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0" windowWidth="14925" windowHeight="7875" activeTab="2"/>
  </bookViews>
  <sheets>
    <sheet name="Round1" sheetId="1" r:id="rId1"/>
    <sheet name="Round1NEW" sheetId="3" r:id="rId2"/>
    <sheet name="Round2" sheetId="2" r:id="rId3"/>
  </sheets>
  <functionGroups/>
  <calcPr calcId="125725"/>
</workbook>
</file>

<file path=xl/calcChain.xml><?xml version="1.0" encoding="utf-8"?>
<calcChain xmlns="http://schemas.openxmlformats.org/spreadsheetml/2006/main">
  <c r="H32" i="3"/>
  <c r="S33" i="2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S379"/>
  <c r="S380"/>
  <c r="S381"/>
  <c r="S382"/>
  <c r="S383"/>
  <c r="S384"/>
  <c r="S385"/>
  <c r="S386"/>
  <c r="S387"/>
  <c r="S388"/>
  <c r="S389"/>
  <c r="S390"/>
  <c r="S391"/>
  <c r="S392"/>
  <c r="S393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415"/>
  <c r="S416"/>
  <c r="S417"/>
  <c r="S418"/>
  <c r="S419"/>
  <c r="S420"/>
  <c r="S421"/>
  <c r="S422"/>
  <c r="S423"/>
  <c r="S424"/>
  <c r="S425"/>
  <c r="S426"/>
  <c r="S427"/>
  <c r="S428"/>
  <c r="S429"/>
  <c r="S430"/>
  <c r="S431"/>
  <c r="S432"/>
  <c r="S433"/>
  <c r="S434"/>
  <c r="S435"/>
  <c r="S436"/>
  <c r="S437"/>
  <c r="S438"/>
  <c r="S439"/>
  <c r="S440"/>
  <c r="S441"/>
  <c r="S442"/>
  <c r="S443"/>
  <c r="S444"/>
  <c r="S445"/>
  <c r="S446"/>
  <c r="S447"/>
  <c r="S448"/>
  <c r="S449"/>
  <c r="S450"/>
  <c r="S451"/>
  <c r="S452"/>
  <c r="S453"/>
  <c r="S454"/>
  <c r="S455"/>
  <c r="S456"/>
  <c r="S457"/>
  <c r="S458"/>
  <c r="S459"/>
  <c r="S460"/>
  <c r="S461"/>
  <c r="S462"/>
  <c r="S463"/>
  <c r="S464"/>
  <c r="S465"/>
  <c r="S466"/>
  <c r="S467"/>
  <c r="S468"/>
  <c r="S469"/>
  <c r="S470"/>
  <c r="S471"/>
  <c r="S472"/>
  <c r="S473"/>
  <c r="S474"/>
  <c r="S475"/>
  <c r="S476"/>
  <c r="S477"/>
  <c r="S478"/>
  <c r="S479"/>
  <c r="S480"/>
  <c r="S481"/>
  <c r="S482"/>
  <c r="S483"/>
  <c r="S484"/>
  <c r="S485"/>
  <c r="S486"/>
  <c r="S487"/>
  <c r="S488"/>
  <c r="S489"/>
  <c r="S490"/>
  <c r="S491"/>
  <c r="S492"/>
  <c r="S493"/>
  <c r="S494"/>
  <c r="S495"/>
  <c r="S496"/>
  <c r="S497"/>
  <c r="S498"/>
  <c r="S499"/>
  <c r="S500"/>
  <c r="S501"/>
  <c r="S502"/>
  <c r="S503"/>
  <c r="S504"/>
  <c r="S505"/>
  <c r="S506"/>
  <c r="S507"/>
  <c r="S508"/>
  <c r="S509"/>
  <c r="S510"/>
  <c r="S511"/>
  <c r="S512"/>
  <c r="S513"/>
  <c r="S514"/>
  <c r="S515"/>
  <c r="S516"/>
  <c r="S517"/>
  <c r="S518"/>
  <c r="S519"/>
  <c r="S520"/>
  <c r="S521"/>
  <c r="S522"/>
  <c r="S523"/>
  <c r="S524"/>
  <c r="S525"/>
  <c r="S526"/>
  <c r="S527"/>
  <c r="S528"/>
  <c r="S529"/>
  <c r="S530"/>
  <c r="S531"/>
  <c r="S532"/>
  <c r="S533"/>
  <c r="S534"/>
  <c r="S535"/>
  <c r="S536"/>
  <c r="S537"/>
  <c r="S538"/>
  <c r="S539"/>
  <c r="S540"/>
  <c r="S541"/>
  <c r="S542"/>
  <c r="S543"/>
  <c r="S544"/>
  <c r="S545"/>
  <c r="S546"/>
  <c r="S547"/>
  <c r="S548"/>
  <c r="S549"/>
  <c r="S550"/>
  <c r="S551"/>
  <c r="S552"/>
  <c r="S553"/>
  <c r="S554"/>
  <c r="S555"/>
  <c r="S556"/>
  <c r="S557"/>
  <c r="S558"/>
  <c r="S559"/>
  <c r="S560"/>
  <c r="S561"/>
  <c r="S562"/>
  <c r="S563"/>
  <c r="S564"/>
  <c r="S565"/>
  <c r="S566"/>
  <c r="S567"/>
  <c r="S568"/>
  <c r="S569"/>
  <c r="S570"/>
  <c r="S571"/>
  <c r="S572"/>
  <c r="S573"/>
  <c r="S574"/>
  <c r="S575"/>
  <c r="S576"/>
  <c r="S577"/>
  <c r="S578"/>
  <c r="S579"/>
  <c r="S580"/>
  <c r="S581"/>
  <c r="S582"/>
  <c r="S583"/>
  <c r="S584"/>
  <c r="S585"/>
  <c r="S586"/>
  <c r="S587"/>
  <c r="S588"/>
  <c r="S589"/>
  <c r="S590"/>
  <c r="S591"/>
  <c r="S592"/>
  <c r="S593"/>
  <c r="S594"/>
  <c r="S595"/>
  <c r="S596"/>
  <c r="S597"/>
  <c r="S598"/>
  <c r="S599"/>
  <c r="S600"/>
  <c r="S601"/>
  <c r="S602"/>
  <c r="S603"/>
  <c r="S604"/>
  <c r="S605"/>
  <c r="S606"/>
  <c r="S607"/>
  <c r="S608"/>
  <c r="S609"/>
  <c r="S610"/>
  <c r="S611"/>
  <c r="S612"/>
  <c r="S613"/>
  <c r="S614"/>
  <c r="S615"/>
  <c r="S616"/>
  <c r="S617"/>
  <c r="S618"/>
  <c r="S619"/>
  <c r="S620"/>
  <c r="S621"/>
  <c r="S622"/>
  <c r="S623"/>
  <c r="S624"/>
  <c r="S625"/>
  <c r="S626"/>
  <c r="S627"/>
  <c r="S628"/>
  <c r="S629"/>
  <c r="S630"/>
  <c r="S631"/>
  <c r="S632"/>
  <c r="S633"/>
  <c r="S634"/>
  <c r="S635"/>
  <c r="S636"/>
  <c r="S637"/>
  <c r="S638"/>
  <c r="S639"/>
  <c r="S640"/>
  <c r="S641"/>
  <c r="S642"/>
  <c r="S643"/>
  <c r="S644"/>
  <c r="S645"/>
  <c r="S646"/>
  <c r="S647"/>
  <c r="S648"/>
  <c r="S649"/>
  <c r="S650"/>
  <c r="S651"/>
  <c r="S652"/>
  <c r="S653"/>
  <c r="S654"/>
  <c r="S655"/>
  <c r="S656"/>
  <c r="S657"/>
  <c r="S658"/>
  <c r="S659"/>
  <c r="S660"/>
  <c r="S661"/>
  <c r="S662"/>
  <c r="S663"/>
  <c r="S664"/>
  <c r="S665"/>
  <c r="S666"/>
  <c r="S667"/>
  <c r="S668"/>
  <c r="S669"/>
  <c r="S670"/>
  <c r="S671"/>
  <c r="S672"/>
  <c r="S673"/>
  <c r="S674"/>
  <c r="S675"/>
  <c r="S676"/>
  <c r="S677"/>
  <c r="S678"/>
  <c r="S679"/>
  <c r="S680"/>
  <c r="S681"/>
  <c r="S682"/>
  <c r="S683"/>
  <c r="S684"/>
  <c r="S685"/>
  <c r="S686"/>
  <c r="S687"/>
  <c r="S688"/>
  <c r="S689"/>
  <c r="S690"/>
  <c r="S691"/>
  <c r="S692"/>
  <c r="S693"/>
  <c r="S694"/>
  <c r="S695"/>
  <c r="S696"/>
  <c r="S697"/>
  <c r="S698"/>
  <c r="S699"/>
  <c r="S700"/>
  <c r="S701"/>
  <c r="S702"/>
  <c r="S703"/>
  <c r="S704"/>
  <c r="S705"/>
  <c r="S706"/>
  <c r="S707"/>
  <c r="S708"/>
  <c r="S709"/>
  <c r="S710"/>
  <c r="S711"/>
  <c r="S712"/>
  <c r="S713"/>
  <c r="S714"/>
  <c r="S715"/>
  <c r="S716"/>
  <c r="S717"/>
  <c r="S718"/>
  <c r="S719"/>
  <c r="S720"/>
  <c r="S721"/>
  <c r="S722"/>
  <c r="S723"/>
  <c r="S724"/>
  <c r="S725"/>
  <c r="S726"/>
  <c r="S727"/>
  <c r="S728"/>
  <c r="S729"/>
  <c r="S730"/>
  <c r="S731"/>
  <c r="S732"/>
  <c r="S733"/>
  <c r="S734"/>
  <c r="S735"/>
  <c r="S736"/>
  <c r="S737"/>
  <c r="S738"/>
  <c r="S739"/>
  <c r="S740"/>
  <c r="S741"/>
  <c r="S742"/>
  <c r="S743"/>
  <c r="S744"/>
  <c r="S745"/>
  <c r="S746"/>
  <c r="S747"/>
  <c r="S748"/>
  <c r="S749"/>
  <c r="S750"/>
  <c r="S751"/>
  <c r="S752"/>
  <c r="S753"/>
  <c r="S754"/>
  <c r="S755"/>
  <c r="S756"/>
  <c r="S757"/>
  <c r="S758"/>
  <c r="S759"/>
  <c r="S760"/>
  <c r="S761"/>
  <c r="S762"/>
  <c r="S763"/>
  <c r="S764"/>
  <c r="S765"/>
  <c r="S766"/>
  <c r="S767"/>
  <c r="S768"/>
  <c r="S769"/>
  <c r="S770"/>
  <c r="S771"/>
  <c r="S772"/>
  <c r="S773"/>
  <c r="S774"/>
  <c r="S775"/>
  <c r="S776"/>
  <c r="S777"/>
  <c r="S778"/>
  <c r="S779"/>
  <c r="S780"/>
  <c r="S781"/>
  <c r="S782"/>
  <c r="S783"/>
  <c r="S784"/>
  <c r="S785"/>
  <c r="S786"/>
  <c r="S787"/>
  <c r="S788"/>
  <c r="S789"/>
  <c r="S790"/>
  <c r="S791"/>
  <c r="S792"/>
  <c r="S793"/>
  <c r="S794"/>
  <c r="S795"/>
  <c r="S796"/>
  <c r="S797"/>
  <c r="S798"/>
  <c r="S799"/>
  <c r="S800"/>
  <c r="S801"/>
  <c r="S802"/>
  <c r="S803"/>
  <c r="S804"/>
  <c r="S805"/>
  <c r="S806"/>
  <c r="S807"/>
  <c r="S808"/>
  <c r="S809"/>
  <c r="S810"/>
  <c r="S811"/>
  <c r="S812"/>
  <c r="S813"/>
  <c r="S814"/>
  <c r="S815"/>
  <c r="S816"/>
  <c r="S817"/>
  <c r="S818"/>
  <c r="S819"/>
  <c r="S820"/>
  <c r="S821"/>
  <c r="S822"/>
  <c r="S823"/>
  <c r="S824"/>
  <c r="S825"/>
  <c r="S826"/>
  <c r="S827"/>
  <c r="S828"/>
  <c r="S829"/>
  <c r="S830"/>
  <c r="S831"/>
  <c r="S832"/>
  <c r="S833"/>
  <c r="S834"/>
  <c r="S835"/>
  <c r="S836"/>
  <c r="S837"/>
  <c r="S838"/>
  <c r="S839"/>
  <c r="S840"/>
  <c r="S841"/>
  <c r="S842"/>
  <c r="S843"/>
  <c r="S844"/>
  <c r="S845"/>
  <c r="S846"/>
  <c r="S847"/>
  <c r="S848"/>
  <c r="S849"/>
  <c r="S850"/>
  <c r="S851"/>
  <c r="S852"/>
  <c r="S853"/>
  <c r="S854"/>
  <c r="S855"/>
  <c r="S856"/>
  <c r="S857"/>
  <c r="S858"/>
  <c r="S859"/>
  <c r="S860"/>
  <c r="S861"/>
  <c r="S862"/>
  <c r="S863"/>
  <c r="S864"/>
  <c r="S865"/>
  <c r="S866"/>
  <c r="S867"/>
  <c r="S868"/>
  <c r="S869"/>
  <c r="S870"/>
  <c r="S871"/>
  <c r="S872"/>
  <c r="S873"/>
  <c r="S874"/>
  <c r="S875"/>
  <c r="S876"/>
  <c r="S877"/>
  <c r="S878"/>
  <c r="S879"/>
  <c r="S880"/>
  <c r="S881"/>
  <c r="S882"/>
  <c r="S883"/>
  <c r="S884"/>
  <c r="S885"/>
  <c r="S886"/>
  <c r="S887"/>
  <c r="S888"/>
  <c r="S889"/>
  <c r="S890"/>
  <c r="S891"/>
  <c r="S892"/>
  <c r="S893"/>
  <c r="S894"/>
  <c r="S895"/>
  <c r="S896"/>
  <c r="S897"/>
  <c r="S898"/>
  <c r="S899"/>
  <c r="S900"/>
  <c r="S901"/>
  <c r="S902"/>
  <c r="S903"/>
  <c r="S904"/>
  <c r="S905"/>
  <c r="S906"/>
  <c r="S907"/>
  <c r="S908"/>
  <c r="S909"/>
  <c r="S910"/>
  <c r="S911"/>
  <c r="S912"/>
  <c r="S913"/>
  <c r="S914"/>
  <c r="S915"/>
  <c r="S916"/>
  <c r="S917"/>
  <c r="S918"/>
  <c r="S919"/>
  <c r="S920"/>
  <c r="S921"/>
  <c r="S922"/>
  <c r="S923"/>
  <c r="S924"/>
  <c r="S925"/>
  <c r="S926"/>
  <c r="S927"/>
  <c r="S928"/>
  <c r="S929"/>
  <c r="S930"/>
  <c r="S931"/>
  <c r="S932"/>
  <c r="S933"/>
  <c r="S934"/>
  <c r="S935"/>
  <c r="S936"/>
  <c r="S937"/>
  <c r="S938"/>
  <c r="S939"/>
  <c r="S940"/>
  <c r="S941"/>
  <c r="S942"/>
  <c r="S943"/>
  <c r="S944"/>
  <c r="S945"/>
  <c r="S946"/>
  <c r="S947"/>
  <c r="S948"/>
  <c r="S949"/>
  <c r="S950"/>
  <c r="S951"/>
  <c r="S952"/>
  <c r="S953"/>
  <c r="S954"/>
  <c r="S955"/>
  <c r="S956"/>
  <c r="S957"/>
  <c r="S958"/>
  <c r="S959"/>
  <c r="S960"/>
  <c r="S961"/>
  <c r="S962"/>
  <c r="S963"/>
  <c r="S964"/>
  <c r="S965"/>
  <c r="S966"/>
  <c r="S967"/>
  <c r="S968"/>
  <c r="S969"/>
  <c r="S970"/>
  <c r="S971"/>
  <c r="S972"/>
  <c r="S973"/>
  <c r="S974"/>
  <c r="S975"/>
  <c r="S976"/>
  <c r="S977"/>
  <c r="S978"/>
  <c r="S979"/>
  <c r="S980"/>
  <c r="S981"/>
  <c r="S982"/>
  <c r="S983"/>
  <c r="S984"/>
  <c r="S985"/>
  <c r="S986"/>
  <c r="S987"/>
  <c r="S988"/>
  <c r="S989"/>
  <c r="S990"/>
  <c r="S991"/>
  <c r="S992"/>
  <c r="S993"/>
  <c r="S994"/>
  <c r="S995"/>
  <c r="S996"/>
  <c r="S997"/>
  <c r="S998"/>
  <c r="S999"/>
  <c r="S1000"/>
  <c r="S1001"/>
  <c r="S1002"/>
  <c r="S32"/>
  <c r="M33" l="1"/>
  <c r="N33"/>
  <c r="O33"/>
  <c r="M34"/>
  <c r="N34"/>
  <c r="O34"/>
  <c r="M35"/>
  <c r="N35"/>
  <c r="O35"/>
  <c r="M36"/>
  <c r="N36"/>
  <c r="O36"/>
  <c r="M37"/>
  <c r="N37"/>
  <c r="O37"/>
  <c r="M38"/>
  <c r="N38"/>
  <c r="O38"/>
  <c r="M39"/>
  <c r="N39"/>
  <c r="O39"/>
  <c r="M40"/>
  <c r="N40"/>
  <c r="O40"/>
  <c r="M41"/>
  <c r="N41"/>
  <c r="O41"/>
  <c r="M42"/>
  <c r="N42"/>
  <c r="O42"/>
  <c r="M43"/>
  <c r="N43"/>
  <c r="O43"/>
  <c r="M44"/>
  <c r="N44"/>
  <c r="O44"/>
  <c r="M45"/>
  <c r="N45"/>
  <c r="O45"/>
  <c r="M46"/>
  <c r="N46"/>
  <c r="O46"/>
  <c r="M47"/>
  <c r="N47"/>
  <c r="O47"/>
  <c r="M48"/>
  <c r="N48"/>
  <c r="O48"/>
  <c r="M49"/>
  <c r="N49"/>
  <c r="O49"/>
  <c r="M50"/>
  <c r="N50"/>
  <c r="O50"/>
  <c r="M51"/>
  <c r="N51"/>
  <c r="O51"/>
  <c r="M52"/>
  <c r="N52"/>
  <c r="O52"/>
  <c r="M53"/>
  <c r="N53"/>
  <c r="O53"/>
  <c r="M54"/>
  <c r="N54"/>
  <c r="O54"/>
  <c r="M55"/>
  <c r="N55"/>
  <c r="O55"/>
  <c r="M56"/>
  <c r="N56"/>
  <c r="O56"/>
  <c r="M57"/>
  <c r="N57"/>
  <c r="O57"/>
  <c r="M58"/>
  <c r="N58"/>
  <c r="O58"/>
  <c r="M59"/>
  <c r="N59"/>
  <c r="O59"/>
  <c r="M60"/>
  <c r="N60"/>
  <c r="O60"/>
  <c r="M61"/>
  <c r="N61"/>
  <c r="O61"/>
  <c r="M62"/>
  <c r="N62"/>
  <c r="O62"/>
  <c r="M63"/>
  <c r="N63"/>
  <c r="O63"/>
  <c r="M64"/>
  <c r="N64"/>
  <c r="O64"/>
  <c r="M65"/>
  <c r="N65"/>
  <c r="O65"/>
  <c r="M66"/>
  <c r="N66"/>
  <c r="O66"/>
  <c r="M67"/>
  <c r="N67"/>
  <c r="O67"/>
  <c r="M68"/>
  <c r="N68"/>
  <c r="O68"/>
  <c r="M69"/>
  <c r="N69"/>
  <c r="O69"/>
  <c r="M70"/>
  <c r="N70"/>
  <c r="O70"/>
  <c r="M71"/>
  <c r="N71"/>
  <c r="O71"/>
  <c r="M72"/>
  <c r="N72"/>
  <c r="O72"/>
  <c r="M73"/>
  <c r="N73"/>
  <c r="O73"/>
  <c r="M74"/>
  <c r="N74"/>
  <c r="O74"/>
  <c r="M75"/>
  <c r="N75"/>
  <c r="O75"/>
  <c r="M76"/>
  <c r="N76"/>
  <c r="O76"/>
  <c r="M77"/>
  <c r="N77"/>
  <c r="O77"/>
  <c r="M78"/>
  <c r="N78"/>
  <c r="O78"/>
  <c r="M79"/>
  <c r="N79"/>
  <c r="O79"/>
  <c r="M80"/>
  <c r="N80"/>
  <c r="O80"/>
  <c r="M81"/>
  <c r="N81"/>
  <c r="O81"/>
  <c r="M82"/>
  <c r="N82"/>
  <c r="O82"/>
  <c r="M83"/>
  <c r="N83"/>
  <c r="O83"/>
  <c r="M84"/>
  <c r="N84"/>
  <c r="O84"/>
  <c r="M85"/>
  <c r="N85"/>
  <c r="O85"/>
  <c r="M86"/>
  <c r="N86"/>
  <c r="O86"/>
  <c r="M87"/>
  <c r="N87"/>
  <c r="O87"/>
  <c r="M88"/>
  <c r="N88"/>
  <c r="O88"/>
  <c r="M89"/>
  <c r="N89"/>
  <c r="O89"/>
  <c r="M90"/>
  <c r="N90"/>
  <c r="O90"/>
  <c r="M91"/>
  <c r="N91"/>
  <c r="O91"/>
  <c r="M92"/>
  <c r="N92"/>
  <c r="O92"/>
  <c r="M93"/>
  <c r="N93"/>
  <c r="O93"/>
  <c r="M94"/>
  <c r="N94"/>
  <c r="O94"/>
  <c r="M95"/>
  <c r="N95"/>
  <c r="O95"/>
  <c r="M96"/>
  <c r="N96"/>
  <c r="O96"/>
  <c r="M97"/>
  <c r="N97"/>
  <c r="O97"/>
  <c r="M98"/>
  <c r="N98"/>
  <c r="O98"/>
  <c r="M99"/>
  <c r="N99"/>
  <c r="O99"/>
  <c r="M100"/>
  <c r="N100"/>
  <c r="O100"/>
  <c r="M101"/>
  <c r="N101"/>
  <c r="O101"/>
  <c r="M102"/>
  <c r="N102"/>
  <c r="O102"/>
  <c r="M103"/>
  <c r="N103"/>
  <c r="O103"/>
  <c r="M104"/>
  <c r="N104"/>
  <c r="O104"/>
  <c r="M105"/>
  <c r="N105"/>
  <c r="O105"/>
  <c r="M106"/>
  <c r="N106"/>
  <c r="O106"/>
  <c r="M107"/>
  <c r="N107"/>
  <c r="O107"/>
  <c r="M108"/>
  <c r="N108"/>
  <c r="O108"/>
  <c r="M109"/>
  <c r="N109"/>
  <c r="O109"/>
  <c r="M110"/>
  <c r="N110"/>
  <c r="O110"/>
  <c r="M111"/>
  <c r="N111"/>
  <c r="O111"/>
  <c r="M112"/>
  <c r="N112"/>
  <c r="O112"/>
  <c r="M113"/>
  <c r="N113"/>
  <c r="O113"/>
  <c r="M114"/>
  <c r="N114"/>
  <c r="O114"/>
  <c r="M115"/>
  <c r="N115"/>
  <c r="O115"/>
  <c r="M116"/>
  <c r="N116"/>
  <c r="O116"/>
  <c r="M117"/>
  <c r="N117"/>
  <c r="O117"/>
  <c r="M118"/>
  <c r="N118"/>
  <c r="O118"/>
  <c r="M119"/>
  <c r="N119"/>
  <c r="O119"/>
  <c r="M120"/>
  <c r="N120"/>
  <c r="O120"/>
  <c r="M121"/>
  <c r="N121"/>
  <c r="O121"/>
  <c r="M122"/>
  <c r="N122"/>
  <c r="O122"/>
  <c r="M123"/>
  <c r="N123"/>
  <c r="O123"/>
  <c r="M124"/>
  <c r="N124"/>
  <c r="O124"/>
  <c r="M125"/>
  <c r="N125"/>
  <c r="O125"/>
  <c r="M126"/>
  <c r="N126"/>
  <c r="O126"/>
  <c r="M127"/>
  <c r="N127"/>
  <c r="O127"/>
  <c r="M128"/>
  <c r="N128"/>
  <c r="O128"/>
  <c r="M129"/>
  <c r="N129"/>
  <c r="O129"/>
  <c r="M130"/>
  <c r="N130"/>
  <c r="O130"/>
  <c r="M131"/>
  <c r="N131"/>
  <c r="O131"/>
  <c r="M132"/>
  <c r="N132"/>
  <c r="O132"/>
  <c r="M133"/>
  <c r="N133"/>
  <c r="O133"/>
  <c r="M134"/>
  <c r="N134"/>
  <c r="O134"/>
  <c r="M135"/>
  <c r="N135"/>
  <c r="O135"/>
  <c r="M136"/>
  <c r="N136"/>
  <c r="O136"/>
  <c r="M137"/>
  <c r="N137"/>
  <c r="O137"/>
  <c r="M138"/>
  <c r="N138"/>
  <c r="O138"/>
  <c r="M139"/>
  <c r="N139"/>
  <c r="O139"/>
  <c r="M140"/>
  <c r="N140"/>
  <c r="O140"/>
  <c r="M141"/>
  <c r="N141"/>
  <c r="O141"/>
  <c r="M142"/>
  <c r="N142"/>
  <c r="O142"/>
  <c r="M143"/>
  <c r="N143"/>
  <c r="O143"/>
  <c r="M144"/>
  <c r="N144"/>
  <c r="O144"/>
  <c r="M145"/>
  <c r="N145"/>
  <c r="O145"/>
  <c r="M146"/>
  <c r="N146"/>
  <c r="O146"/>
  <c r="M147"/>
  <c r="N147"/>
  <c r="O147"/>
  <c r="M148"/>
  <c r="N148"/>
  <c r="O148"/>
  <c r="M149"/>
  <c r="N149"/>
  <c r="O149"/>
  <c r="M150"/>
  <c r="N150"/>
  <c r="O150"/>
  <c r="M151"/>
  <c r="N151"/>
  <c r="O151"/>
  <c r="M152"/>
  <c r="N152"/>
  <c r="O152"/>
  <c r="M153"/>
  <c r="N153"/>
  <c r="O153"/>
  <c r="M154"/>
  <c r="N154"/>
  <c r="O154"/>
  <c r="M155"/>
  <c r="N155"/>
  <c r="O155"/>
  <c r="M156"/>
  <c r="N156"/>
  <c r="O156"/>
  <c r="M157"/>
  <c r="N157"/>
  <c r="O157"/>
  <c r="M158"/>
  <c r="N158"/>
  <c r="O158"/>
  <c r="M159"/>
  <c r="N159"/>
  <c r="O159"/>
  <c r="M160"/>
  <c r="N160"/>
  <c r="O160"/>
  <c r="M161"/>
  <c r="N161"/>
  <c r="O161"/>
  <c r="M162"/>
  <c r="N162"/>
  <c r="O162"/>
  <c r="M163"/>
  <c r="N163"/>
  <c r="O163"/>
  <c r="M164"/>
  <c r="N164"/>
  <c r="O164"/>
  <c r="M165"/>
  <c r="N165"/>
  <c r="O165"/>
  <c r="M166"/>
  <c r="N166"/>
  <c r="O166"/>
  <c r="M167"/>
  <c r="N167"/>
  <c r="O167"/>
  <c r="M168"/>
  <c r="N168"/>
  <c r="O168"/>
  <c r="M169"/>
  <c r="N169"/>
  <c r="O169"/>
  <c r="M170"/>
  <c r="N170"/>
  <c r="O170"/>
  <c r="M171"/>
  <c r="N171"/>
  <c r="O171"/>
  <c r="M172"/>
  <c r="N172"/>
  <c r="O172"/>
  <c r="M173"/>
  <c r="N173"/>
  <c r="O173"/>
  <c r="M174"/>
  <c r="N174"/>
  <c r="O174"/>
  <c r="M175"/>
  <c r="N175"/>
  <c r="O175"/>
  <c r="M176"/>
  <c r="N176"/>
  <c r="O176"/>
  <c r="M177"/>
  <c r="N177"/>
  <c r="O177"/>
  <c r="M178"/>
  <c r="N178"/>
  <c r="O178"/>
  <c r="M179"/>
  <c r="N179"/>
  <c r="O179"/>
  <c r="M180"/>
  <c r="N180"/>
  <c r="O180"/>
  <c r="M181"/>
  <c r="N181"/>
  <c r="O181"/>
  <c r="M182"/>
  <c r="N182"/>
  <c r="O182"/>
  <c r="M183"/>
  <c r="N183"/>
  <c r="O183"/>
  <c r="M184"/>
  <c r="N184"/>
  <c r="O184"/>
  <c r="M185"/>
  <c r="N185"/>
  <c r="O185"/>
  <c r="M186"/>
  <c r="N186"/>
  <c r="O186"/>
  <c r="M187"/>
  <c r="N187"/>
  <c r="O187"/>
  <c r="M188"/>
  <c r="N188"/>
  <c r="O188"/>
  <c r="M189"/>
  <c r="N189"/>
  <c r="O189"/>
  <c r="M190"/>
  <c r="N190"/>
  <c r="O190"/>
  <c r="M191"/>
  <c r="N191"/>
  <c r="O191"/>
  <c r="M192"/>
  <c r="N192"/>
  <c r="O192"/>
  <c r="M193"/>
  <c r="N193"/>
  <c r="O193"/>
  <c r="M194"/>
  <c r="N194"/>
  <c r="O194"/>
  <c r="M195"/>
  <c r="N195"/>
  <c r="O195"/>
  <c r="M196"/>
  <c r="N196"/>
  <c r="O196"/>
  <c r="M197"/>
  <c r="N197"/>
  <c r="O197"/>
  <c r="M198"/>
  <c r="N198"/>
  <c r="O198"/>
  <c r="M199"/>
  <c r="N199"/>
  <c r="O199"/>
  <c r="M200"/>
  <c r="N200"/>
  <c r="O200"/>
  <c r="M201"/>
  <c r="N201"/>
  <c r="O201"/>
  <c r="M202"/>
  <c r="N202"/>
  <c r="O202"/>
  <c r="M203"/>
  <c r="N203"/>
  <c r="O203"/>
  <c r="M204"/>
  <c r="N204"/>
  <c r="O204"/>
  <c r="M205"/>
  <c r="N205"/>
  <c r="O205"/>
  <c r="M206"/>
  <c r="N206"/>
  <c r="O206"/>
  <c r="M207"/>
  <c r="N207"/>
  <c r="O207"/>
  <c r="M208"/>
  <c r="N208"/>
  <c r="O208"/>
  <c r="M209"/>
  <c r="N209"/>
  <c r="O209"/>
  <c r="M210"/>
  <c r="N210"/>
  <c r="O210"/>
  <c r="M211"/>
  <c r="N211"/>
  <c r="O211"/>
  <c r="M212"/>
  <c r="N212"/>
  <c r="O212"/>
  <c r="M213"/>
  <c r="N213"/>
  <c r="O213"/>
  <c r="M214"/>
  <c r="N214"/>
  <c r="O214"/>
  <c r="M215"/>
  <c r="N215"/>
  <c r="O215"/>
  <c r="M216"/>
  <c r="N216"/>
  <c r="O216"/>
  <c r="M217"/>
  <c r="N217"/>
  <c r="O217"/>
  <c r="M218"/>
  <c r="N218"/>
  <c r="O218"/>
  <c r="M219"/>
  <c r="N219"/>
  <c r="O219"/>
  <c r="M220"/>
  <c r="N220"/>
  <c r="O220"/>
  <c r="M221"/>
  <c r="N221"/>
  <c r="O221"/>
  <c r="M222"/>
  <c r="N222"/>
  <c r="O222"/>
  <c r="M223"/>
  <c r="N223"/>
  <c r="O223"/>
  <c r="M224"/>
  <c r="N224"/>
  <c r="O224"/>
  <c r="M225"/>
  <c r="N225"/>
  <c r="O225"/>
  <c r="M226"/>
  <c r="N226"/>
  <c r="O226"/>
  <c r="M227"/>
  <c r="N227"/>
  <c r="O227"/>
  <c r="M228"/>
  <c r="N228"/>
  <c r="O228"/>
  <c r="M229"/>
  <c r="N229"/>
  <c r="O229"/>
  <c r="M230"/>
  <c r="N230"/>
  <c r="O230"/>
  <c r="M231"/>
  <c r="N231"/>
  <c r="O231"/>
  <c r="M232"/>
  <c r="N232"/>
  <c r="O232"/>
  <c r="M233"/>
  <c r="N233"/>
  <c r="O233"/>
  <c r="M234"/>
  <c r="N234"/>
  <c r="O234"/>
  <c r="M235"/>
  <c r="N235"/>
  <c r="O235"/>
  <c r="M236"/>
  <c r="N236"/>
  <c r="O236"/>
  <c r="M237"/>
  <c r="N237"/>
  <c r="O237"/>
  <c r="M238"/>
  <c r="N238"/>
  <c r="O238"/>
  <c r="M239"/>
  <c r="N239"/>
  <c r="O239"/>
  <c r="M240"/>
  <c r="N240"/>
  <c r="O240"/>
  <c r="M241"/>
  <c r="N241"/>
  <c r="O241"/>
  <c r="M242"/>
  <c r="N242"/>
  <c r="O242"/>
  <c r="M243"/>
  <c r="N243"/>
  <c r="O243"/>
  <c r="M244"/>
  <c r="N244"/>
  <c r="O244"/>
  <c r="M245"/>
  <c r="N245"/>
  <c r="O245"/>
  <c r="M246"/>
  <c r="N246"/>
  <c r="O246"/>
  <c r="M247"/>
  <c r="N247"/>
  <c r="O247"/>
  <c r="M248"/>
  <c r="N248"/>
  <c r="O248"/>
  <c r="M249"/>
  <c r="N249"/>
  <c r="O249"/>
  <c r="M250"/>
  <c r="N250"/>
  <c r="O250"/>
  <c r="M251"/>
  <c r="N251"/>
  <c r="O251"/>
  <c r="M252"/>
  <c r="N252"/>
  <c r="O252"/>
  <c r="M253"/>
  <c r="N253"/>
  <c r="O253"/>
  <c r="M254"/>
  <c r="N254"/>
  <c r="O254"/>
  <c r="M255"/>
  <c r="N255"/>
  <c r="O255"/>
  <c r="M256"/>
  <c r="N256"/>
  <c r="O256"/>
  <c r="M257"/>
  <c r="N257"/>
  <c r="O257"/>
  <c r="M258"/>
  <c r="N258"/>
  <c r="O258"/>
  <c r="M259"/>
  <c r="N259"/>
  <c r="O259"/>
  <c r="M260"/>
  <c r="N260"/>
  <c r="O260"/>
  <c r="M261"/>
  <c r="N261"/>
  <c r="O261"/>
  <c r="M262"/>
  <c r="N262"/>
  <c r="O262"/>
  <c r="M263"/>
  <c r="N263"/>
  <c r="O263"/>
  <c r="M264"/>
  <c r="N264"/>
  <c r="O264"/>
  <c r="M265"/>
  <c r="N265"/>
  <c r="O265"/>
  <c r="M266"/>
  <c r="N266"/>
  <c r="O266"/>
  <c r="M267"/>
  <c r="N267"/>
  <c r="O267"/>
  <c r="M268"/>
  <c r="N268"/>
  <c r="O268"/>
  <c r="M269"/>
  <c r="N269"/>
  <c r="O269"/>
  <c r="M270"/>
  <c r="N270"/>
  <c r="O270"/>
  <c r="M271"/>
  <c r="N271"/>
  <c r="O271"/>
  <c r="M272"/>
  <c r="N272"/>
  <c r="O272"/>
  <c r="M273"/>
  <c r="N273"/>
  <c r="O273"/>
  <c r="M274"/>
  <c r="N274"/>
  <c r="O274"/>
  <c r="M275"/>
  <c r="N275"/>
  <c r="O275"/>
  <c r="M276"/>
  <c r="N276"/>
  <c r="O276"/>
  <c r="M277"/>
  <c r="N277"/>
  <c r="O277"/>
  <c r="M278"/>
  <c r="N278"/>
  <c r="O278"/>
  <c r="M279"/>
  <c r="N279"/>
  <c r="O279"/>
  <c r="M280"/>
  <c r="N280"/>
  <c r="O280"/>
  <c r="M281"/>
  <c r="N281"/>
  <c r="O281"/>
  <c r="M282"/>
  <c r="N282"/>
  <c r="O282"/>
  <c r="M283"/>
  <c r="N283"/>
  <c r="O283"/>
  <c r="M284"/>
  <c r="N284"/>
  <c r="O284"/>
  <c r="M285"/>
  <c r="N285"/>
  <c r="O285"/>
  <c r="M286"/>
  <c r="N286"/>
  <c r="O286"/>
  <c r="M287"/>
  <c r="N287"/>
  <c r="O287"/>
  <c r="M288"/>
  <c r="N288"/>
  <c r="O288"/>
  <c r="M289"/>
  <c r="N289"/>
  <c r="O289"/>
  <c r="M290"/>
  <c r="N290"/>
  <c r="O290"/>
  <c r="M291"/>
  <c r="N291"/>
  <c r="O291"/>
  <c r="M292"/>
  <c r="N292"/>
  <c r="O292"/>
  <c r="M293"/>
  <c r="N293"/>
  <c r="O293"/>
  <c r="M294"/>
  <c r="N294"/>
  <c r="O294"/>
  <c r="M295"/>
  <c r="N295"/>
  <c r="O295"/>
  <c r="M296"/>
  <c r="N296"/>
  <c r="O296"/>
  <c r="M297"/>
  <c r="N297"/>
  <c r="O297"/>
  <c r="M298"/>
  <c r="N298"/>
  <c r="O298"/>
  <c r="M299"/>
  <c r="N299"/>
  <c r="O299"/>
  <c r="M300"/>
  <c r="N300"/>
  <c r="O300"/>
  <c r="M301"/>
  <c r="N301"/>
  <c r="O301"/>
  <c r="M302"/>
  <c r="N302"/>
  <c r="O302"/>
  <c r="M303"/>
  <c r="N303"/>
  <c r="O303"/>
  <c r="M304"/>
  <c r="N304"/>
  <c r="O304"/>
  <c r="M305"/>
  <c r="N305"/>
  <c r="O305"/>
  <c r="M306"/>
  <c r="N306"/>
  <c r="O306"/>
  <c r="M307"/>
  <c r="N307"/>
  <c r="O307"/>
  <c r="M308"/>
  <c r="N308"/>
  <c r="O308"/>
  <c r="M309"/>
  <c r="N309"/>
  <c r="O309"/>
  <c r="M310"/>
  <c r="N310"/>
  <c r="O310"/>
  <c r="M311"/>
  <c r="N311"/>
  <c r="O311"/>
  <c r="M312"/>
  <c r="N312"/>
  <c r="O312"/>
  <c r="M313"/>
  <c r="N313"/>
  <c r="O313"/>
  <c r="M314"/>
  <c r="N314"/>
  <c r="O314"/>
  <c r="M315"/>
  <c r="N315"/>
  <c r="O315"/>
  <c r="M316"/>
  <c r="N316"/>
  <c r="O316"/>
  <c r="M317"/>
  <c r="N317"/>
  <c r="O317"/>
  <c r="M318"/>
  <c r="N318"/>
  <c r="O318"/>
  <c r="M319"/>
  <c r="N319"/>
  <c r="O319"/>
  <c r="M320"/>
  <c r="N320"/>
  <c r="O320"/>
  <c r="M321"/>
  <c r="N321"/>
  <c r="O321"/>
  <c r="M322"/>
  <c r="N322"/>
  <c r="O322"/>
  <c r="M323"/>
  <c r="N323"/>
  <c r="O323"/>
  <c r="M324"/>
  <c r="N324"/>
  <c r="O324"/>
  <c r="M325"/>
  <c r="N325"/>
  <c r="O325"/>
  <c r="M326"/>
  <c r="N326"/>
  <c r="O326"/>
  <c r="M327"/>
  <c r="N327"/>
  <c r="O327"/>
  <c r="M328"/>
  <c r="N328"/>
  <c r="O328"/>
  <c r="M329"/>
  <c r="N329"/>
  <c r="O329"/>
  <c r="M330"/>
  <c r="N330"/>
  <c r="O330"/>
  <c r="M331"/>
  <c r="N331"/>
  <c r="O331"/>
  <c r="M332"/>
  <c r="N332"/>
  <c r="O332"/>
  <c r="M333"/>
  <c r="N333"/>
  <c r="O333"/>
  <c r="M334"/>
  <c r="N334"/>
  <c r="O334"/>
  <c r="M335"/>
  <c r="N335"/>
  <c r="O335"/>
  <c r="M336"/>
  <c r="N336"/>
  <c r="O336"/>
  <c r="M337"/>
  <c r="N337"/>
  <c r="O337"/>
  <c r="M338"/>
  <c r="N338"/>
  <c r="O338"/>
  <c r="M339"/>
  <c r="N339"/>
  <c r="O339"/>
  <c r="M340"/>
  <c r="N340"/>
  <c r="O340"/>
  <c r="M341"/>
  <c r="N341"/>
  <c r="O341"/>
  <c r="M342"/>
  <c r="N342"/>
  <c r="O342"/>
  <c r="M343"/>
  <c r="N343"/>
  <c r="O343"/>
  <c r="M344"/>
  <c r="N344"/>
  <c r="O344"/>
  <c r="M345"/>
  <c r="N345"/>
  <c r="O345"/>
  <c r="M346"/>
  <c r="N346"/>
  <c r="O346"/>
  <c r="M347"/>
  <c r="N347"/>
  <c r="O347"/>
  <c r="M348"/>
  <c r="N348"/>
  <c r="O348"/>
  <c r="M349"/>
  <c r="N349"/>
  <c r="O349"/>
  <c r="M350"/>
  <c r="N350"/>
  <c r="O350"/>
  <c r="M351"/>
  <c r="N351"/>
  <c r="O351"/>
  <c r="M352"/>
  <c r="N352"/>
  <c r="O352"/>
  <c r="M353"/>
  <c r="N353"/>
  <c r="O353"/>
  <c r="M354"/>
  <c r="N354"/>
  <c r="O354"/>
  <c r="M355"/>
  <c r="N355"/>
  <c r="O355"/>
  <c r="M356"/>
  <c r="N356"/>
  <c r="O356"/>
  <c r="M357"/>
  <c r="N357"/>
  <c r="O357"/>
  <c r="M358"/>
  <c r="N358"/>
  <c r="O358"/>
  <c r="M359"/>
  <c r="N359"/>
  <c r="O359"/>
  <c r="M360"/>
  <c r="N360"/>
  <c r="O360"/>
  <c r="M361"/>
  <c r="N361"/>
  <c r="O361"/>
  <c r="M362"/>
  <c r="N362"/>
  <c r="O362"/>
  <c r="M363"/>
  <c r="N363"/>
  <c r="O363"/>
  <c r="M364"/>
  <c r="N364"/>
  <c r="O364"/>
  <c r="M365"/>
  <c r="N365"/>
  <c r="O365"/>
  <c r="M366"/>
  <c r="N366"/>
  <c r="O366"/>
  <c r="M367"/>
  <c r="N367"/>
  <c r="O367"/>
  <c r="M368"/>
  <c r="N368"/>
  <c r="O368"/>
  <c r="M369"/>
  <c r="N369"/>
  <c r="O369"/>
  <c r="M370"/>
  <c r="N370"/>
  <c r="O370"/>
  <c r="M371"/>
  <c r="N371"/>
  <c r="O371"/>
  <c r="M372"/>
  <c r="N372"/>
  <c r="O372"/>
  <c r="M373"/>
  <c r="N373"/>
  <c r="O373"/>
  <c r="M374"/>
  <c r="N374"/>
  <c r="O374"/>
  <c r="M375"/>
  <c r="N375"/>
  <c r="O375"/>
  <c r="M376"/>
  <c r="N376"/>
  <c r="O376"/>
  <c r="M377"/>
  <c r="N377"/>
  <c r="O377"/>
  <c r="M378"/>
  <c r="N378"/>
  <c r="O378"/>
  <c r="M379"/>
  <c r="N379"/>
  <c r="O379"/>
  <c r="M380"/>
  <c r="N380"/>
  <c r="O380"/>
  <c r="M381"/>
  <c r="N381"/>
  <c r="O381"/>
  <c r="M382"/>
  <c r="N382"/>
  <c r="O382"/>
  <c r="M383"/>
  <c r="N383"/>
  <c r="O383"/>
  <c r="M384"/>
  <c r="N384"/>
  <c r="O384"/>
  <c r="M385"/>
  <c r="N385"/>
  <c r="O385"/>
  <c r="M386"/>
  <c r="N386"/>
  <c r="O386"/>
  <c r="M387"/>
  <c r="N387"/>
  <c r="O387"/>
  <c r="M388"/>
  <c r="N388"/>
  <c r="O388"/>
  <c r="M389"/>
  <c r="N389"/>
  <c r="O389"/>
  <c r="M390"/>
  <c r="N390"/>
  <c r="O390"/>
  <c r="M391"/>
  <c r="N391"/>
  <c r="O391"/>
  <c r="M392"/>
  <c r="N392"/>
  <c r="O392"/>
  <c r="M393"/>
  <c r="N393"/>
  <c r="O393"/>
  <c r="M394"/>
  <c r="N394"/>
  <c r="O394"/>
  <c r="M395"/>
  <c r="N395"/>
  <c r="O395"/>
  <c r="M396"/>
  <c r="N396"/>
  <c r="O396"/>
  <c r="M397"/>
  <c r="N397"/>
  <c r="O397"/>
  <c r="M398"/>
  <c r="N398"/>
  <c r="O398"/>
  <c r="M399"/>
  <c r="N399"/>
  <c r="O399"/>
  <c r="M400"/>
  <c r="N400"/>
  <c r="O400"/>
  <c r="M401"/>
  <c r="N401"/>
  <c r="O401"/>
  <c r="M402"/>
  <c r="N402"/>
  <c r="O402"/>
  <c r="M403"/>
  <c r="N403"/>
  <c r="O403"/>
  <c r="M404"/>
  <c r="N404"/>
  <c r="O404"/>
  <c r="M405"/>
  <c r="N405"/>
  <c r="O405"/>
  <c r="M406"/>
  <c r="N406"/>
  <c r="O406"/>
  <c r="M407"/>
  <c r="N407"/>
  <c r="O407"/>
  <c r="M408"/>
  <c r="N408"/>
  <c r="O408"/>
  <c r="M409"/>
  <c r="N409"/>
  <c r="O409"/>
  <c r="M410"/>
  <c r="N410"/>
  <c r="O410"/>
  <c r="M411"/>
  <c r="N411"/>
  <c r="O411"/>
  <c r="M412"/>
  <c r="N412"/>
  <c r="O412"/>
  <c r="M413"/>
  <c r="N413"/>
  <c r="O413"/>
  <c r="M414"/>
  <c r="N414"/>
  <c r="O414"/>
  <c r="M415"/>
  <c r="N415"/>
  <c r="O415"/>
  <c r="M416"/>
  <c r="N416"/>
  <c r="O416"/>
  <c r="M417"/>
  <c r="N417"/>
  <c r="O417"/>
  <c r="M418"/>
  <c r="N418"/>
  <c r="O418"/>
  <c r="M419"/>
  <c r="N419"/>
  <c r="O419"/>
  <c r="M420"/>
  <c r="N420"/>
  <c r="O420"/>
  <c r="M421"/>
  <c r="N421"/>
  <c r="O421"/>
  <c r="M422"/>
  <c r="N422"/>
  <c r="O422"/>
  <c r="M423"/>
  <c r="N423"/>
  <c r="O423"/>
  <c r="M424"/>
  <c r="N424"/>
  <c r="O424"/>
  <c r="M425"/>
  <c r="N425"/>
  <c r="O425"/>
  <c r="M426"/>
  <c r="N426"/>
  <c r="O426"/>
  <c r="M427"/>
  <c r="N427"/>
  <c r="O427"/>
  <c r="M428"/>
  <c r="N428"/>
  <c r="O428"/>
  <c r="M429"/>
  <c r="N429"/>
  <c r="O429"/>
  <c r="M430"/>
  <c r="N430"/>
  <c r="O430"/>
  <c r="M431"/>
  <c r="N431"/>
  <c r="O431"/>
  <c r="M432"/>
  <c r="N432"/>
  <c r="O432"/>
  <c r="M433"/>
  <c r="N433"/>
  <c r="O433"/>
  <c r="M434"/>
  <c r="N434"/>
  <c r="O434"/>
  <c r="M435"/>
  <c r="N435"/>
  <c r="O435"/>
  <c r="M436"/>
  <c r="N436"/>
  <c r="O436"/>
  <c r="M437"/>
  <c r="N437"/>
  <c r="O437"/>
  <c r="M438"/>
  <c r="N438"/>
  <c r="O438"/>
  <c r="M439"/>
  <c r="N439"/>
  <c r="O439"/>
  <c r="M440"/>
  <c r="N440"/>
  <c r="O440"/>
  <c r="M441"/>
  <c r="N441"/>
  <c r="O441"/>
  <c r="M442"/>
  <c r="N442"/>
  <c r="O442"/>
  <c r="M443"/>
  <c r="N443"/>
  <c r="O443"/>
  <c r="M444"/>
  <c r="N444"/>
  <c r="O444"/>
  <c r="M445"/>
  <c r="N445"/>
  <c r="O445"/>
  <c r="M446"/>
  <c r="N446"/>
  <c r="O446"/>
  <c r="M447"/>
  <c r="N447"/>
  <c r="O447"/>
  <c r="M448"/>
  <c r="N448"/>
  <c r="O448"/>
  <c r="M449"/>
  <c r="N449"/>
  <c r="O449"/>
  <c r="M450"/>
  <c r="N450"/>
  <c r="O450"/>
  <c r="M451"/>
  <c r="N451"/>
  <c r="O451"/>
  <c r="M452"/>
  <c r="N452"/>
  <c r="O452"/>
  <c r="M453"/>
  <c r="N453"/>
  <c r="O453"/>
  <c r="M454"/>
  <c r="N454"/>
  <c r="O454"/>
  <c r="M455"/>
  <c r="N455"/>
  <c r="O455"/>
  <c r="M456"/>
  <c r="N456"/>
  <c r="O456"/>
  <c r="M457"/>
  <c r="N457"/>
  <c r="O457"/>
  <c r="M458"/>
  <c r="N458"/>
  <c r="O458"/>
  <c r="M459"/>
  <c r="N459"/>
  <c r="O459"/>
  <c r="M460"/>
  <c r="N460"/>
  <c r="O460"/>
  <c r="M461"/>
  <c r="N461"/>
  <c r="O461"/>
  <c r="M462"/>
  <c r="N462"/>
  <c r="O462"/>
  <c r="M463"/>
  <c r="N463"/>
  <c r="O463"/>
  <c r="M464"/>
  <c r="N464"/>
  <c r="O464"/>
  <c r="M465"/>
  <c r="N465"/>
  <c r="O465"/>
  <c r="M466"/>
  <c r="N466"/>
  <c r="O466"/>
  <c r="M467"/>
  <c r="N467"/>
  <c r="O467"/>
  <c r="M468"/>
  <c r="N468"/>
  <c r="O468"/>
  <c r="M469"/>
  <c r="N469"/>
  <c r="O469"/>
  <c r="M470"/>
  <c r="N470"/>
  <c r="O470"/>
  <c r="M471"/>
  <c r="N471"/>
  <c r="O471"/>
  <c r="M472"/>
  <c r="N472"/>
  <c r="O472"/>
  <c r="M473"/>
  <c r="N473"/>
  <c r="O473"/>
  <c r="M474"/>
  <c r="N474"/>
  <c r="O474"/>
  <c r="M475"/>
  <c r="N475"/>
  <c r="O475"/>
  <c r="M476"/>
  <c r="N476"/>
  <c r="O476"/>
  <c r="M477"/>
  <c r="N477"/>
  <c r="O477"/>
  <c r="M478"/>
  <c r="N478"/>
  <c r="O478"/>
  <c r="M479"/>
  <c r="N479"/>
  <c r="O479"/>
  <c r="M480"/>
  <c r="N480"/>
  <c r="O480"/>
  <c r="M481"/>
  <c r="N481"/>
  <c r="O481"/>
  <c r="M482"/>
  <c r="N482"/>
  <c r="O482"/>
  <c r="M483"/>
  <c r="N483"/>
  <c r="O483"/>
  <c r="M484"/>
  <c r="N484"/>
  <c r="O484"/>
  <c r="M485"/>
  <c r="N485"/>
  <c r="O485"/>
  <c r="M486"/>
  <c r="N486"/>
  <c r="O486"/>
  <c r="M487"/>
  <c r="N487"/>
  <c r="O487"/>
  <c r="M488"/>
  <c r="N488"/>
  <c r="O488"/>
  <c r="M489"/>
  <c r="N489"/>
  <c r="O489"/>
  <c r="M490"/>
  <c r="N490"/>
  <c r="O490"/>
  <c r="M491"/>
  <c r="N491"/>
  <c r="O491"/>
  <c r="M492"/>
  <c r="N492"/>
  <c r="O492"/>
  <c r="M493"/>
  <c r="N493"/>
  <c r="O493"/>
  <c r="M494"/>
  <c r="N494"/>
  <c r="O494"/>
  <c r="M495"/>
  <c r="N495"/>
  <c r="O495"/>
  <c r="M496"/>
  <c r="N496"/>
  <c r="O496"/>
  <c r="M497"/>
  <c r="N497"/>
  <c r="O497"/>
  <c r="M498"/>
  <c r="N498"/>
  <c r="O498"/>
  <c r="M499"/>
  <c r="N499"/>
  <c r="O499"/>
  <c r="M500"/>
  <c r="N500"/>
  <c r="O500"/>
  <c r="M501"/>
  <c r="N501"/>
  <c r="O501"/>
  <c r="M502"/>
  <c r="N502"/>
  <c r="O502"/>
  <c r="M503"/>
  <c r="N503"/>
  <c r="O503"/>
  <c r="M504"/>
  <c r="N504"/>
  <c r="O504"/>
  <c r="M505"/>
  <c r="N505"/>
  <c r="O505"/>
  <c r="M506"/>
  <c r="N506"/>
  <c r="O506"/>
  <c r="M507"/>
  <c r="N507"/>
  <c r="O507"/>
  <c r="M508"/>
  <c r="N508"/>
  <c r="O508"/>
  <c r="M509"/>
  <c r="N509"/>
  <c r="O509"/>
  <c r="M510"/>
  <c r="N510"/>
  <c r="O510"/>
  <c r="M511"/>
  <c r="N511"/>
  <c r="O511"/>
  <c r="M512"/>
  <c r="N512"/>
  <c r="O512"/>
  <c r="M513"/>
  <c r="N513"/>
  <c r="O513"/>
  <c r="M514"/>
  <c r="N514"/>
  <c r="O514"/>
  <c r="M515"/>
  <c r="N515"/>
  <c r="O515"/>
  <c r="M516"/>
  <c r="N516"/>
  <c r="O516"/>
  <c r="M517"/>
  <c r="N517"/>
  <c r="O517"/>
  <c r="M518"/>
  <c r="N518"/>
  <c r="O518"/>
  <c r="M519"/>
  <c r="N519"/>
  <c r="O519"/>
  <c r="M520"/>
  <c r="N520"/>
  <c r="O520"/>
  <c r="M521"/>
  <c r="N521"/>
  <c r="O521"/>
  <c r="M522"/>
  <c r="N522"/>
  <c r="O522"/>
  <c r="M523"/>
  <c r="N523"/>
  <c r="O523"/>
  <c r="M524"/>
  <c r="N524"/>
  <c r="O524"/>
  <c r="M525"/>
  <c r="N525"/>
  <c r="O525"/>
  <c r="M526"/>
  <c r="N526"/>
  <c r="O526"/>
  <c r="M527"/>
  <c r="N527"/>
  <c r="O527"/>
  <c r="M528"/>
  <c r="N528"/>
  <c r="O528"/>
  <c r="M529"/>
  <c r="N529"/>
  <c r="O529"/>
  <c r="M530"/>
  <c r="N530"/>
  <c r="O530"/>
  <c r="M531"/>
  <c r="N531"/>
  <c r="O531"/>
  <c r="M532"/>
  <c r="N532"/>
  <c r="O532"/>
  <c r="M533"/>
  <c r="N533"/>
  <c r="O533"/>
  <c r="M534"/>
  <c r="N534"/>
  <c r="O534"/>
  <c r="M535"/>
  <c r="N535"/>
  <c r="O535"/>
  <c r="M536"/>
  <c r="N536"/>
  <c r="O536"/>
  <c r="M537"/>
  <c r="N537"/>
  <c r="O537"/>
  <c r="M538"/>
  <c r="N538"/>
  <c r="O538"/>
  <c r="M539"/>
  <c r="N539"/>
  <c r="O539"/>
  <c r="M540"/>
  <c r="N540"/>
  <c r="O540"/>
  <c r="M541"/>
  <c r="N541"/>
  <c r="O541"/>
  <c r="M542"/>
  <c r="N542"/>
  <c r="O542"/>
  <c r="M543"/>
  <c r="N543"/>
  <c r="O543"/>
  <c r="M544"/>
  <c r="N544"/>
  <c r="O544"/>
  <c r="M545"/>
  <c r="N545"/>
  <c r="O545"/>
  <c r="M546"/>
  <c r="N546"/>
  <c r="O546"/>
  <c r="M547"/>
  <c r="N547"/>
  <c r="O547"/>
  <c r="M548"/>
  <c r="N548"/>
  <c r="O548"/>
  <c r="M549"/>
  <c r="N549"/>
  <c r="O549"/>
  <c r="M550"/>
  <c r="N550"/>
  <c r="O550"/>
  <c r="M551"/>
  <c r="N551"/>
  <c r="O551"/>
  <c r="M552"/>
  <c r="N552"/>
  <c r="O552"/>
  <c r="M553"/>
  <c r="N553"/>
  <c r="O553"/>
  <c r="M554"/>
  <c r="N554"/>
  <c r="O554"/>
  <c r="M555"/>
  <c r="N555"/>
  <c r="O555"/>
  <c r="M556"/>
  <c r="N556"/>
  <c r="O556"/>
  <c r="M557"/>
  <c r="N557"/>
  <c r="O557"/>
  <c r="M558"/>
  <c r="N558"/>
  <c r="O558"/>
  <c r="M559"/>
  <c r="N559"/>
  <c r="O559"/>
  <c r="M560"/>
  <c r="N560"/>
  <c r="O560"/>
  <c r="M561"/>
  <c r="N561"/>
  <c r="O561"/>
  <c r="M562"/>
  <c r="N562"/>
  <c r="O562"/>
  <c r="M563"/>
  <c r="N563"/>
  <c r="O563"/>
  <c r="M564"/>
  <c r="N564"/>
  <c r="O564"/>
  <c r="M565"/>
  <c r="N565"/>
  <c r="O565"/>
  <c r="M566"/>
  <c r="N566"/>
  <c r="O566"/>
  <c r="M567"/>
  <c r="N567"/>
  <c r="O567"/>
  <c r="M568"/>
  <c r="N568"/>
  <c r="O568"/>
  <c r="M569"/>
  <c r="N569"/>
  <c r="O569"/>
  <c r="M570"/>
  <c r="N570"/>
  <c r="O570"/>
  <c r="M571"/>
  <c r="N571"/>
  <c r="O571"/>
  <c r="M572"/>
  <c r="N572"/>
  <c r="O572"/>
  <c r="M573"/>
  <c r="N573"/>
  <c r="O573"/>
  <c r="M574"/>
  <c r="N574"/>
  <c r="O574"/>
  <c r="M575"/>
  <c r="N575"/>
  <c r="O575"/>
  <c r="M576"/>
  <c r="N576"/>
  <c r="O576"/>
  <c r="M577"/>
  <c r="N577"/>
  <c r="O577"/>
  <c r="M578"/>
  <c r="N578"/>
  <c r="O578"/>
  <c r="M579"/>
  <c r="N579"/>
  <c r="O579"/>
  <c r="M580"/>
  <c r="N580"/>
  <c r="O580"/>
  <c r="M581"/>
  <c r="N581"/>
  <c r="O581"/>
  <c r="M582"/>
  <c r="N582"/>
  <c r="O582"/>
  <c r="M583"/>
  <c r="N583"/>
  <c r="O583"/>
  <c r="M584"/>
  <c r="N584"/>
  <c r="O584"/>
  <c r="M585"/>
  <c r="N585"/>
  <c r="O585"/>
  <c r="M586"/>
  <c r="N586"/>
  <c r="O586"/>
  <c r="M587"/>
  <c r="N587"/>
  <c r="O587"/>
  <c r="M588"/>
  <c r="N588"/>
  <c r="O588"/>
  <c r="M589"/>
  <c r="N589"/>
  <c r="O589"/>
  <c r="M590"/>
  <c r="N590"/>
  <c r="O590"/>
  <c r="M591"/>
  <c r="N591"/>
  <c r="O591"/>
  <c r="M592"/>
  <c r="N592"/>
  <c r="O592"/>
  <c r="M593"/>
  <c r="N593"/>
  <c r="O593"/>
  <c r="M594"/>
  <c r="N594"/>
  <c r="O594"/>
  <c r="M595"/>
  <c r="N595"/>
  <c r="O595"/>
  <c r="M596"/>
  <c r="N596"/>
  <c r="O596"/>
  <c r="M597"/>
  <c r="N597"/>
  <c r="O597"/>
  <c r="M598"/>
  <c r="N598"/>
  <c r="O598"/>
  <c r="M599"/>
  <c r="N599"/>
  <c r="O599"/>
  <c r="M600"/>
  <c r="N600"/>
  <c r="O600"/>
  <c r="M601"/>
  <c r="N601"/>
  <c r="O601"/>
  <c r="M602"/>
  <c r="N602"/>
  <c r="O602"/>
  <c r="M603"/>
  <c r="N603"/>
  <c r="O603"/>
  <c r="M604"/>
  <c r="N604"/>
  <c r="O604"/>
  <c r="M605"/>
  <c r="N605"/>
  <c r="O605"/>
  <c r="M606"/>
  <c r="N606"/>
  <c r="O606"/>
  <c r="M607"/>
  <c r="N607"/>
  <c r="O607"/>
  <c r="M608"/>
  <c r="N608"/>
  <c r="O608"/>
  <c r="M609"/>
  <c r="N609"/>
  <c r="O609"/>
  <c r="M610"/>
  <c r="N610"/>
  <c r="O610"/>
  <c r="M611"/>
  <c r="N611"/>
  <c r="O611"/>
  <c r="M612"/>
  <c r="N612"/>
  <c r="O612"/>
  <c r="M613"/>
  <c r="N613"/>
  <c r="O613"/>
  <c r="M614"/>
  <c r="N614"/>
  <c r="O614"/>
  <c r="M615"/>
  <c r="N615"/>
  <c r="O615"/>
  <c r="M616"/>
  <c r="N616"/>
  <c r="O616"/>
  <c r="M617"/>
  <c r="N617"/>
  <c r="O617"/>
  <c r="M618"/>
  <c r="N618"/>
  <c r="O618"/>
  <c r="M619"/>
  <c r="N619"/>
  <c r="O619"/>
  <c r="M620"/>
  <c r="N620"/>
  <c r="O620"/>
  <c r="M621"/>
  <c r="N621"/>
  <c r="O621"/>
  <c r="M622"/>
  <c r="N622"/>
  <c r="O622"/>
  <c r="M623"/>
  <c r="N623"/>
  <c r="O623"/>
  <c r="M624"/>
  <c r="N624"/>
  <c r="O624"/>
  <c r="M625"/>
  <c r="N625"/>
  <c r="O625"/>
  <c r="M626"/>
  <c r="N626"/>
  <c r="O626"/>
  <c r="M627"/>
  <c r="N627"/>
  <c r="O627"/>
  <c r="M628"/>
  <c r="N628"/>
  <c r="O628"/>
  <c r="M629"/>
  <c r="N629"/>
  <c r="O629"/>
  <c r="M630"/>
  <c r="N630"/>
  <c r="O630"/>
  <c r="M631"/>
  <c r="N631"/>
  <c r="O631"/>
  <c r="M632"/>
  <c r="N632"/>
  <c r="O632"/>
  <c r="M633"/>
  <c r="N633"/>
  <c r="O633"/>
  <c r="M634"/>
  <c r="N634"/>
  <c r="O634"/>
  <c r="M635"/>
  <c r="N635"/>
  <c r="O635"/>
  <c r="M636"/>
  <c r="N636"/>
  <c r="O636"/>
  <c r="M637"/>
  <c r="N637"/>
  <c r="O637"/>
  <c r="M638"/>
  <c r="N638"/>
  <c r="O638"/>
  <c r="M639"/>
  <c r="N639"/>
  <c r="O639"/>
  <c r="M640"/>
  <c r="N640"/>
  <c r="O640"/>
  <c r="M641"/>
  <c r="N641"/>
  <c r="O641"/>
  <c r="M642"/>
  <c r="N642"/>
  <c r="O642"/>
  <c r="M643"/>
  <c r="N643"/>
  <c r="O643"/>
  <c r="M644"/>
  <c r="N644"/>
  <c r="O644"/>
  <c r="M645"/>
  <c r="N645"/>
  <c r="O645"/>
  <c r="M646"/>
  <c r="N646"/>
  <c r="O646"/>
  <c r="M647"/>
  <c r="N647"/>
  <c r="O647"/>
  <c r="M648"/>
  <c r="N648"/>
  <c r="O648"/>
  <c r="M649"/>
  <c r="N649"/>
  <c r="O649"/>
  <c r="M650"/>
  <c r="N650"/>
  <c r="O650"/>
  <c r="M651"/>
  <c r="N651"/>
  <c r="O651"/>
  <c r="M652"/>
  <c r="N652"/>
  <c r="O652"/>
  <c r="M653"/>
  <c r="N653"/>
  <c r="O653"/>
  <c r="M654"/>
  <c r="N654"/>
  <c r="O654"/>
  <c r="M655"/>
  <c r="N655"/>
  <c r="O655"/>
  <c r="M656"/>
  <c r="N656"/>
  <c r="O656"/>
  <c r="M657"/>
  <c r="N657"/>
  <c r="O657"/>
  <c r="M658"/>
  <c r="N658"/>
  <c r="O658"/>
  <c r="M659"/>
  <c r="N659"/>
  <c r="O659"/>
  <c r="M660"/>
  <c r="N660"/>
  <c r="O660"/>
  <c r="M661"/>
  <c r="N661"/>
  <c r="O661"/>
  <c r="M662"/>
  <c r="N662"/>
  <c r="O662"/>
  <c r="M663"/>
  <c r="N663"/>
  <c r="O663"/>
  <c r="M664"/>
  <c r="N664"/>
  <c r="O664"/>
  <c r="M665"/>
  <c r="N665"/>
  <c r="O665"/>
  <c r="M666"/>
  <c r="N666"/>
  <c r="O666"/>
  <c r="M667"/>
  <c r="N667"/>
  <c r="O667"/>
  <c r="M668"/>
  <c r="N668"/>
  <c r="O668"/>
  <c r="M669"/>
  <c r="N669"/>
  <c r="O669"/>
  <c r="M670"/>
  <c r="N670"/>
  <c r="O670"/>
  <c r="M671"/>
  <c r="N671"/>
  <c r="O671"/>
  <c r="M672"/>
  <c r="N672"/>
  <c r="O672"/>
  <c r="M673"/>
  <c r="N673"/>
  <c r="O673"/>
  <c r="M674"/>
  <c r="N674"/>
  <c r="O674"/>
  <c r="M675"/>
  <c r="N675"/>
  <c r="O675"/>
  <c r="M676"/>
  <c r="N676"/>
  <c r="O676"/>
  <c r="M677"/>
  <c r="N677"/>
  <c r="O677"/>
  <c r="M678"/>
  <c r="N678"/>
  <c r="O678"/>
  <c r="M679"/>
  <c r="N679"/>
  <c r="O679"/>
  <c r="M680"/>
  <c r="N680"/>
  <c r="O680"/>
  <c r="M681"/>
  <c r="N681"/>
  <c r="O681"/>
  <c r="M682"/>
  <c r="N682"/>
  <c r="O682"/>
  <c r="M683"/>
  <c r="N683"/>
  <c r="O683"/>
  <c r="M684"/>
  <c r="N684"/>
  <c r="O684"/>
  <c r="M685"/>
  <c r="N685"/>
  <c r="O685"/>
  <c r="M686"/>
  <c r="N686"/>
  <c r="O686"/>
  <c r="M687"/>
  <c r="N687"/>
  <c r="O687"/>
  <c r="M688"/>
  <c r="N688"/>
  <c r="O688"/>
  <c r="M689"/>
  <c r="N689"/>
  <c r="O689"/>
  <c r="M690"/>
  <c r="N690"/>
  <c r="O690"/>
  <c r="M691"/>
  <c r="N691"/>
  <c r="O691"/>
  <c r="M692"/>
  <c r="N692"/>
  <c r="O692"/>
  <c r="M693"/>
  <c r="N693"/>
  <c r="O693"/>
  <c r="M694"/>
  <c r="N694"/>
  <c r="O694"/>
  <c r="M695"/>
  <c r="N695"/>
  <c r="O695"/>
  <c r="M696"/>
  <c r="N696"/>
  <c r="O696"/>
  <c r="M697"/>
  <c r="N697"/>
  <c r="O697"/>
  <c r="M698"/>
  <c r="N698"/>
  <c r="O698"/>
  <c r="M699"/>
  <c r="N699"/>
  <c r="O699"/>
  <c r="M700"/>
  <c r="N700"/>
  <c r="O700"/>
  <c r="M701"/>
  <c r="N701"/>
  <c r="O701"/>
  <c r="M702"/>
  <c r="N702"/>
  <c r="O702"/>
  <c r="M703"/>
  <c r="N703"/>
  <c r="O703"/>
  <c r="M704"/>
  <c r="N704"/>
  <c r="O704"/>
  <c r="M705"/>
  <c r="N705"/>
  <c r="O705"/>
  <c r="M706"/>
  <c r="N706"/>
  <c r="O706"/>
  <c r="M707"/>
  <c r="N707"/>
  <c r="O707"/>
  <c r="M708"/>
  <c r="N708"/>
  <c r="O708"/>
  <c r="M709"/>
  <c r="N709"/>
  <c r="O709"/>
  <c r="M710"/>
  <c r="N710"/>
  <c r="O710"/>
  <c r="M711"/>
  <c r="N711"/>
  <c r="O711"/>
  <c r="M712"/>
  <c r="N712"/>
  <c r="O712"/>
  <c r="M713"/>
  <c r="N713"/>
  <c r="O713"/>
  <c r="M714"/>
  <c r="N714"/>
  <c r="O714"/>
  <c r="M715"/>
  <c r="N715"/>
  <c r="O715"/>
  <c r="M716"/>
  <c r="N716"/>
  <c r="O716"/>
  <c r="M717"/>
  <c r="N717"/>
  <c r="O717"/>
  <c r="M718"/>
  <c r="N718"/>
  <c r="O718"/>
  <c r="M719"/>
  <c r="N719"/>
  <c r="O719"/>
  <c r="M720"/>
  <c r="N720"/>
  <c r="O720"/>
  <c r="M721"/>
  <c r="N721"/>
  <c r="O721"/>
  <c r="M722"/>
  <c r="N722"/>
  <c r="O722"/>
  <c r="M723"/>
  <c r="N723"/>
  <c r="O723"/>
  <c r="M724"/>
  <c r="N724"/>
  <c r="O724"/>
  <c r="M725"/>
  <c r="N725"/>
  <c r="O725"/>
  <c r="M726"/>
  <c r="N726"/>
  <c r="O726"/>
  <c r="M727"/>
  <c r="N727"/>
  <c r="O727"/>
  <c r="M728"/>
  <c r="N728"/>
  <c r="O728"/>
  <c r="M729"/>
  <c r="N729"/>
  <c r="O729"/>
  <c r="M730"/>
  <c r="N730"/>
  <c r="O730"/>
  <c r="M731"/>
  <c r="N731"/>
  <c r="O731"/>
  <c r="M732"/>
  <c r="N732"/>
  <c r="O732"/>
  <c r="M733"/>
  <c r="N733"/>
  <c r="O733"/>
  <c r="M734"/>
  <c r="N734"/>
  <c r="O734"/>
  <c r="M735"/>
  <c r="N735"/>
  <c r="O735"/>
  <c r="M736"/>
  <c r="N736"/>
  <c r="O736"/>
  <c r="M737"/>
  <c r="N737"/>
  <c r="O737"/>
  <c r="M738"/>
  <c r="N738"/>
  <c r="O738"/>
  <c r="M739"/>
  <c r="N739"/>
  <c r="O739"/>
  <c r="M740"/>
  <c r="N740"/>
  <c r="O740"/>
  <c r="M741"/>
  <c r="N741"/>
  <c r="O741"/>
  <c r="M742"/>
  <c r="N742"/>
  <c r="O742"/>
  <c r="M743"/>
  <c r="N743"/>
  <c r="O743"/>
  <c r="M744"/>
  <c r="N744"/>
  <c r="O744"/>
  <c r="M745"/>
  <c r="N745"/>
  <c r="O745"/>
  <c r="M746"/>
  <c r="N746"/>
  <c r="O746"/>
  <c r="M747"/>
  <c r="N747"/>
  <c r="O747"/>
  <c r="M748"/>
  <c r="N748"/>
  <c r="O748"/>
  <c r="M749"/>
  <c r="N749"/>
  <c r="O749"/>
  <c r="M750"/>
  <c r="N750"/>
  <c r="O750"/>
  <c r="M751"/>
  <c r="N751"/>
  <c r="O751"/>
  <c r="M752"/>
  <c r="N752"/>
  <c r="O752"/>
  <c r="M753"/>
  <c r="N753"/>
  <c r="O753"/>
  <c r="M754"/>
  <c r="N754"/>
  <c r="O754"/>
  <c r="M755"/>
  <c r="N755"/>
  <c r="O755"/>
  <c r="M756"/>
  <c r="N756"/>
  <c r="O756"/>
  <c r="M757"/>
  <c r="N757"/>
  <c r="O757"/>
  <c r="M758"/>
  <c r="N758"/>
  <c r="O758"/>
  <c r="M759"/>
  <c r="N759"/>
  <c r="O759"/>
  <c r="M760"/>
  <c r="N760"/>
  <c r="O760"/>
  <c r="M761"/>
  <c r="N761"/>
  <c r="O761"/>
  <c r="M762"/>
  <c r="N762"/>
  <c r="O762"/>
  <c r="M763"/>
  <c r="N763"/>
  <c r="O763"/>
  <c r="M764"/>
  <c r="N764"/>
  <c r="O764"/>
  <c r="M765"/>
  <c r="N765"/>
  <c r="O765"/>
  <c r="M766"/>
  <c r="N766"/>
  <c r="O766"/>
  <c r="M767"/>
  <c r="N767"/>
  <c r="O767"/>
  <c r="M768"/>
  <c r="N768"/>
  <c r="O768"/>
  <c r="M769"/>
  <c r="N769"/>
  <c r="O769"/>
  <c r="M770"/>
  <c r="N770"/>
  <c r="O770"/>
  <c r="M771"/>
  <c r="N771"/>
  <c r="O771"/>
  <c r="M772"/>
  <c r="N772"/>
  <c r="O772"/>
  <c r="M773"/>
  <c r="N773"/>
  <c r="O773"/>
  <c r="M774"/>
  <c r="N774"/>
  <c r="O774"/>
  <c r="M775"/>
  <c r="N775"/>
  <c r="O775"/>
  <c r="M776"/>
  <c r="N776"/>
  <c r="O776"/>
  <c r="M777"/>
  <c r="N777"/>
  <c r="O777"/>
  <c r="M778"/>
  <c r="N778"/>
  <c r="O778"/>
  <c r="M779"/>
  <c r="N779"/>
  <c r="O779"/>
  <c r="M780"/>
  <c r="N780"/>
  <c r="O780"/>
  <c r="M781"/>
  <c r="N781"/>
  <c r="O781"/>
  <c r="M782"/>
  <c r="N782"/>
  <c r="O782"/>
  <c r="M783"/>
  <c r="N783"/>
  <c r="O783"/>
  <c r="M784"/>
  <c r="N784"/>
  <c r="O784"/>
  <c r="M785"/>
  <c r="N785"/>
  <c r="O785"/>
  <c r="M786"/>
  <c r="N786"/>
  <c r="O786"/>
  <c r="M787"/>
  <c r="N787"/>
  <c r="O787"/>
  <c r="M788"/>
  <c r="N788"/>
  <c r="O788"/>
  <c r="M789"/>
  <c r="N789"/>
  <c r="O789"/>
  <c r="M790"/>
  <c r="N790"/>
  <c r="O790"/>
  <c r="M791"/>
  <c r="N791"/>
  <c r="O791"/>
  <c r="M792"/>
  <c r="N792"/>
  <c r="O792"/>
  <c r="M793"/>
  <c r="N793"/>
  <c r="O793"/>
  <c r="M794"/>
  <c r="N794"/>
  <c r="O794"/>
  <c r="M795"/>
  <c r="N795"/>
  <c r="O795"/>
  <c r="M796"/>
  <c r="N796"/>
  <c r="O796"/>
  <c r="M797"/>
  <c r="N797"/>
  <c r="O797"/>
  <c r="M798"/>
  <c r="N798"/>
  <c r="O798"/>
  <c r="M799"/>
  <c r="N799"/>
  <c r="O799"/>
  <c r="M800"/>
  <c r="N800"/>
  <c r="O800"/>
  <c r="M801"/>
  <c r="N801"/>
  <c r="O801"/>
  <c r="M802"/>
  <c r="N802"/>
  <c r="O802"/>
  <c r="M803"/>
  <c r="N803"/>
  <c r="O803"/>
  <c r="M804"/>
  <c r="N804"/>
  <c r="O804"/>
  <c r="M805"/>
  <c r="N805"/>
  <c r="O805"/>
  <c r="M806"/>
  <c r="N806"/>
  <c r="O806"/>
  <c r="M807"/>
  <c r="N807"/>
  <c r="O807"/>
  <c r="M808"/>
  <c r="N808"/>
  <c r="O808"/>
  <c r="M809"/>
  <c r="N809"/>
  <c r="O809"/>
  <c r="M810"/>
  <c r="N810"/>
  <c r="O810"/>
  <c r="M811"/>
  <c r="N811"/>
  <c r="O811"/>
  <c r="M812"/>
  <c r="N812"/>
  <c r="O812"/>
  <c r="M813"/>
  <c r="N813"/>
  <c r="O813"/>
  <c r="M814"/>
  <c r="N814"/>
  <c r="O814"/>
  <c r="M815"/>
  <c r="N815"/>
  <c r="O815"/>
  <c r="M816"/>
  <c r="N816"/>
  <c r="O816"/>
  <c r="M817"/>
  <c r="N817"/>
  <c r="O817"/>
  <c r="M818"/>
  <c r="N818"/>
  <c r="O818"/>
  <c r="M819"/>
  <c r="N819"/>
  <c r="O819"/>
  <c r="M820"/>
  <c r="N820"/>
  <c r="O820"/>
  <c r="M821"/>
  <c r="N821"/>
  <c r="O821"/>
  <c r="M822"/>
  <c r="N822"/>
  <c r="O822"/>
  <c r="M823"/>
  <c r="N823"/>
  <c r="O823"/>
  <c r="M824"/>
  <c r="N824"/>
  <c r="O824"/>
  <c r="M825"/>
  <c r="N825"/>
  <c r="O825"/>
  <c r="M826"/>
  <c r="N826"/>
  <c r="O826"/>
  <c r="M827"/>
  <c r="N827"/>
  <c r="O827"/>
  <c r="M828"/>
  <c r="N828"/>
  <c r="O828"/>
  <c r="M829"/>
  <c r="N829"/>
  <c r="O829"/>
  <c r="M830"/>
  <c r="N830"/>
  <c r="O830"/>
  <c r="M831"/>
  <c r="N831"/>
  <c r="O831"/>
  <c r="M832"/>
  <c r="N832"/>
  <c r="O832"/>
  <c r="M833"/>
  <c r="N833"/>
  <c r="O833"/>
  <c r="M834"/>
  <c r="N834"/>
  <c r="O834"/>
  <c r="M835"/>
  <c r="N835"/>
  <c r="O835"/>
  <c r="M836"/>
  <c r="N836"/>
  <c r="O836"/>
  <c r="M837"/>
  <c r="N837"/>
  <c r="O837"/>
  <c r="M838"/>
  <c r="N838"/>
  <c r="O838"/>
  <c r="M839"/>
  <c r="N839"/>
  <c r="O839"/>
  <c r="M840"/>
  <c r="N840"/>
  <c r="O840"/>
  <c r="M841"/>
  <c r="N841"/>
  <c r="O841"/>
  <c r="M842"/>
  <c r="N842"/>
  <c r="O842"/>
  <c r="M843"/>
  <c r="N843"/>
  <c r="O843"/>
  <c r="M844"/>
  <c r="N844"/>
  <c r="O844"/>
  <c r="M845"/>
  <c r="N845"/>
  <c r="O845"/>
  <c r="M846"/>
  <c r="N846"/>
  <c r="O846"/>
  <c r="M847"/>
  <c r="N847"/>
  <c r="O847"/>
  <c r="M848"/>
  <c r="N848"/>
  <c r="O848"/>
  <c r="M849"/>
  <c r="N849"/>
  <c r="O849"/>
  <c r="M850"/>
  <c r="N850"/>
  <c r="O850"/>
  <c r="M851"/>
  <c r="N851"/>
  <c r="O851"/>
  <c r="M852"/>
  <c r="N852"/>
  <c r="O852"/>
  <c r="M853"/>
  <c r="N853"/>
  <c r="O853"/>
  <c r="M854"/>
  <c r="N854"/>
  <c r="O854"/>
  <c r="M855"/>
  <c r="N855"/>
  <c r="O855"/>
  <c r="M856"/>
  <c r="N856"/>
  <c r="O856"/>
  <c r="M857"/>
  <c r="N857"/>
  <c r="O857"/>
  <c r="M858"/>
  <c r="N858"/>
  <c r="O858"/>
  <c r="M859"/>
  <c r="N859"/>
  <c r="O859"/>
  <c r="M860"/>
  <c r="N860"/>
  <c r="O860"/>
  <c r="M861"/>
  <c r="N861"/>
  <c r="O861"/>
  <c r="M862"/>
  <c r="N862"/>
  <c r="O862"/>
  <c r="M863"/>
  <c r="N863"/>
  <c r="O863"/>
  <c r="M864"/>
  <c r="N864"/>
  <c r="O864"/>
  <c r="M865"/>
  <c r="N865"/>
  <c r="O865"/>
  <c r="M866"/>
  <c r="N866"/>
  <c r="O866"/>
  <c r="M867"/>
  <c r="N867"/>
  <c r="O867"/>
  <c r="M868"/>
  <c r="N868"/>
  <c r="O868"/>
  <c r="M869"/>
  <c r="N869"/>
  <c r="O869"/>
  <c r="M870"/>
  <c r="N870"/>
  <c r="O870"/>
  <c r="M871"/>
  <c r="N871"/>
  <c r="O871"/>
  <c r="M872"/>
  <c r="N872"/>
  <c r="O872"/>
  <c r="M873"/>
  <c r="N873"/>
  <c r="O873"/>
  <c r="M874"/>
  <c r="N874"/>
  <c r="O874"/>
  <c r="M875"/>
  <c r="N875"/>
  <c r="O875"/>
  <c r="M876"/>
  <c r="N876"/>
  <c r="O876"/>
  <c r="M877"/>
  <c r="N877"/>
  <c r="O877"/>
  <c r="M878"/>
  <c r="N878"/>
  <c r="O878"/>
  <c r="M879"/>
  <c r="N879"/>
  <c r="O879"/>
  <c r="M880"/>
  <c r="N880"/>
  <c r="O880"/>
  <c r="M881"/>
  <c r="N881"/>
  <c r="O881"/>
  <c r="M882"/>
  <c r="N882"/>
  <c r="O882"/>
  <c r="M883"/>
  <c r="N883"/>
  <c r="O883"/>
  <c r="M884"/>
  <c r="N884"/>
  <c r="O884"/>
  <c r="M885"/>
  <c r="N885"/>
  <c r="O885"/>
  <c r="M886"/>
  <c r="N886"/>
  <c r="O886"/>
  <c r="M887"/>
  <c r="N887"/>
  <c r="O887"/>
  <c r="M888"/>
  <c r="N888"/>
  <c r="O888"/>
  <c r="M889"/>
  <c r="N889"/>
  <c r="O889"/>
  <c r="M890"/>
  <c r="N890"/>
  <c r="O890"/>
  <c r="M891"/>
  <c r="N891"/>
  <c r="O891"/>
  <c r="M892"/>
  <c r="N892"/>
  <c r="O892"/>
  <c r="M893"/>
  <c r="N893"/>
  <c r="O893"/>
  <c r="M894"/>
  <c r="N894"/>
  <c r="O894"/>
  <c r="M895"/>
  <c r="N895"/>
  <c r="O895"/>
  <c r="M896"/>
  <c r="N896"/>
  <c r="O896"/>
  <c r="M897"/>
  <c r="N897"/>
  <c r="O897"/>
  <c r="M898"/>
  <c r="N898"/>
  <c r="O898"/>
  <c r="M899"/>
  <c r="N899"/>
  <c r="O899"/>
  <c r="M900"/>
  <c r="N900"/>
  <c r="O900"/>
  <c r="M901"/>
  <c r="N901"/>
  <c r="O901"/>
  <c r="M902"/>
  <c r="N902"/>
  <c r="O902"/>
  <c r="M903"/>
  <c r="N903"/>
  <c r="O903"/>
  <c r="M904"/>
  <c r="N904"/>
  <c r="O904"/>
  <c r="M905"/>
  <c r="N905"/>
  <c r="O905"/>
  <c r="M906"/>
  <c r="N906"/>
  <c r="O906"/>
  <c r="M907"/>
  <c r="N907"/>
  <c r="O907"/>
  <c r="M908"/>
  <c r="N908"/>
  <c r="O908"/>
  <c r="M909"/>
  <c r="N909"/>
  <c r="O909"/>
  <c r="M910"/>
  <c r="N910"/>
  <c r="O910"/>
  <c r="M911"/>
  <c r="N911"/>
  <c r="O911"/>
  <c r="M912"/>
  <c r="N912"/>
  <c r="O912"/>
  <c r="M913"/>
  <c r="N913"/>
  <c r="O913"/>
  <c r="M914"/>
  <c r="N914"/>
  <c r="O914"/>
  <c r="M915"/>
  <c r="N915"/>
  <c r="O915"/>
  <c r="M916"/>
  <c r="N916"/>
  <c r="O916"/>
  <c r="M917"/>
  <c r="N917"/>
  <c r="O917"/>
  <c r="M918"/>
  <c r="N918"/>
  <c r="O918"/>
  <c r="M919"/>
  <c r="N919"/>
  <c r="O919"/>
  <c r="M920"/>
  <c r="N920"/>
  <c r="O920"/>
  <c r="M921"/>
  <c r="N921"/>
  <c r="O921"/>
  <c r="M922"/>
  <c r="N922"/>
  <c r="O922"/>
  <c r="M923"/>
  <c r="N923"/>
  <c r="O923"/>
  <c r="M924"/>
  <c r="N924"/>
  <c r="O924"/>
  <c r="M925"/>
  <c r="N925"/>
  <c r="O925"/>
  <c r="M926"/>
  <c r="N926"/>
  <c r="O926"/>
  <c r="M927"/>
  <c r="N927"/>
  <c r="O927"/>
  <c r="M928"/>
  <c r="N928"/>
  <c r="O928"/>
  <c r="M929"/>
  <c r="N929"/>
  <c r="O929"/>
  <c r="M930"/>
  <c r="N930"/>
  <c r="O930"/>
  <c r="M931"/>
  <c r="N931"/>
  <c r="O931"/>
  <c r="M932"/>
  <c r="N932"/>
  <c r="O932"/>
  <c r="M933"/>
  <c r="N933"/>
  <c r="O933"/>
  <c r="M934"/>
  <c r="N934"/>
  <c r="O934"/>
  <c r="M935"/>
  <c r="N935"/>
  <c r="O935"/>
  <c r="M936"/>
  <c r="N936"/>
  <c r="O936"/>
  <c r="M937"/>
  <c r="N937"/>
  <c r="O937"/>
  <c r="M938"/>
  <c r="N938"/>
  <c r="O938"/>
  <c r="M939"/>
  <c r="N939"/>
  <c r="O939"/>
  <c r="M940"/>
  <c r="N940"/>
  <c r="O940"/>
  <c r="M941"/>
  <c r="N941"/>
  <c r="O941"/>
  <c r="M942"/>
  <c r="N942"/>
  <c r="O942"/>
  <c r="M943"/>
  <c r="N943"/>
  <c r="O943"/>
  <c r="M944"/>
  <c r="N944"/>
  <c r="O944"/>
  <c r="M945"/>
  <c r="N945"/>
  <c r="O945"/>
  <c r="M946"/>
  <c r="N946"/>
  <c r="O946"/>
  <c r="M947"/>
  <c r="N947"/>
  <c r="O947"/>
  <c r="M948"/>
  <c r="N948"/>
  <c r="O948"/>
  <c r="M949"/>
  <c r="N949"/>
  <c r="O949"/>
  <c r="M950"/>
  <c r="N950"/>
  <c r="O950"/>
  <c r="M951"/>
  <c r="N951"/>
  <c r="O951"/>
  <c r="M952"/>
  <c r="N952"/>
  <c r="O952"/>
  <c r="M953"/>
  <c r="N953"/>
  <c r="O953"/>
  <c r="M954"/>
  <c r="N954"/>
  <c r="O954"/>
  <c r="M955"/>
  <c r="N955"/>
  <c r="O955"/>
  <c r="M956"/>
  <c r="N956"/>
  <c r="O956"/>
  <c r="M957"/>
  <c r="N957"/>
  <c r="O957"/>
  <c r="M958"/>
  <c r="N958"/>
  <c r="O958"/>
  <c r="M959"/>
  <c r="N959"/>
  <c r="O959"/>
  <c r="M960"/>
  <c r="N960"/>
  <c r="O960"/>
  <c r="M961"/>
  <c r="N961"/>
  <c r="O961"/>
  <c r="M962"/>
  <c r="N962"/>
  <c r="O962"/>
  <c r="M963"/>
  <c r="N963"/>
  <c r="O963"/>
  <c r="M964"/>
  <c r="N964"/>
  <c r="O964"/>
  <c r="M965"/>
  <c r="N965"/>
  <c r="O965"/>
  <c r="M966"/>
  <c r="N966"/>
  <c r="O966"/>
  <c r="M967"/>
  <c r="N967"/>
  <c r="O967"/>
  <c r="M968"/>
  <c r="N968"/>
  <c r="O968"/>
  <c r="M969"/>
  <c r="N969"/>
  <c r="O969"/>
  <c r="M970"/>
  <c r="N970"/>
  <c r="O970"/>
  <c r="M971"/>
  <c r="N971"/>
  <c r="O971"/>
  <c r="M972"/>
  <c r="N972"/>
  <c r="O972"/>
  <c r="M973"/>
  <c r="N973"/>
  <c r="O973"/>
  <c r="M974"/>
  <c r="N974"/>
  <c r="O974"/>
  <c r="M975"/>
  <c r="N975"/>
  <c r="O975"/>
  <c r="M976"/>
  <c r="N976"/>
  <c r="O976"/>
  <c r="M977"/>
  <c r="N977"/>
  <c r="O977"/>
  <c r="M978"/>
  <c r="N978"/>
  <c r="O978"/>
  <c r="M979"/>
  <c r="N979"/>
  <c r="O979"/>
  <c r="M980"/>
  <c r="N980"/>
  <c r="O980"/>
  <c r="M981"/>
  <c r="N981"/>
  <c r="O981"/>
  <c r="M982"/>
  <c r="N982"/>
  <c r="O982"/>
  <c r="M983"/>
  <c r="N983"/>
  <c r="O983"/>
  <c r="M984"/>
  <c r="N984"/>
  <c r="O984"/>
  <c r="M985"/>
  <c r="N985"/>
  <c r="O985"/>
  <c r="M986"/>
  <c r="N986"/>
  <c r="O986"/>
  <c r="M987"/>
  <c r="N987"/>
  <c r="O987"/>
  <c r="M988"/>
  <c r="N988"/>
  <c r="O988"/>
  <c r="M989"/>
  <c r="N989"/>
  <c r="O989"/>
  <c r="M990"/>
  <c r="N990"/>
  <c r="O990"/>
  <c r="M991"/>
  <c r="N991"/>
  <c r="O991"/>
  <c r="M992"/>
  <c r="N992"/>
  <c r="O992"/>
  <c r="M993"/>
  <c r="N993"/>
  <c r="O993"/>
  <c r="M994"/>
  <c r="N994"/>
  <c r="O994"/>
  <c r="M995"/>
  <c r="N995"/>
  <c r="O995"/>
  <c r="M996"/>
  <c r="N996"/>
  <c r="O996"/>
  <c r="M997"/>
  <c r="N997"/>
  <c r="O997"/>
  <c r="M998"/>
  <c r="N998"/>
  <c r="O998"/>
  <c r="M999"/>
  <c r="N999"/>
  <c r="O999"/>
  <c r="M1000"/>
  <c r="N1000"/>
  <c r="O1000"/>
  <c r="M1001"/>
  <c r="N1001"/>
  <c r="O1001"/>
  <c r="M1002"/>
  <c r="N1002"/>
  <c r="O1002"/>
  <c r="O32"/>
  <c r="N32"/>
  <c r="M32"/>
  <c r="J33"/>
  <c r="K33"/>
  <c r="L33"/>
  <c r="J34"/>
  <c r="K34"/>
  <c r="L34"/>
  <c r="J35"/>
  <c r="K35"/>
  <c r="L35"/>
  <c r="J36"/>
  <c r="K36"/>
  <c r="L36"/>
  <c r="J37"/>
  <c r="K37"/>
  <c r="L37"/>
  <c r="J38"/>
  <c r="K38"/>
  <c r="L38"/>
  <c r="J39"/>
  <c r="K39"/>
  <c r="L39"/>
  <c r="J40"/>
  <c r="K40"/>
  <c r="L40"/>
  <c r="J41"/>
  <c r="K41"/>
  <c r="L41"/>
  <c r="J42"/>
  <c r="K42"/>
  <c r="L42"/>
  <c r="J43"/>
  <c r="K43"/>
  <c r="L43"/>
  <c r="J44"/>
  <c r="K44"/>
  <c r="L44"/>
  <c r="J45"/>
  <c r="K45"/>
  <c r="L45"/>
  <c r="J46"/>
  <c r="K46"/>
  <c r="L46"/>
  <c r="J47"/>
  <c r="K47"/>
  <c r="L47"/>
  <c r="J48"/>
  <c r="K48"/>
  <c r="L48"/>
  <c r="J49"/>
  <c r="K49"/>
  <c r="L49"/>
  <c r="J50"/>
  <c r="K50"/>
  <c r="L50"/>
  <c r="J51"/>
  <c r="K51"/>
  <c r="L51"/>
  <c r="J52"/>
  <c r="K52"/>
  <c r="L52"/>
  <c r="J53"/>
  <c r="K53"/>
  <c r="L53"/>
  <c r="J54"/>
  <c r="K54"/>
  <c r="L54"/>
  <c r="J55"/>
  <c r="K55"/>
  <c r="L55"/>
  <c r="J56"/>
  <c r="K56"/>
  <c r="L56"/>
  <c r="J57"/>
  <c r="K57"/>
  <c r="L57"/>
  <c r="J58"/>
  <c r="K58"/>
  <c r="L58"/>
  <c r="J59"/>
  <c r="K59"/>
  <c r="L59"/>
  <c r="J60"/>
  <c r="K60"/>
  <c r="L60"/>
  <c r="J61"/>
  <c r="K61"/>
  <c r="L61"/>
  <c r="J62"/>
  <c r="K62"/>
  <c r="L62"/>
  <c r="J63"/>
  <c r="K63"/>
  <c r="L63"/>
  <c r="J64"/>
  <c r="K64"/>
  <c r="L64"/>
  <c r="J65"/>
  <c r="K65"/>
  <c r="L65"/>
  <c r="J66"/>
  <c r="K66"/>
  <c r="L66"/>
  <c r="J67"/>
  <c r="K67"/>
  <c r="L67"/>
  <c r="J68"/>
  <c r="K68"/>
  <c r="L68"/>
  <c r="J69"/>
  <c r="K69"/>
  <c r="L69"/>
  <c r="J70"/>
  <c r="K70"/>
  <c r="L70"/>
  <c r="J71"/>
  <c r="K71"/>
  <c r="L71"/>
  <c r="J72"/>
  <c r="K72"/>
  <c r="L72"/>
  <c r="J73"/>
  <c r="K73"/>
  <c r="L73"/>
  <c r="J74"/>
  <c r="K74"/>
  <c r="L74"/>
  <c r="J75"/>
  <c r="K75"/>
  <c r="L75"/>
  <c r="J76"/>
  <c r="K76"/>
  <c r="L76"/>
  <c r="J77"/>
  <c r="K77"/>
  <c r="L77"/>
  <c r="J78"/>
  <c r="K78"/>
  <c r="L78"/>
  <c r="J79"/>
  <c r="K79"/>
  <c r="L79"/>
  <c r="J80"/>
  <c r="K80"/>
  <c r="L80"/>
  <c r="J81"/>
  <c r="K81"/>
  <c r="L81"/>
  <c r="J82"/>
  <c r="K82"/>
  <c r="L82"/>
  <c r="J83"/>
  <c r="K83"/>
  <c r="L83"/>
  <c r="J84"/>
  <c r="K84"/>
  <c r="L84"/>
  <c r="J85"/>
  <c r="K85"/>
  <c r="L85"/>
  <c r="J86"/>
  <c r="K86"/>
  <c r="L86"/>
  <c r="J87"/>
  <c r="K87"/>
  <c r="L87"/>
  <c r="J88"/>
  <c r="K88"/>
  <c r="L88"/>
  <c r="J89"/>
  <c r="K89"/>
  <c r="L89"/>
  <c r="J90"/>
  <c r="K90"/>
  <c r="L90"/>
  <c r="J91"/>
  <c r="K91"/>
  <c r="L91"/>
  <c r="J92"/>
  <c r="K92"/>
  <c r="L92"/>
  <c r="J93"/>
  <c r="K93"/>
  <c r="L93"/>
  <c r="J94"/>
  <c r="K94"/>
  <c r="L94"/>
  <c r="J95"/>
  <c r="K95"/>
  <c r="L95"/>
  <c r="J96"/>
  <c r="K96"/>
  <c r="L96"/>
  <c r="J97"/>
  <c r="K97"/>
  <c r="L97"/>
  <c r="J98"/>
  <c r="K98"/>
  <c r="L98"/>
  <c r="J99"/>
  <c r="K99"/>
  <c r="L99"/>
  <c r="J100"/>
  <c r="K100"/>
  <c r="L100"/>
  <c r="J101"/>
  <c r="K101"/>
  <c r="L101"/>
  <c r="J102"/>
  <c r="K102"/>
  <c r="L102"/>
  <c r="J103"/>
  <c r="K103"/>
  <c r="L103"/>
  <c r="J104"/>
  <c r="K104"/>
  <c r="L104"/>
  <c r="J105"/>
  <c r="K105"/>
  <c r="L105"/>
  <c r="J106"/>
  <c r="K106"/>
  <c r="L106"/>
  <c r="J107"/>
  <c r="K107"/>
  <c r="L107"/>
  <c r="J108"/>
  <c r="K108"/>
  <c r="L108"/>
  <c r="J109"/>
  <c r="K109"/>
  <c r="L109"/>
  <c r="J110"/>
  <c r="K110"/>
  <c r="L110"/>
  <c r="J111"/>
  <c r="K111"/>
  <c r="L111"/>
  <c r="J112"/>
  <c r="K112"/>
  <c r="L112"/>
  <c r="J113"/>
  <c r="K113"/>
  <c r="L113"/>
  <c r="J114"/>
  <c r="K114"/>
  <c r="L114"/>
  <c r="J115"/>
  <c r="K115"/>
  <c r="L115"/>
  <c r="J116"/>
  <c r="K116"/>
  <c r="L116"/>
  <c r="J117"/>
  <c r="K117"/>
  <c r="L117"/>
  <c r="J118"/>
  <c r="K118"/>
  <c r="L118"/>
  <c r="J119"/>
  <c r="K119"/>
  <c r="L119"/>
  <c r="J120"/>
  <c r="K120"/>
  <c r="L120"/>
  <c r="J121"/>
  <c r="K121"/>
  <c r="L121"/>
  <c r="J122"/>
  <c r="K122"/>
  <c r="L122"/>
  <c r="J123"/>
  <c r="K123"/>
  <c r="L123"/>
  <c r="J124"/>
  <c r="K124"/>
  <c r="L124"/>
  <c r="J125"/>
  <c r="K125"/>
  <c r="L125"/>
  <c r="J126"/>
  <c r="K126"/>
  <c r="L126"/>
  <c r="J127"/>
  <c r="K127"/>
  <c r="L127"/>
  <c r="J128"/>
  <c r="K128"/>
  <c r="L128"/>
  <c r="J129"/>
  <c r="K129"/>
  <c r="L129"/>
  <c r="J130"/>
  <c r="K130"/>
  <c r="L130"/>
  <c r="J131"/>
  <c r="K131"/>
  <c r="L131"/>
  <c r="J132"/>
  <c r="K132"/>
  <c r="L132"/>
  <c r="J133"/>
  <c r="K133"/>
  <c r="L133"/>
  <c r="J134"/>
  <c r="K134"/>
  <c r="L134"/>
  <c r="J135"/>
  <c r="K135"/>
  <c r="L135"/>
  <c r="J136"/>
  <c r="K136"/>
  <c r="L136"/>
  <c r="J137"/>
  <c r="K137"/>
  <c r="L137"/>
  <c r="J138"/>
  <c r="K138"/>
  <c r="L138"/>
  <c r="J139"/>
  <c r="K139"/>
  <c r="L139"/>
  <c r="J140"/>
  <c r="K140"/>
  <c r="L140"/>
  <c r="J141"/>
  <c r="K141"/>
  <c r="L141"/>
  <c r="J142"/>
  <c r="K142"/>
  <c r="L142"/>
  <c r="J143"/>
  <c r="K143"/>
  <c r="L143"/>
  <c r="J144"/>
  <c r="K144"/>
  <c r="L144"/>
  <c r="J145"/>
  <c r="K145"/>
  <c r="L145"/>
  <c r="J146"/>
  <c r="K146"/>
  <c r="L146"/>
  <c r="J147"/>
  <c r="K147"/>
  <c r="L147"/>
  <c r="J148"/>
  <c r="K148"/>
  <c r="L148"/>
  <c r="J149"/>
  <c r="K149"/>
  <c r="L149"/>
  <c r="J150"/>
  <c r="K150"/>
  <c r="L150"/>
  <c r="J151"/>
  <c r="K151"/>
  <c r="L151"/>
  <c r="J152"/>
  <c r="K152"/>
  <c r="L152"/>
  <c r="J153"/>
  <c r="K153"/>
  <c r="L153"/>
  <c r="J154"/>
  <c r="K154"/>
  <c r="L154"/>
  <c r="J155"/>
  <c r="K155"/>
  <c r="L155"/>
  <c r="J156"/>
  <c r="K156"/>
  <c r="L156"/>
  <c r="J157"/>
  <c r="K157"/>
  <c r="L157"/>
  <c r="J158"/>
  <c r="K158"/>
  <c r="L158"/>
  <c r="J159"/>
  <c r="K159"/>
  <c r="L159"/>
  <c r="J160"/>
  <c r="K160"/>
  <c r="L160"/>
  <c r="J161"/>
  <c r="K161"/>
  <c r="L161"/>
  <c r="J162"/>
  <c r="K162"/>
  <c r="L162"/>
  <c r="J163"/>
  <c r="K163"/>
  <c r="L163"/>
  <c r="J164"/>
  <c r="K164"/>
  <c r="L164"/>
  <c r="J165"/>
  <c r="K165"/>
  <c r="L165"/>
  <c r="J166"/>
  <c r="K166"/>
  <c r="L166"/>
  <c r="J167"/>
  <c r="K167"/>
  <c r="L167"/>
  <c r="J168"/>
  <c r="K168"/>
  <c r="L168"/>
  <c r="J169"/>
  <c r="K169"/>
  <c r="L169"/>
  <c r="J170"/>
  <c r="K170"/>
  <c r="L170"/>
  <c r="J171"/>
  <c r="K171"/>
  <c r="L171"/>
  <c r="J172"/>
  <c r="K172"/>
  <c r="L172"/>
  <c r="J173"/>
  <c r="K173"/>
  <c r="L173"/>
  <c r="J174"/>
  <c r="K174"/>
  <c r="L174"/>
  <c r="J175"/>
  <c r="K175"/>
  <c r="L175"/>
  <c r="J176"/>
  <c r="K176"/>
  <c r="L176"/>
  <c r="J177"/>
  <c r="K177"/>
  <c r="L177"/>
  <c r="J178"/>
  <c r="K178"/>
  <c r="L178"/>
  <c r="J179"/>
  <c r="K179"/>
  <c r="L179"/>
  <c r="J180"/>
  <c r="K180"/>
  <c r="L180"/>
  <c r="J181"/>
  <c r="K181"/>
  <c r="L181"/>
  <c r="J182"/>
  <c r="K182"/>
  <c r="L182"/>
  <c r="J183"/>
  <c r="K183"/>
  <c r="L183"/>
  <c r="J184"/>
  <c r="K184"/>
  <c r="L184"/>
  <c r="J185"/>
  <c r="K185"/>
  <c r="L185"/>
  <c r="J186"/>
  <c r="K186"/>
  <c r="L186"/>
  <c r="J187"/>
  <c r="K187"/>
  <c r="L187"/>
  <c r="J188"/>
  <c r="K188"/>
  <c r="L188"/>
  <c r="J189"/>
  <c r="K189"/>
  <c r="L189"/>
  <c r="J190"/>
  <c r="K190"/>
  <c r="L190"/>
  <c r="J191"/>
  <c r="K191"/>
  <c r="L191"/>
  <c r="J192"/>
  <c r="K192"/>
  <c r="L192"/>
  <c r="J193"/>
  <c r="K193"/>
  <c r="L193"/>
  <c r="J194"/>
  <c r="K194"/>
  <c r="L194"/>
  <c r="J195"/>
  <c r="K195"/>
  <c r="L195"/>
  <c r="J196"/>
  <c r="K196"/>
  <c r="L196"/>
  <c r="J197"/>
  <c r="K197"/>
  <c r="L197"/>
  <c r="J198"/>
  <c r="K198"/>
  <c r="L198"/>
  <c r="J199"/>
  <c r="K199"/>
  <c r="L199"/>
  <c r="J200"/>
  <c r="K200"/>
  <c r="L200"/>
  <c r="J201"/>
  <c r="K201"/>
  <c r="L201"/>
  <c r="J202"/>
  <c r="K202"/>
  <c r="L202"/>
  <c r="J203"/>
  <c r="K203"/>
  <c r="L203"/>
  <c r="J204"/>
  <c r="K204"/>
  <c r="L204"/>
  <c r="J205"/>
  <c r="K205"/>
  <c r="L205"/>
  <c r="J206"/>
  <c r="K206"/>
  <c r="L206"/>
  <c r="J207"/>
  <c r="K207"/>
  <c r="L207"/>
  <c r="J208"/>
  <c r="K208"/>
  <c r="L208"/>
  <c r="J209"/>
  <c r="K209"/>
  <c r="L209"/>
  <c r="J210"/>
  <c r="K210"/>
  <c r="L210"/>
  <c r="J211"/>
  <c r="K211"/>
  <c r="L211"/>
  <c r="J212"/>
  <c r="K212"/>
  <c r="L212"/>
  <c r="J213"/>
  <c r="K213"/>
  <c r="L213"/>
  <c r="J214"/>
  <c r="K214"/>
  <c r="L214"/>
  <c r="J215"/>
  <c r="K215"/>
  <c r="L215"/>
  <c r="J216"/>
  <c r="K216"/>
  <c r="L216"/>
  <c r="J217"/>
  <c r="K217"/>
  <c r="L217"/>
  <c r="J218"/>
  <c r="K218"/>
  <c r="L218"/>
  <c r="J219"/>
  <c r="K219"/>
  <c r="L219"/>
  <c r="J220"/>
  <c r="K220"/>
  <c r="L220"/>
  <c r="J221"/>
  <c r="K221"/>
  <c r="L221"/>
  <c r="J222"/>
  <c r="K222"/>
  <c r="L222"/>
  <c r="J223"/>
  <c r="K223"/>
  <c r="L223"/>
  <c r="J224"/>
  <c r="K224"/>
  <c r="L224"/>
  <c r="J225"/>
  <c r="K225"/>
  <c r="L225"/>
  <c r="J226"/>
  <c r="K226"/>
  <c r="L226"/>
  <c r="J227"/>
  <c r="K227"/>
  <c r="L227"/>
  <c r="J228"/>
  <c r="K228"/>
  <c r="L228"/>
  <c r="J229"/>
  <c r="K229"/>
  <c r="L229"/>
  <c r="J230"/>
  <c r="K230"/>
  <c r="L230"/>
  <c r="J231"/>
  <c r="K231"/>
  <c r="L231"/>
  <c r="J232"/>
  <c r="K232"/>
  <c r="L232"/>
  <c r="J233"/>
  <c r="K233"/>
  <c r="L233"/>
  <c r="J234"/>
  <c r="K234"/>
  <c r="L234"/>
  <c r="J235"/>
  <c r="K235"/>
  <c r="L235"/>
  <c r="J236"/>
  <c r="K236"/>
  <c r="L236"/>
  <c r="J237"/>
  <c r="K237"/>
  <c r="L237"/>
  <c r="J238"/>
  <c r="K238"/>
  <c r="L238"/>
  <c r="J239"/>
  <c r="K239"/>
  <c r="L239"/>
  <c r="J240"/>
  <c r="K240"/>
  <c r="L240"/>
  <c r="J241"/>
  <c r="K241"/>
  <c r="L241"/>
  <c r="J242"/>
  <c r="K242"/>
  <c r="L242"/>
  <c r="J243"/>
  <c r="K243"/>
  <c r="L243"/>
  <c r="J244"/>
  <c r="K244"/>
  <c r="L244"/>
  <c r="J245"/>
  <c r="K245"/>
  <c r="L245"/>
  <c r="J246"/>
  <c r="K246"/>
  <c r="L246"/>
  <c r="J247"/>
  <c r="K247"/>
  <c r="L247"/>
  <c r="J248"/>
  <c r="K248"/>
  <c r="L248"/>
  <c r="J249"/>
  <c r="K249"/>
  <c r="L249"/>
  <c r="J250"/>
  <c r="K250"/>
  <c r="L250"/>
  <c r="J251"/>
  <c r="K251"/>
  <c r="L251"/>
  <c r="J252"/>
  <c r="K252"/>
  <c r="L252"/>
  <c r="J253"/>
  <c r="K253"/>
  <c r="L253"/>
  <c r="J254"/>
  <c r="K254"/>
  <c r="L254"/>
  <c r="J255"/>
  <c r="K255"/>
  <c r="L255"/>
  <c r="J256"/>
  <c r="K256"/>
  <c r="L256"/>
  <c r="J257"/>
  <c r="K257"/>
  <c r="L257"/>
  <c r="J258"/>
  <c r="K258"/>
  <c r="L258"/>
  <c r="J259"/>
  <c r="K259"/>
  <c r="L259"/>
  <c r="J260"/>
  <c r="K260"/>
  <c r="L260"/>
  <c r="J261"/>
  <c r="K261"/>
  <c r="L261"/>
  <c r="J262"/>
  <c r="K262"/>
  <c r="L262"/>
  <c r="J263"/>
  <c r="K263"/>
  <c r="L263"/>
  <c r="J264"/>
  <c r="K264"/>
  <c r="L264"/>
  <c r="J265"/>
  <c r="K265"/>
  <c r="L265"/>
  <c r="J266"/>
  <c r="K266"/>
  <c r="L266"/>
  <c r="J267"/>
  <c r="K267"/>
  <c r="L267"/>
  <c r="J268"/>
  <c r="K268"/>
  <c r="L268"/>
  <c r="J269"/>
  <c r="K269"/>
  <c r="L269"/>
  <c r="J270"/>
  <c r="K270"/>
  <c r="L270"/>
  <c r="J271"/>
  <c r="K271"/>
  <c r="L271"/>
  <c r="J272"/>
  <c r="K272"/>
  <c r="L272"/>
  <c r="J273"/>
  <c r="K273"/>
  <c r="L273"/>
  <c r="J274"/>
  <c r="K274"/>
  <c r="L274"/>
  <c r="J275"/>
  <c r="K275"/>
  <c r="L275"/>
  <c r="J276"/>
  <c r="K276"/>
  <c r="L276"/>
  <c r="J277"/>
  <c r="K277"/>
  <c r="L277"/>
  <c r="J278"/>
  <c r="K278"/>
  <c r="L278"/>
  <c r="J279"/>
  <c r="K279"/>
  <c r="L279"/>
  <c r="J280"/>
  <c r="K280"/>
  <c r="L280"/>
  <c r="J281"/>
  <c r="K281"/>
  <c r="L281"/>
  <c r="J282"/>
  <c r="K282"/>
  <c r="L282"/>
  <c r="J283"/>
  <c r="K283"/>
  <c r="L283"/>
  <c r="J284"/>
  <c r="K284"/>
  <c r="L284"/>
  <c r="J285"/>
  <c r="K285"/>
  <c r="L285"/>
  <c r="J286"/>
  <c r="K286"/>
  <c r="L286"/>
  <c r="J287"/>
  <c r="K287"/>
  <c r="L287"/>
  <c r="J288"/>
  <c r="K288"/>
  <c r="L288"/>
  <c r="J289"/>
  <c r="K289"/>
  <c r="L289"/>
  <c r="J290"/>
  <c r="K290"/>
  <c r="L290"/>
  <c r="J291"/>
  <c r="K291"/>
  <c r="L291"/>
  <c r="J292"/>
  <c r="K292"/>
  <c r="L292"/>
  <c r="J293"/>
  <c r="K293"/>
  <c r="L293"/>
  <c r="J294"/>
  <c r="K294"/>
  <c r="L294"/>
  <c r="J295"/>
  <c r="K295"/>
  <c r="L295"/>
  <c r="J296"/>
  <c r="K296"/>
  <c r="L296"/>
  <c r="J297"/>
  <c r="K297"/>
  <c r="L297"/>
  <c r="J298"/>
  <c r="K298"/>
  <c r="L298"/>
  <c r="J299"/>
  <c r="K299"/>
  <c r="L299"/>
  <c r="J300"/>
  <c r="K300"/>
  <c r="L300"/>
  <c r="J301"/>
  <c r="K301"/>
  <c r="L301"/>
  <c r="J302"/>
  <c r="K302"/>
  <c r="L302"/>
  <c r="J303"/>
  <c r="K303"/>
  <c r="L303"/>
  <c r="J304"/>
  <c r="K304"/>
  <c r="L304"/>
  <c r="J305"/>
  <c r="K305"/>
  <c r="L305"/>
  <c r="J306"/>
  <c r="K306"/>
  <c r="L306"/>
  <c r="J307"/>
  <c r="K307"/>
  <c r="L307"/>
  <c r="J308"/>
  <c r="K308"/>
  <c r="L308"/>
  <c r="J309"/>
  <c r="K309"/>
  <c r="L309"/>
  <c r="J310"/>
  <c r="K310"/>
  <c r="L310"/>
  <c r="J311"/>
  <c r="K311"/>
  <c r="L311"/>
  <c r="J312"/>
  <c r="K312"/>
  <c r="L312"/>
  <c r="J313"/>
  <c r="K313"/>
  <c r="L313"/>
  <c r="J314"/>
  <c r="K314"/>
  <c r="L314"/>
  <c r="J315"/>
  <c r="K315"/>
  <c r="L315"/>
  <c r="J316"/>
  <c r="K316"/>
  <c r="L316"/>
  <c r="J317"/>
  <c r="K317"/>
  <c r="L317"/>
  <c r="J318"/>
  <c r="K318"/>
  <c r="L318"/>
  <c r="J319"/>
  <c r="K319"/>
  <c r="L319"/>
  <c r="J320"/>
  <c r="K320"/>
  <c r="L320"/>
  <c r="J321"/>
  <c r="K321"/>
  <c r="L321"/>
  <c r="J322"/>
  <c r="K322"/>
  <c r="L322"/>
  <c r="J323"/>
  <c r="K323"/>
  <c r="L323"/>
  <c r="J324"/>
  <c r="K324"/>
  <c r="L324"/>
  <c r="J325"/>
  <c r="K325"/>
  <c r="L325"/>
  <c r="J326"/>
  <c r="K326"/>
  <c r="L326"/>
  <c r="J327"/>
  <c r="K327"/>
  <c r="L327"/>
  <c r="J328"/>
  <c r="K328"/>
  <c r="L328"/>
  <c r="J329"/>
  <c r="K329"/>
  <c r="L329"/>
  <c r="J330"/>
  <c r="K330"/>
  <c r="L330"/>
  <c r="J331"/>
  <c r="K331"/>
  <c r="L331"/>
  <c r="J332"/>
  <c r="K332"/>
  <c r="L332"/>
  <c r="J333"/>
  <c r="K333"/>
  <c r="L333"/>
  <c r="J334"/>
  <c r="K334"/>
  <c r="L334"/>
  <c r="J335"/>
  <c r="K335"/>
  <c r="L335"/>
  <c r="J336"/>
  <c r="K336"/>
  <c r="L336"/>
  <c r="J337"/>
  <c r="K337"/>
  <c r="L337"/>
  <c r="J338"/>
  <c r="K338"/>
  <c r="L338"/>
  <c r="J339"/>
  <c r="K339"/>
  <c r="L339"/>
  <c r="J340"/>
  <c r="K340"/>
  <c r="L340"/>
  <c r="J341"/>
  <c r="K341"/>
  <c r="L341"/>
  <c r="J342"/>
  <c r="K342"/>
  <c r="L342"/>
  <c r="J343"/>
  <c r="K343"/>
  <c r="L343"/>
  <c r="J344"/>
  <c r="K344"/>
  <c r="L344"/>
  <c r="J345"/>
  <c r="K345"/>
  <c r="L345"/>
  <c r="J346"/>
  <c r="K346"/>
  <c r="L346"/>
  <c r="J347"/>
  <c r="K347"/>
  <c r="L347"/>
  <c r="J348"/>
  <c r="K348"/>
  <c r="L348"/>
  <c r="J349"/>
  <c r="K349"/>
  <c r="L349"/>
  <c r="J350"/>
  <c r="K350"/>
  <c r="L350"/>
  <c r="J351"/>
  <c r="K351"/>
  <c r="L351"/>
  <c r="J352"/>
  <c r="K352"/>
  <c r="L352"/>
  <c r="J353"/>
  <c r="K353"/>
  <c r="L353"/>
  <c r="J354"/>
  <c r="K354"/>
  <c r="L354"/>
  <c r="J355"/>
  <c r="K355"/>
  <c r="L355"/>
  <c r="J356"/>
  <c r="K356"/>
  <c r="L356"/>
  <c r="J357"/>
  <c r="K357"/>
  <c r="L357"/>
  <c r="J358"/>
  <c r="K358"/>
  <c r="L358"/>
  <c r="J359"/>
  <c r="K359"/>
  <c r="L359"/>
  <c r="J360"/>
  <c r="K360"/>
  <c r="L360"/>
  <c r="J361"/>
  <c r="K361"/>
  <c r="L361"/>
  <c r="J362"/>
  <c r="K362"/>
  <c r="L362"/>
  <c r="J363"/>
  <c r="K363"/>
  <c r="L363"/>
  <c r="J364"/>
  <c r="K364"/>
  <c r="L364"/>
  <c r="J365"/>
  <c r="K365"/>
  <c r="L365"/>
  <c r="J366"/>
  <c r="K366"/>
  <c r="L366"/>
  <c r="J367"/>
  <c r="K367"/>
  <c r="L367"/>
  <c r="J368"/>
  <c r="K368"/>
  <c r="L368"/>
  <c r="J369"/>
  <c r="K369"/>
  <c r="L369"/>
  <c r="J370"/>
  <c r="K370"/>
  <c r="L370"/>
  <c r="J371"/>
  <c r="K371"/>
  <c r="L371"/>
  <c r="J372"/>
  <c r="K372"/>
  <c r="L372"/>
  <c r="J373"/>
  <c r="K373"/>
  <c r="L373"/>
  <c r="J374"/>
  <c r="K374"/>
  <c r="L374"/>
  <c r="J375"/>
  <c r="K375"/>
  <c r="L375"/>
  <c r="J376"/>
  <c r="K376"/>
  <c r="L376"/>
  <c r="J377"/>
  <c r="K377"/>
  <c r="L377"/>
  <c r="J378"/>
  <c r="K378"/>
  <c r="L378"/>
  <c r="J379"/>
  <c r="K379"/>
  <c r="L379"/>
  <c r="J380"/>
  <c r="K380"/>
  <c r="L380"/>
  <c r="J381"/>
  <c r="K381"/>
  <c r="L381"/>
  <c r="J382"/>
  <c r="K382"/>
  <c r="L382"/>
  <c r="J383"/>
  <c r="K383"/>
  <c r="L383"/>
  <c r="J384"/>
  <c r="K384"/>
  <c r="L384"/>
  <c r="J385"/>
  <c r="K385"/>
  <c r="L385"/>
  <c r="J386"/>
  <c r="K386"/>
  <c r="L386"/>
  <c r="J387"/>
  <c r="K387"/>
  <c r="L387"/>
  <c r="J388"/>
  <c r="K388"/>
  <c r="L388"/>
  <c r="J389"/>
  <c r="K389"/>
  <c r="L389"/>
  <c r="J390"/>
  <c r="K390"/>
  <c r="L390"/>
  <c r="J391"/>
  <c r="K391"/>
  <c r="L391"/>
  <c r="J392"/>
  <c r="K392"/>
  <c r="L392"/>
  <c r="J393"/>
  <c r="K393"/>
  <c r="L393"/>
  <c r="J394"/>
  <c r="K394"/>
  <c r="L394"/>
  <c r="J395"/>
  <c r="K395"/>
  <c r="L395"/>
  <c r="J396"/>
  <c r="K396"/>
  <c r="L396"/>
  <c r="J397"/>
  <c r="K397"/>
  <c r="L397"/>
  <c r="J398"/>
  <c r="K398"/>
  <c r="L398"/>
  <c r="J399"/>
  <c r="K399"/>
  <c r="L399"/>
  <c r="J400"/>
  <c r="K400"/>
  <c r="L400"/>
  <c r="J401"/>
  <c r="K401"/>
  <c r="L401"/>
  <c r="J402"/>
  <c r="K402"/>
  <c r="L402"/>
  <c r="J403"/>
  <c r="K403"/>
  <c r="L403"/>
  <c r="J404"/>
  <c r="K404"/>
  <c r="L404"/>
  <c r="J405"/>
  <c r="K405"/>
  <c r="L405"/>
  <c r="J406"/>
  <c r="K406"/>
  <c r="L406"/>
  <c r="J407"/>
  <c r="K407"/>
  <c r="L407"/>
  <c r="J408"/>
  <c r="K408"/>
  <c r="L408"/>
  <c r="J409"/>
  <c r="K409"/>
  <c r="L409"/>
  <c r="J410"/>
  <c r="K410"/>
  <c r="L410"/>
  <c r="J411"/>
  <c r="K411"/>
  <c r="L411"/>
  <c r="J412"/>
  <c r="K412"/>
  <c r="L412"/>
  <c r="J413"/>
  <c r="K413"/>
  <c r="L413"/>
  <c r="J414"/>
  <c r="K414"/>
  <c r="L414"/>
  <c r="J415"/>
  <c r="K415"/>
  <c r="L415"/>
  <c r="J416"/>
  <c r="K416"/>
  <c r="L416"/>
  <c r="J417"/>
  <c r="K417"/>
  <c r="L417"/>
  <c r="J418"/>
  <c r="K418"/>
  <c r="L418"/>
  <c r="J419"/>
  <c r="K419"/>
  <c r="L419"/>
  <c r="J420"/>
  <c r="K420"/>
  <c r="L420"/>
  <c r="J421"/>
  <c r="K421"/>
  <c r="L421"/>
  <c r="J422"/>
  <c r="K422"/>
  <c r="L422"/>
  <c r="J423"/>
  <c r="K423"/>
  <c r="L423"/>
  <c r="J424"/>
  <c r="K424"/>
  <c r="L424"/>
  <c r="J425"/>
  <c r="K425"/>
  <c r="L425"/>
  <c r="J426"/>
  <c r="K426"/>
  <c r="L426"/>
  <c r="J427"/>
  <c r="K427"/>
  <c r="L427"/>
  <c r="J428"/>
  <c r="K428"/>
  <c r="L428"/>
  <c r="J429"/>
  <c r="K429"/>
  <c r="L429"/>
  <c r="J430"/>
  <c r="K430"/>
  <c r="L430"/>
  <c r="J431"/>
  <c r="K431"/>
  <c r="L431"/>
  <c r="J432"/>
  <c r="K432"/>
  <c r="L432"/>
  <c r="J433"/>
  <c r="K433"/>
  <c r="L433"/>
  <c r="J434"/>
  <c r="K434"/>
  <c r="L434"/>
  <c r="J435"/>
  <c r="K435"/>
  <c r="L435"/>
  <c r="J436"/>
  <c r="K436"/>
  <c r="L436"/>
  <c r="J437"/>
  <c r="K437"/>
  <c r="L437"/>
  <c r="J438"/>
  <c r="K438"/>
  <c r="L438"/>
  <c r="J439"/>
  <c r="K439"/>
  <c r="L439"/>
  <c r="J440"/>
  <c r="K440"/>
  <c r="L440"/>
  <c r="J441"/>
  <c r="K441"/>
  <c r="L441"/>
  <c r="J442"/>
  <c r="K442"/>
  <c r="L442"/>
  <c r="J443"/>
  <c r="K443"/>
  <c r="L443"/>
  <c r="J444"/>
  <c r="K444"/>
  <c r="L444"/>
  <c r="J445"/>
  <c r="K445"/>
  <c r="L445"/>
  <c r="J446"/>
  <c r="K446"/>
  <c r="L446"/>
  <c r="J447"/>
  <c r="K447"/>
  <c r="L447"/>
  <c r="J448"/>
  <c r="K448"/>
  <c r="L448"/>
  <c r="J449"/>
  <c r="K449"/>
  <c r="L449"/>
  <c r="J450"/>
  <c r="K450"/>
  <c r="L450"/>
  <c r="J451"/>
  <c r="K451"/>
  <c r="L451"/>
  <c r="J452"/>
  <c r="K452"/>
  <c r="L452"/>
  <c r="J453"/>
  <c r="K453"/>
  <c r="L453"/>
  <c r="J454"/>
  <c r="K454"/>
  <c r="L454"/>
  <c r="J455"/>
  <c r="K455"/>
  <c r="L455"/>
  <c r="J456"/>
  <c r="K456"/>
  <c r="L456"/>
  <c r="J457"/>
  <c r="K457"/>
  <c r="L457"/>
  <c r="J458"/>
  <c r="K458"/>
  <c r="L458"/>
  <c r="J459"/>
  <c r="K459"/>
  <c r="L459"/>
  <c r="J460"/>
  <c r="K460"/>
  <c r="L460"/>
  <c r="J461"/>
  <c r="K461"/>
  <c r="L461"/>
  <c r="J462"/>
  <c r="K462"/>
  <c r="L462"/>
  <c r="J463"/>
  <c r="K463"/>
  <c r="L463"/>
  <c r="J464"/>
  <c r="K464"/>
  <c r="L464"/>
  <c r="J465"/>
  <c r="K465"/>
  <c r="L465"/>
  <c r="J466"/>
  <c r="K466"/>
  <c r="L466"/>
  <c r="J467"/>
  <c r="K467"/>
  <c r="L467"/>
  <c r="J468"/>
  <c r="K468"/>
  <c r="L468"/>
  <c r="J469"/>
  <c r="K469"/>
  <c r="L469"/>
  <c r="J470"/>
  <c r="K470"/>
  <c r="L470"/>
  <c r="J471"/>
  <c r="K471"/>
  <c r="L471"/>
  <c r="J472"/>
  <c r="K472"/>
  <c r="L472"/>
  <c r="J473"/>
  <c r="K473"/>
  <c r="L473"/>
  <c r="J474"/>
  <c r="K474"/>
  <c r="L474"/>
  <c r="J475"/>
  <c r="K475"/>
  <c r="L475"/>
  <c r="J476"/>
  <c r="K476"/>
  <c r="L476"/>
  <c r="J477"/>
  <c r="K477"/>
  <c r="L477"/>
  <c r="J478"/>
  <c r="K478"/>
  <c r="L478"/>
  <c r="J479"/>
  <c r="K479"/>
  <c r="L479"/>
  <c r="J480"/>
  <c r="K480"/>
  <c r="L480"/>
  <c r="J481"/>
  <c r="K481"/>
  <c r="L481"/>
  <c r="J482"/>
  <c r="K482"/>
  <c r="L482"/>
  <c r="J483"/>
  <c r="K483"/>
  <c r="L483"/>
  <c r="J484"/>
  <c r="K484"/>
  <c r="L484"/>
  <c r="J485"/>
  <c r="K485"/>
  <c r="L485"/>
  <c r="J486"/>
  <c r="K486"/>
  <c r="L486"/>
  <c r="J487"/>
  <c r="K487"/>
  <c r="L487"/>
  <c r="J488"/>
  <c r="K488"/>
  <c r="L488"/>
  <c r="J489"/>
  <c r="K489"/>
  <c r="L489"/>
  <c r="J490"/>
  <c r="K490"/>
  <c r="L490"/>
  <c r="J491"/>
  <c r="K491"/>
  <c r="L491"/>
  <c r="J492"/>
  <c r="K492"/>
  <c r="L492"/>
  <c r="J493"/>
  <c r="K493"/>
  <c r="L493"/>
  <c r="J494"/>
  <c r="K494"/>
  <c r="L494"/>
  <c r="J495"/>
  <c r="K495"/>
  <c r="L495"/>
  <c r="J496"/>
  <c r="K496"/>
  <c r="L496"/>
  <c r="J497"/>
  <c r="K497"/>
  <c r="L497"/>
  <c r="J498"/>
  <c r="K498"/>
  <c r="L498"/>
  <c r="J499"/>
  <c r="K499"/>
  <c r="L499"/>
  <c r="J500"/>
  <c r="K500"/>
  <c r="L500"/>
  <c r="J501"/>
  <c r="K501"/>
  <c r="L501"/>
  <c r="J502"/>
  <c r="K502"/>
  <c r="L502"/>
  <c r="J503"/>
  <c r="K503"/>
  <c r="L503"/>
  <c r="J504"/>
  <c r="K504"/>
  <c r="L504"/>
  <c r="J505"/>
  <c r="K505"/>
  <c r="L505"/>
  <c r="J506"/>
  <c r="K506"/>
  <c r="L506"/>
  <c r="J507"/>
  <c r="K507"/>
  <c r="L507"/>
  <c r="J508"/>
  <c r="K508"/>
  <c r="L508"/>
  <c r="J509"/>
  <c r="K509"/>
  <c r="L509"/>
  <c r="J510"/>
  <c r="K510"/>
  <c r="L510"/>
  <c r="J511"/>
  <c r="K511"/>
  <c r="L511"/>
  <c r="J512"/>
  <c r="K512"/>
  <c r="L512"/>
  <c r="J513"/>
  <c r="K513"/>
  <c r="L513"/>
  <c r="J514"/>
  <c r="K514"/>
  <c r="L514"/>
  <c r="J515"/>
  <c r="K515"/>
  <c r="L515"/>
  <c r="J516"/>
  <c r="K516"/>
  <c r="L516"/>
  <c r="J517"/>
  <c r="K517"/>
  <c r="L517"/>
  <c r="J518"/>
  <c r="K518"/>
  <c r="L518"/>
  <c r="J519"/>
  <c r="K519"/>
  <c r="L519"/>
  <c r="J520"/>
  <c r="K520"/>
  <c r="L520"/>
  <c r="J521"/>
  <c r="K521"/>
  <c r="L521"/>
  <c r="J522"/>
  <c r="K522"/>
  <c r="L522"/>
  <c r="J523"/>
  <c r="K523"/>
  <c r="L523"/>
  <c r="J524"/>
  <c r="K524"/>
  <c r="L524"/>
  <c r="J525"/>
  <c r="K525"/>
  <c r="L525"/>
  <c r="J526"/>
  <c r="K526"/>
  <c r="L526"/>
  <c r="J527"/>
  <c r="K527"/>
  <c r="L527"/>
  <c r="J528"/>
  <c r="K528"/>
  <c r="L528"/>
  <c r="J529"/>
  <c r="K529"/>
  <c r="L529"/>
  <c r="J530"/>
  <c r="K530"/>
  <c r="L530"/>
  <c r="J531"/>
  <c r="K531"/>
  <c r="L531"/>
  <c r="J532"/>
  <c r="K532"/>
  <c r="L532"/>
  <c r="J533"/>
  <c r="K533"/>
  <c r="L533"/>
  <c r="J534"/>
  <c r="K534"/>
  <c r="L534"/>
  <c r="J535"/>
  <c r="K535"/>
  <c r="L535"/>
  <c r="J536"/>
  <c r="K536"/>
  <c r="L536"/>
  <c r="J537"/>
  <c r="K537"/>
  <c r="L537"/>
  <c r="J538"/>
  <c r="K538"/>
  <c r="L538"/>
  <c r="J539"/>
  <c r="K539"/>
  <c r="L539"/>
  <c r="J540"/>
  <c r="K540"/>
  <c r="L540"/>
  <c r="J541"/>
  <c r="K541"/>
  <c r="L541"/>
  <c r="J542"/>
  <c r="K542"/>
  <c r="L542"/>
  <c r="J543"/>
  <c r="K543"/>
  <c r="L543"/>
  <c r="J544"/>
  <c r="K544"/>
  <c r="L544"/>
  <c r="J545"/>
  <c r="K545"/>
  <c r="L545"/>
  <c r="J546"/>
  <c r="K546"/>
  <c r="L546"/>
  <c r="J547"/>
  <c r="K547"/>
  <c r="L547"/>
  <c r="J548"/>
  <c r="K548"/>
  <c r="L548"/>
  <c r="J549"/>
  <c r="K549"/>
  <c r="L549"/>
  <c r="J550"/>
  <c r="K550"/>
  <c r="L550"/>
  <c r="J551"/>
  <c r="K551"/>
  <c r="L551"/>
  <c r="J552"/>
  <c r="K552"/>
  <c r="L552"/>
  <c r="J553"/>
  <c r="K553"/>
  <c r="L553"/>
  <c r="J554"/>
  <c r="K554"/>
  <c r="L554"/>
  <c r="J555"/>
  <c r="K555"/>
  <c r="L555"/>
  <c r="J556"/>
  <c r="K556"/>
  <c r="L556"/>
  <c r="J557"/>
  <c r="K557"/>
  <c r="L557"/>
  <c r="J558"/>
  <c r="K558"/>
  <c r="L558"/>
  <c r="J559"/>
  <c r="K559"/>
  <c r="L559"/>
  <c r="J560"/>
  <c r="K560"/>
  <c r="L560"/>
  <c r="J561"/>
  <c r="K561"/>
  <c r="L561"/>
  <c r="J562"/>
  <c r="K562"/>
  <c r="L562"/>
  <c r="J563"/>
  <c r="K563"/>
  <c r="L563"/>
  <c r="J564"/>
  <c r="K564"/>
  <c r="L564"/>
  <c r="J565"/>
  <c r="K565"/>
  <c r="L565"/>
  <c r="J566"/>
  <c r="K566"/>
  <c r="L566"/>
  <c r="J567"/>
  <c r="K567"/>
  <c r="L567"/>
  <c r="J568"/>
  <c r="K568"/>
  <c r="L568"/>
  <c r="J569"/>
  <c r="K569"/>
  <c r="L569"/>
  <c r="J570"/>
  <c r="K570"/>
  <c r="L570"/>
  <c r="J571"/>
  <c r="K571"/>
  <c r="L571"/>
  <c r="J572"/>
  <c r="K572"/>
  <c r="L572"/>
  <c r="J573"/>
  <c r="K573"/>
  <c r="L573"/>
  <c r="J574"/>
  <c r="K574"/>
  <c r="L574"/>
  <c r="J575"/>
  <c r="K575"/>
  <c r="L575"/>
  <c r="J576"/>
  <c r="K576"/>
  <c r="L576"/>
  <c r="J577"/>
  <c r="K577"/>
  <c r="L577"/>
  <c r="J578"/>
  <c r="K578"/>
  <c r="L578"/>
  <c r="J579"/>
  <c r="K579"/>
  <c r="L579"/>
  <c r="J580"/>
  <c r="K580"/>
  <c r="L580"/>
  <c r="J581"/>
  <c r="K581"/>
  <c r="L581"/>
  <c r="J582"/>
  <c r="K582"/>
  <c r="L582"/>
  <c r="J583"/>
  <c r="K583"/>
  <c r="L583"/>
  <c r="J584"/>
  <c r="K584"/>
  <c r="L584"/>
  <c r="J585"/>
  <c r="K585"/>
  <c r="L585"/>
  <c r="J586"/>
  <c r="K586"/>
  <c r="L586"/>
  <c r="J587"/>
  <c r="K587"/>
  <c r="L587"/>
  <c r="J588"/>
  <c r="K588"/>
  <c r="L588"/>
  <c r="J589"/>
  <c r="K589"/>
  <c r="L589"/>
  <c r="J590"/>
  <c r="K590"/>
  <c r="L590"/>
  <c r="J591"/>
  <c r="K591"/>
  <c r="L591"/>
  <c r="J592"/>
  <c r="K592"/>
  <c r="L592"/>
  <c r="J593"/>
  <c r="K593"/>
  <c r="L593"/>
  <c r="J594"/>
  <c r="K594"/>
  <c r="L594"/>
  <c r="J595"/>
  <c r="K595"/>
  <c r="L595"/>
  <c r="J596"/>
  <c r="K596"/>
  <c r="L596"/>
  <c r="J597"/>
  <c r="K597"/>
  <c r="L597"/>
  <c r="J598"/>
  <c r="K598"/>
  <c r="L598"/>
  <c r="J599"/>
  <c r="K599"/>
  <c r="L599"/>
  <c r="J600"/>
  <c r="K600"/>
  <c r="L600"/>
  <c r="J601"/>
  <c r="K601"/>
  <c r="L601"/>
  <c r="J602"/>
  <c r="K602"/>
  <c r="L602"/>
  <c r="J603"/>
  <c r="K603"/>
  <c r="L603"/>
  <c r="J604"/>
  <c r="K604"/>
  <c r="L604"/>
  <c r="J605"/>
  <c r="K605"/>
  <c r="L605"/>
  <c r="J606"/>
  <c r="K606"/>
  <c r="L606"/>
  <c r="J607"/>
  <c r="K607"/>
  <c r="L607"/>
  <c r="J608"/>
  <c r="K608"/>
  <c r="L608"/>
  <c r="J609"/>
  <c r="K609"/>
  <c r="L609"/>
  <c r="J610"/>
  <c r="K610"/>
  <c r="L610"/>
  <c r="J611"/>
  <c r="K611"/>
  <c r="L611"/>
  <c r="J612"/>
  <c r="K612"/>
  <c r="L612"/>
  <c r="J613"/>
  <c r="K613"/>
  <c r="L613"/>
  <c r="J614"/>
  <c r="K614"/>
  <c r="L614"/>
  <c r="J615"/>
  <c r="K615"/>
  <c r="L615"/>
  <c r="J616"/>
  <c r="K616"/>
  <c r="L616"/>
  <c r="J617"/>
  <c r="K617"/>
  <c r="L617"/>
  <c r="J618"/>
  <c r="K618"/>
  <c r="L618"/>
  <c r="J619"/>
  <c r="K619"/>
  <c r="L619"/>
  <c r="J620"/>
  <c r="K620"/>
  <c r="L620"/>
  <c r="J621"/>
  <c r="K621"/>
  <c r="L621"/>
  <c r="J622"/>
  <c r="K622"/>
  <c r="L622"/>
  <c r="J623"/>
  <c r="K623"/>
  <c r="L623"/>
  <c r="J624"/>
  <c r="K624"/>
  <c r="L624"/>
  <c r="J625"/>
  <c r="K625"/>
  <c r="L625"/>
  <c r="J626"/>
  <c r="K626"/>
  <c r="L626"/>
  <c r="J627"/>
  <c r="K627"/>
  <c r="L627"/>
  <c r="J628"/>
  <c r="K628"/>
  <c r="L628"/>
  <c r="J629"/>
  <c r="K629"/>
  <c r="L629"/>
  <c r="J630"/>
  <c r="K630"/>
  <c r="L630"/>
  <c r="J631"/>
  <c r="K631"/>
  <c r="L631"/>
  <c r="J632"/>
  <c r="K632"/>
  <c r="L632"/>
  <c r="J633"/>
  <c r="K633"/>
  <c r="L633"/>
  <c r="J634"/>
  <c r="K634"/>
  <c r="L634"/>
  <c r="J635"/>
  <c r="K635"/>
  <c r="L635"/>
  <c r="J636"/>
  <c r="K636"/>
  <c r="L636"/>
  <c r="J637"/>
  <c r="K637"/>
  <c r="L637"/>
  <c r="J638"/>
  <c r="K638"/>
  <c r="L638"/>
  <c r="J639"/>
  <c r="K639"/>
  <c r="L639"/>
  <c r="J640"/>
  <c r="K640"/>
  <c r="L640"/>
  <c r="J641"/>
  <c r="K641"/>
  <c r="L641"/>
  <c r="J642"/>
  <c r="K642"/>
  <c r="L642"/>
  <c r="J643"/>
  <c r="K643"/>
  <c r="L643"/>
  <c r="J644"/>
  <c r="K644"/>
  <c r="L644"/>
  <c r="J645"/>
  <c r="K645"/>
  <c r="L645"/>
  <c r="J646"/>
  <c r="K646"/>
  <c r="L646"/>
  <c r="J647"/>
  <c r="K647"/>
  <c r="L647"/>
  <c r="J648"/>
  <c r="K648"/>
  <c r="L648"/>
  <c r="J649"/>
  <c r="K649"/>
  <c r="L649"/>
  <c r="J650"/>
  <c r="K650"/>
  <c r="L650"/>
  <c r="J651"/>
  <c r="K651"/>
  <c r="L651"/>
  <c r="J652"/>
  <c r="K652"/>
  <c r="L652"/>
  <c r="J653"/>
  <c r="K653"/>
  <c r="L653"/>
  <c r="J654"/>
  <c r="K654"/>
  <c r="L654"/>
  <c r="J655"/>
  <c r="K655"/>
  <c r="L655"/>
  <c r="J656"/>
  <c r="K656"/>
  <c r="L656"/>
  <c r="J657"/>
  <c r="K657"/>
  <c r="L657"/>
  <c r="J658"/>
  <c r="K658"/>
  <c r="L658"/>
  <c r="J659"/>
  <c r="K659"/>
  <c r="L659"/>
  <c r="J660"/>
  <c r="K660"/>
  <c r="L660"/>
  <c r="J661"/>
  <c r="K661"/>
  <c r="L661"/>
  <c r="J662"/>
  <c r="K662"/>
  <c r="L662"/>
  <c r="J663"/>
  <c r="K663"/>
  <c r="L663"/>
  <c r="J664"/>
  <c r="K664"/>
  <c r="L664"/>
  <c r="J665"/>
  <c r="K665"/>
  <c r="L665"/>
  <c r="J666"/>
  <c r="K666"/>
  <c r="L666"/>
  <c r="J667"/>
  <c r="K667"/>
  <c r="L667"/>
  <c r="J668"/>
  <c r="K668"/>
  <c r="L668"/>
  <c r="J669"/>
  <c r="K669"/>
  <c r="L669"/>
  <c r="J670"/>
  <c r="K670"/>
  <c r="L670"/>
  <c r="J671"/>
  <c r="K671"/>
  <c r="L671"/>
  <c r="J672"/>
  <c r="K672"/>
  <c r="L672"/>
  <c r="J673"/>
  <c r="K673"/>
  <c r="L673"/>
  <c r="J674"/>
  <c r="K674"/>
  <c r="L674"/>
  <c r="J675"/>
  <c r="K675"/>
  <c r="L675"/>
  <c r="J676"/>
  <c r="K676"/>
  <c r="L676"/>
  <c r="J677"/>
  <c r="K677"/>
  <c r="L677"/>
  <c r="J678"/>
  <c r="K678"/>
  <c r="L678"/>
  <c r="J679"/>
  <c r="K679"/>
  <c r="L679"/>
  <c r="J680"/>
  <c r="K680"/>
  <c r="L680"/>
  <c r="J681"/>
  <c r="K681"/>
  <c r="L681"/>
  <c r="J682"/>
  <c r="K682"/>
  <c r="L682"/>
  <c r="J683"/>
  <c r="K683"/>
  <c r="L683"/>
  <c r="J684"/>
  <c r="K684"/>
  <c r="L684"/>
  <c r="J685"/>
  <c r="K685"/>
  <c r="L685"/>
  <c r="J686"/>
  <c r="K686"/>
  <c r="L686"/>
  <c r="J687"/>
  <c r="K687"/>
  <c r="L687"/>
  <c r="J688"/>
  <c r="K688"/>
  <c r="L688"/>
  <c r="J689"/>
  <c r="K689"/>
  <c r="L689"/>
  <c r="J690"/>
  <c r="K690"/>
  <c r="L690"/>
  <c r="J691"/>
  <c r="K691"/>
  <c r="L691"/>
  <c r="J692"/>
  <c r="K692"/>
  <c r="L692"/>
  <c r="J693"/>
  <c r="K693"/>
  <c r="L693"/>
  <c r="J694"/>
  <c r="K694"/>
  <c r="L694"/>
  <c r="J695"/>
  <c r="K695"/>
  <c r="L695"/>
  <c r="J696"/>
  <c r="K696"/>
  <c r="L696"/>
  <c r="J697"/>
  <c r="K697"/>
  <c r="L697"/>
  <c r="J698"/>
  <c r="K698"/>
  <c r="L698"/>
  <c r="J699"/>
  <c r="K699"/>
  <c r="L699"/>
  <c r="J700"/>
  <c r="K700"/>
  <c r="L700"/>
  <c r="J701"/>
  <c r="K701"/>
  <c r="L701"/>
  <c r="J702"/>
  <c r="K702"/>
  <c r="L702"/>
  <c r="J703"/>
  <c r="K703"/>
  <c r="L703"/>
  <c r="J704"/>
  <c r="K704"/>
  <c r="L704"/>
  <c r="J705"/>
  <c r="K705"/>
  <c r="L705"/>
  <c r="J706"/>
  <c r="K706"/>
  <c r="L706"/>
  <c r="J707"/>
  <c r="K707"/>
  <c r="L707"/>
  <c r="J708"/>
  <c r="K708"/>
  <c r="L708"/>
  <c r="J709"/>
  <c r="K709"/>
  <c r="L709"/>
  <c r="J710"/>
  <c r="K710"/>
  <c r="L710"/>
  <c r="J711"/>
  <c r="K711"/>
  <c r="L711"/>
  <c r="J712"/>
  <c r="K712"/>
  <c r="L712"/>
  <c r="J713"/>
  <c r="K713"/>
  <c r="L713"/>
  <c r="J714"/>
  <c r="K714"/>
  <c r="L714"/>
  <c r="J715"/>
  <c r="K715"/>
  <c r="L715"/>
  <c r="J716"/>
  <c r="K716"/>
  <c r="L716"/>
  <c r="J717"/>
  <c r="K717"/>
  <c r="L717"/>
  <c r="J718"/>
  <c r="K718"/>
  <c r="L718"/>
  <c r="J719"/>
  <c r="K719"/>
  <c r="L719"/>
  <c r="J720"/>
  <c r="K720"/>
  <c r="L720"/>
  <c r="J721"/>
  <c r="K721"/>
  <c r="L721"/>
  <c r="J722"/>
  <c r="K722"/>
  <c r="L722"/>
  <c r="J723"/>
  <c r="K723"/>
  <c r="L723"/>
  <c r="J724"/>
  <c r="K724"/>
  <c r="L724"/>
  <c r="J725"/>
  <c r="K725"/>
  <c r="L725"/>
  <c r="J726"/>
  <c r="K726"/>
  <c r="L726"/>
  <c r="J727"/>
  <c r="K727"/>
  <c r="L727"/>
  <c r="J728"/>
  <c r="K728"/>
  <c r="L728"/>
  <c r="J729"/>
  <c r="K729"/>
  <c r="L729"/>
  <c r="J730"/>
  <c r="K730"/>
  <c r="L730"/>
  <c r="J731"/>
  <c r="K731"/>
  <c r="L731"/>
  <c r="J732"/>
  <c r="K732"/>
  <c r="L732"/>
  <c r="J733"/>
  <c r="K733"/>
  <c r="L733"/>
  <c r="J734"/>
  <c r="K734"/>
  <c r="L734"/>
  <c r="J735"/>
  <c r="K735"/>
  <c r="L735"/>
  <c r="J736"/>
  <c r="K736"/>
  <c r="L736"/>
  <c r="J737"/>
  <c r="K737"/>
  <c r="L737"/>
  <c r="J738"/>
  <c r="K738"/>
  <c r="L738"/>
  <c r="J739"/>
  <c r="K739"/>
  <c r="L739"/>
  <c r="J740"/>
  <c r="K740"/>
  <c r="L740"/>
  <c r="J741"/>
  <c r="K741"/>
  <c r="L741"/>
  <c r="J742"/>
  <c r="K742"/>
  <c r="L742"/>
  <c r="J743"/>
  <c r="K743"/>
  <c r="L743"/>
  <c r="J744"/>
  <c r="K744"/>
  <c r="L744"/>
  <c r="J745"/>
  <c r="K745"/>
  <c r="L745"/>
  <c r="J746"/>
  <c r="K746"/>
  <c r="L746"/>
  <c r="J747"/>
  <c r="K747"/>
  <c r="L747"/>
  <c r="J748"/>
  <c r="K748"/>
  <c r="L748"/>
  <c r="J749"/>
  <c r="K749"/>
  <c r="L749"/>
  <c r="J750"/>
  <c r="K750"/>
  <c r="L750"/>
  <c r="J751"/>
  <c r="K751"/>
  <c r="L751"/>
  <c r="J752"/>
  <c r="K752"/>
  <c r="L752"/>
  <c r="J753"/>
  <c r="K753"/>
  <c r="L753"/>
  <c r="J754"/>
  <c r="K754"/>
  <c r="L754"/>
  <c r="J755"/>
  <c r="K755"/>
  <c r="L755"/>
  <c r="J756"/>
  <c r="K756"/>
  <c r="L756"/>
  <c r="J757"/>
  <c r="K757"/>
  <c r="L757"/>
  <c r="J758"/>
  <c r="K758"/>
  <c r="L758"/>
  <c r="J759"/>
  <c r="K759"/>
  <c r="L759"/>
  <c r="J760"/>
  <c r="K760"/>
  <c r="L760"/>
  <c r="J761"/>
  <c r="K761"/>
  <c r="L761"/>
  <c r="J762"/>
  <c r="K762"/>
  <c r="L762"/>
  <c r="J763"/>
  <c r="K763"/>
  <c r="L763"/>
  <c r="J764"/>
  <c r="K764"/>
  <c r="L764"/>
  <c r="J765"/>
  <c r="K765"/>
  <c r="L765"/>
  <c r="J766"/>
  <c r="K766"/>
  <c r="L766"/>
  <c r="J767"/>
  <c r="K767"/>
  <c r="L767"/>
  <c r="J768"/>
  <c r="K768"/>
  <c r="L768"/>
  <c r="J769"/>
  <c r="K769"/>
  <c r="L769"/>
  <c r="J770"/>
  <c r="K770"/>
  <c r="L770"/>
  <c r="J771"/>
  <c r="K771"/>
  <c r="L771"/>
  <c r="J772"/>
  <c r="K772"/>
  <c r="L772"/>
  <c r="J773"/>
  <c r="K773"/>
  <c r="L773"/>
  <c r="J774"/>
  <c r="K774"/>
  <c r="L774"/>
  <c r="J775"/>
  <c r="K775"/>
  <c r="L775"/>
  <c r="J776"/>
  <c r="K776"/>
  <c r="L776"/>
  <c r="J777"/>
  <c r="K777"/>
  <c r="L777"/>
  <c r="J778"/>
  <c r="K778"/>
  <c r="L778"/>
  <c r="J779"/>
  <c r="K779"/>
  <c r="L779"/>
  <c r="J780"/>
  <c r="K780"/>
  <c r="L780"/>
  <c r="J781"/>
  <c r="K781"/>
  <c r="L781"/>
  <c r="J782"/>
  <c r="K782"/>
  <c r="L782"/>
  <c r="J783"/>
  <c r="K783"/>
  <c r="L783"/>
  <c r="J784"/>
  <c r="K784"/>
  <c r="L784"/>
  <c r="J785"/>
  <c r="K785"/>
  <c r="L785"/>
  <c r="J786"/>
  <c r="K786"/>
  <c r="L786"/>
  <c r="J787"/>
  <c r="K787"/>
  <c r="L787"/>
  <c r="J788"/>
  <c r="K788"/>
  <c r="L788"/>
  <c r="J789"/>
  <c r="K789"/>
  <c r="L789"/>
  <c r="J790"/>
  <c r="K790"/>
  <c r="L790"/>
  <c r="J791"/>
  <c r="K791"/>
  <c r="L791"/>
  <c r="J792"/>
  <c r="K792"/>
  <c r="L792"/>
  <c r="J793"/>
  <c r="K793"/>
  <c r="L793"/>
  <c r="J794"/>
  <c r="K794"/>
  <c r="L794"/>
  <c r="J795"/>
  <c r="K795"/>
  <c r="L795"/>
  <c r="J796"/>
  <c r="K796"/>
  <c r="L796"/>
  <c r="J797"/>
  <c r="K797"/>
  <c r="L797"/>
  <c r="J798"/>
  <c r="K798"/>
  <c r="L798"/>
  <c r="J799"/>
  <c r="K799"/>
  <c r="L799"/>
  <c r="J800"/>
  <c r="K800"/>
  <c r="L800"/>
  <c r="J801"/>
  <c r="K801"/>
  <c r="L801"/>
  <c r="J802"/>
  <c r="K802"/>
  <c r="L802"/>
  <c r="J803"/>
  <c r="K803"/>
  <c r="L803"/>
  <c r="J804"/>
  <c r="K804"/>
  <c r="L804"/>
  <c r="J805"/>
  <c r="K805"/>
  <c r="L805"/>
  <c r="J806"/>
  <c r="K806"/>
  <c r="L806"/>
  <c r="J807"/>
  <c r="K807"/>
  <c r="L807"/>
  <c r="J808"/>
  <c r="K808"/>
  <c r="L808"/>
  <c r="J809"/>
  <c r="K809"/>
  <c r="L809"/>
  <c r="J810"/>
  <c r="K810"/>
  <c r="L810"/>
  <c r="J811"/>
  <c r="K811"/>
  <c r="L811"/>
  <c r="J812"/>
  <c r="K812"/>
  <c r="L812"/>
  <c r="J813"/>
  <c r="K813"/>
  <c r="L813"/>
  <c r="J814"/>
  <c r="K814"/>
  <c r="L814"/>
  <c r="J815"/>
  <c r="K815"/>
  <c r="L815"/>
  <c r="J816"/>
  <c r="K816"/>
  <c r="L816"/>
  <c r="J817"/>
  <c r="K817"/>
  <c r="L817"/>
  <c r="J818"/>
  <c r="K818"/>
  <c r="L818"/>
  <c r="J819"/>
  <c r="K819"/>
  <c r="L819"/>
  <c r="J820"/>
  <c r="K820"/>
  <c r="L820"/>
  <c r="J821"/>
  <c r="K821"/>
  <c r="L821"/>
  <c r="J822"/>
  <c r="K822"/>
  <c r="L822"/>
  <c r="J823"/>
  <c r="K823"/>
  <c r="L823"/>
  <c r="J824"/>
  <c r="K824"/>
  <c r="L824"/>
  <c r="J825"/>
  <c r="K825"/>
  <c r="L825"/>
  <c r="J826"/>
  <c r="K826"/>
  <c r="L826"/>
  <c r="J827"/>
  <c r="K827"/>
  <c r="L827"/>
  <c r="J828"/>
  <c r="K828"/>
  <c r="L828"/>
  <c r="J829"/>
  <c r="K829"/>
  <c r="L829"/>
  <c r="J830"/>
  <c r="K830"/>
  <c r="L830"/>
  <c r="J831"/>
  <c r="K831"/>
  <c r="L831"/>
  <c r="J832"/>
  <c r="K832"/>
  <c r="L832"/>
  <c r="J833"/>
  <c r="K833"/>
  <c r="L833"/>
  <c r="J834"/>
  <c r="K834"/>
  <c r="L834"/>
  <c r="J835"/>
  <c r="K835"/>
  <c r="L835"/>
  <c r="J836"/>
  <c r="K836"/>
  <c r="L836"/>
  <c r="J837"/>
  <c r="K837"/>
  <c r="L837"/>
  <c r="J838"/>
  <c r="K838"/>
  <c r="L838"/>
  <c r="J839"/>
  <c r="K839"/>
  <c r="L839"/>
  <c r="J840"/>
  <c r="K840"/>
  <c r="L840"/>
  <c r="J841"/>
  <c r="K841"/>
  <c r="L841"/>
  <c r="J842"/>
  <c r="K842"/>
  <c r="L842"/>
  <c r="J843"/>
  <c r="K843"/>
  <c r="L843"/>
  <c r="J844"/>
  <c r="K844"/>
  <c r="L844"/>
  <c r="J845"/>
  <c r="K845"/>
  <c r="L845"/>
  <c r="J846"/>
  <c r="K846"/>
  <c r="L846"/>
  <c r="J847"/>
  <c r="K847"/>
  <c r="L847"/>
  <c r="J848"/>
  <c r="K848"/>
  <c r="L848"/>
  <c r="J849"/>
  <c r="K849"/>
  <c r="L849"/>
  <c r="J850"/>
  <c r="K850"/>
  <c r="L850"/>
  <c r="J851"/>
  <c r="K851"/>
  <c r="L851"/>
  <c r="J852"/>
  <c r="K852"/>
  <c r="L852"/>
  <c r="J853"/>
  <c r="K853"/>
  <c r="L853"/>
  <c r="J854"/>
  <c r="K854"/>
  <c r="L854"/>
  <c r="J855"/>
  <c r="K855"/>
  <c r="L855"/>
  <c r="J856"/>
  <c r="K856"/>
  <c r="L856"/>
  <c r="J857"/>
  <c r="K857"/>
  <c r="L857"/>
  <c r="J858"/>
  <c r="K858"/>
  <c r="L858"/>
  <c r="J859"/>
  <c r="K859"/>
  <c r="L859"/>
  <c r="J860"/>
  <c r="K860"/>
  <c r="L860"/>
  <c r="J861"/>
  <c r="K861"/>
  <c r="L861"/>
  <c r="J862"/>
  <c r="K862"/>
  <c r="L862"/>
  <c r="J863"/>
  <c r="K863"/>
  <c r="L863"/>
  <c r="J864"/>
  <c r="K864"/>
  <c r="L864"/>
  <c r="J865"/>
  <c r="K865"/>
  <c r="L865"/>
  <c r="J866"/>
  <c r="K866"/>
  <c r="L866"/>
  <c r="J867"/>
  <c r="K867"/>
  <c r="L867"/>
  <c r="J868"/>
  <c r="K868"/>
  <c r="L868"/>
  <c r="J869"/>
  <c r="K869"/>
  <c r="L869"/>
  <c r="J870"/>
  <c r="K870"/>
  <c r="L870"/>
  <c r="J871"/>
  <c r="K871"/>
  <c r="L871"/>
  <c r="J872"/>
  <c r="K872"/>
  <c r="L872"/>
  <c r="J873"/>
  <c r="K873"/>
  <c r="L873"/>
  <c r="J874"/>
  <c r="K874"/>
  <c r="L874"/>
  <c r="J875"/>
  <c r="K875"/>
  <c r="L875"/>
  <c r="J876"/>
  <c r="K876"/>
  <c r="L876"/>
  <c r="J877"/>
  <c r="K877"/>
  <c r="L877"/>
  <c r="J878"/>
  <c r="K878"/>
  <c r="L878"/>
  <c r="J879"/>
  <c r="K879"/>
  <c r="L879"/>
  <c r="J880"/>
  <c r="K880"/>
  <c r="L880"/>
  <c r="J881"/>
  <c r="K881"/>
  <c r="L881"/>
  <c r="J882"/>
  <c r="K882"/>
  <c r="L882"/>
  <c r="J883"/>
  <c r="K883"/>
  <c r="L883"/>
  <c r="J884"/>
  <c r="K884"/>
  <c r="L884"/>
  <c r="J885"/>
  <c r="K885"/>
  <c r="L885"/>
  <c r="J886"/>
  <c r="K886"/>
  <c r="L886"/>
  <c r="J887"/>
  <c r="K887"/>
  <c r="L887"/>
  <c r="J888"/>
  <c r="K888"/>
  <c r="L888"/>
  <c r="J889"/>
  <c r="K889"/>
  <c r="L889"/>
  <c r="J890"/>
  <c r="K890"/>
  <c r="L890"/>
  <c r="J891"/>
  <c r="K891"/>
  <c r="L891"/>
  <c r="J892"/>
  <c r="K892"/>
  <c r="L892"/>
  <c r="J893"/>
  <c r="K893"/>
  <c r="L893"/>
  <c r="J894"/>
  <c r="K894"/>
  <c r="L894"/>
  <c r="J895"/>
  <c r="K895"/>
  <c r="L895"/>
  <c r="J896"/>
  <c r="K896"/>
  <c r="L896"/>
  <c r="J897"/>
  <c r="K897"/>
  <c r="L897"/>
  <c r="J898"/>
  <c r="K898"/>
  <c r="L898"/>
  <c r="J899"/>
  <c r="K899"/>
  <c r="L899"/>
  <c r="J900"/>
  <c r="K900"/>
  <c r="L900"/>
  <c r="J901"/>
  <c r="K901"/>
  <c r="L901"/>
  <c r="J902"/>
  <c r="K902"/>
  <c r="L902"/>
  <c r="J903"/>
  <c r="K903"/>
  <c r="L903"/>
  <c r="J904"/>
  <c r="K904"/>
  <c r="L904"/>
  <c r="J905"/>
  <c r="K905"/>
  <c r="L905"/>
  <c r="J906"/>
  <c r="K906"/>
  <c r="L906"/>
  <c r="J907"/>
  <c r="K907"/>
  <c r="L907"/>
  <c r="J908"/>
  <c r="K908"/>
  <c r="L908"/>
  <c r="J909"/>
  <c r="K909"/>
  <c r="L909"/>
  <c r="J910"/>
  <c r="K910"/>
  <c r="L910"/>
  <c r="J911"/>
  <c r="K911"/>
  <c r="L911"/>
  <c r="J912"/>
  <c r="K912"/>
  <c r="L912"/>
  <c r="J913"/>
  <c r="K913"/>
  <c r="L913"/>
  <c r="J914"/>
  <c r="K914"/>
  <c r="L914"/>
  <c r="J915"/>
  <c r="K915"/>
  <c r="L915"/>
  <c r="J916"/>
  <c r="K916"/>
  <c r="L916"/>
  <c r="J917"/>
  <c r="K917"/>
  <c r="L917"/>
  <c r="J918"/>
  <c r="K918"/>
  <c r="L918"/>
  <c r="J919"/>
  <c r="K919"/>
  <c r="L919"/>
  <c r="J920"/>
  <c r="K920"/>
  <c r="L920"/>
  <c r="J921"/>
  <c r="K921"/>
  <c r="L921"/>
  <c r="J922"/>
  <c r="K922"/>
  <c r="L922"/>
  <c r="J923"/>
  <c r="K923"/>
  <c r="L923"/>
  <c r="J924"/>
  <c r="K924"/>
  <c r="L924"/>
  <c r="J925"/>
  <c r="K925"/>
  <c r="L925"/>
  <c r="J926"/>
  <c r="K926"/>
  <c r="L926"/>
  <c r="J927"/>
  <c r="K927"/>
  <c r="L927"/>
  <c r="J928"/>
  <c r="K928"/>
  <c r="L928"/>
  <c r="J929"/>
  <c r="K929"/>
  <c r="L929"/>
  <c r="J930"/>
  <c r="K930"/>
  <c r="L930"/>
  <c r="J931"/>
  <c r="K931"/>
  <c r="L931"/>
  <c r="J932"/>
  <c r="K932"/>
  <c r="L932"/>
  <c r="J933"/>
  <c r="K933"/>
  <c r="L933"/>
  <c r="J934"/>
  <c r="K934"/>
  <c r="L934"/>
  <c r="J935"/>
  <c r="K935"/>
  <c r="L935"/>
  <c r="J936"/>
  <c r="K936"/>
  <c r="L936"/>
  <c r="J937"/>
  <c r="K937"/>
  <c r="L937"/>
  <c r="J938"/>
  <c r="K938"/>
  <c r="L938"/>
  <c r="J939"/>
  <c r="K939"/>
  <c r="L939"/>
  <c r="J940"/>
  <c r="K940"/>
  <c r="L940"/>
  <c r="J941"/>
  <c r="K941"/>
  <c r="L941"/>
  <c r="J942"/>
  <c r="K942"/>
  <c r="L942"/>
  <c r="J943"/>
  <c r="K943"/>
  <c r="L943"/>
  <c r="J944"/>
  <c r="K944"/>
  <c r="L944"/>
  <c r="J945"/>
  <c r="K945"/>
  <c r="L945"/>
  <c r="J946"/>
  <c r="K946"/>
  <c r="L946"/>
  <c r="J947"/>
  <c r="K947"/>
  <c r="L947"/>
  <c r="J948"/>
  <c r="K948"/>
  <c r="L948"/>
  <c r="J949"/>
  <c r="K949"/>
  <c r="L949"/>
  <c r="J950"/>
  <c r="K950"/>
  <c r="L950"/>
  <c r="J951"/>
  <c r="K951"/>
  <c r="L951"/>
  <c r="J952"/>
  <c r="K952"/>
  <c r="L952"/>
  <c r="J953"/>
  <c r="K953"/>
  <c r="L953"/>
  <c r="J954"/>
  <c r="K954"/>
  <c r="L954"/>
  <c r="J955"/>
  <c r="K955"/>
  <c r="L955"/>
  <c r="J956"/>
  <c r="K956"/>
  <c r="L956"/>
  <c r="J957"/>
  <c r="K957"/>
  <c r="L957"/>
  <c r="J958"/>
  <c r="K958"/>
  <c r="L958"/>
  <c r="J959"/>
  <c r="K959"/>
  <c r="L959"/>
  <c r="J960"/>
  <c r="K960"/>
  <c r="L960"/>
  <c r="J961"/>
  <c r="K961"/>
  <c r="L961"/>
  <c r="J962"/>
  <c r="K962"/>
  <c r="L962"/>
  <c r="J963"/>
  <c r="K963"/>
  <c r="L963"/>
  <c r="J964"/>
  <c r="K964"/>
  <c r="L964"/>
  <c r="J965"/>
  <c r="K965"/>
  <c r="L965"/>
  <c r="J966"/>
  <c r="K966"/>
  <c r="L966"/>
  <c r="J967"/>
  <c r="K967"/>
  <c r="L967"/>
  <c r="J968"/>
  <c r="K968"/>
  <c r="L968"/>
  <c r="J969"/>
  <c r="K969"/>
  <c r="L969"/>
  <c r="J970"/>
  <c r="K970"/>
  <c r="L970"/>
  <c r="J971"/>
  <c r="K971"/>
  <c r="L971"/>
  <c r="J972"/>
  <c r="K972"/>
  <c r="L972"/>
  <c r="J973"/>
  <c r="K973"/>
  <c r="L973"/>
  <c r="J974"/>
  <c r="K974"/>
  <c r="L974"/>
  <c r="J975"/>
  <c r="K975"/>
  <c r="L975"/>
  <c r="J976"/>
  <c r="K976"/>
  <c r="L976"/>
  <c r="J977"/>
  <c r="K977"/>
  <c r="L977"/>
  <c r="J978"/>
  <c r="K978"/>
  <c r="L978"/>
  <c r="J979"/>
  <c r="K979"/>
  <c r="L979"/>
  <c r="J980"/>
  <c r="K980"/>
  <c r="L980"/>
  <c r="J981"/>
  <c r="K981"/>
  <c r="L981"/>
  <c r="J982"/>
  <c r="K982"/>
  <c r="L982"/>
  <c r="J983"/>
  <c r="K983"/>
  <c r="L983"/>
  <c r="J984"/>
  <c r="K984"/>
  <c r="L984"/>
  <c r="J985"/>
  <c r="K985"/>
  <c r="L985"/>
  <c r="J986"/>
  <c r="K986"/>
  <c r="L986"/>
  <c r="J987"/>
  <c r="K987"/>
  <c r="L987"/>
  <c r="J988"/>
  <c r="K988"/>
  <c r="L988"/>
  <c r="J989"/>
  <c r="K989"/>
  <c r="L989"/>
  <c r="J990"/>
  <c r="K990"/>
  <c r="L990"/>
  <c r="J991"/>
  <c r="K991"/>
  <c r="L991"/>
  <c r="J992"/>
  <c r="K992"/>
  <c r="L992"/>
  <c r="J993"/>
  <c r="K993"/>
  <c r="L993"/>
  <c r="J994"/>
  <c r="K994"/>
  <c r="L994"/>
  <c r="J995"/>
  <c r="K995"/>
  <c r="L995"/>
  <c r="J996"/>
  <c r="K996"/>
  <c r="L996"/>
  <c r="J997"/>
  <c r="K997"/>
  <c r="L997"/>
  <c r="J998"/>
  <c r="K998"/>
  <c r="L998"/>
  <c r="J999"/>
  <c r="K999"/>
  <c r="L999"/>
  <c r="J1000"/>
  <c r="K1000"/>
  <c r="L1000"/>
  <c r="J1001"/>
  <c r="K1001"/>
  <c r="L1001"/>
  <c r="J1002"/>
  <c r="K1002"/>
  <c r="L1002"/>
  <c r="K32"/>
  <c r="L32"/>
  <c r="J32"/>
  <c r="F31" i="3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I16" i="2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H16"/>
  <c r="H17" s="1"/>
  <c r="H18" s="1"/>
  <c r="H19" s="1"/>
  <c r="H20" s="1"/>
  <c r="H21" s="1"/>
  <c r="H22" s="1"/>
  <c r="H23" s="1"/>
  <c r="H24" s="1"/>
  <c r="H25" s="1"/>
  <c r="H26" s="1"/>
  <c r="H27" s="1"/>
  <c r="H28" s="1"/>
  <c r="H29" s="1"/>
  <c r="H30" s="1"/>
  <c r="H31" s="1"/>
  <c r="H32" s="1"/>
  <c r="H33" s="1"/>
  <c r="H34" s="1"/>
  <c r="H35" s="1"/>
  <c r="H36" s="1"/>
  <c r="H37" s="1"/>
  <c r="H38" s="1"/>
  <c r="H39" s="1"/>
  <c r="H40" s="1"/>
  <c r="H41" s="1"/>
  <c r="H42" s="1"/>
  <c r="H43" s="1"/>
  <c r="H44" s="1"/>
  <c r="H45" s="1"/>
  <c r="H46" s="1"/>
  <c r="H47" s="1"/>
  <c r="H48" s="1"/>
  <c r="H49" s="1"/>
  <c r="H50" s="1"/>
  <c r="H51" s="1"/>
  <c r="H52" s="1"/>
  <c r="H53" s="1"/>
  <c r="H54" s="1"/>
  <c r="H55" s="1"/>
  <c r="H56" s="1"/>
  <c r="H57" s="1"/>
  <c r="H58" s="1"/>
  <c r="H59" s="1"/>
  <c r="H60" s="1"/>
  <c r="H61" s="1"/>
  <c r="H62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H78" s="1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H98" s="1"/>
  <c r="H99" s="1"/>
  <c r="H100" s="1"/>
  <c r="H101" s="1"/>
  <c r="H102" s="1"/>
  <c r="H103" s="1"/>
  <c r="H104" s="1"/>
  <c r="H105" s="1"/>
  <c r="H106" s="1"/>
  <c r="H107" s="1"/>
  <c r="H108" s="1"/>
  <c r="H109" s="1"/>
  <c r="H110" s="1"/>
  <c r="H111" s="1"/>
  <c r="H112" s="1"/>
  <c r="H113" s="1"/>
  <c r="H114" s="1"/>
  <c r="H115" s="1"/>
  <c r="H116" s="1"/>
  <c r="H117" s="1"/>
  <c r="H118" s="1"/>
  <c r="H119" s="1"/>
  <c r="H120" s="1"/>
  <c r="H121" s="1"/>
  <c r="H122" s="1"/>
  <c r="H123" s="1"/>
  <c r="H124" s="1"/>
  <c r="H125" s="1"/>
  <c r="H126" s="1"/>
  <c r="H127" s="1"/>
  <c r="H128" s="1"/>
  <c r="H129" s="1"/>
  <c r="H130" s="1"/>
  <c r="H131" s="1"/>
  <c r="H132" s="1"/>
  <c r="H133" s="1"/>
  <c r="H134" s="1"/>
  <c r="H135" s="1"/>
  <c r="H136" s="1"/>
  <c r="H137" s="1"/>
  <c r="H138" s="1"/>
  <c r="H139" s="1"/>
  <c r="H140" s="1"/>
  <c r="H141" s="1"/>
  <c r="H142" s="1"/>
  <c r="H143" s="1"/>
  <c r="H144" s="1"/>
  <c r="H145" s="1"/>
  <c r="H146" s="1"/>
  <c r="H147" s="1"/>
  <c r="H148" s="1"/>
  <c r="H149" s="1"/>
  <c r="H150" s="1"/>
  <c r="H151" s="1"/>
  <c r="H152" s="1"/>
  <c r="H153" s="1"/>
  <c r="H154" s="1"/>
  <c r="H155" s="1"/>
  <c r="H156" s="1"/>
  <c r="H157" s="1"/>
  <c r="H158" s="1"/>
  <c r="H159" s="1"/>
  <c r="H160" s="1"/>
  <c r="H161" s="1"/>
  <c r="H162" s="1"/>
  <c r="H163" s="1"/>
  <c r="H164" s="1"/>
  <c r="H165" s="1"/>
  <c r="H166" s="1"/>
  <c r="H167" s="1"/>
  <c r="H168" s="1"/>
  <c r="H169" s="1"/>
  <c r="H170" s="1"/>
  <c r="H171" s="1"/>
  <c r="H172" s="1"/>
  <c r="H173" s="1"/>
  <c r="H174" s="1"/>
  <c r="H175" s="1"/>
  <c r="H176" s="1"/>
  <c r="H177" s="1"/>
  <c r="H178" s="1"/>
  <c r="H179" s="1"/>
  <c r="H180" s="1"/>
  <c r="H181" s="1"/>
  <c r="H182" s="1"/>
  <c r="H183" s="1"/>
  <c r="H184" s="1"/>
  <c r="H185" s="1"/>
  <c r="H186" s="1"/>
  <c r="H187" s="1"/>
  <c r="H188" s="1"/>
  <c r="H189" s="1"/>
  <c r="H190" s="1"/>
  <c r="H191" s="1"/>
  <c r="H192" s="1"/>
  <c r="H193" s="1"/>
  <c r="H194" s="1"/>
  <c r="H195" s="1"/>
  <c r="H196" s="1"/>
  <c r="H197" s="1"/>
  <c r="H198" s="1"/>
  <c r="H199" s="1"/>
  <c r="H200" s="1"/>
  <c r="H201" s="1"/>
  <c r="H202" s="1"/>
  <c r="H203" s="1"/>
  <c r="H204" s="1"/>
  <c r="H205" s="1"/>
  <c r="H206" s="1"/>
  <c r="H207" s="1"/>
  <c r="H208" s="1"/>
  <c r="H209" s="1"/>
  <c r="H210" s="1"/>
  <c r="H211" s="1"/>
  <c r="H212" s="1"/>
  <c r="H213" s="1"/>
  <c r="H214" s="1"/>
  <c r="H215" s="1"/>
  <c r="H216" s="1"/>
  <c r="H217" s="1"/>
  <c r="H218" s="1"/>
  <c r="H219" s="1"/>
  <c r="H220" s="1"/>
  <c r="H221" s="1"/>
  <c r="H222" s="1"/>
  <c r="H223" s="1"/>
  <c r="H224" s="1"/>
  <c r="H225" s="1"/>
  <c r="H226" s="1"/>
  <c r="H227" s="1"/>
  <c r="H228" s="1"/>
  <c r="H229" s="1"/>
  <c r="H230" s="1"/>
  <c r="H231" s="1"/>
  <c r="H232" s="1"/>
  <c r="H233" s="1"/>
  <c r="H234" s="1"/>
  <c r="H235" s="1"/>
  <c r="H236" s="1"/>
  <c r="H237" s="1"/>
  <c r="H238" s="1"/>
  <c r="H239" s="1"/>
  <c r="H240" s="1"/>
  <c r="H241" s="1"/>
  <c r="H242" s="1"/>
  <c r="H243" s="1"/>
  <c r="H244" s="1"/>
  <c r="H245" s="1"/>
  <c r="H246" s="1"/>
  <c r="H247" s="1"/>
  <c r="H248" s="1"/>
  <c r="H249" s="1"/>
  <c r="H250" s="1"/>
  <c r="H251" s="1"/>
  <c r="H252" s="1"/>
  <c r="H253" s="1"/>
  <c r="H254" s="1"/>
  <c r="H255" s="1"/>
  <c r="H256" s="1"/>
  <c r="H257" s="1"/>
  <c r="H258" s="1"/>
  <c r="H259" s="1"/>
  <c r="H260" s="1"/>
  <c r="H261" s="1"/>
  <c r="H262" s="1"/>
  <c r="H263" s="1"/>
  <c r="H264" s="1"/>
  <c r="H265" s="1"/>
  <c r="H266" s="1"/>
  <c r="H267" s="1"/>
  <c r="H268" s="1"/>
  <c r="H269" s="1"/>
  <c r="H270" s="1"/>
  <c r="H271" s="1"/>
  <c r="H272" s="1"/>
  <c r="H273" s="1"/>
  <c r="H274" s="1"/>
  <c r="H275" s="1"/>
  <c r="H276" s="1"/>
  <c r="H277" s="1"/>
  <c r="H278" s="1"/>
  <c r="H279" s="1"/>
  <c r="H280" s="1"/>
  <c r="H281" s="1"/>
  <c r="H282" s="1"/>
  <c r="H283" s="1"/>
  <c r="H284" s="1"/>
  <c r="H285" s="1"/>
  <c r="H286" s="1"/>
  <c r="H287" s="1"/>
  <c r="H288" s="1"/>
  <c r="H289" s="1"/>
  <c r="H290" s="1"/>
  <c r="H291" s="1"/>
  <c r="H292" s="1"/>
  <c r="H293" s="1"/>
  <c r="H294" s="1"/>
  <c r="H295" s="1"/>
  <c r="H296" s="1"/>
  <c r="H297" s="1"/>
  <c r="H298" s="1"/>
  <c r="H299" s="1"/>
  <c r="H300" s="1"/>
  <c r="H301" s="1"/>
  <c r="H302" s="1"/>
  <c r="H303" s="1"/>
  <c r="H304" s="1"/>
  <c r="H305" s="1"/>
  <c r="H306" s="1"/>
  <c r="H307" s="1"/>
  <c r="H308" s="1"/>
  <c r="H309" s="1"/>
  <c r="H310" s="1"/>
  <c r="H311" s="1"/>
  <c r="H312" s="1"/>
  <c r="H313" s="1"/>
  <c r="H314" s="1"/>
  <c r="H315" s="1"/>
  <c r="H316" s="1"/>
  <c r="H317" s="1"/>
  <c r="H318" s="1"/>
  <c r="H319" s="1"/>
  <c r="H320" s="1"/>
  <c r="H321" s="1"/>
  <c r="H322" s="1"/>
  <c r="H323" s="1"/>
  <c r="H324" s="1"/>
  <c r="H325" s="1"/>
  <c r="H326" s="1"/>
  <c r="H327" s="1"/>
  <c r="H328" s="1"/>
  <c r="H329" s="1"/>
  <c r="H330" s="1"/>
  <c r="H331" s="1"/>
  <c r="H332" s="1"/>
  <c r="H333" s="1"/>
  <c r="H334" s="1"/>
  <c r="H335" s="1"/>
  <c r="H336" s="1"/>
  <c r="H337" s="1"/>
  <c r="H338" s="1"/>
  <c r="H339" s="1"/>
  <c r="H340" s="1"/>
  <c r="H341" s="1"/>
  <c r="H342" s="1"/>
  <c r="H343" s="1"/>
  <c r="H344" s="1"/>
  <c r="H345" s="1"/>
  <c r="H346" s="1"/>
  <c r="H347" s="1"/>
  <c r="H348" s="1"/>
  <c r="H349" s="1"/>
  <c r="H350" s="1"/>
  <c r="H351" s="1"/>
  <c r="H352" s="1"/>
  <c r="H353" s="1"/>
  <c r="H354" s="1"/>
  <c r="H355" s="1"/>
  <c r="H356" s="1"/>
  <c r="H357" s="1"/>
  <c r="H358" s="1"/>
  <c r="H359" s="1"/>
  <c r="H360" s="1"/>
  <c r="H361" s="1"/>
  <c r="H362" s="1"/>
  <c r="H363" s="1"/>
  <c r="H364" s="1"/>
  <c r="H365" s="1"/>
  <c r="H366" s="1"/>
  <c r="H367" s="1"/>
  <c r="H368" s="1"/>
  <c r="H369" s="1"/>
  <c r="H370" s="1"/>
  <c r="H371" s="1"/>
  <c r="H372" s="1"/>
  <c r="H373" s="1"/>
  <c r="H374" s="1"/>
  <c r="H375" s="1"/>
  <c r="H376" s="1"/>
  <c r="H377" s="1"/>
  <c r="H378" s="1"/>
  <c r="H379" s="1"/>
  <c r="H380" s="1"/>
  <c r="H381" s="1"/>
  <c r="H382" s="1"/>
  <c r="H383" s="1"/>
  <c r="H384" s="1"/>
  <c r="H385" s="1"/>
  <c r="H386" s="1"/>
  <c r="H387" s="1"/>
  <c r="H388" s="1"/>
  <c r="H389" s="1"/>
  <c r="H390" s="1"/>
  <c r="H391" s="1"/>
  <c r="H392" s="1"/>
  <c r="H393" s="1"/>
  <c r="H394" s="1"/>
  <c r="H395" s="1"/>
  <c r="H396" s="1"/>
  <c r="H397" s="1"/>
  <c r="H398" s="1"/>
  <c r="H399" s="1"/>
  <c r="H400" s="1"/>
  <c r="H401" s="1"/>
  <c r="H402" s="1"/>
  <c r="H403" s="1"/>
  <c r="H404" s="1"/>
  <c r="H405" s="1"/>
  <c r="H406" s="1"/>
  <c r="H407" s="1"/>
  <c r="H408" s="1"/>
  <c r="H409" s="1"/>
  <c r="H410" s="1"/>
  <c r="H411" s="1"/>
  <c r="H412" s="1"/>
  <c r="H413" s="1"/>
  <c r="H414" s="1"/>
  <c r="H415" s="1"/>
  <c r="H416" s="1"/>
  <c r="H417" s="1"/>
  <c r="H418" s="1"/>
  <c r="H419" s="1"/>
  <c r="H420" s="1"/>
  <c r="H421" s="1"/>
  <c r="H422" s="1"/>
  <c r="H423" s="1"/>
  <c r="H424" s="1"/>
  <c r="H425" s="1"/>
  <c r="H426" s="1"/>
  <c r="H427" s="1"/>
  <c r="H428" s="1"/>
  <c r="H429" s="1"/>
  <c r="H430" s="1"/>
  <c r="H431" s="1"/>
  <c r="H432" s="1"/>
  <c r="H433" s="1"/>
  <c r="H434" s="1"/>
  <c r="H435" s="1"/>
  <c r="H436" s="1"/>
  <c r="H437" s="1"/>
  <c r="H438" s="1"/>
  <c r="H439" s="1"/>
  <c r="H440" s="1"/>
  <c r="H441" s="1"/>
  <c r="H442" s="1"/>
  <c r="H443" s="1"/>
  <c r="H444" s="1"/>
  <c r="H445" s="1"/>
  <c r="H446" s="1"/>
  <c r="H447" s="1"/>
  <c r="H448" s="1"/>
  <c r="H449" s="1"/>
  <c r="H450" s="1"/>
  <c r="H451" s="1"/>
  <c r="H452" s="1"/>
  <c r="H453" s="1"/>
  <c r="H454" s="1"/>
  <c r="H455" s="1"/>
  <c r="H456" s="1"/>
  <c r="H457" s="1"/>
  <c r="H458" s="1"/>
  <c r="H459" s="1"/>
  <c r="H460" s="1"/>
  <c r="H461" s="1"/>
  <c r="H462" s="1"/>
  <c r="H463" s="1"/>
  <c r="H464" s="1"/>
  <c r="H465" s="1"/>
  <c r="H466" s="1"/>
  <c r="H467" s="1"/>
  <c r="H468" s="1"/>
  <c r="H469" s="1"/>
  <c r="H470" s="1"/>
  <c r="H471" s="1"/>
  <c r="H472" s="1"/>
  <c r="H473" s="1"/>
  <c r="H474" s="1"/>
  <c r="H475" s="1"/>
  <c r="H476" s="1"/>
  <c r="H477" s="1"/>
  <c r="H478" s="1"/>
  <c r="H479" s="1"/>
  <c r="H480" s="1"/>
  <c r="H481" s="1"/>
  <c r="H482" s="1"/>
  <c r="H483" s="1"/>
  <c r="H484" s="1"/>
  <c r="H485" s="1"/>
  <c r="H486" s="1"/>
  <c r="H487" s="1"/>
  <c r="H488" s="1"/>
  <c r="H489" s="1"/>
  <c r="H490" s="1"/>
  <c r="H491" s="1"/>
  <c r="H492" s="1"/>
  <c r="H493" s="1"/>
  <c r="H494" s="1"/>
  <c r="H495" s="1"/>
  <c r="H496" s="1"/>
  <c r="H497" s="1"/>
  <c r="H498" s="1"/>
  <c r="H499" s="1"/>
  <c r="H500" s="1"/>
  <c r="H501" s="1"/>
  <c r="H502" s="1"/>
  <c r="H503" s="1"/>
  <c r="H504" s="1"/>
  <c r="H505" s="1"/>
  <c r="H506" s="1"/>
  <c r="H507" s="1"/>
  <c r="H508" s="1"/>
  <c r="H509" s="1"/>
  <c r="H510" s="1"/>
  <c r="H511" s="1"/>
  <c r="H512" s="1"/>
  <c r="H513" s="1"/>
  <c r="H514" s="1"/>
  <c r="H515" s="1"/>
  <c r="H516" s="1"/>
  <c r="H517" s="1"/>
  <c r="H518" s="1"/>
  <c r="H519" s="1"/>
  <c r="H520" s="1"/>
  <c r="H521" s="1"/>
  <c r="H522" s="1"/>
  <c r="H523" s="1"/>
  <c r="H524" s="1"/>
  <c r="H525" s="1"/>
  <c r="H526" s="1"/>
  <c r="H527" s="1"/>
  <c r="H528" s="1"/>
  <c r="H529" s="1"/>
  <c r="H530" s="1"/>
  <c r="H531" s="1"/>
  <c r="H532" s="1"/>
  <c r="H533" s="1"/>
  <c r="H534" s="1"/>
  <c r="H535" s="1"/>
  <c r="H536" s="1"/>
  <c r="H537" s="1"/>
  <c r="H538" s="1"/>
  <c r="H539" s="1"/>
  <c r="H540" s="1"/>
  <c r="H541" s="1"/>
  <c r="H542" s="1"/>
  <c r="H543" s="1"/>
  <c r="H544" s="1"/>
  <c r="H545" s="1"/>
  <c r="H546" s="1"/>
  <c r="H547" s="1"/>
  <c r="H548" s="1"/>
  <c r="H549" s="1"/>
  <c r="H550" s="1"/>
  <c r="H551" s="1"/>
  <c r="H552" s="1"/>
  <c r="H553" s="1"/>
  <c r="H554" s="1"/>
  <c r="H555" s="1"/>
  <c r="H556" s="1"/>
  <c r="H557" s="1"/>
  <c r="H558" s="1"/>
  <c r="H559" s="1"/>
  <c r="H560" s="1"/>
  <c r="H561" s="1"/>
  <c r="H562" s="1"/>
  <c r="H563" s="1"/>
  <c r="H564" s="1"/>
  <c r="H565" s="1"/>
  <c r="H566" s="1"/>
  <c r="H567" s="1"/>
  <c r="H568" s="1"/>
  <c r="H569" s="1"/>
  <c r="H570" s="1"/>
  <c r="H571" s="1"/>
  <c r="H572" s="1"/>
  <c r="H573" s="1"/>
  <c r="H574" s="1"/>
  <c r="H575" s="1"/>
  <c r="H576" s="1"/>
  <c r="H577" s="1"/>
  <c r="H578" s="1"/>
  <c r="H579" s="1"/>
  <c r="H580" s="1"/>
  <c r="H581" s="1"/>
  <c r="H582" s="1"/>
  <c r="H583" s="1"/>
  <c r="H584" s="1"/>
  <c r="H585" s="1"/>
  <c r="H586" s="1"/>
  <c r="H587" s="1"/>
  <c r="H588" s="1"/>
  <c r="H589" s="1"/>
  <c r="H590" s="1"/>
  <c r="H591" s="1"/>
  <c r="H592" s="1"/>
  <c r="H593" s="1"/>
  <c r="H594" s="1"/>
  <c r="H595" s="1"/>
  <c r="H596" s="1"/>
  <c r="H597" s="1"/>
  <c r="H598" s="1"/>
  <c r="H599" s="1"/>
  <c r="H600" s="1"/>
  <c r="H601" s="1"/>
  <c r="H602" s="1"/>
  <c r="H603" s="1"/>
  <c r="H604" s="1"/>
  <c r="H605" s="1"/>
  <c r="H606" s="1"/>
  <c r="H607" s="1"/>
  <c r="H608" s="1"/>
  <c r="H609" s="1"/>
  <c r="H610" s="1"/>
  <c r="H611" s="1"/>
  <c r="H612" s="1"/>
  <c r="H613" s="1"/>
  <c r="H614" s="1"/>
  <c r="H615" s="1"/>
  <c r="H616" s="1"/>
  <c r="H617" s="1"/>
  <c r="H618" s="1"/>
  <c r="H619" s="1"/>
  <c r="H620" s="1"/>
  <c r="H621" s="1"/>
  <c r="H622" s="1"/>
  <c r="H623" s="1"/>
  <c r="H624" s="1"/>
  <c r="H625" s="1"/>
  <c r="H626" s="1"/>
  <c r="H627" s="1"/>
  <c r="H628" s="1"/>
  <c r="H629" s="1"/>
  <c r="H630" s="1"/>
  <c r="H631" s="1"/>
  <c r="H632" s="1"/>
  <c r="H633" s="1"/>
  <c r="H634" s="1"/>
  <c r="H635" s="1"/>
  <c r="H636" s="1"/>
  <c r="H637" s="1"/>
  <c r="H638" s="1"/>
  <c r="H639" s="1"/>
  <c r="H640" s="1"/>
  <c r="H641" s="1"/>
  <c r="H642" s="1"/>
  <c r="H643" s="1"/>
  <c r="H644" s="1"/>
  <c r="H645" s="1"/>
  <c r="H646" s="1"/>
  <c r="H647" s="1"/>
  <c r="H648" s="1"/>
  <c r="H649" s="1"/>
  <c r="H650" s="1"/>
  <c r="H651" s="1"/>
  <c r="H652" s="1"/>
  <c r="H653" s="1"/>
  <c r="H654" s="1"/>
  <c r="H655" s="1"/>
  <c r="H656" s="1"/>
  <c r="H657" s="1"/>
  <c r="H658" s="1"/>
  <c r="H659" s="1"/>
  <c r="H660" s="1"/>
  <c r="H661" s="1"/>
  <c r="H662" s="1"/>
  <c r="H663" s="1"/>
  <c r="H664" s="1"/>
  <c r="H665" s="1"/>
  <c r="H666" s="1"/>
  <c r="H667" s="1"/>
  <c r="H668" s="1"/>
  <c r="H669" s="1"/>
  <c r="H670" s="1"/>
  <c r="H671" s="1"/>
  <c r="H672" s="1"/>
  <c r="H673" s="1"/>
  <c r="H674" s="1"/>
  <c r="H675" s="1"/>
  <c r="H676" s="1"/>
  <c r="H677" s="1"/>
  <c r="H678" s="1"/>
  <c r="H679" s="1"/>
  <c r="H680" s="1"/>
  <c r="H681" s="1"/>
  <c r="H682" s="1"/>
  <c r="H683" s="1"/>
  <c r="H684" s="1"/>
  <c r="H685" s="1"/>
  <c r="H686" s="1"/>
  <c r="H687" s="1"/>
  <c r="H688" s="1"/>
  <c r="H689" s="1"/>
  <c r="H690" s="1"/>
  <c r="H691" s="1"/>
  <c r="H692" s="1"/>
  <c r="H693" s="1"/>
  <c r="H694" s="1"/>
  <c r="H695" s="1"/>
  <c r="H696" s="1"/>
  <c r="H697" s="1"/>
  <c r="H698" s="1"/>
  <c r="H699" s="1"/>
  <c r="H700" s="1"/>
  <c r="H701" s="1"/>
  <c r="H702" s="1"/>
  <c r="H703" s="1"/>
  <c r="H704" s="1"/>
  <c r="H705" s="1"/>
  <c r="H706" s="1"/>
  <c r="H707" s="1"/>
  <c r="H708" s="1"/>
  <c r="H709" s="1"/>
  <c r="H710" s="1"/>
  <c r="H711" s="1"/>
  <c r="H712" s="1"/>
  <c r="H713" s="1"/>
  <c r="H714" s="1"/>
  <c r="H715" s="1"/>
  <c r="H716" s="1"/>
  <c r="H717" s="1"/>
  <c r="H718" s="1"/>
  <c r="H719" s="1"/>
  <c r="H720" s="1"/>
  <c r="H721" s="1"/>
  <c r="H722" s="1"/>
  <c r="H723" s="1"/>
  <c r="H724" s="1"/>
  <c r="H725" s="1"/>
  <c r="H726" s="1"/>
  <c r="H727" s="1"/>
  <c r="H728" s="1"/>
  <c r="H729" s="1"/>
  <c r="H730" s="1"/>
  <c r="H731" s="1"/>
  <c r="H732" s="1"/>
  <c r="H733" s="1"/>
  <c r="H734" s="1"/>
  <c r="H735" s="1"/>
  <c r="H736" s="1"/>
  <c r="H737" s="1"/>
  <c r="H738" s="1"/>
  <c r="H739" s="1"/>
  <c r="H740" s="1"/>
  <c r="H741" s="1"/>
  <c r="H742" s="1"/>
  <c r="H743" s="1"/>
  <c r="H744" s="1"/>
  <c r="H745" s="1"/>
  <c r="H746" s="1"/>
  <c r="H747" s="1"/>
  <c r="H748" s="1"/>
  <c r="H749" s="1"/>
  <c r="H750" s="1"/>
  <c r="H751" s="1"/>
  <c r="H752" s="1"/>
  <c r="H753" s="1"/>
  <c r="H754" s="1"/>
  <c r="H755" s="1"/>
  <c r="H756" s="1"/>
  <c r="H757" s="1"/>
  <c r="H758" s="1"/>
  <c r="H759" s="1"/>
  <c r="H760" s="1"/>
  <c r="H761" s="1"/>
  <c r="H762" s="1"/>
  <c r="H763" s="1"/>
  <c r="H764" s="1"/>
  <c r="H765" s="1"/>
  <c r="H766" s="1"/>
  <c r="H767" s="1"/>
  <c r="H768" s="1"/>
  <c r="H769" s="1"/>
  <c r="H770" s="1"/>
  <c r="H771" s="1"/>
  <c r="H772" s="1"/>
  <c r="H773" s="1"/>
  <c r="H774" s="1"/>
  <c r="H775" s="1"/>
  <c r="H776" s="1"/>
  <c r="H777" s="1"/>
  <c r="H778" s="1"/>
  <c r="H779" s="1"/>
  <c r="H780" s="1"/>
  <c r="H781" s="1"/>
  <c r="H782" s="1"/>
  <c r="H783" s="1"/>
  <c r="H784" s="1"/>
  <c r="H785" s="1"/>
  <c r="H786" s="1"/>
  <c r="H787" s="1"/>
  <c r="H788" s="1"/>
  <c r="H789" s="1"/>
  <c r="H790" s="1"/>
  <c r="H791" s="1"/>
  <c r="H792" s="1"/>
  <c r="H793" s="1"/>
  <c r="H794" s="1"/>
  <c r="H795" s="1"/>
  <c r="H796" s="1"/>
  <c r="H797" s="1"/>
  <c r="H798" s="1"/>
  <c r="H799" s="1"/>
  <c r="H800" s="1"/>
  <c r="H801" s="1"/>
  <c r="H802" s="1"/>
  <c r="H803" s="1"/>
  <c r="H804" s="1"/>
  <c r="H805" s="1"/>
  <c r="H806" s="1"/>
  <c r="H807" s="1"/>
  <c r="H808" s="1"/>
  <c r="H809" s="1"/>
  <c r="H810" s="1"/>
  <c r="H811" s="1"/>
  <c r="H812" s="1"/>
  <c r="H813" s="1"/>
  <c r="H814" s="1"/>
  <c r="H815" s="1"/>
  <c r="H816" s="1"/>
  <c r="H817" s="1"/>
  <c r="H818" s="1"/>
  <c r="H819" s="1"/>
  <c r="H820" s="1"/>
  <c r="H821" s="1"/>
  <c r="H822" s="1"/>
  <c r="H823" s="1"/>
  <c r="H824" s="1"/>
  <c r="H825" s="1"/>
  <c r="H826" s="1"/>
  <c r="H827" s="1"/>
  <c r="H828" s="1"/>
  <c r="H829" s="1"/>
  <c r="H830" s="1"/>
  <c r="H831" s="1"/>
  <c r="H832" s="1"/>
  <c r="H833" s="1"/>
  <c r="H834" s="1"/>
  <c r="H835" s="1"/>
  <c r="H836" s="1"/>
  <c r="H837" s="1"/>
  <c r="H838" s="1"/>
  <c r="H839" s="1"/>
  <c r="H840" s="1"/>
  <c r="H841" s="1"/>
  <c r="H842" s="1"/>
  <c r="H843" s="1"/>
  <c r="H844" s="1"/>
  <c r="H845" s="1"/>
  <c r="H846" s="1"/>
  <c r="H847" s="1"/>
  <c r="H848" s="1"/>
  <c r="H849" s="1"/>
  <c r="H850" s="1"/>
  <c r="H851" s="1"/>
  <c r="H852" s="1"/>
  <c r="H853" s="1"/>
  <c r="H854" s="1"/>
  <c r="H855" s="1"/>
  <c r="H856" s="1"/>
  <c r="H857" s="1"/>
  <c r="H858" s="1"/>
  <c r="H859" s="1"/>
  <c r="H860" s="1"/>
  <c r="H861" s="1"/>
  <c r="H862" s="1"/>
  <c r="H863" s="1"/>
  <c r="H864" s="1"/>
  <c r="H865" s="1"/>
  <c r="H866" s="1"/>
  <c r="H867" s="1"/>
  <c r="H868" s="1"/>
  <c r="H869" s="1"/>
  <c r="H870" s="1"/>
  <c r="H871" s="1"/>
  <c r="H872" s="1"/>
  <c r="H873" s="1"/>
  <c r="H874" s="1"/>
  <c r="H875" s="1"/>
  <c r="H876" s="1"/>
  <c r="H877" s="1"/>
  <c r="H878" s="1"/>
  <c r="H879" s="1"/>
  <c r="H880" s="1"/>
  <c r="H881" s="1"/>
  <c r="H882" s="1"/>
  <c r="H883" s="1"/>
  <c r="H884" s="1"/>
  <c r="H885" s="1"/>
  <c r="H886" s="1"/>
  <c r="H887" s="1"/>
  <c r="H888" s="1"/>
  <c r="H889" s="1"/>
  <c r="H890" s="1"/>
  <c r="H891" s="1"/>
  <c r="H892" s="1"/>
  <c r="H893" s="1"/>
  <c r="H894" s="1"/>
  <c r="H895" s="1"/>
  <c r="H896" s="1"/>
  <c r="H897" s="1"/>
  <c r="H898" s="1"/>
  <c r="H899" s="1"/>
  <c r="H900" s="1"/>
  <c r="H901" s="1"/>
  <c r="H902" s="1"/>
  <c r="H903" s="1"/>
  <c r="H904" s="1"/>
  <c r="H905" s="1"/>
  <c r="H906" s="1"/>
  <c r="H907" s="1"/>
  <c r="H908" s="1"/>
  <c r="H909" s="1"/>
  <c r="H910" s="1"/>
  <c r="H911" s="1"/>
  <c r="H912" s="1"/>
  <c r="H913" s="1"/>
  <c r="H914" s="1"/>
  <c r="H915" s="1"/>
  <c r="H916" s="1"/>
  <c r="H917" s="1"/>
  <c r="H918" s="1"/>
  <c r="H919" s="1"/>
  <c r="H920" s="1"/>
  <c r="H921" s="1"/>
  <c r="H922" s="1"/>
  <c r="H923" s="1"/>
  <c r="H924" s="1"/>
  <c r="H925" s="1"/>
  <c r="H926" s="1"/>
  <c r="H927" s="1"/>
  <c r="H928" s="1"/>
  <c r="H929" s="1"/>
  <c r="H930" s="1"/>
  <c r="H931" s="1"/>
  <c r="H932" s="1"/>
  <c r="H933" s="1"/>
  <c r="H934" s="1"/>
  <c r="H935" s="1"/>
  <c r="H936" s="1"/>
  <c r="H937" s="1"/>
  <c r="H938" s="1"/>
  <c r="H939" s="1"/>
  <c r="H940" s="1"/>
  <c r="H941" s="1"/>
  <c r="H942" s="1"/>
  <c r="H943" s="1"/>
  <c r="H944" s="1"/>
  <c r="H945" s="1"/>
  <c r="H946" s="1"/>
  <c r="H947" s="1"/>
  <c r="H948" s="1"/>
  <c r="H949" s="1"/>
  <c r="H950" s="1"/>
  <c r="H951" s="1"/>
  <c r="H952" s="1"/>
  <c r="H953" s="1"/>
  <c r="H954" s="1"/>
  <c r="H955" s="1"/>
  <c r="H956" s="1"/>
  <c r="H957" s="1"/>
  <c r="H958" s="1"/>
  <c r="H959" s="1"/>
  <c r="H960" s="1"/>
  <c r="H961" s="1"/>
  <c r="H962" s="1"/>
  <c r="H963" s="1"/>
  <c r="H964" s="1"/>
  <c r="H965" s="1"/>
  <c r="H966" s="1"/>
  <c r="H967" s="1"/>
  <c r="H968" s="1"/>
  <c r="H969" s="1"/>
  <c r="H970" s="1"/>
  <c r="H971" s="1"/>
  <c r="H972" s="1"/>
  <c r="H973" s="1"/>
  <c r="H974" s="1"/>
  <c r="H975" s="1"/>
  <c r="H976" s="1"/>
  <c r="H977" s="1"/>
  <c r="H978" s="1"/>
  <c r="H979" s="1"/>
  <c r="H980" s="1"/>
  <c r="H981" s="1"/>
  <c r="H982" s="1"/>
  <c r="H983" s="1"/>
  <c r="H984" s="1"/>
  <c r="H985" s="1"/>
  <c r="H986" s="1"/>
  <c r="H987" s="1"/>
  <c r="H988" s="1"/>
  <c r="H989" s="1"/>
  <c r="H990" s="1"/>
  <c r="H991" s="1"/>
  <c r="H992" s="1"/>
  <c r="H993" s="1"/>
  <c r="H994" s="1"/>
  <c r="H995" s="1"/>
  <c r="H996" s="1"/>
  <c r="H997" s="1"/>
  <c r="H998" s="1"/>
  <c r="H999" s="1"/>
  <c r="H1000" s="1"/>
  <c r="H1001" s="1"/>
  <c r="H1002" s="1"/>
  <c r="I15"/>
  <c r="H15"/>
  <c r="G15"/>
  <c r="I14"/>
  <c r="H14"/>
  <c r="G16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101" s="1"/>
  <c r="G102" s="1"/>
  <c r="G103" s="1"/>
  <c r="G104" s="1"/>
  <c r="G105" s="1"/>
  <c r="G106" s="1"/>
  <c r="G107" s="1"/>
  <c r="G108" s="1"/>
  <c r="G109" s="1"/>
  <c r="G110" s="1"/>
  <c r="G111" s="1"/>
  <c r="G112" s="1"/>
  <c r="G113" s="1"/>
  <c r="G114" s="1"/>
  <c r="G115" s="1"/>
  <c r="G116" s="1"/>
  <c r="G117" s="1"/>
  <c r="G118" s="1"/>
  <c r="G119" s="1"/>
  <c r="G120" s="1"/>
  <c r="G121" s="1"/>
  <c r="G122" s="1"/>
  <c r="G123" s="1"/>
  <c r="G124" s="1"/>
  <c r="G125" s="1"/>
  <c r="G126" s="1"/>
  <c r="G127" s="1"/>
  <c r="G128" s="1"/>
  <c r="G129" s="1"/>
  <c r="G130" s="1"/>
  <c r="G131" s="1"/>
  <c r="G132" s="1"/>
  <c r="G133" s="1"/>
  <c r="G134" s="1"/>
  <c r="G135" s="1"/>
  <c r="G136" s="1"/>
  <c r="G137" s="1"/>
  <c r="G138" s="1"/>
  <c r="G139" s="1"/>
  <c r="G140" s="1"/>
  <c r="G141" s="1"/>
  <c r="G142" s="1"/>
  <c r="G143" s="1"/>
  <c r="G144" s="1"/>
  <c r="G145" s="1"/>
  <c r="G146" s="1"/>
  <c r="G147" s="1"/>
  <c r="G148" s="1"/>
  <c r="G149" s="1"/>
  <c r="G150" s="1"/>
  <c r="G151" s="1"/>
  <c r="G152" s="1"/>
  <c r="G153" s="1"/>
  <c r="G154" s="1"/>
  <c r="G155" s="1"/>
  <c r="G156" s="1"/>
  <c r="G157" s="1"/>
  <c r="G158" s="1"/>
  <c r="G159" s="1"/>
  <c r="G160" s="1"/>
  <c r="G161" s="1"/>
  <c r="G162" s="1"/>
  <c r="G163" s="1"/>
  <c r="G164" s="1"/>
  <c r="G165" s="1"/>
  <c r="G166" s="1"/>
  <c r="G167" s="1"/>
  <c r="G168" s="1"/>
  <c r="G169" s="1"/>
  <c r="G170" s="1"/>
  <c r="G171" s="1"/>
  <c r="G172" s="1"/>
  <c r="G173" s="1"/>
  <c r="G174" s="1"/>
  <c r="G175" s="1"/>
  <c r="G176" s="1"/>
  <c r="G177" s="1"/>
  <c r="G178" s="1"/>
  <c r="G179" s="1"/>
  <c r="G180" s="1"/>
  <c r="G181" s="1"/>
  <c r="G182" s="1"/>
  <c r="G183" s="1"/>
  <c r="G184" s="1"/>
  <c r="G185" s="1"/>
  <c r="G186" s="1"/>
  <c r="G187" s="1"/>
  <c r="G188" s="1"/>
  <c r="G189" s="1"/>
  <c r="G190" s="1"/>
  <c r="G191" s="1"/>
  <c r="G192" s="1"/>
  <c r="G193" s="1"/>
  <c r="G194" s="1"/>
  <c r="G195" s="1"/>
  <c r="G196" s="1"/>
  <c r="G197" s="1"/>
  <c r="G198" s="1"/>
  <c r="G199" s="1"/>
  <c r="G200" s="1"/>
  <c r="G201" s="1"/>
  <c r="G202" s="1"/>
  <c r="G203" s="1"/>
  <c r="G204" s="1"/>
  <c r="G205" s="1"/>
  <c r="G206" s="1"/>
  <c r="G207" s="1"/>
  <c r="G208" s="1"/>
  <c r="G209" s="1"/>
  <c r="G210" s="1"/>
  <c r="G211" s="1"/>
  <c r="G212" s="1"/>
  <c r="G213" s="1"/>
  <c r="G214" s="1"/>
  <c r="G215" s="1"/>
  <c r="G216" s="1"/>
  <c r="G217" s="1"/>
  <c r="G218" s="1"/>
  <c r="G219" s="1"/>
  <c r="G220" s="1"/>
  <c r="G221" s="1"/>
  <c r="G222" s="1"/>
  <c r="G223" s="1"/>
  <c r="G224" s="1"/>
  <c r="G225" s="1"/>
  <c r="G226" s="1"/>
  <c r="G227" s="1"/>
  <c r="G228" s="1"/>
  <c r="G229" s="1"/>
  <c r="G230" s="1"/>
  <c r="G231" s="1"/>
  <c r="G232" s="1"/>
  <c r="G233" s="1"/>
  <c r="G234" s="1"/>
  <c r="G235" s="1"/>
  <c r="G236" s="1"/>
  <c r="G237" s="1"/>
  <c r="G238" s="1"/>
  <c r="G239" s="1"/>
  <c r="G240" s="1"/>
  <c r="G241" s="1"/>
  <c r="G242" s="1"/>
  <c r="G243" s="1"/>
  <c r="G244" s="1"/>
  <c r="G245" s="1"/>
  <c r="G246" s="1"/>
  <c r="G247" s="1"/>
  <c r="G248" s="1"/>
  <c r="G249" s="1"/>
  <c r="G250" s="1"/>
  <c r="G251" s="1"/>
  <c r="G252" s="1"/>
  <c r="G253" s="1"/>
  <c r="G254" s="1"/>
  <c r="G255" s="1"/>
  <c r="G256" s="1"/>
  <c r="G257" s="1"/>
  <c r="G258" s="1"/>
  <c r="G259" s="1"/>
  <c r="G260" s="1"/>
  <c r="G261" s="1"/>
  <c r="G262" s="1"/>
  <c r="G263" s="1"/>
  <c r="G264" s="1"/>
  <c r="G265" s="1"/>
  <c r="G266" s="1"/>
  <c r="G267" s="1"/>
  <c r="G268" s="1"/>
  <c r="G269" s="1"/>
  <c r="G270" s="1"/>
  <c r="G271" s="1"/>
  <c r="G272" s="1"/>
  <c r="G273" s="1"/>
  <c r="G274" s="1"/>
  <c r="G275" s="1"/>
  <c r="G276" s="1"/>
  <c r="G277" s="1"/>
  <c r="G278" s="1"/>
  <c r="G279" s="1"/>
  <c r="G280" s="1"/>
  <c r="G281" s="1"/>
  <c r="G282" s="1"/>
  <c r="G283" s="1"/>
  <c r="G284" s="1"/>
  <c r="G285" s="1"/>
  <c r="G286" s="1"/>
  <c r="G287" s="1"/>
  <c r="G288" s="1"/>
  <c r="G289" s="1"/>
  <c r="G290" s="1"/>
  <c r="G291" s="1"/>
  <c r="G292" s="1"/>
  <c r="G293" s="1"/>
  <c r="G294" s="1"/>
  <c r="G295" s="1"/>
  <c r="G296" s="1"/>
  <c r="G297" s="1"/>
  <c r="G298" s="1"/>
  <c r="G299" s="1"/>
  <c r="G300" s="1"/>
  <c r="G301" s="1"/>
  <c r="G302" s="1"/>
  <c r="G303" s="1"/>
  <c r="G304" s="1"/>
  <c r="G305" s="1"/>
  <c r="G306" s="1"/>
  <c r="G307" s="1"/>
  <c r="G308" s="1"/>
  <c r="G309" s="1"/>
  <c r="G310" s="1"/>
  <c r="G311" s="1"/>
  <c r="G312" s="1"/>
  <c r="G313" s="1"/>
  <c r="G314" s="1"/>
  <c r="G315" s="1"/>
  <c r="G316" s="1"/>
  <c r="G317" s="1"/>
  <c r="G318" s="1"/>
  <c r="G319" s="1"/>
  <c r="G320" s="1"/>
  <c r="G321" s="1"/>
  <c r="G322" s="1"/>
  <c r="G323" s="1"/>
  <c r="G324" s="1"/>
  <c r="G325" s="1"/>
  <c r="G326" s="1"/>
  <c r="G327" s="1"/>
  <c r="G328" s="1"/>
  <c r="G329" s="1"/>
  <c r="G330" s="1"/>
  <c r="G331" s="1"/>
  <c r="G332" s="1"/>
  <c r="G333" s="1"/>
  <c r="G334" s="1"/>
  <c r="G335" s="1"/>
  <c r="G336" s="1"/>
  <c r="G337" s="1"/>
  <c r="G338" s="1"/>
  <c r="G339" s="1"/>
  <c r="G340" s="1"/>
  <c r="G341" s="1"/>
  <c r="G342" s="1"/>
  <c r="G343" s="1"/>
  <c r="G344" s="1"/>
  <c r="G345" s="1"/>
  <c r="G346" s="1"/>
  <c r="G347" s="1"/>
  <c r="G348" s="1"/>
  <c r="G349" s="1"/>
  <c r="G350" s="1"/>
  <c r="G351" s="1"/>
  <c r="G352" s="1"/>
  <c r="G353" s="1"/>
  <c r="G354" s="1"/>
  <c r="G355" s="1"/>
  <c r="G356" s="1"/>
  <c r="G357" s="1"/>
  <c r="G358" s="1"/>
  <c r="G359" s="1"/>
  <c r="G360" s="1"/>
  <c r="G361" s="1"/>
  <c r="G362" s="1"/>
  <c r="G363" s="1"/>
  <c r="G364" s="1"/>
  <c r="G365" s="1"/>
  <c r="G366" s="1"/>
  <c r="G367" s="1"/>
  <c r="G368" s="1"/>
  <c r="G369" s="1"/>
  <c r="G370" s="1"/>
  <c r="G371" s="1"/>
  <c r="G372" s="1"/>
  <c r="G373" s="1"/>
  <c r="G374" s="1"/>
  <c r="G375" s="1"/>
  <c r="G376" s="1"/>
  <c r="G377" s="1"/>
  <c r="G378" s="1"/>
  <c r="G379" s="1"/>
  <c r="G380" s="1"/>
  <c r="G381" s="1"/>
  <c r="G382" s="1"/>
  <c r="G383" s="1"/>
  <c r="G384" s="1"/>
  <c r="G385" s="1"/>
  <c r="G386" s="1"/>
  <c r="G387" s="1"/>
  <c r="G388" s="1"/>
  <c r="G389" s="1"/>
  <c r="G390" s="1"/>
  <c r="G391" s="1"/>
  <c r="G392" s="1"/>
  <c r="G393" s="1"/>
  <c r="G394" s="1"/>
  <c r="G395" s="1"/>
  <c r="G396" s="1"/>
  <c r="G397" s="1"/>
  <c r="G398" s="1"/>
  <c r="G399" s="1"/>
  <c r="G400" s="1"/>
  <c r="G401" s="1"/>
  <c r="G402" s="1"/>
  <c r="G403" s="1"/>
  <c r="G404" s="1"/>
  <c r="G405" s="1"/>
  <c r="G406" s="1"/>
  <c r="G407" s="1"/>
  <c r="G408" s="1"/>
  <c r="G409" s="1"/>
  <c r="G410" s="1"/>
  <c r="G411" s="1"/>
  <c r="G412" s="1"/>
  <c r="G413" s="1"/>
  <c r="G414" s="1"/>
  <c r="G415" s="1"/>
  <c r="G416" s="1"/>
  <c r="G417" s="1"/>
  <c r="G418" s="1"/>
  <c r="G419" s="1"/>
  <c r="G420" s="1"/>
  <c r="G421" s="1"/>
  <c r="G422" s="1"/>
  <c r="G423" s="1"/>
  <c r="G424" s="1"/>
  <c r="G425" s="1"/>
  <c r="G426" s="1"/>
  <c r="G427" s="1"/>
  <c r="G428" s="1"/>
  <c r="G429" s="1"/>
  <c r="G430" s="1"/>
  <c r="G431" s="1"/>
  <c r="G432" s="1"/>
  <c r="G433" s="1"/>
  <c r="G434" s="1"/>
  <c r="G435" s="1"/>
  <c r="G436" s="1"/>
  <c r="G437" s="1"/>
  <c r="G438" s="1"/>
  <c r="G439" s="1"/>
  <c r="G440" s="1"/>
  <c r="G441" s="1"/>
  <c r="G442" s="1"/>
  <c r="G443" s="1"/>
  <c r="G444" s="1"/>
  <c r="G445" s="1"/>
  <c r="G446" s="1"/>
  <c r="G447" s="1"/>
  <c r="G448" s="1"/>
  <c r="G449" s="1"/>
  <c r="G450" s="1"/>
  <c r="G451" s="1"/>
  <c r="G452" s="1"/>
  <c r="G453" s="1"/>
  <c r="G454" s="1"/>
  <c r="G455" s="1"/>
  <c r="G456" s="1"/>
  <c r="G457" s="1"/>
  <c r="G458" s="1"/>
  <c r="G459" s="1"/>
  <c r="G460" s="1"/>
  <c r="G461" s="1"/>
  <c r="G462" s="1"/>
  <c r="G463" s="1"/>
  <c r="G464" s="1"/>
  <c r="G465" s="1"/>
  <c r="G466" s="1"/>
  <c r="G467" s="1"/>
  <c r="G468" s="1"/>
  <c r="G469" s="1"/>
  <c r="G470" s="1"/>
  <c r="G471" s="1"/>
  <c r="G472" s="1"/>
  <c r="G473" s="1"/>
  <c r="G474" s="1"/>
  <c r="G475" s="1"/>
  <c r="G476" s="1"/>
  <c r="G477" s="1"/>
  <c r="G478" s="1"/>
  <c r="G479" s="1"/>
  <c r="G480" s="1"/>
  <c r="G481" s="1"/>
  <c r="G482" s="1"/>
  <c r="G483" s="1"/>
  <c r="G484" s="1"/>
  <c r="G485" s="1"/>
  <c r="G486" s="1"/>
  <c r="G487" s="1"/>
  <c r="G488" s="1"/>
  <c r="G489" s="1"/>
  <c r="G490" s="1"/>
  <c r="G491" s="1"/>
  <c r="G492" s="1"/>
  <c r="G493" s="1"/>
  <c r="G494" s="1"/>
  <c r="G495" s="1"/>
  <c r="G496" s="1"/>
  <c r="G497" s="1"/>
  <c r="G498" s="1"/>
  <c r="G499" s="1"/>
  <c r="G500" s="1"/>
  <c r="G501" s="1"/>
  <c r="G502" s="1"/>
  <c r="G503" s="1"/>
  <c r="G504" s="1"/>
  <c r="G505" s="1"/>
  <c r="G506" s="1"/>
  <c r="G507" s="1"/>
  <c r="G508" s="1"/>
  <c r="G509" s="1"/>
  <c r="G510" s="1"/>
  <c r="G511" s="1"/>
  <c r="G512" s="1"/>
  <c r="G513" s="1"/>
  <c r="G514" s="1"/>
  <c r="G515" s="1"/>
  <c r="G516" s="1"/>
  <c r="G517" s="1"/>
  <c r="G518" s="1"/>
  <c r="G519" s="1"/>
  <c r="G520" s="1"/>
  <c r="G521" s="1"/>
  <c r="G522" s="1"/>
  <c r="G523" s="1"/>
  <c r="G524" s="1"/>
  <c r="G525" s="1"/>
  <c r="G526" s="1"/>
  <c r="G527" s="1"/>
  <c r="G528" s="1"/>
  <c r="G529" s="1"/>
  <c r="G530" s="1"/>
  <c r="G531" s="1"/>
  <c r="G532" s="1"/>
  <c r="G533" s="1"/>
  <c r="G534" s="1"/>
  <c r="G535" s="1"/>
  <c r="G536" s="1"/>
  <c r="G537" s="1"/>
  <c r="G538" s="1"/>
  <c r="G539" s="1"/>
  <c r="G540" s="1"/>
  <c r="G541" s="1"/>
  <c r="G542" s="1"/>
  <c r="G543" s="1"/>
  <c r="G544" s="1"/>
  <c r="G545" s="1"/>
  <c r="G546" s="1"/>
  <c r="G547" s="1"/>
  <c r="G548" s="1"/>
  <c r="G549" s="1"/>
  <c r="G550" s="1"/>
  <c r="G551" s="1"/>
  <c r="G552" s="1"/>
  <c r="G553" s="1"/>
  <c r="G554" s="1"/>
  <c r="G555" s="1"/>
  <c r="G556" s="1"/>
  <c r="G557" s="1"/>
  <c r="G558" s="1"/>
  <c r="G559" s="1"/>
  <c r="G560" s="1"/>
  <c r="G561" s="1"/>
  <c r="G562" s="1"/>
  <c r="G563" s="1"/>
  <c r="G564" s="1"/>
  <c r="G565" s="1"/>
  <c r="G566" s="1"/>
  <c r="G567" s="1"/>
  <c r="G568" s="1"/>
  <c r="G569" s="1"/>
  <c r="G570" s="1"/>
  <c r="G571" s="1"/>
  <c r="G572" s="1"/>
  <c r="G573" s="1"/>
  <c r="G574" s="1"/>
  <c r="G575" s="1"/>
  <c r="G576" s="1"/>
  <c r="G577" s="1"/>
  <c r="G578" s="1"/>
  <c r="G579" s="1"/>
  <c r="G580" s="1"/>
  <c r="G581" s="1"/>
  <c r="G582" s="1"/>
  <c r="G583" s="1"/>
  <c r="G584" s="1"/>
  <c r="G585" s="1"/>
  <c r="G586" s="1"/>
  <c r="G587" s="1"/>
  <c r="G588" s="1"/>
  <c r="G589" s="1"/>
  <c r="G590" s="1"/>
  <c r="G591" s="1"/>
  <c r="G592" s="1"/>
  <c r="G593" s="1"/>
  <c r="G594" s="1"/>
  <c r="G595" s="1"/>
  <c r="G596" s="1"/>
  <c r="G597" s="1"/>
  <c r="G598" s="1"/>
  <c r="G599" s="1"/>
  <c r="G600" s="1"/>
  <c r="G601" s="1"/>
  <c r="G602" s="1"/>
  <c r="G603" s="1"/>
  <c r="G604" s="1"/>
  <c r="G605" s="1"/>
  <c r="G606" s="1"/>
  <c r="G607" s="1"/>
  <c r="G608" s="1"/>
  <c r="G609" s="1"/>
  <c r="G610" s="1"/>
  <c r="G611" s="1"/>
  <c r="G612" s="1"/>
  <c r="G613" s="1"/>
  <c r="G614" s="1"/>
  <c r="G615" s="1"/>
  <c r="G616" s="1"/>
  <c r="G617" s="1"/>
  <c r="G618" s="1"/>
  <c r="G619" s="1"/>
  <c r="G620" s="1"/>
  <c r="G621" s="1"/>
  <c r="G622" s="1"/>
  <c r="G623" s="1"/>
  <c r="G624" s="1"/>
  <c r="G625" s="1"/>
  <c r="G626" s="1"/>
  <c r="G627" s="1"/>
  <c r="G628" s="1"/>
  <c r="G629" s="1"/>
  <c r="G630" s="1"/>
  <c r="G631" s="1"/>
  <c r="G632" s="1"/>
  <c r="G633" s="1"/>
  <c r="G634" s="1"/>
  <c r="G635" s="1"/>
  <c r="G636" s="1"/>
  <c r="G637" s="1"/>
  <c r="G638" s="1"/>
  <c r="G639" s="1"/>
  <c r="G640" s="1"/>
  <c r="G641" s="1"/>
  <c r="G642" s="1"/>
  <c r="G643" s="1"/>
  <c r="G644" s="1"/>
  <c r="G645" s="1"/>
  <c r="G646" s="1"/>
  <c r="G647" s="1"/>
  <c r="G648" s="1"/>
  <c r="G649" s="1"/>
  <c r="G650" s="1"/>
  <c r="G651" s="1"/>
  <c r="G652" s="1"/>
  <c r="G653" s="1"/>
  <c r="G654" s="1"/>
  <c r="G655" s="1"/>
  <c r="G656" s="1"/>
  <c r="G657" s="1"/>
  <c r="G658" s="1"/>
  <c r="G659" s="1"/>
  <c r="G660" s="1"/>
  <c r="G661" s="1"/>
  <c r="G662" s="1"/>
  <c r="G663" s="1"/>
  <c r="G664" s="1"/>
  <c r="G665" s="1"/>
  <c r="G666" s="1"/>
  <c r="G667" s="1"/>
  <c r="G668" s="1"/>
  <c r="G669" s="1"/>
  <c r="G670" s="1"/>
  <c r="G671" s="1"/>
  <c r="G672" s="1"/>
  <c r="G673" s="1"/>
  <c r="G674" s="1"/>
  <c r="G675" s="1"/>
  <c r="G676" s="1"/>
  <c r="G677" s="1"/>
  <c r="G678" s="1"/>
  <c r="G679" s="1"/>
  <c r="G680" s="1"/>
  <c r="G681" s="1"/>
  <c r="G682" s="1"/>
  <c r="G683" s="1"/>
  <c r="G684" s="1"/>
  <c r="G685" s="1"/>
  <c r="G686" s="1"/>
  <c r="G687" s="1"/>
  <c r="G688" s="1"/>
  <c r="G689" s="1"/>
  <c r="G690" s="1"/>
  <c r="G691" s="1"/>
  <c r="G692" s="1"/>
  <c r="G693" s="1"/>
  <c r="G694" s="1"/>
  <c r="G695" s="1"/>
  <c r="G696" s="1"/>
  <c r="G697" s="1"/>
  <c r="G698" s="1"/>
  <c r="G699" s="1"/>
  <c r="G700" s="1"/>
  <c r="G701" s="1"/>
  <c r="G702" s="1"/>
  <c r="G703" s="1"/>
  <c r="G704" s="1"/>
  <c r="G705" s="1"/>
  <c r="G706" s="1"/>
  <c r="G707" s="1"/>
  <c r="G708" s="1"/>
  <c r="G709" s="1"/>
  <c r="G710" s="1"/>
  <c r="G711" s="1"/>
  <c r="G712" s="1"/>
  <c r="G713" s="1"/>
  <c r="G714" s="1"/>
  <c r="G715" s="1"/>
  <c r="G716" s="1"/>
  <c r="G717" s="1"/>
  <c r="G718" s="1"/>
  <c r="G719" s="1"/>
  <c r="G720" s="1"/>
  <c r="G721" s="1"/>
  <c r="G722" s="1"/>
  <c r="G723" s="1"/>
  <c r="G724" s="1"/>
  <c r="G725" s="1"/>
  <c r="G726" s="1"/>
  <c r="G727" s="1"/>
  <c r="G728" s="1"/>
  <c r="G729" s="1"/>
  <c r="G730" s="1"/>
  <c r="G731" s="1"/>
  <c r="G732" s="1"/>
  <c r="G733" s="1"/>
  <c r="G734" s="1"/>
  <c r="G735" s="1"/>
  <c r="G736" s="1"/>
  <c r="G737" s="1"/>
  <c r="G738" s="1"/>
  <c r="G739" s="1"/>
  <c r="G740" s="1"/>
  <c r="G741" s="1"/>
  <c r="G742" s="1"/>
  <c r="G743" s="1"/>
  <c r="G744" s="1"/>
  <c r="G745" s="1"/>
  <c r="G746" s="1"/>
  <c r="G747" s="1"/>
  <c r="G748" s="1"/>
  <c r="G749" s="1"/>
  <c r="G750" s="1"/>
  <c r="G751" s="1"/>
  <c r="G752" s="1"/>
  <c r="G753" s="1"/>
  <c r="G754" s="1"/>
  <c r="G755" s="1"/>
  <c r="G756" s="1"/>
  <c r="G757" s="1"/>
  <c r="G758" s="1"/>
  <c r="G759" s="1"/>
  <c r="G760" s="1"/>
  <c r="G761" s="1"/>
  <c r="G762" s="1"/>
  <c r="G763" s="1"/>
  <c r="G764" s="1"/>
  <c r="G765" s="1"/>
  <c r="G766" s="1"/>
  <c r="G767" s="1"/>
  <c r="G768" s="1"/>
  <c r="G769" s="1"/>
  <c r="G770" s="1"/>
  <c r="G771" s="1"/>
  <c r="G772" s="1"/>
  <c r="G773" s="1"/>
  <c r="G774" s="1"/>
  <c r="G775" s="1"/>
  <c r="G776" s="1"/>
  <c r="G777" s="1"/>
  <c r="G778" s="1"/>
  <c r="G779" s="1"/>
  <c r="G780" s="1"/>
  <c r="G781" s="1"/>
  <c r="G782" s="1"/>
  <c r="G783" s="1"/>
  <c r="G784" s="1"/>
  <c r="G785" s="1"/>
  <c r="G786" s="1"/>
  <c r="G787" s="1"/>
  <c r="G788" s="1"/>
  <c r="G789" s="1"/>
  <c r="G790" s="1"/>
  <c r="G791" s="1"/>
  <c r="G792" s="1"/>
  <c r="G793" s="1"/>
  <c r="G794" s="1"/>
  <c r="G795" s="1"/>
  <c r="G796" s="1"/>
  <c r="G797" s="1"/>
  <c r="G798" s="1"/>
  <c r="G799" s="1"/>
  <c r="G800" s="1"/>
  <c r="G801" s="1"/>
  <c r="G802" s="1"/>
  <c r="G803" s="1"/>
  <c r="G804" s="1"/>
  <c r="G805" s="1"/>
  <c r="G806" s="1"/>
  <c r="G807" s="1"/>
  <c r="G808" s="1"/>
  <c r="G809" s="1"/>
  <c r="G810" s="1"/>
  <c r="G811" s="1"/>
  <c r="G812" s="1"/>
  <c r="G813" s="1"/>
  <c r="G814" s="1"/>
  <c r="G815" s="1"/>
  <c r="G816" s="1"/>
  <c r="G817" s="1"/>
  <c r="G818" s="1"/>
  <c r="G819" s="1"/>
  <c r="G820" s="1"/>
  <c r="G821" s="1"/>
  <c r="G822" s="1"/>
  <c r="G823" s="1"/>
  <c r="G824" s="1"/>
  <c r="G825" s="1"/>
  <c r="G826" s="1"/>
  <c r="G827" s="1"/>
  <c r="G828" s="1"/>
  <c r="G829" s="1"/>
  <c r="G830" s="1"/>
  <c r="G831" s="1"/>
  <c r="G832" s="1"/>
  <c r="G833" s="1"/>
  <c r="G834" s="1"/>
  <c r="G835" s="1"/>
  <c r="G836" s="1"/>
  <c r="G837" s="1"/>
  <c r="G838" s="1"/>
  <c r="G839" s="1"/>
  <c r="G840" s="1"/>
  <c r="G841" s="1"/>
  <c r="G842" s="1"/>
  <c r="G843" s="1"/>
  <c r="G844" s="1"/>
  <c r="G845" s="1"/>
  <c r="G846" s="1"/>
  <c r="G847" s="1"/>
  <c r="G848" s="1"/>
  <c r="G849" s="1"/>
  <c r="G850" s="1"/>
  <c r="G851" s="1"/>
  <c r="G852" s="1"/>
  <c r="G853" s="1"/>
  <c r="G854" s="1"/>
  <c r="G855" s="1"/>
  <c r="G856" s="1"/>
  <c r="G857" s="1"/>
  <c r="G858" s="1"/>
  <c r="G859" s="1"/>
  <c r="G860" s="1"/>
  <c r="G861" s="1"/>
  <c r="G862" s="1"/>
  <c r="G863" s="1"/>
  <c r="G864" s="1"/>
  <c r="G865" s="1"/>
  <c r="G866" s="1"/>
  <c r="G867" s="1"/>
  <c r="G868" s="1"/>
  <c r="G869" s="1"/>
  <c r="G870" s="1"/>
  <c r="G871" s="1"/>
  <c r="G872" s="1"/>
  <c r="G873" s="1"/>
  <c r="G874" s="1"/>
  <c r="G875" s="1"/>
  <c r="G876" s="1"/>
  <c r="G877" s="1"/>
  <c r="G878" s="1"/>
  <c r="G879" s="1"/>
  <c r="G880" s="1"/>
  <c r="G881" s="1"/>
  <c r="G882" s="1"/>
  <c r="G883" s="1"/>
  <c r="G884" s="1"/>
  <c r="G885" s="1"/>
  <c r="G886" s="1"/>
  <c r="G887" s="1"/>
  <c r="G888" s="1"/>
  <c r="G889" s="1"/>
  <c r="G890" s="1"/>
  <c r="G891" s="1"/>
  <c r="G892" s="1"/>
  <c r="G893" s="1"/>
  <c r="G894" s="1"/>
  <c r="G895" s="1"/>
  <c r="G896" s="1"/>
  <c r="G897" s="1"/>
  <c r="G898" s="1"/>
  <c r="G899" s="1"/>
  <c r="G900" s="1"/>
  <c r="G901" s="1"/>
  <c r="G902" s="1"/>
  <c r="G903" s="1"/>
  <c r="G904" s="1"/>
  <c r="G905" s="1"/>
  <c r="G906" s="1"/>
  <c r="G907" s="1"/>
  <c r="G908" s="1"/>
  <c r="G909" s="1"/>
  <c r="G910" s="1"/>
  <c r="G911" s="1"/>
  <c r="G912" s="1"/>
  <c r="G913" s="1"/>
  <c r="G914" s="1"/>
  <c r="G915" s="1"/>
  <c r="G916" s="1"/>
  <c r="G917" s="1"/>
  <c r="G918" s="1"/>
  <c r="G919" s="1"/>
  <c r="G920" s="1"/>
  <c r="G921" s="1"/>
  <c r="G922" s="1"/>
  <c r="G923" s="1"/>
  <c r="G924" s="1"/>
  <c r="G925" s="1"/>
  <c r="G926" s="1"/>
  <c r="G927" s="1"/>
  <c r="G928" s="1"/>
  <c r="G929" s="1"/>
  <c r="G930" s="1"/>
  <c r="G931" s="1"/>
  <c r="G932" s="1"/>
  <c r="G933" s="1"/>
  <c r="G934" s="1"/>
  <c r="G935" s="1"/>
  <c r="G936" s="1"/>
  <c r="G937" s="1"/>
  <c r="G938" s="1"/>
  <c r="G939" s="1"/>
  <c r="G940" s="1"/>
  <c r="G941" s="1"/>
  <c r="G942" s="1"/>
  <c r="G943" s="1"/>
  <c r="G944" s="1"/>
  <c r="G945" s="1"/>
  <c r="G946" s="1"/>
  <c r="G947" s="1"/>
  <c r="G948" s="1"/>
  <c r="G949" s="1"/>
  <c r="G950" s="1"/>
  <c r="G951" s="1"/>
  <c r="G952" s="1"/>
  <c r="G953" s="1"/>
  <c r="G954" s="1"/>
  <c r="G955" s="1"/>
  <c r="G956" s="1"/>
  <c r="G957" s="1"/>
  <c r="G958" s="1"/>
  <c r="G959" s="1"/>
  <c r="G960" s="1"/>
  <c r="G961" s="1"/>
  <c r="G962" s="1"/>
  <c r="G963" s="1"/>
  <c r="G964" s="1"/>
  <c r="G965" s="1"/>
  <c r="G966" s="1"/>
  <c r="G967" s="1"/>
  <c r="G968" s="1"/>
  <c r="G969" s="1"/>
  <c r="G970" s="1"/>
  <c r="G971" s="1"/>
  <c r="G972" s="1"/>
  <c r="G973" s="1"/>
  <c r="G974" s="1"/>
  <c r="G975" s="1"/>
  <c r="G976" s="1"/>
  <c r="G977" s="1"/>
  <c r="G978" s="1"/>
  <c r="G979" s="1"/>
  <c r="G980" s="1"/>
  <c r="G981" s="1"/>
  <c r="G982" s="1"/>
  <c r="G983" s="1"/>
  <c r="G984" s="1"/>
  <c r="G985" s="1"/>
  <c r="G986" s="1"/>
  <c r="G987" s="1"/>
  <c r="G988" s="1"/>
  <c r="G989" s="1"/>
  <c r="G990" s="1"/>
  <c r="G991" s="1"/>
  <c r="G992" s="1"/>
  <c r="G993" s="1"/>
  <c r="G994" s="1"/>
  <c r="G995" s="1"/>
  <c r="G996" s="1"/>
  <c r="G997" s="1"/>
  <c r="G998" s="1"/>
  <c r="G999" s="1"/>
  <c r="G1000" s="1"/>
  <c r="G1001" s="1"/>
  <c r="G1002" s="1"/>
  <c r="D31" i="3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D202" s="1"/>
  <c r="D203" s="1"/>
  <c r="D204" s="1"/>
  <c r="D205" s="1"/>
  <c r="D206" s="1"/>
  <c r="D207" s="1"/>
  <c r="D208" s="1"/>
  <c r="D209" s="1"/>
  <c r="D210" s="1"/>
  <c r="D211" s="1"/>
  <c r="D212" s="1"/>
  <c r="D213" s="1"/>
  <c r="D214" s="1"/>
  <c r="D215" s="1"/>
  <c r="D216" s="1"/>
  <c r="D217" s="1"/>
  <c r="D218" s="1"/>
  <c r="D219" s="1"/>
  <c r="D220" s="1"/>
  <c r="D221" s="1"/>
  <c r="D222" s="1"/>
  <c r="D223" s="1"/>
  <c r="D224" s="1"/>
  <c r="D225" s="1"/>
  <c r="D226" s="1"/>
  <c r="D227" s="1"/>
  <c r="D228" s="1"/>
  <c r="D229" s="1"/>
  <c r="D230" s="1"/>
  <c r="D231" s="1"/>
  <c r="D232" s="1"/>
  <c r="D233" s="1"/>
  <c r="D234" s="1"/>
  <c r="D235" s="1"/>
  <c r="D236" s="1"/>
  <c r="D237" s="1"/>
  <c r="D238" s="1"/>
  <c r="D239" s="1"/>
  <c r="D240" s="1"/>
  <c r="D241" s="1"/>
  <c r="D242" s="1"/>
  <c r="D243" s="1"/>
  <c r="D244" s="1"/>
  <c r="D245" s="1"/>
  <c r="D246" s="1"/>
  <c r="D247" s="1"/>
  <c r="D248" s="1"/>
  <c r="D249" s="1"/>
  <c r="D250" s="1"/>
  <c r="D251" s="1"/>
  <c r="D252" s="1"/>
  <c r="D253" s="1"/>
  <c r="D254" s="1"/>
  <c r="D255" s="1"/>
  <c r="D256" s="1"/>
  <c r="D257" s="1"/>
  <c r="D258" s="1"/>
  <c r="D259" s="1"/>
  <c r="D260" s="1"/>
  <c r="D261" s="1"/>
  <c r="D262" s="1"/>
  <c r="D263" s="1"/>
  <c r="D264" s="1"/>
  <c r="D265" s="1"/>
  <c r="D266" s="1"/>
  <c r="D267" s="1"/>
  <c r="D268" s="1"/>
  <c r="D269" s="1"/>
  <c r="D270" s="1"/>
  <c r="D271" s="1"/>
  <c r="D272" s="1"/>
  <c r="D273" s="1"/>
  <c r="D274" s="1"/>
  <c r="D275" s="1"/>
  <c r="D276" s="1"/>
  <c r="D277" s="1"/>
  <c r="D278" s="1"/>
  <c r="D279" s="1"/>
  <c r="D280" s="1"/>
  <c r="D281" s="1"/>
  <c r="D282" s="1"/>
  <c r="D283" s="1"/>
  <c r="D284" s="1"/>
  <c r="D285" s="1"/>
  <c r="D286" s="1"/>
  <c r="D287" s="1"/>
  <c r="D288" s="1"/>
  <c r="D289" s="1"/>
  <c r="D290" s="1"/>
  <c r="D291" s="1"/>
  <c r="D292" s="1"/>
  <c r="D293" s="1"/>
  <c r="D294" s="1"/>
  <c r="D295" s="1"/>
  <c r="D296" s="1"/>
  <c r="D297" s="1"/>
  <c r="D298" s="1"/>
  <c r="D299" s="1"/>
  <c r="D300" s="1"/>
  <c r="D301" s="1"/>
  <c r="D302" s="1"/>
  <c r="D303" s="1"/>
  <c r="D304" s="1"/>
  <c r="D305" s="1"/>
  <c r="D306" s="1"/>
  <c r="D307" s="1"/>
  <c r="D308" s="1"/>
  <c r="D309" s="1"/>
  <c r="D310" s="1"/>
  <c r="D311" s="1"/>
  <c r="D312" s="1"/>
  <c r="D313" s="1"/>
  <c r="D314" s="1"/>
  <c r="D315" s="1"/>
  <c r="D316" s="1"/>
  <c r="D317" s="1"/>
  <c r="D318" s="1"/>
  <c r="D319" s="1"/>
  <c r="D320" s="1"/>
  <c r="D321" s="1"/>
  <c r="D322" s="1"/>
  <c r="D323" s="1"/>
  <c r="D324" s="1"/>
  <c r="D325" s="1"/>
  <c r="D326" s="1"/>
  <c r="D327" s="1"/>
  <c r="D328" s="1"/>
  <c r="D329" s="1"/>
  <c r="D330" s="1"/>
  <c r="D331" s="1"/>
  <c r="D332" s="1"/>
  <c r="D333" s="1"/>
  <c r="D334" s="1"/>
  <c r="D335" s="1"/>
  <c r="D336" s="1"/>
  <c r="D337" s="1"/>
  <c r="D338" s="1"/>
  <c r="D339" s="1"/>
  <c r="D340" s="1"/>
  <c r="D341" s="1"/>
  <c r="D342" s="1"/>
  <c r="D343" s="1"/>
  <c r="D344" s="1"/>
  <c r="D345" s="1"/>
  <c r="D346" s="1"/>
  <c r="D347" s="1"/>
  <c r="D348" s="1"/>
  <c r="D349" s="1"/>
  <c r="D350" s="1"/>
  <c r="D351" s="1"/>
  <c r="D352" s="1"/>
  <c r="D353" s="1"/>
  <c r="D354" s="1"/>
  <c r="D355" s="1"/>
  <c r="D356" s="1"/>
  <c r="D357" s="1"/>
  <c r="D358" s="1"/>
  <c r="D359" s="1"/>
  <c r="D360" s="1"/>
  <c r="D361" s="1"/>
  <c r="D362" s="1"/>
  <c r="D363" s="1"/>
  <c r="D364" s="1"/>
  <c r="D365" s="1"/>
  <c r="D366" s="1"/>
  <c r="D367" s="1"/>
  <c r="D368" s="1"/>
  <c r="D369" s="1"/>
  <c r="D370" s="1"/>
  <c r="D371" s="1"/>
  <c r="D372" s="1"/>
  <c r="D373" s="1"/>
  <c r="D374" s="1"/>
  <c r="D375" s="1"/>
  <c r="D376" s="1"/>
  <c r="D377" s="1"/>
  <c r="D378" s="1"/>
  <c r="D379" s="1"/>
  <c r="D380" s="1"/>
  <c r="D381" s="1"/>
  <c r="D382" s="1"/>
  <c r="D383" s="1"/>
  <c r="D384" s="1"/>
  <c r="D385" s="1"/>
  <c r="D386" s="1"/>
  <c r="D387" s="1"/>
  <c r="D388" s="1"/>
  <c r="D389" s="1"/>
  <c r="D390" s="1"/>
  <c r="D391" s="1"/>
  <c r="D392" s="1"/>
  <c r="D393" s="1"/>
  <c r="D394" s="1"/>
  <c r="D395" s="1"/>
  <c r="D396" s="1"/>
  <c r="D397" s="1"/>
  <c r="D398" s="1"/>
  <c r="D399" s="1"/>
  <c r="D400" s="1"/>
  <c r="D401" s="1"/>
  <c r="D402" s="1"/>
  <c r="D403" s="1"/>
  <c r="D404" s="1"/>
  <c r="D405" s="1"/>
  <c r="D406" s="1"/>
  <c r="D407" s="1"/>
  <c r="D408" s="1"/>
  <c r="D409" s="1"/>
  <c r="D410" s="1"/>
  <c r="D411" s="1"/>
  <c r="D412" s="1"/>
  <c r="D413" s="1"/>
  <c r="D414" s="1"/>
  <c r="D415" s="1"/>
  <c r="D416" s="1"/>
  <c r="D417" s="1"/>
  <c r="D418" s="1"/>
  <c r="D419" s="1"/>
  <c r="D420" s="1"/>
  <c r="D421" s="1"/>
  <c r="D422" s="1"/>
  <c r="D423" s="1"/>
  <c r="D424" s="1"/>
  <c r="D425" s="1"/>
  <c r="D426" s="1"/>
  <c r="D427" s="1"/>
  <c r="D428" s="1"/>
  <c r="D429" s="1"/>
  <c r="D430" s="1"/>
  <c r="D431" s="1"/>
  <c r="D432" s="1"/>
  <c r="D433" s="1"/>
  <c r="D434" s="1"/>
  <c r="D435" s="1"/>
  <c r="D436" s="1"/>
  <c r="D437" s="1"/>
  <c r="D438" s="1"/>
  <c r="D439" s="1"/>
  <c r="D440" s="1"/>
  <c r="D441" s="1"/>
  <c r="D442" s="1"/>
  <c r="D443" s="1"/>
  <c r="D444" s="1"/>
  <c r="D445" s="1"/>
  <c r="D446" s="1"/>
  <c r="D447" s="1"/>
  <c r="D448" s="1"/>
  <c r="D449" s="1"/>
  <c r="D450" s="1"/>
  <c r="D451" s="1"/>
  <c r="D452" s="1"/>
  <c r="D453" s="1"/>
  <c r="D454" s="1"/>
  <c r="D455" s="1"/>
  <c r="D456" s="1"/>
  <c r="D457" s="1"/>
  <c r="D458" s="1"/>
  <c r="D459" s="1"/>
  <c r="D460" s="1"/>
  <c r="D461" s="1"/>
  <c r="D462" s="1"/>
  <c r="D463" s="1"/>
  <c r="D464" s="1"/>
  <c r="D465" s="1"/>
  <c r="D466" s="1"/>
  <c r="D467" s="1"/>
  <c r="D468" s="1"/>
  <c r="D469" s="1"/>
  <c r="D470" s="1"/>
  <c r="D471" s="1"/>
  <c r="D472" s="1"/>
  <c r="D473" s="1"/>
  <c r="D474" s="1"/>
  <c r="D475" s="1"/>
  <c r="D476" s="1"/>
  <c r="D477" s="1"/>
  <c r="D478" s="1"/>
  <c r="D479" s="1"/>
  <c r="D480" s="1"/>
  <c r="D481" s="1"/>
  <c r="D482" s="1"/>
  <c r="D483" s="1"/>
  <c r="D484" s="1"/>
  <c r="D485" s="1"/>
  <c r="D486" s="1"/>
  <c r="D487" s="1"/>
  <c r="D488" s="1"/>
  <c r="D489" s="1"/>
  <c r="D490" s="1"/>
  <c r="D491" s="1"/>
  <c r="D492" s="1"/>
  <c r="D493" s="1"/>
  <c r="D494" s="1"/>
  <c r="D495" s="1"/>
  <c r="D496" s="1"/>
  <c r="D497" s="1"/>
  <c r="D498" s="1"/>
  <c r="D499" s="1"/>
  <c r="D500" s="1"/>
  <c r="D501" s="1"/>
  <c r="D502" s="1"/>
  <c r="D503" s="1"/>
  <c r="D504" s="1"/>
  <c r="D505" s="1"/>
  <c r="D506" s="1"/>
  <c r="D507" s="1"/>
  <c r="D508" s="1"/>
  <c r="D509" s="1"/>
  <c r="D510" s="1"/>
  <c r="D511" s="1"/>
  <c r="D512" s="1"/>
  <c r="D513" s="1"/>
  <c r="D514" s="1"/>
  <c r="D515" s="1"/>
  <c r="D516" s="1"/>
  <c r="D517" s="1"/>
  <c r="D518" s="1"/>
  <c r="D519" s="1"/>
  <c r="D520" s="1"/>
  <c r="D521" s="1"/>
  <c r="D522" s="1"/>
  <c r="D523" s="1"/>
  <c r="D524" s="1"/>
  <c r="D525" s="1"/>
  <c r="D526" s="1"/>
  <c r="D527" s="1"/>
  <c r="D528" s="1"/>
  <c r="D529" s="1"/>
  <c r="D530" s="1"/>
  <c r="D531" s="1"/>
  <c r="D532" s="1"/>
  <c r="D533" s="1"/>
  <c r="D534" s="1"/>
  <c r="D535" s="1"/>
  <c r="D536" s="1"/>
  <c r="D537" s="1"/>
  <c r="D538" s="1"/>
  <c r="D539" s="1"/>
  <c r="D540" s="1"/>
  <c r="D541" s="1"/>
  <c r="D542" s="1"/>
  <c r="D543" s="1"/>
  <c r="D544" s="1"/>
  <c r="D545" s="1"/>
  <c r="D546" s="1"/>
  <c r="D547" s="1"/>
  <c r="D548" s="1"/>
  <c r="D549" s="1"/>
  <c r="D550" s="1"/>
  <c r="D551" s="1"/>
  <c r="D552" s="1"/>
  <c r="D553" s="1"/>
  <c r="D554" s="1"/>
  <c r="D555" s="1"/>
  <c r="D556" s="1"/>
  <c r="D557" s="1"/>
  <c r="D558" s="1"/>
  <c r="D559" s="1"/>
  <c r="D560" s="1"/>
  <c r="D561" s="1"/>
  <c r="D562" s="1"/>
  <c r="D563" s="1"/>
  <c r="D564" s="1"/>
  <c r="D565" s="1"/>
  <c r="D566" s="1"/>
  <c r="D567" s="1"/>
  <c r="D568" s="1"/>
  <c r="D569" s="1"/>
  <c r="D570" s="1"/>
  <c r="D571" s="1"/>
  <c r="D572" s="1"/>
  <c r="D573" s="1"/>
  <c r="D574" s="1"/>
  <c r="D575" s="1"/>
  <c r="D576" s="1"/>
  <c r="D577" s="1"/>
  <c r="D578" s="1"/>
  <c r="D579" s="1"/>
  <c r="D580" s="1"/>
  <c r="D581" s="1"/>
  <c r="D582" s="1"/>
  <c r="D583" s="1"/>
  <c r="D584" s="1"/>
  <c r="D585" s="1"/>
  <c r="D586" s="1"/>
  <c r="D587" s="1"/>
  <c r="D588" s="1"/>
  <c r="D589" s="1"/>
  <c r="D590" s="1"/>
  <c r="D591" s="1"/>
  <c r="D592" s="1"/>
  <c r="D593" s="1"/>
  <c r="D594" s="1"/>
  <c r="D595" s="1"/>
  <c r="D596" s="1"/>
  <c r="D597" s="1"/>
  <c r="D598" s="1"/>
  <c r="D599" s="1"/>
  <c r="D600" s="1"/>
  <c r="D601" s="1"/>
  <c r="D602" s="1"/>
  <c r="D603" s="1"/>
  <c r="D604" s="1"/>
  <c r="D605" s="1"/>
  <c r="D606" s="1"/>
  <c r="D607" s="1"/>
  <c r="D608" s="1"/>
  <c r="D609" s="1"/>
  <c r="D610" s="1"/>
  <c r="D611" s="1"/>
  <c r="D612" s="1"/>
  <c r="D613" s="1"/>
  <c r="D614" s="1"/>
  <c r="D615" s="1"/>
  <c r="D616" s="1"/>
  <c r="D617" s="1"/>
  <c r="D618" s="1"/>
  <c r="D619" s="1"/>
  <c r="D620" s="1"/>
  <c r="D621" s="1"/>
  <c r="D622" s="1"/>
  <c r="D623" s="1"/>
  <c r="D624" s="1"/>
  <c r="D625" s="1"/>
  <c r="D626" s="1"/>
  <c r="D627" s="1"/>
  <c r="D628" s="1"/>
  <c r="D629" s="1"/>
  <c r="D630" s="1"/>
  <c r="D631" s="1"/>
  <c r="D632" s="1"/>
  <c r="D633" s="1"/>
  <c r="D634" s="1"/>
  <c r="D635" s="1"/>
  <c r="D636" s="1"/>
  <c r="D637" s="1"/>
  <c r="D638" s="1"/>
  <c r="D639" s="1"/>
  <c r="D640" s="1"/>
  <c r="D641" s="1"/>
  <c r="D642" s="1"/>
  <c r="D643" s="1"/>
  <c r="D644" s="1"/>
  <c r="D645" s="1"/>
  <c r="D646" s="1"/>
  <c r="D647" s="1"/>
  <c r="D648" s="1"/>
  <c r="D649" s="1"/>
  <c r="D650" s="1"/>
  <c r="D651" s="1"/>
  <c r="D652" s="1"/>
  <c r="D653" s="1"/>
  <c r="D654" s="1"/>
  <c r="D655" s="1"/>
  <c r="D656" s="1"/>
  <c r="D657" s="1"/>
  <c r="D658" s="1"/>
  <c r="D659" s="1"/>
  <c r="D660" s="1"/>
  <c r="D661" s="1"/>
  <c r="D662" s="1"/>
  <c r="D663" s="1"/>
  <c r="D664" s="1"/>
  <c r="D665" s="1"/>
  <c r="D666" s="1"/>
  <c r="D667" s="1"/>
  <c r="D668" s="1"/>
  <c r="D669" s="1"/>
  <c r="D670" s="1"/>
  <c r="D671" s="1"/>
  <c r="D672" s="1"/>
  <c r="D673" s="1"/>
  <c r="D674" s="1"/>
  <c r="D675" s="1"/>
  <c r="D676" s="1"/>
  <c r="D677" s="1"/>
  <c r="D678" s="1"/>
  <c r="D679" s="1"/>
  <c r="D680" s="1"/>
  <c r="D681" s="1"/>
  <c r="D682" s="1"/>
  <c r="D683" s="1"/>
  <c r="D684" s="1"/>
  <c r="D685" s="1"/>
  <c r="D686" s="1"/>
  <c r="D687" s="1"/>
  <c r="D688" s="1"/>
  <c r="D689" s="1"/>
  <c r="D690" s="1"/>
  <c r="D691" s="1"/>
  <c r="D692" s="1"/>
  <c r="D693" s="1"/>
  <c r="D694" s="1"/>
  <c r="D695" s="1"/>
  <c r="D696" s="1"/>
  <c r="D697" s="1"/>
  <c r="D698" s="1"/>
  <c r="D699" s="1"/>
  <c r="D700" s="1"/>
  <c r="D701" s="1"/>
  <c r="D702" s="1"/>
  <c r="D703" s="1"/>
  <c r="D704" s="1"/>
  <c r="D705" s="1"/>
  <c r="D706" s="1"/>
  <c r="D707" s="1"/>
  <c r="D708" s="1"/>
  <c r="D709" s="1"/>
  <c r="D710" s="1"/>
  <c r="D711" s="1"/>
  <c r="D712" s="1"/>
  <c r="D713" s="1"/>
  <c r="D714" s="1"/>
  <c r="D715" s="1"/>
  <c r="D716" s="1"/>
  <c r="D717" s="1"/>
  <c r="D718" s="1"/>
  <c r="D719" s="1"/>
  <c r="D720" s="1"/>
  <c r="D721" s="1"/>
  <c r="D722" s="1"/>
  <c r="D723" s="1"/>
  <c r="D724" s="1"/>
  <c r="D725" s="1"/>
  <c r="D726" s="1"/>
  <c r="D727" s="1"/>
  <c r="D728" s="1"/>
  <c r="D729" s="1"/>
  <c r="D730" s="1"/>
  <c r="D731" s="1"/>
  <c r="D732" s="1"/>
  <c r="D733" s="1"/>
  <c r="D734" s="1"/>
  <c r="D735" s="1"/>
  <c r="D736" s="1"/>
  <c r="D737" s="1"/>
  <c r="D738" s="1"/>
  <c r="D739" s="1"/>
  <c r="D740" s="1"/>
  <c r="D741" s="1"/>
  <c r="D742" s="1"/>
  <c r="D743" s="1"/>
  <c r="D744" s="1"/>
  <c r="D745" s="1"/>
  <c r="D746" s="1"/>
  <c r="D747" s="1"/>
  <c r="D748" s="1"/>
  <c r="D749" s="1"/>
  <c r="D750" s="1"/>
  <c r="D751" s="1"/>
  <c r="D752" s="1"/>
  <c r="D753" s="1"/>
  <c r="D754" s="1"/>
  <c r="D755" s="1"/>
  <c r="D756" s="1"/>
  <c r="D757" s="1"/>
  <c r="D758" s="1"/>
  <c r="D759" s="1"/>
  <c r="D760" s="1"/>
  <c r="D761" s="1"/>
  <c r="D762" s="1"/>
  <c r="D763" s="1"/>
  <c r="D764" s="1"/>
  <c r="D765" s="1"/>
  <c r="D766" s="1"/>
  <c r="D767" s="1"/>
  <c r="D768" s="1"/>
  <c r="D769" s="1"/>
  <c r="D770" s="1"/>
  <c r="D771" s="1"/>
  <c r="D772" s="1"/>
  <c r="D773" s="1"/>
  <c r="D774" s="1"/>
  <c r="D775" s="1"/>
  <c r="D776" s="1"/>
  <c r="D777" s="1"/>
  <c r="D778" s="1"/>
  <c r="D779" s="1"/>
  <c r="D780" s="1"/>
  <c r="D781" s="1"/>
  <c r="D782" s="1"/>
  <c r="D783" s="1"/>
  <c r="D784" s="1"/>
  <c r="D785" s="1"/>
  <c r="D786" s="1"/>
  <c r="D787" s="1"/>
  <c r="D788" s="1"/>
  <c r="D789" s="1"/>
  <c r="D790" s="1"/>
  <c r="D791" s="1"/>
  <c r="D792" s="1"/>
  <c r="D793" s="1"/>
  <c r="D794" s="1"/>
  <c r="D795" s="1"/>
  <c r="D796" s="1"/>
  <c r="D797" s="1"/>
  <c r="D798" s="1"/>
  <c r="D799" s="1"/>
  <c r="D800" s="1"/>
  <c r="D801" s="1"/>
  <c r="D802" s="1"/>
  <c r="D803" s="1"/>
  <c r="D804" s="1"/>
  <c r="D805" s="1"/>
  <c r="D806" s="1"/>
  <c r="D807" s="1"/>
  <c r="D808" s="1"/>
  <c r="D809" s="1"/>
  <c r="D810" s="1"/>
  <c r="D811" s="1"/>
  <c r="D812" s="1"/>
  <c r="D813" s="1"/>
  <c r="D814" s="1"/>
  <c r="D815" s="1"/>
  <c r="D816" s="1"/>
  <c r="D817" s="1"/>
  <c r="D818" s="1"/>
  <c r="D819" s="1"/>
  <c r="D820" s="1"/>
  <c r="D821" s="1"/>
  <c r="D822" s="1"/>
  <c r="D823" s="1"/>
  <c r="D824" s="1"/>
  <c r="D825" s="1"/>
  <c r="D826" s="1"/>
  <c r="D827" s="1"/>
  <c r="D828" s="1"/>
  <c r="D829" s="1"/>
  <c r="D830" s="1"/>
  <c r="D831" s="1"/>
  <c r="D832" s="1"/>
  <c r="D833" s="1"/>
  <c r="D834" s="1"/>
  <c r="D835" s="1"/>
  <c r="D836" s="1"/>
  <c r="D837" s="1"/>
  <c r="D838" s="1"/>
  <c r="D839" s="1"/>
  <c r="D840" s="1"/>
  <c r="D841" s="1"/>
  <c r="D842" s="1"/>
  <c r="D843" s="1"/>
  <c r="D844" s="1"/>
  <c r="D845" s="1"/>
  <c r="D846" s="1"/>
  <c r="D847" s="1"/>
  <c r="D848" s="1"/>
  <c r="D849" s="1"/>
  <c r="D850" s="1"/>
  <c r="D851" s="1"/>
  <c r="D852" s="1"/>
  <c r="D853" s="1"/>
  <c r="D854" s="1"/>
  <c r="D855" s="1"/>
  <c r="D856" s="1"/>
  <c r="D857" s="1"/>
  <c r="D858" s="1"/>
  <c r="D859" s="1"/>
  <c r="D860" s="1"/>
  <c r="D861" s="1"/>
  <c r="D862" s="1"/>
  <c r="D863" s="1"/>
  <c r="D864" s="1"/>
  <c r="D865" s="1"/>
  <c r="D866" s="1"/>
  <c r="D867" s="1"/>
  <c r="D868" s="1"/>
  <c r="D869" s="1"/>
  <c r="D870" s="1"/>
  <c r="D871" s="1"/>
  <c r="D872" s="1"/>
  <c r="D873" s="1"/>
  <c r="D874" s="1"/>
  <c r="D875" s="1"/>
  <c r="D876" s="1"/>
  <c r="D877" s="1"/>
  <c r="D878" s="1"/>
  <c r="D879" s="1"/>
  <c r="D880" s="1"/>
  <c r="D881" s="1"/>
  <c r="D882" s="1"/>
  <c r="D883" s="1"/>
  <c r="D884" s="1"/>
  <c r="D885" s="1"/>
  <c r="D886" s="1"/>
  <c r="D887" s="1"/>
  <c r="D888" s="1"/>
  <c r="D889" s="1"/>
  <c r="D890" s="1"/>
  <c r="D891" s="1"/>
  <c r="D892" s="1"/>
  <c r="D893" s="1"/>
  <c r="D894" s="1"/>
  <c r="D895" s="1"/>
  <c r="D896" s="1"/>
  <c r="D897" s="1"/>
  <c r="D898" s="1"/>
  <c r="D899" s="1"/>
  <c r="D900" s="1"/>
  <c r="D901" s="1"/>
  <c r="D902" s="1"/>
  <c r="D903" s="1"/>
  <c r="D904" s="1"/>
  <c r="D905" s="1"/>
  <c r="D906" s="1"/>
  <c r="D907" s="1"/>
  <c r="D908" s="1"/>
  <c r="D909" s="1"/>
  <c r="D910" s="1"/>
  <c r="D911" s="1"/>
  <c r="D912" s="1"/>
  <c r="D913" s="1"/>
  <c r="D914" s="1"/>
  <c r="D915" s="1"/>
  <c r="D916" s="1"/>
  <c r="D917" s="1"/>
  <c r="D918" s="1"/>
  <c r="D919" s="1"/>
  <c r="D920" s="1"/>
  <c r="D921" s="1"/>
  <c r="D922" s="1"/>
  <c r="D923" s="1"/>
  <c r="D924" s="1"/>
  <c r="D925" s="1"/>
  <c r="D926" s="1"/>
  <c r="D927" s="1"/>
  <c r="D928" s="1"/>
  <c r="D929" s="1"/>
  <c r="D930" s="1"/>
  <c r="D931" s="1"/>
  <c r="D932" s="1"/>
  <c r="D933" s="1"/>
  <c r="D934" s="1"/>
  <c r="D935" s="1"/>
  <c r="D936" s="1"/>
  <c r="D937" s="1"/>
  <c r="D938" s="1"/>
  <c r="D939" s="1"/>
  <c r="D940" s="1"/>
  <c r="D941" s="1"/>
  <c r="D942" s="1"/>
  <c r="D943" s="1"/>
  <c r="D944" s="1"/>
  <c r="D945" s="1"/>
  <c r="D946" s="1"/>
  <c r="D947" s="1"/>
  <c r="D948" s="1"/>
  <c r="D949" s="1"/>
  <c r="D950" s="1"/>
  <c r="D951" s="1"/>
  <c r="D952" s="1"/>
  <c r="D953" s="1"/>
  <c r="D954" s="1"/>
  <c r="D955" s="1"/>
  <c r="D956" s="1"/>
  <c r="D957" s="1"/>
  <c r="D958" s="1"/>
  <c r="D959" s="1"/>
  <c r="D960" s="1"/>
  <c r="D961" s="1"/>
  <c r="D962" s="1"/>
  <c r="D963" s="1"/>
  <c r="D964" s="1"/>
  <c r="D965" s="1"/>
  <c r="D966" s="1"/>
  <c r="D967" s="1"/>
  <c r="D968" s="1"/>
  <c r="D969" s="1"/>
  <c r="D970" s="1"/>
  <c r="D971" s="1"/>
  <c r="D972" s="1"/>
  <c r="D973" s="1"/>
  <c r="D974" s="1"/>
  <c r="D975" s="1"/>
  <c r="D976" s="1"/>
  <c r="D977" s="1"/>
  <c r="D978" s="1"/>
  <c r="D979" s="1"/>
  <c r="D980" s="1"/>
  <c r="D981" s="1"/>
  <c r="D982" s="1"/>
  <c r="D983" s="1"/>
  <c r="D984" s="1"/>
  <c r="D985" s="1"/>
  <c r="D986" s="1"/>
  <c r="D987" s="1"/>
  <c r="D988" s="1"/>
  <c r="D989" s="1"/>
  <c r="D990" s="1"/>
  <c r="D991" s="1"/>
  <c r="D992" s="1"/>
  <c r="D993" s="1"/>
  <c r="D994" s="1"/>
  <c r="D995" s="1"/>
  <c r="D996" s="1"/>
  <c r="D997" s="1"/>
  <c r="D998" s="1"/>
  <c r="D999" s="1"/>
  <c r="D1000" s="1"/>
  <c r="D1001" s="1"/>
  <c r="D1002" s="1"/>
  <c r="G14" i="2"/>
  <c r="F2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E2"/>
  <c r="D2"/>
  <c r="P1010" i="3"/>
  <c r="G31"/>
  <c r="H31" s="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31"/>
  <c r="O1011"/>
  <c r="O1012"/>
  <c r="O1013"/>
  <c r="O1014"/>
  <c r="O1015"/>
  <c r="O1016"/>
  <c r="O1017"/>
  <c r="O1018"/>
  <c r="O1019"/>
  <c r="O1020"/>
  <c r="O1021"/>
  <c r="O1022"/>
  <c r="O1023"/>
  <c r="O1010"/>
  <c r="P1011"/>
  <c r="P1012"/>
  <c r="P1013"/>
  <c r="P1014"/>
  <c r="P1015"/>
  <c r="P1016"/>
  <c r="P1017"/>
  <c r="P1018"/>
  <c r="P1019"/>
  <c r="P1020"/>
  <c r="P1021"/>
  <c r="P1022"/>
  <c r="P1023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2"/>
  <c r="S1009" l="1"/>
  <c r="G32"/>
  <c r="S1008"/>
  <c r="S1010"/>
  <c r="S1007"/>
  <c r="L33" i="1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8"/>
  <c r="L579"/>
  <c r="L580"/>
  <c r="L581"/>
  <c r="L582"/>
  <c r="L583"/>
  <c r="L584"/>
  <c r="L585"/>
  <c r="L586"/>
  <c r="L587"/>
  <c r="L588"/>
  <c r="L589"/>
  <c r="L590"/>
  <c r="L591"/>
  <c r="L592"/>
  <c r="L593"/>
  <c r="L594"/>
  <c r="L595"/>
  <c r="L596"/>
  <c r="L597"/>
  <c r="L598"/>
  <c r="L599"/>
  <c r="L600"/>
  <c r="L601"/>
  <c r="L602"/>
  <c r="L603"/>
  <c r="L604"/>
  <c r="L605"/>
  <c r="L606"/>
  <c r="L607"/>
  <c r="L608"/>
  <c r="L609"/>
  <c r="L610"/>
  <c r="L611"/>
  <c r="L612"/>
  <c r="L613"/>
  <c r="L614"/>
  <c r="L615"/>
  <c r="L616"/>
  <c r="L617"/>
  <c r="L618"/>
  <c r="L619"/>
  <c r="L620"/>
  <c r="L621"/>
  <c r="L622"/>
  <c r="L623"/>
  <c r="L624"/>
  <c r="L625"/>
  <c r="L626"/>
  <c r="L627"/>
  <c r="L628"/>
  <c r="L629"/>
  <c r="L630"/>
  <c r="L631"/>
  <c r="L632"/>
  <c r="L633"/>
  <c r="L634"/>
  <c r="L635"/>
  <c r="L636"/>
  <c r="L637"/>
  <c r="L638"/>
  <c r="L639"/>
  <c r="L640"/>
  <c r="L641"/>
  <c r="L642"/>
  <c r="L643"/>
  <c r="L644"/>
  <c r="L645"/>
  <c r="L646"/>
  <c r="L647"/>
  <c r="L648"/>
  <c r="L649"/>
  <c r="L650"/>
  <c r="L651"/>
  <c r="L652"/>
  <c r="L653"/>
  <c r="L654"/>
  <c r="L655"/>
  <c r="L656"/>
  <c r="L657"/>
  <c r="L658"/>
  <c r="L659"/>
  <c r="L660"/>
  <c r="L661"/>
  <c r="L662"/>
  <c r="L663"/>
  <c r="L664"/>
  <c r="L665"/>
  <c r="L666"/>
  <c r="L667"/>
  <c r="L668"/>
  <c r="L669"/>
  <c r="L670"/>
  <c r="L671"/>
  <c r="L672"/>
  <c r="L673"/>
  <c r="L674"/>
  <c r="L675"/>
  <c r="L676"/>
  <c r="L677"/>
  <c r="L678"/>
  <c r="L679"/>
  <c r="L680"/>
  <c r="L681"/>
  <c r="L682"/>
  <c r="L683"/>
  <c r="L684"/>
  <c r="L685"/>
  <c r="L686"/>
  <c r="L687"/>
  <c r="L688"/>
  <c r="L689"/>
  <c r="L690"/>
  <c r="L691"/>
  <c r="L692"/>
  <c r="L693"/>
  <c r="L694"/>
  <c r="L695"/>
  <c r="L696"/>
  <c r="L697"/>
  <c r="L698"/>
  <c r="L699"/>
  <c r="L700"/>
  <c r="L701"/>
  <c r="L702"/>
  <c r="L703"/>
  <c r="L704"/>
  <c r="L705"/>
  <c r="L706"/>
  <c r="L707"/>
  <c r="L708"/>
  <c r="L709"/>
  <c r="L710"/>
  <c r="L711"/>
  <c r="L712"/>
  <c r="L713"/>
  <c r="L714"/>
  <c r="L715"/>
  <c r="L716"/>
  <c r="L717"/>
  <c r="L718"/>
  <c r="L719"/>
  <c r="L720"/>
  <c r="L721"/>
  <c r="L722"/>
  <c r="L723"/>
  <c r="L724"/>
  <c r="L725"/>
  <c r="L726"/>
  <c r="L727"/>
  <c r="L728"/>
  <c r="L729"/>
  <c r="L730"/>
  <c r="L731"/>
  <c r="L732"/>
  <c r="L733"/>
  <c r="L734"/>
  <c r="L735"/>
  <c r="L736"/>
  <c r="L737"/>
  <c r="L738"/>
  <c r="L739"/>
  <c r="L740"/>
  <c r="L741"/>
  <c r="L742"/>
  <c r="L743"/>
  <c r="L744"/>
  <c r="L745"/>
  <c r="L746"/>
  <c r="L747"/>
  <c r="L748"/>
  <c r="L749"/>
  <c r="L750"/>
  <c r="L751"/>
  <c r="L752"/>
  <c r="L753"/>
  <c r="L754"/>
  <c r="L755"/>
  <c r="L756"/>
  <c r="L757"/>
  <c r="L758"/>
  <c r="L759"/>
  <c r="L760"/>
  <c r="L761"/>
  <c r="L762"/>
  <c r="L763"/>
  <c r="L764"/>
  <c r="L765"/>
  <c r="L766"/>
  <c r="L767"/>
  <c r="L768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6"/>
  <c r="L787"/>
  <c r="L788"/>
  <c r="L789"/>
  <c r="L790"/>
  <c r="L791"/>
  <c r="L792"/>
  <c r="L793"/>
  <c r="L794"/>
  <c r="L795"/>
  <c r="L796"/>
  <c r="L797"/>
  <c r="L798"/>
  <c r="L799"/>
  <c r="L800"/>
  <c r="L801"/>
  <c r="L802"/>
  <c r="L803"/>
  <c r="L804"/>
  <c r="L805"/>
  <c r="L806"/>
  <c r="L807"/>
  <c r="L808"/>
  <c r="L809"/>
  <c r="L810"/>
  <c r="L811"/>
  <c r="L812"/>
  <c r="L813"/>
  <c r="L814"/>
  <c r="L815"/>
  <c r="L816"/>
  <c r="L817"/>
  <c r="L818"/>
  <c r="L819"/>
  <c r="L820"/>
  <c r="L821"/>
  <c r="L822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847"/>
  <c r="L848"/>
  <c r="L849"/>
  <c r="L850"/>
  <c r="L851"/>
  <c r="L852"/>
  <c r="L853"/>
  <c r="L854"/>
  <c r="L855"/>
  <c r="L856"/>
  <c r="L857"/>
  <c r="L858"/>
  <c r="L859"/>
  <c r="L860"/>
  <c r="L861"/>
  <c r="L862"/>
  <c r="L863"/>
  <c r="L864"/>
  <c r="L865"/>
  <c r="L866"/>
  <c r="L867"/>
  <c r="L868"/>
  <c r="L869"/>
  <c r="L870"/>
  <c r="L871"/>
  <c r="L872"/>
  <c r="L873"/>
  <c r="L874"/>
  <c r="L875"/>
  <c r="L876"/>
  <c r="L877"/>
  <c r="L878"/>
  <c r="L879"/>
  <c r="L880"/>
  <c r="L881"/>
  <c r="L882"/>
  <c r="L883"/>
  <c r="L884"/>
  <c r="L885"/>
  <c r="L886"/>
  <c r="L887"/>
  <c r="L888"/>
  <c r="L889"/>
  <c r="L890"/>
  <c r="L891"/>
  <c r="L892"/>
  <c r="L893"/>
  <c r="L894"/>
  <c r="L895"/>
  <c r="L896"/>
  <c r="L897"/>
  <c r="L898"/>
  <c r="L899"/>
  <c r="L900"/>
  <c r="L901"/>
  <c r="L902"/>
  <c r="L903"/>
  <c r="L904"/>
  <c r="L905"/>
  <c r="L906"/>
  <c r="L907"/>
  <c r="L908"/>
  <c r="L909"/>
  <c r="L910"/>
  <c r="L911"/>
  <c r="L912"/>
  <c r="L913"/>
  <c r="L914"/>
  <c r="L915"/>
  <c r="L916"/>
  <c r="L917"/>
  <c r="L918"/>
  <c r="L919"/>
  <c r="L920"/>
  <c r="L921"/>
  <c r="L922"/>
  <c r="L923"/>
  <c r="L924"/>
  <c r="L925"/>
  <c r="L926"/>
  <c r="L927"/>
  <c r="L928"/>
  <c r="L929"/>
  <c r="L930"/>
  <c r="L931"/>
  <c r="L932"/>
  <c r="L933"/>
  <c r="L934"/>
  <c r="L935"/>
  <c r="L936"/>
  <c r="L937"/>
  <c r="L938"/>
  <c r="L939"/>
  <c r="L940"/>
  <c r="L941"/>
  <c r="L942"/>
  <c r="L943"/>
  <c r="L944"/>
  <c r="L945"/>
  <c r="L946"/>
  <c r="L947"/>
  <c r="L948"/>
  <c r="L949"/>
  <c r="L950"/>
  <c r="L951"/>
  <c r="L952"/>
  <c r="L953"/>
  <c r="L954"/>
  <c r="L955"/>
  <c r="L956"/>
  <c r="L957"/>
  <c r="L958"/>
  <c r="L959"/>
  <c r="L960"/>
  <c r="L961"/>
  <c r="L962"/>
  <c r="L963"/>
  <c r="L964"/>
  <c r="L965"/>
  <c r="L966"/>
  <c r="L967"/>
  <c r="L968"/>
  <c r="L969"/>
  <c r="L970"/>
  <c r="L971"/>
  <c r="L972"/>
  <c r="L973"/>
  <c r="L974"/>
  <c r="L975"/>
  <c r="L976"/>
  <c r="L977"/>
  <c r="L978"/>
  <c r="L979"/>
  <c r="L980"/>
  <c r="L981"/>
  <c r="L982"/>
  <c r="L983"/>
  <c r="L984"/>
  <c r="L985"/>
  <c r="L986"/>
  <c r="L987"/>
  <c r="L988"/>
  <c r="L989"/>
  <c r="L990"/>
  <c r="L991"/>
  <c r="L992"/>
  <c r="L993"/>
  <c r="L994"/>
  <c r="L995"/>
  <c r="L996"/>
  <c r="L997"/>
  <c r="L998"/>
  <c r="L999"/>
  <c r="L1000"/>
  <c r="L100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608"/>
  <c r="M609"/>
  <c r="M610"/>
  <c r="M611"/>
  <c r="M612"/>
  <c r="M613"/>
  <c r="M614"/>
  <c r="M615"/>
  <c r="M616"/>
  <c r="M617"/>
  <c r="M618"/>
  <c r="M619"/>
  <c r="M620"/>
  <c r="M621"/>
  <c r="M622"/>
  <c r="M623"/>
  <c r="M624"/>
  <c r="M625"/>
  <c r="M626"/>
  <c r="M627"/>
  <c r="M628"/>
  <c r="M629"/>
  <c r="M630"/>
  <c r="M631"/>
  <c r="M632"/>
  <c r="M633"/>
  <c r="M634"/>
  <c r="M635"/>
  <c r="M636"/>
  <c r="M637"/>
  <c r="M638"/>
  <c r="M639"/>
  <c r="M640"/>
  <c r="M641"/>
  <c r="M642"/>
  <c r="M643"/>
  <c r="M644"/>
  <c r="M645"/>
  <c r="M646"/>
  <c r="M647"/>
  <c r="M648"/>
  <c r="M649"/>
  <c r="M650"/>
  <c r="M651"/>
  <c r="M652"/>
  <c r="M653"/>
  <c r="M654"/>
  <c r="M655"/>
  <c r="M656"/>
  <c r="M657"/>
  <c r="M658"/>
  <c r="M659"/>
  <c r="M660"/>
  <c r="M661"/>
  <c r="M662"/>
  <c r="M663"/>
  <c r="M664"/>
  <c r="M665"/>
  <c r="M666"/>
  <c r="M667"/>
  <c r="M668"/>
  <c r="M669"/>
  <c r="M670"/>
  <c r="M671"/>
  <c r="M672"/>
  <c r="M673"/>
  <c r="M674"/>
  <c r="M675"/>
  <c r="M676"/>
  <c r="M677"/>
  <c r="M678"/>
  <c r="M679"/>
  <c r="M680"/>
  <c r="M681"/>
  <c r="M682"/>
  <c r="M683"/>
  <c r="M684"/>
  <c r="M685"/>
  <c r="M686"/>
  <c r="M687"/>
  <c r="M688"/>
  <c r="M689"/>
  <c r="M690"/>
  <c r="M691"/>
  <c r="M692"/>
  <c r="M693"/>
  <c r="M694"/>
  <c r="M695"/>
  <c r="M696"/>
  <c r="M697"/>
  <c r="M698"/>
  <c r="M699"/>
  <c r="M700"/>
  <c r="M701"/>
  <c r="M702"/>
  <c r="M703"/>
  <c r="M704"/>
  <c r="M705"/>
  <c r="M706"/>
  <c r="M707"/>
  <c r="M708"/>
  <c r="M709"/>
  <c r="M710"/>
  <c r="M711"/>
  <c r="M712"/>
  <c r="M713"/>
  <c r="M714"/>
  <c r="M715"/>
  <c r="M716"/>
  <c r="M717"/>
  <c r="M718"/>
  <c r="M719"/>
  <c r="M720"/>
  <c r="M721"/>
  <c r="M722"/>
  <c r="M723"/>
  <c r="M724"/>
  <c r="M725"/>
  <c r="M726"/>
  <c r="M727"/>
  <c r="M728"/>
  <c r="M729"/>
  <c r="M730"/>
  <c r="M731"/>
  <c r="M732"/>
  <c r="M733"/>
  <c r="M734"/>
  <c r="M735"/>
  <c r="M736"/>
  <c r="M737"/>
  <c r="M738"/>
  <c r="M739"/>
  <c r="M740"/>
  <c r="M741"/>
  <c r="M742"/>
  <c r="M743"/>
  <c r="M744"/>
  <c r="M745"/>
  <c r="M746"/>
  <c r="M747"/>
  <c r="M748"/>
  <c r="M749"/>
  <c r="M750"/>
  <c r="M751"/>
  <c r="M752"/>
  <c r="M753"/>
  <c r="M754"/>
  <c r="M755"/>
  <c r="M756"/>
  <c r="M757"/>
  <c r="M758"/>
  <c r="M759"/>
  <c r="M760"/>
  <c r="M761"/>
  <c r="M762"/>
  <c r="M763"/>
  <c r="M764"/>
  <c r="M765"/>
  <c r="M766"/>
  <c r="M767"/>
  <c r="M768"/>
  <c r="M769"/>
  <c r="M770"/>
  <c r="M771"/>
  <c r="M772"/>
  <c r="M773"/>
  <c r="M774"/>
  <c r="M775"/>
  <c r="M776"/>
  <c r="M777"/>
  <c r="M778"/>
  <c r="M779"/>
  <c r="M780"/>
  <c r="M781"/>
  <c r="M782"/>
  <c r="M783"/>
  <c r="M784"/>
  <c r="M785"/>
  <c r="M786"/>
  <c r="M787"/>
  <c r="M788"/>
  <c r="M789"/>
  <c r="M790"/>
  <c r="M791"/>
  <c r="M792"/>
  <c r="M793"/>
  <c r="M794"/>
  <c r="M795"/>
  <c r="M796"/>
  <c r="M797"/>
  <c r="M798"/>
  <c r="M799"/>
  <c r="M800"/>
  <c r="M801"/>
  <c r="M802"/>
  <c r="M803"/>
  <c r="M804"/>
  <c r="M805"/>
  <c r="M806"/>
  <c r="M807"/>
  <c r="M808"/>
  <c r="M809"/>
  <c r="M810"/>
  <c r="M811"/>
  <c r="M812"/>
  <c r="M813"/>
  <c r="M814"/>
  <c r="M815"/>
  <c r="M816"/>
  <c r="M817"/>
  <c r="M818"/>
  <c r="M819"/>
  <c r="M820"/>
  <c r="M821"/>
  <c r="M822"/>
  <c r="M823"/>
  <c r="M824"/>
  <c r="M825"/>
  <c r="M826"/>
  <c r="M827"/>
  <c r="M828"/>
  <c r="M829"/>
  <c r="M830"/>
  <c r="M831"/>
  <c r="M832"/>
  <c r="M833"/>
  <c r="M834"/>
  <c r="M835"/>
  <c r="M836"/>
  <c r="M837"/>
  <c r="M838"/>
  <c r="M839"/>
  <c r="M840"/>
  <c r="M841"/>
  <c r="M842"/>
  <c r="M843"/>
  <c r="M844"/>
  <c r="M845"/>
  <c r="M846"/>
  <c r="M847"/>
  <c r="M848"/>
  <c r="M849"/>
  <c r="M850"/>
  <c r="M851"/>
  <c r="M852"/>
  <c r="M853"/>
  <c r="M854"/>
  <c r="M855"/>
  <c r="M856"/>
  <c r="M857"/>
  <c r="M858"/>
  <c r="M859"/>
  <c r="M860"/>
  <c r="M861"/>
  <c r="M862"/>
  <c r="M863"/>
  <c r="M864"/>
  <c r="M865"/>
  <c r="M866"/>
  <c r="M867"/>
  <c r="M868"/>
  <c r="M869"/>
  <c r="M870"/>
  <c r="M871"/>
  <c r="M872"/>
  <c r="M873"/>
  <c r="M874"/>
  <c r="M875"/>
  <c r="M876"/>
  <c r="M877"/>
  <c r="M878"/>
  <c r="M879"/>
  <c r="M880"/>
  <c r="M881"/>
  <c r="M882"/>
  <c r="M883"/>
  <c r="M884"/>
  <c r="M885"/>
  <c r="M886"/>
  <c r="M887"/>
  <c r="M888"/>
  <c r="M889"/>
  <c r="M890"/>
  <c r="M891"/>
  <c r="M892"/>
  <c r="M893"/>
  <c r="M894"/>
  <c r="M895"/>
  <c r="M896"/>
  <c r="M897"/>
  <c r="M898"/>
  <c r="M899"/>
  <c r="M900"/>
  <c r="M901"/>
  <c r="M902"/>
  <c r="M903"/>
  <c r="M904"/>
  <c r="M905"/>
  <c r="M906"/>
  <c r="M907"/>
  <c r="M908"/>
  <c r="M909"/>
  <c r="M910"/>
  <c r="M911"/>
  <c r="M912"/>
  <c r="M913"/>
  <c r="M914"/>
  <c r="M915"/>
  <c r="M916"/>
  <c r="M917"/>
  <c r="M918"/>
  <c r="M919"/>
  <c r="M920"/>
  <c r="M921"/>
  <c r="M922"/>
  <c r="M923"/>
  <c r="M924"/>
  <c r="M925"/>
  <c r="M926"/>
  <c r="M927"/>
  <c r="M928"/>
  <c r="M929"/>
  <c r="M930"/>
  <c r="M931"/>
  <c r="M932"/>
  <c r="M933"/>
  <c r="M934"/>
  <c r="M935"/>
  <c r="M936"/>
  <c r="M937"/>
  <c r="M938"/>
  <c r="M939"/>
  <c r="M940"/>
  <c r="M941"/>
  <c r="M942"/>
  <c r="M943"/>
  <c r="M944"/>
  <c r="M945"/>
  <c r="M946"/>
  <c r="M947"/>
  <c r="M948"/>
  <c r="M949"/>
  <c r="M950"/>
  <c r="M951"/>
  <c r="M952"/>
  <c r="M953"/>
  <c r="M954"/>
  <c r="M955"/>
  <c r="M956"/>
  <c r="M957"/>
  <c r="M958"/>
  <c r="M959"/>
  <c r="M960"/>
  <c r="M961"/>
  <c r="M962"/>
  <c r="M963"/>
  <c r="M964"/>
  <c r="M965"/>
  <c r="M966"/>
  <c r="M967"/>
  <c r="M968"/>
  <c r="M969"/>
  <c r="M970"/>
  <c r="M971"/>
  <c r="M972"/>
  <c r="M973"/>
  <c r="M974"/>
  <c r="M975"/>
  <c r="M976"/>
  <c r="M977"/>
  <c r="M978"/>
  <c r="M979"/>
  <c r="M980"/>
  <c r="M981"/>
  <c r="M982"/>
  <c r="M983"/>
  <c r="M984"/>
  <c r="M985"/>
  <c r="M986"/>
  <c r="M987"/>
  <c r="M988"/>
  <c r="M989"/>
  <c r="M990"/>
  <c r="M991"/>
  <c r="M992"/>
  <c r="M993"/>
  <c r="M994"/>
  <c r="M995"/>
  <c r="M996"/>
  <c r="M997"/>
  <c r="M998"/>
  <c r="M999"/>
  <c r="M1000"/>
  <c r="M1001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J32" i="3" l="1"/>
  <c r="G33"/>
  <c r="H33" s="1"/>
  <c r="I31"/>
  <c r="I32"/>
  <c r="G34"/>
  <c r="H34" s="1"/>
  <c r="G35"/>
  <c r="H35" s="1"/>
  <c r="H32" i="1"/>
  <c r="J33" i="3" l="1"/>
  <c r="L33"/>
  <c r="O33"/>
  <c r="I33"/>
  <c r="G36"/>
  <c r="H36" s="1"/>
  <c r="R4" i="2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440"/>
  <c r="R441"/>
  <c r="R442"/>
  <c r="R443"/>
  <c r="R444"/>
  <c r="R445"/>
  <c r="R446"/>
  <c r="R447"/>
  <c r="R448"/>
  <c r="R449"/>
  <c r="R450"/>
  <c r="R451"/>
  <c r="R452"/>
  <c r="R453"/>
  <c r="R454"/>
  <c r="R455"/>
  <c r="R456"/>
  <c r="R457"/>
  <c r="R458"/>
  <c r="R459"/>
  <c r="R460"/>
  <c r="R461"/>
  <c r="R462"/>
  <c r="R463"/>
  <c r="R464"/>
  <c r="R465"/>
  <c r="R466"/>
  <c r="R467"/>
  <c r="R468"/>
  <c r="R469"/>
  <c r="R470"/>
  <c r="R471"/>
  <c r="R472"/>
  <c r="R473"/>
  <c r="R474"/>
  <c r="R475"/>
  <c r="R476"/>
  <c r="R477"/>
  <c r="R478"/>
  <c r="R479"/>
  <c r="R480"/>
  <c r="R481"/>
  <c r="R482"/>
  <c r="R483"/>
  <c r="R484"/>
  <c r="R485"/>
  <c r="R486"/>
  <c r="R487"/>
  <c r="R488"/>
  <c r="R489"/>
  <c r="R490"/>
  <c r="R491"/>
  <c r="R492"/>
  <c r="R493"/>
  <c r="R494"/>
  <c r="R495"/>
  <c r="R496"/>
  <c r="R497"/>
  <c r="R498"/>
  <c r="R499"/>
  <c r="R500"/>
  <c r="R501"/>
  <c r="R502"/>
  <c r="R503"/>
  <c r="R504"/>
  <c r="R505"/>
  <c r="R506"/>
  <c r="R507"/>
  <c r="R508"/>
  <c r="R509"/>
  <c r="R510"/>
  <c r="R511"/>
  <c r="R512"/>
  <c r="R513"/>
  <c r="R514"/>
  <c r="R515"/>
  <c r="R516"/>
  <c r="R517"/>
  <c r="R518"/>
  <c r="R519"/>
  <c r="R520"/>
  <c r="R521"/>
  <c r="R522"/>
  <c r="R523"/>
  <c r="R524"/>
  <c r="R525"/>
  <c r="R526"/>
  <c r="R527"/>
  <c r="R528"/>
  <c r="R529"/>
  <c r="R530"/>
  <c r="R531"/>
  <c r="R532"/>
  <c r="R533"/>
  <c r="R534"/>
  <c r="R535"/>
  <c r="R536"/>
  <c r="R537"/>
  <c r="R538"/>
  <c r="R539"/>
  <c r="R540"/>
  <c r="R541"/>
  <c r="R542"/>
  <c r="R543"/>
  <c r="R544"/>
  <c r="R545"/>
  <c r="R546"/>
  <c r="R547"/>
  <c r="R548"/>
  <c r="R549"/>
  <c r="R550"/>
  <c r="R551"/>
  <c r="R552"/>
  <c r="R553"/>
  <c r="R554"/>
  <c r="R555"/>
  <c r="R556"/>
  <c r="R557"/>
  <c r="R558"/>
  <c r="R559"/>
  <c r="R560"/>
  <c r="R561"/>
  <c r="R562"/>
  <c r="R563"/>
  <c r="R564"/>
  <c r="R565"/>
  <c r="R566"/>
  <c r="R567"/>
  <c r="R568"/>
  <c r="R569"/>
  <c r="R570"/>
  <c r="R571"/>
  <c r="R572"/>
  <c r="R573"/>
  <c r="R574"/>
  <c r="R575"/>
  <c r="R576"/>
  <c r="R577"/>
  <c r="R578"/>
  <c r="R579"/>
  <c r="R580"/>
  <c r="R581"/>
  <c r="R582"/>
  <c r="R583"/>
  <c r="R584"/>
  <c r="R585"/>
  <c r="R586"/>
  <c r="R587"/>
  <c r="R588"/>
  <c r="R589"/>
  <c r="R590"/>
  <c r="R591"/>
  <c r="R592"/>
  <c r="R593"/>
  <c r="R594"/>
  <c r="R595"/>
  <c r="R596"/>
  <c r="R597"/>
  <c r="R598"/>
  <c r="R599"/>
  <c r="R600"/>
  <c r="R601"/>
  <c r="R602"/>
  <c r="R603"/>
  <c r="R604"/>
  <c r="R605"/>
  <c r="R606"/>
  <c r="R607"/>
  <c r="R608"/>
  <c r="R609"/>
  <c r="R610"/>
  <c r="R611"/>
  <c r="R612"/>
  <c r="R613"/>
  <c r="R614"/>
  <c r="R615"/>
  <c r="R616"/>
  <c r="R617"/>
  <c r="R618"/>
  <c r="R619"/>
  <c r="R620"/>
  <c r="R621"/>
  <c r="R622"/>
  <c r="R623"/>
  <c r="R624"/>
  <c r="R625"/>
  <c r="R626"/>
  <c r="R627"/>
  <c r="R628"/>
  <c r="R629"/>
  <c r="R630"/>
  <c r="R631"/>
  <c r="R632"/>
  <c r="R633"/>
  <c r="R634"/>
  <c r="R635"/>
  <c r="R636"/>
  <c r="R637"/>
  <c r="R638"/>
  <c r="R639"/>
  <c r="R640"/>
  <c r="R641"/>
  <c r="R642"/>
  <c r="R643"/>
  <c r="R644"/>
  <c r="R645"/>
  <c r="R646"/>
  <c r="R647"/>
  <c r="R648"/>
  <c r="R649"/>
  <c r="R650"/>
  <c r="R651"/>
  <c r="R652"/>
  <c r="R653"/>
  <c r="R654"/>
  <c r="R655"/>
  <c r="R656"/>
  <c r="R657"/>
  <c r="R658"/>
  <c r="R659"/>
  <c r="R660"/>
  <c r="R661"/>
  <c r="R662"/>
  <c r="R663"/>
  <c r="R664"/>
  <c r="R665"/>
  <c r="R666"/>
  <c r="R667"/>
  <c r="R668"/>
  <c r="R669"/>
  <c r="R670"/>
  <c r="R671"/>
  <c r="R672"/>
  <c r="R673"/>
  <c r="R674"/>
  <c r="R675"/>
  <c r="R676"/>
  <c r="R677"/>
  <c r="R678"/>
  <c r="R679"/>
  <c r="R680"/>
  <c r="R681"/>
  <c r="R682"/>
  <c r="R683"/>
  <c r="R684"/>
  <c r="R685"/>
  <c r="R686"/>
  <c r="R687"/>
  <c r="R688"/>
  <c r="R689"/>
  <c r="R690"/>
  <c r="R691"/>
  <c r="R692"/>
  <c r="R693"/>
  <c r="R694"/>
  <c r="R695"/>
  <c r="R696"/>
  <c r="R697"/>
  <c r="R698"/>
  <c r="R699"/>
  <c r="R700"/>
  <c r="R701"/>
  <c r="R702"/>
  <c r="R703"/>
  <c r="R704"/>
  <c r="R705"/>
  <c r="R706"/>
  <c r="R707"/>
  <c r="R708"/>
  <c r="R709"/>
  <c r="R710"/>
  <c r="R711"/>
  <c r="R712"/>
  <c r="R713"/>
  <c r="R714"/>
  <c r="R715"/>
  <c r="R716"/>
  <c r="R717"/>
  <c r="R718"/>
  <c r="R719"/>
  <c r="R720"/>
  <c r="R721"/>
  <c r="R722"/>
  <c r="R723"/>
  <c r="R724"/>
  <c r="R725"/>
  <c r="R726"/>
  <c r="R727"/>
  <c r="R728"/>
  <c r="R729"/>
  <c r="R730"/>
  <c r="R731"/>
  <c r="R732"/>
  <c r="R733"/>
  <c r="R734"/>
  <c r="R735"/>
  <c r="R736"/>
  <c r="R737"/>
  <c r="R738"/>
  <c r="R739"/>
  <c r="R740"/>
  <c r="R741"/>
  <c r="R742"/>
  <c r="R743"/>
  <c r="R744"/>
  <c r="R745"/>
  <c r="R746"/>
  <c r="R747"/>
  <c r="R748"/>
  <c r="R749"/>
  <c r="R750"/>
  <c r="R751"/>
  <c r="R752"/>
  <c r="R753"/>
  <c r="R754"/>
  <c r="R755"/>
  <c r="R756"/>
  <c r="R757"/>
  <c r="R758"/>
  <c r="R759"/>
  <c r="R760"/>
  <c r="R761"/>
  <c r="R762"/>
  <c r="R763"/>
  <c r="R764"/>
  <c r="R765"/>
  <c r="R766"/>
  <c r="R767"/>
  <c r="R768"/>
  <c r="R769"/>
  <c r="R770"/>
  <c r="R771"/>
  <c r="R772"/>
  <c r="R773"/>
  <c r="R774"/>
  <c r="R775"/>
  <c r="R776"/>
  <c r="R777"/>
  <c r="R778"/>
  <c r="R779"/>
  <c r="R780"/>
  <c r="R781"/>
  <c r="R782"/>
  <c r="R783"/>
  <c r="R784"/>
  <c r="R785"/>
  <c r="R786"/>
  <c r="R787"/>
  <c r="R788"/>
  <c r="R789"/>
  <c r="R790"/>
  <c r="R791"/>
  <c r="R792"/>
  <c r="R793"/>
  <c r="R794"/>
  <c r="R795"/>
  <c r="R796"/>
  <c r="R797"/>
  <c r="R798"/>
  <c r="R799"/>
  <c r="R800"/>
  <c r="R801"/>
  <c r="R802"/>
  <c r="R803"/>
  <c r="R804"/>
  <c r="R805"/>
  <c r="R806"/>
  <c r="R807"/>
  <c r="R808"/>
  <c r="R809"/>
  <c r="R810"/>
  <c r="R811"/>
  <c r="R812"/>
  <c r="R813"/>
  <c r="R814"/>
  <c r="R815"/>
  <c r="R816"/>
  <c r="R817"/>
  <c r="R818"/>
  <c r="R819"/>
  <c r="R820"/>
  <c r="R821"/>
  <c r="R822"/>
  <c r="R823"/>
  <c r="R824"/>
  <c r="R825"/>
  <c r="R826"/>
  <c r="R827"/>
  <c r="R828"/>
  <c r="R829"/>
  <c r="R830"/>
  <c r="R831"/>
  <c r="R832"/>
  <c r="R833"/>
  <c r="R834"/>
  <c r="R835"/>
  <c r="R836"/>
  <c r="R837"/>
  <c r="R838"/>
  <c r="R839"/>
  <c r="R840"/>
  <c r="R841"/>
  <c r="R842"/>
  <c r="R843"/>
  <c r="R844"/>
  <c r="R845"/>
  <c r="R846"/>
  <c r="R847"/>
  <c r="R848"/>
  <c r="R849"/>
  <c r="R850"/>
  <c r="R851"/>
  <c r="R852"/>
  <c r="R853"/>
  <c r="R854"/>
  <c r="R855"/>
  <c r="R856"/>
  <c r="R857"/>
  <c r="R858"/>
  <c r="R859"/>
  <c r="R860"/>
  <c r="R861"/>
  <c r="R862"/>
  <c r="R863"/>
  <c r="R864"/>
  <c r="R865"/>
  <c r="R866"/>
  <c r="R867"/>
  <c r="R868"/>
  <c r="R869"/>
  <c r="R870"/>
  <c r="R871"/>
  <c r="R872"/>
  <c r="R873"/>
  <c r="R874"/>
  <c r="R875"/>
  <c r="R876"/>
  <c r="R877"/>
  <c r="R878"/>
  <c r="R879"/>
  <c r="R880"/>
  <c r="R881"/>
  <c r="R882"/>
  <c r="R883"/>
  <c r="R884"/>
  <c r="R885"/>
  <c r="R886"/>
  <c r="R887"/>
  <c r="R888"/>
  <c r="R889"/>
  <c r="R890"/>
  <c r="R891"/>
  <c r="R892"/>
  <c r="R893"/>
  <c r="R894"/>
  <c r="R895"/>
  <c r="R896"/>
  <c r="R897"/>
  <c r="R898"/>
  <c r="R899"/>
  <c r="R900"/>
  <c r="R901"/>
  <c r="R902"/>
  <c r="R903"/>
  <c r="R904"/>
  <c r="R905"/>
  <c r="R906"/>
  <c r="R907"/>
  <c r="R908"/>
  <c r="R909"/>
  <c r="R910"/>
  <c r="R911"/>
  <c r="R912"/>
  <c r="R913"/>
  <c r="R914"/>
  <c r="R915"/>
  <c r="R916"/>
  <c r="R917"/>
  <c r="R918"/>
  <c r="R919"/>
  <c r="R920"/>
  <c r="R921"/>
  <c r="R922"/>
  <c r="R923"/>
  <c r="R924"/>
  <c r="R925"/>
  <c r="R926"/>
  <c r="R927"/>
  <c r="R928"/>
  <c r="R929"/>
  <c r="R930"/>
  <c r="R931"/>
  <c r="R932"/>
  <c r="R933"/>
  <c r="R934"/>
  <c r="R935"/>
  <c r="R936"/>
  <c r="R937"/>
  <c r="R938"/>
  <c r="R939"/>
  <c r="R940"/>
  <c r="R941"/>
  <c r="R942"/>
  <c r="R943"/>
  <c r="R944"/>
  <c r="R945"/>
  <c r="R946"/>
  <c r="R947"/>
  <c r="R948"/>
  <c r="R949"/>
  <c r="R950"/>
  <c r="R951"/>
  <c r="R952"/>
  <c r="R953"/>
  <c r="R954"/>
  <c r="R955"/>
  <c r="R956"/>
  <c r="R957"/>
  <c r="R958"/>
  <c r="R959"/>
  <c r="R960"/>
  <c r="R961"/>
  <c r="R962"/>
  <c r="R963"/>
  <c r="R964"/>
  <c r="R965"/>
  <c r="R966"/>
  <c r="R967"/>
  <c r="R968"/>
  <c r="R969"/>
  <c r="R970"/>
  <c r="R971"/>
  <c r="R972"/>
  <c r="R973"/>
  <c r="R974"/>
  <c r="R975"/>
  <c r="R976"/>
  <c r="R977"/>
  <c r="R978"/>
  <c r="R979"/>
  <c r="R980"/>
  <c r="R981"/>
  <c r="R982"/>
  <c r="R983"/>
  <c r="R984"/>
  <c r="R985"/>
  <c r="R986"/>
  <c r="R987"/>
  <c r="R988"/>
  <c r="R989"/>
  <c r="R990"/>
  <c r="R991"/>
  <c r="R992"/>
  <c r="R993"/>
  <c r="R994"/>
  <c r="R995"/>
  <c r="R996"/>
  <c r="R997"/>
  <c r="R998"/>
  <c r="R999"/>
  <c r="R1000"/>
  <c r="R1001"/>
  <c r="R1002"/>
  <c r="R3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29"/>
  <c r="Q330"/>
  <c r="Q331"/>
  <c r="Q332"/>
  <c r="Q333"/>
  <c r="Q334"/>
  <c r="Q335"/>
  <c r="Q336"/>
  <c r="Q337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Q379"/>
  <c r="Q380"/>
  <c r="Q381"/>
  <c r="Q382"/>
  <c r="Q383"/>
  <c r="Q384"/>
  <c r="Q385"/>
  <c r="Q386"/>
  <c r="Q387"/>
  <c r="Q388"/>
  <c r="Q389"/>
  <c r="Q390"/>
  <c r="Q391"/>
  <c r="Q392"/>
  <c r="Q393"/>
  <c r="Q394"/>
  <c r="Q395"/>
  <c r="Q396"/>
  <c r="Q397"/>
  <c r="Q398"/>
  <c r="Q399"/>
  <c r="Q400"/>
  <c r="Q401"/>
  <c r="Q402"/>
  <c r="Q403"/>
  <c r="Q404"/>
  <c r="Q405"/>
  <c r="Q406"/>
  <c r="Q407"/>
  <c r="Q408"/>
  <c r="Q409"/>
  <c r="Q410"/>
  <c r="Q411"/>
  <c r="Q412"/>
  <c r="Q413"/>
  <c r="Q414"/>
  <c r="Q415"/>
  <c r="Q416"/>
  <c r="Q417"/>
  <c r="Q418"/>
  <c r="Q419"/>
  <c r="Q420"/>
  <c r="Q421"/>
  <c r="Q422"/>
  <c r="Q423"/>
  <c r="Q424"/>
  <c r="Q425"/>
  <c r="Q426"/>
  <c r="Q427"/>
  <c r="Q428"/>
  <c r="Q429"/>
  <c r="Q430"/>
  <c r="Q431"/>
  <c r="Q432"/>
  <c r="Q433"/>
  <c r="Q434"/>
  <c r="Q435"/>
  <c r="Q436"/>
  <c r="Q437"/>
  <c r="Q438"/>
  <c r="Q439"/>
  <c r="Q440"/>
  <c r="Q441"/>
  <c r="Q442"/>
  <c r="Q443"/>
  <c r="Q444"/>
  <c r="Q445"/>
  <c r="Q446"/>
  <c r="Q447"/>
  <c r="Q448"/>
  <c r="Q449"/>
  <c r="Q450"/>
  <c r="Q451"/>
  <c r="Q452"/>
  <c r="Q453"/>
  <c r="Q454"/>
  <c r="Q455"/>
  <c r="Q456"/>
  <c r="Q457"/>
  <c r="Q458"/>
  <c r="Q459"/>
  <c r="Q460"/>
  <c r="Q461"/>
  <c r="Q462"/>
  <c r="Q463"/>
  <c r="Q464"/>
  <c r="Q465"/>
  <c r="Q466"/>
  <c r="Q467"/>
  <c r="Q468"/>
  <c r="Q469"/>
  <c r="Q470"/>
  <c r="Q471"/>
  <c r="Q472"/>
  <c r="Q473"/>
  <c r="Q474"/>
  <c r="Q475"/>
  <c r="Q476"/>
  <c r="Q477"/>
  <c r="Q478"/>
  <c r="Q479"/>
  <c r="Q480"/>
  <c r="Q481"/>
  <c r="Q482"/>
  <c r="Q483"/>
  <c r="Q484"/>
  <c r="Q485"/>
  <c r="Q486"/>
  <c r="Q487"/>
  <c r="Q488"/>
  <c r="Q489"/>
  <c r="Q490"/>
  <c r="Q491"/>
  <c r="Q492"/>
  <c r="Q493"/>
  <c r="Q494"/>
  <c r="Q495"/>
  <c r="Q496"/>
  <c r="Q497"/>
  <c r="Q498"/>
  <c r="Q499"/>
  <c r="Q500"/>
  <c r="Q501"/>
  <c r="Q502"/>
  <c r="Q503"/>
  <c r="Q504"/>
  <c r="Q505"/>
  <c r="Q506"/>
  <c r="Q507"/>
  <c r="Q508"/>
  <c r="Q509"/>
  <c r="Q510"/>
  <c r="Q511"/>
  <c r="Q512"/>
  <c r="Q513"/>
  <c r="Q514"/>
  <c r="Q515"/>
  <c r="Q516"/>
  <c r="Q517"/>
  <c r="Q518"/>
  <c r="Q519"/>
  <c r="Q520"/>
  <c r="Q521"/>
  <c r="Q522"/>
  <c r="Q523"/>
  <c r="Q524"/>
  <c r="Q525"/>
  <c r="Q526"/>
  <c r="Q527"/>
  <c r="Q528"/>
  <c r="Q529"/>
  <c r="Q530"/>
  <c r="Q531"/>
  <c r="Q532"/>
  <c r="Q533"/>
  <c r="Q534"/>
  <c r="Q535"/>
  <c r="Q536"/>
  <c r="Q537"/>
  <c r="Q538"/>
  <c r="Q539"/>
  <c r="Q540"/>
  <c r="Q541"/>
  <c r="Q542"/>
  <c r="Q543"/>
  <c r="Q544"/>
  <c r="Q545"/>
  <c r="Q546"/>
  <c r="Q547"/>
  <c r="Q548"/>
  <c r="Q549"/>
  <c r="Q550"/>
  <c r="Q551"/>
  <c r="Q552"/>
  <c r="Q553"/>
  <c r="Q554"/>
  <c r="Q555"/>
  <c r="Q556"/>
  <c r="Q557"/>
  <c r="Q558"/>
  <c r="Q559"/>
  <c r="Q560"/>
  <c r="Q561"/>
  <c r="Q562"/>
  <c r="Q563"/>
  <c r="Q564"/>
  <c r="Q565"/>
  <c r="Q566"/>
  <c r="Q567"/>
  <c r="Q568"/>
  <c r="Q569"/>
  <c r="Q570"/>
  <c r="Q571"/>
  <c r="Q572"/>
  <c r="Q573"/>
  <c r="Q574"/>
  <c r="Q575"/>
  <c r="Q576"/>
  <c r="Q577"/>
  <c r="Q578"/>
  <c r="Q579"/>
  <c r="Q580"/>
  <c r="Q581"/>
  <c r="Q582"/>
  <c r="Q583"/>
  <c r="Q584"/>
  <c r="Q585"/>
  <c r="Q586"/>
  <c r="Q587"/>
  <c r="Q588"/>
  <c r="Q589"/>
  <c r="Q590"/>
  <c r="Q591"/>
  <c r="Q592"/>
  <c r="Q593"/>
  <c r="Q594"/>
  <c r="Q595"/>
  <c r="Q596"/>
  <c r="Q597"/>
  <c r="Q598"/>
  <c r="Q599"/>
  <c r="Q600"/>
  <c r="Q601"/>
  <c r="Q602"/>
  <c r="Q603"/>
  <c r="Q604"/>
  <c r="Q605"/>
  <c r="Q606"/>
  <c r="Q607"/>
  <c r="Q608"/>
  <c r="Q609"/>
  <c r="Q610"/>
  <c r="Q611"/>
  <c r="Q612"/>
  <c r="Q613"/>
  <c r="Q614"/>
  <c r="Q615"/>
  <c r="Q616"/>
  <c r="Q617"/>
  <c r="Q618"/>
  <c r="Q619"/>
  <c r="Q620"/>
  <c r="Q621"/>
  <c r="Q622"/>
  <c r="Q623"/>
  <c r="Q624"/>
  <c r="Q625"/>
  <c r="Q626"/>
  <c r="Q627"/>
  <c r="Q628"/>
  <c r="Q629"/>
  <c r="Q630"/>
  <c r="Q631"/>
  <c r="Q632"/>
  <c r="Q633"/>
  <c r="Q634"/>
  <c r="Q635"/>
  <c r="Q636"/>
  <c r="Q637"/>
  <c r="Q638"/>
  <c r="Q639"/>
  <c r="Q640"/>
  <c r="Q641"/>
  <c r="Q642"/>
  <c r="Q643"/>
  <c r="Q644"/>
  <c r="Q645"/>
  <c r="Q646"/>
  <c r="Q647"/>
  <c r="Q648"/>
  <c r="Q649"/>
  <c r="Q650"/>
  <c r="Q651"/>
  <c r="Q652"/>
  <c r="Q653"/>
  <c r="Q654"/>
  <c r="Q655"/>
  <c r="Q656"/>
  <c r="Q657"/>
  <c r="Q658"/>
  <c r="Q659"/>
  <c r="Q660"/>
  <c r="Q661"/>
  <c r="Q662"/>
  <c r="Q663"/>
  <c r="Q664"/>
  <c r="Q665"/>
  <c r="Q666"/>
  <c r="Q667"/>
  <c r="Q668"/>
  <c r="Q669"/>
  <c r="Q670"/>
  <c r="Q671"/>
  <c r="Q672"/>
  <c r="Q673"/>
  <c r="Q674"/>
  <c r="Q675"/>
  <c r="Q676"/>
  <c r="Q677"/>
  <c r="Q678"/>
  <c r="Q679"/>
  <c r="Q680"/>
  <c r="Q681"/>
  <c r="Q682"/>
  <c r="Q683"/>
  <c r="Q684"/>
  <c r="Q685"/>
  <c r="Q686"/>
  <c r="Q687"/>
  <c r="Q688"/>
  <c r="Q689"/>
  <c r="Q690"/>
  <c r="Q691"/>
  <c r="Q692"/>
  <c r="Q693"/>
  <c r="Q694"/>
  <c r="Q695"/>
  <c r="Q696"/>
  <c r="Q697"/>
  <c r="Q698"/>
  <c r="Q699"/>
  <c r="Q700"/>
  <c r="Q701"/>
  <c r="Q702"/>
  <c r="Q703"/>
  <c r="Q704"/>
  <c r="Q705"/>
  <c r="Q706"/>
  <c r="Q707"/>
  <c r="Q708"/>
  <c r="Q709"/>
  <c r="Q710"/>
  <c r="Q711"/>
  <c r="Q712"/>
  <c r="Q713"/>
  <c r="Q714"/>
  <c r="Q715"/>
  <c r="Q716"/>
  <c r="Q717"/>
  <c r="Q718"/>
  <c r="Q719"/>
  <c r="Q720"/>
  <c r="Q721"/>
  <c r="Q722"/>
  <c r="Q723"/>
  <c r="Q724"/>
  <c r="Q725"/>
  <c r="Q726"/>
  <c r="Q727"/>
  <c r="Q728"/>
  <c r="Q729"/>
  <c r="Q730"/>
  <c r="Q731"/>
  <c r="Q732"/>
  <c r="Q733"/>
  <c r="Q734"/>
  <c r="Q735"/>
  <c r="Q736"/>
  <c r="Q737"/>
  <c r="Q738"/>
  <c r="Q739"/>
  <c r="Q740"/>
  <c r="Q741"/>
  <c r="Q742"/>
  <c r="Q743"/>
  <c r="Q744"/>
  <c r="Q745"/>
  <c r="Q746"/>
  <c r="Q747"/>
  <c r="Q748"/>
  <c r="Q749"/>
  <c r="Q750"/>
  <c r="Q751"/>
  <c r="Q752"/>
  <c r="Q753"/>
  <c r="Q754"/>
  <c r="Q755"/>
  <c r="Q756"/>
  <c r="Q757"/>
  <c r="Q758"/>
  <c r="Q759"/>
  <c r="Q760"/>
  <c r="Q761"/>
  <c r="Q762"/>
  <c r="Q763"/>
  <c r="Q764"/>
  <c r="Q765"/>
  <c r="Q766"/>
  <c r="Q767"/>
  <c r="Q768"/>
  <c r="Q769"/>
  <c r="Q770"/>
  <c r="Q771"/>
  <c r="Q772"/>
  <c r="Q773"/>
  <c r="Q774"/>
  <c r="Q775"/>
  <c r="Q776"/>
  <c r="Q777"/>
  <c r="Q778"/>
  <c r="Q779"/>
  <c r="Q780"/>
  <c r="Q781"/>
  <c r="Q782"/>
  <c r="Q783"/>
  <c r="Q784"/>
  <c r="Q785"/>
  <c r="Q786"/>
  <c r="Q787"/>
  <c r="Q788"/>
  <c r="Q789"/>
  <c r="Q790"/>
  <c r="Q791"/>
  <c r="Q792"/>
  <c r="Q793"/>
  <c r="Q794"/>
  <c r="Q795"/>
  <c r="Q796"/>
  <c r="Q797"/>
  <c r="Q798"/>
  <c r="Q799"/>
  <c r="Q800"/>
  <c r="Q801"/>
  <c r="Q802"/>
  <c r="Q803"/>
  <c r="Q804"/>
  <c r="Q805"/>
  <c r="Q806"/>
  <c r="Q807"/>
  <c r="Q808"/>
  <c r="Q809"/>
  <c r="Q810"/>
  <c r="Q811"/>
  <c r="Q812"/>
  <c r="Q813"/>
  <c r="Q814"/>
  <c r="Q815"/>
  <c r="Q816"/>
  <c r="Q817"/>
  <c r="Q818"/>
  <c r="Q819"/>
  <c r="Q820"/>
  <c r="Q821"/>
  <c r="Q822"/>
  <c r="Q823"/>
  <c r="Q824"/>
  <c r="Q825"/>
  <c r="Q826"/>
  <c r="Q827"/>
  <c r="Q828"/>
  <c r="Q829"/>
  <c r="Q830"/>
  <c r="Q831"/>
  <c r="Q832"/>
  <c r="Q833"/>
  <c r="Q834"/>
  <c r="Q835"/>
  <c r="Q836"/>
  <c r="Q837"/>
  <c r="Q838"/>
  <c r="Q839"/>
  <c r="Q840"/>
  <c r="Q841"/>
  <c r="Q842"/>
  <c r="Q843"/>
  <c r="Q844"/>
  <c r="Q845"/>
  <c r="Q846"/>
  <c r="Q847"/>
  <c r="Q848"/>
  <c r="Q849"/>
  <c r="Q850"/>
  <c r="Q851"/>
  <c r="Q852"/>
  <c r="Q853"/>
  <c r="Q854"/>
  <c r="Q855"/>
  <c r="Q856"/>
  <c r="Q857"/>
  <c r="Q858"/>
  <c r="Q859"/>
  <c r="Q860"/>
  <c r="Q861"/>
  <c r="Q862"/>
  <c r="Q863"/>
  <c r="Q864"/>
  <c r="Q865"/>
  <c r="Q866"/>
  <c r="Q867"/>
  <c r="Q868"/>
  <c r="Q869"/>
  <c r="Q870"/>
  <c r="Q871"/>
  <c r="Q872"/>
  <c r="Q873"/>
  <c r="Q874"/>
  <c r="Q875"/>
  <c r="Q876"/>
  <c r="Q877"/>
  <c r="Q878"/>
  <c r="Q879"/>
  <c r="Q880"/>
  <c r="Q881"/>
  <c r="Q882"/>
  <c r="Q883"/>
  <c r="Q884"/>
  <c r="Q885"/>
  <c r="Q886"/>
  <c r="Q887"/>
  <c r="Q888"/>
  <c r="Q889"/>
  <c r="Q890"/>
  <c r="Q891"/>
  <c r="Q892"/>
  <c r="Q893"/>
  <c r="Q894"/>
  <c r="Q895"/>
  <c r="Q896"/>
  <c r="Q897"/>
  <c r="Q898"/>
  <c r="Q899"/>
  <c r="Q900"/>
  <c r="Q901"/>
  <c r="Q902"/>
  <c r="Q903"/>
  <c r="Q904"/>
  <c r="Q905"/>
  <c r="Q906"/>
  <c r="Q907"/>
  <c r="Q908"/>
  <c r="Q909"/>
  <c r="Q910"/>
  <c r="Q911"/>
  <c r="Q912"/>
  <c r="Q913"/>
  <c r="Q914"/>
  <c r="Q915"/>
  <c r="Q916"/>
  <c r="Q917"/>
  <c r="Q918"/>
  <c r="Q919"/>
  <c r="Q920"/>
  <c r="Q921"/>
  <c r="Q922"/>
  <c r="Q923"/>
  <c r="Q924"/>
  <c r="Q925"/>
  <c r="Q926"/>
  <c r="Q927"/>
  <c r="Q928"/>
  <c r="Q929"/>
  <c r="Q930"/>
  <c r="Q931"/>
  <c r="Q932"/>
  <c r="Q933"/>
  <c r="Q934"/>
  <c r="Q935"/>
  <c r="Q936"/>
  <c r="Q937"/>
  <c r="Q938"/>
  <c r="Q939"/>
  <c r="Q940"/>
  <c r="Q941"/>
  <c r="Q942"/>
  <c r="Q943"/>
  <c r="Q944"/>
  <c r="Q945"/>
  <c r="Q946"/>
  <c r="Q947"/>
  <c r="Q948"/>
  <c r="Q949"/>
  <c r="Q950"/>
  <c r="Q951"/>
  <c r="Q952"/>
  <c r="Q953"/>
  <c r="Q954"/>
  <c r="Q955"/>
  <c r="Q956"/>
  <c r="Q957"/>
  <c r="Q958"/>
  <c r="Q959"/>
  <c r="Q960"/>
  <c r="Q961"/>
  <c r="Q962"/>
  <c r="Q963"/>
  <c r="Q964"/>
  <c r="Q965"/>
  <c r="Q966"/>
  <c r="Q967"/>
  <c r="Q968"/>
  <c r="Q969"/>
  <c r="Q970"/>
  <c r="Q971"/>
  <c r="Q972"/>
  <c r="Q973"/>
  <c r="Q974"/>
  <c r="Q975"/>
  <c r="Q976"/>
  <c r="Q977"/>
  <c r="Q978"/>
  <c r="Q979"/>
  <c r="Q980"/>
  <c r="Q981"/>
  <c r="Q982"/>
  <c r="Q983"/>
  <c r="Q984"/>
  <c r="Q985"/>
  <c r="Q986"/>
  <c r="Q987"/>
  <c r="Q988"/>
  <c r="Q989"/>
  <c r="Q990"/>
  <c r="Q991"/>
  <c r="Q992"/>
  <c r="Q993"/>
  <c r="Q994"/>
  <c r="Q995"/>
  <c r="Q996"/>
  <c r="Q997"/>
  <c r="Q998"/>
  <c r="Q999"/>
  <c r="Q1000"/>
  <c r="Q1001"/>
  <c r="Q1002"/>
  <c r="Q3"/>
  <c r="P4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7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P206"/>
  <c r="P207"/>
  <c r="P208"/>
  <c r="P209"/>
  <c r="P210"/>
  <c r="P211"/>
  <c r="P212"/>
  <c r="P213"/>
  <c r="P214"/>
  <c r="P215"/>
  <c r="P216"/>
  <c r="P217"/>
  <c r="P218"/>
  <c r="P219"/>
  <c r="P220"/>
  <c r="P221"/>
  <c r="P222"/>
  <c r="P223"/>
  <c r="P224"/>
  <c r="P225"/>
  <c r="P226"/>
  <c r="P227"/>
  <c r="P228"/>
  <c r="P229"/>
  <c r="P230"/>
  <c r="P231"/>
  <c r="P232"/>
  <c r="P233"/>
  <c r="P234"/>
  <c r="P235"/>
  <c r="P236"/>
  <c r="P237"/>
  <c r="P238"/>
  <c r="P239"/>
  <c r="P240"/>
  <c r="P241"/>
  <c r="P242"/>
  <c r="P243"/>
  <c r="P244"/>
  <c r="P245"/>
  <c r="P246"/>
  <c r="P247"/>
  <c r="P248"/>
  <c r="P249"/>
  <c r="P250"/>
  <c r="P251"/>
  <c r="P252"/>
  <c r="P253"/>
  <c r="P254"/>
  <c r="P255"/>
  <c r="P256"/>
  <c r="P257"/>
  <c r="P258"/>
  <c r="P259"/>
  <c r="P260"/>
  <c r="P261"/>
  <c r="P262"/>
  <c r="P263"/>
  <c r="P264"/>
  <c r="P265"/>
  <c r="P266"/>
  <c r="P267"/>
  <c r="P268"/>
  <c r="P269"/>
  <c r="P270"/>
  <c r="P271"/>
  <c r="P272"/>
  <c r="P273"/>
  <c r="P274"/>
  <c r="P275"/>
  <c r="P276"/>
  <c r="P277"/>
  <c r="P278"/>
  <c r="P279"/>
  <c r="P280"/>
  <c r="P281"/>
  <c r="P282"/>
  <c r="P283"/>
  <c r="P284"/>
  <c r="P285"/>
  <c r="P286"/>
  <c r="P287"/>
  <c r="P288"/>
  <c r="P289"/>
  <c r="P290"/>
  <c r="P291"/>
  <c r="P292"/>
  <c r="P293"/>
  <c r="P294"/>
  <c r="P295"/>
  <c r="P296"/>
  <c r="P297"/>
  <c r="P298"/>
  <c r="P299"/>
  <c r="P300"/>
  <c r="P301"/>
  <c r="P302"/>
  <c r="P303"/>
  <c r="P304"/>
  <c r="P305"/>
  <c r="P306"/>
  <c r="P307"/>
  <c r="P308"/>
  <c r="P309"/>
  <c r="P310"/>
  <c r="P311"/>
  <c r="P312"/>
  <c r="P313"/>
  <c r="P314"/>
  <c r="P315"/>
  <c r="P316"/>
  <c r="P317"/>
  <c r="P318"/>
  <c r="P319"/>
  <c r="P320"/>
  <c r="P321"/>
  <c r="P322"/>
  <c r="P323"/>
  <c r="P324"/>
  <c r="P325"/>
  <c r="P326"/>
  <c r="P327"/>
  <c r="P328"/>
  <c r="P329"/>
  <c r="P330"/>
  <c r="P331"/>
  <c r="P332"/>
  <c r="P333"/>
  <c r="P334"/>
  <c r="P335"/>
  <c r="P336"/>
  <c r="P337"/>
  <c r="P338"/>
  <c r="P339"/>
  <c r="P340"/>
  <c r="P341"/>
  <c r="P342"/>
  <c r="P343"/>
  <c r="P344"/>
  <c r="P345"/>
  <c r="P346"/>
  <c r="P347"/>
  <c r="P348"/>
  <c r="P349"/>
  <c r="P350"/>
  <c r="P351"/>
  <c r="P352"/>
  <c r="P353"/>
  <c r="P354"/>
  <c r="P355"/>
  <c r="P356"/>
  <c r="P357"/>
  <c r="P358"/>
  <c r="P359"/>
  <c r="P360"/>
  <c r="P361"/>
  <c r="P362"/>
  <c r="P363"/>
  <c r="P364"/>
  <c r="P365"/>
  <c r="P366"/>
  <c r="P367"/>
  <c r="P368"/>
  <c r="P369"/>
  <c r="P370"/>
  <c r="P371"/>
  <c r="P372"/>
  <c r="P373"/>
  <c r="P374"/>
  <c r="P375"/>
  <c r="P376"/>
  <c r="P377"/>
  <c r="P378"/>
  <c r="P379"/>
  <c r="P380"/>
  <c r="P381"/>
  <c r="P382"/>
  <c r="P383"/>
  <c r="P384"/>
  <c r="P385"/>
  <c r="P386"/>
  <c r="P387"/>
  <c r="P388"/>
  <c r="P389"/>
  <c r="P390"/>
  <c r="P391"/>
  <c r="P392"/>
  <c r="P393"/>
  <c r="P394"/>
  <c r="P395"/>
  <c r="P396"/>
  <c r="P397"/>
  <c r="P398"/>
  <c r="P399"/>
  <c r="P400"/>
  <c r="P401"/>
  <c r="P402"/>
  <c r="P403"/>
  <c r="P404"/>
  <c r="P405"/>
  <c r="P406"/>
  <c r="P407"/>
  <c r="P408"/>
  <c r="P409"/>
  <c r="P410"/>
  <c r="P411"/>
  <c r="P412"/>
  <c r="P413"/>
  <c r="P414"/>
  <c r="P415"/>
  <c r="P416"/>
  <c r="P417"/>
  <c r="P418"/>
  <c r="P419"/>
  <c r="P420"/>
  <c r="P421"/>
  <c r="P422"/>
  <c r="P423"/>
  <c r="P424"/>
  <c r="P425"/>
  <c r="P426"/>
  <c r="P427"/>
  <c r="P428"/>
  <c r="P429"/>
  <c r="P430"/>
  <c r="P431"/>
  <c r="P432"/>
  <c r="P433"/>
  <c r="P434"/>
  <c r="P435"/>
  <c r="P436"/>
  <c r="P437"/>
  <c r="P438"/>
  <c r="P439"/>
  <c r="P440"/>
  <c r="P441"/>
  <c r="P442"/>
  <c r="P443"/>
  <c r="P444"/>
  <c r="P445"/>
  <c r="P446"/>
  <c r="P447"/>
  <c r="P448"/>
  <c r="P449"/>
  <c r="P450"/>
  <c r="P451"/>
  <c r="P452"/>
  <c r="P453"/>
  <c r="P454"/>
  <c r="P455"/>
  <c r="P456"/>
  <c r="P457"/>
  <c r="P458"/>
  <c r="P459"/>
  <c r="P460"/>
  <c r="P461"/>
  <c r="P462"/>
  <c r="P463"/>
  <c r="P464"/>
  <c r="P465"/>
  <c r="P466"/>
  <c r="P467"/>
  <c r="P468"/>
  <c r="P469"/>
  <c r="P470"/>
  <c r="P471"/>
  <c r="P472"/>
  <c r="P473"/>
  <c r="P474"/>
  <c r="P475"/>
  <c r="P476"/>
  <c r="P477"/>
  <c r="P478"/>
  <c r="P479"/>
  <c r="P480"/>
  <c r="P481"/>
  <c r="P482"/>
  <c r="P483"/>
  <c r="P484"/>
  <c r="P485"/>
  <c r="P486"/>
  <c r="P487"/>
  <c r="P488"/>
  <c r="P489"/>
  <c r="P490"/>
  <c r="P491"/>
  <c r="P492"/>
  <c r="P493"/>
  <c r="P494"/>
  <c r="P495"/>
  <c r="P496"/>
  <c r="P497"/>
  <c r="P498"/>
  <c r="P499"/>
  <c r="P500"/>
  <c r="P501"/>
  <c r="P502"/>
  <c r="P503"/>
  <c r="P504"/>
  <c r="P505"/>
  <c r="P506"/>
  <c r="P507"/>
  <c r="P508"/>
  <c r="P509"/>
  <c r="P510"/>
  <c r="P511"/>
  <c r="P512"/>
  <c r="P513"/>
  <c r="P514"/>
  <c r="P515"/>
  <c r="P516"/>
  <c r="P517"/>
  <c r="P518"/>
  <c r="P519"/>
  <c r="P520"/>
  <c r="P521"/>
  <c r="P522"/>
  <c r="P523"/>
  <c r="P524"/>
  <c r="P525"/>
  <c r="P526"/>
  <c r="P527"/>
  <c r="P528"/>
  <c r="P529"/>
  <c r="P530"/>
  <c r="P531"/>
  <c r="P532"/>
  <c r="P533"/>
  <c r="P534"/>
  <c r="P535"/>
  <c r="P536"/>
  <c r="P537"/>
  <c r="P538"/>
  <c r="P539"/>
  <c r="P540"/>
  <c r="P541"/>
  <c r="P542"/>
  <c r="P543"/>
  <c r="P544"/>
  <c r="P545"/>
  <c r="P546"/>
  <c r="P547"/>
  <c r="P548"/>
  <c r="P549"/>
  <c r="P550"/>
  <c r="P551"/>
  <c r="P552"/>
  <c r="P553"/>
  <c r="P554"/>
  <c r="P555"/>
  <c r="P556"/>
  <c r="P557"/>
  <c r="P558"/>
  <c r="P559"/>
  <c r="P560"/>
  <c r="P561"/>
  <c r="P562"/>
  <c r="P563"/>
  <c r="P564"/>
  <c r="P565"/>
  <c r="P566"/>
  <c r="P567"/>
  <c r="P568"/>
  <c r="P569"/>
  <c r="P570"/>
  <c r="P571"/>
  <c r="P572"/>
  <c r="P573"/>
  <c r="P574"/>
  <c r="P575"/>
  <c r="P576"/>
  <c r="P577"/>
  <c r="P578"/>
  <c r="P579"/>
  <c r="P580"/>
  <c r="P581"/>
  <c r="P582"/>
  <c r="P583"/>
  <c r="P584"/>
  <c r="P585"/>
  <c r="P586"/>
  <c r="P587"/>
  <c r="P588"/>
  <c r="P589"/>
  <c r="P590"/>
  <c r="P591"/>
  <c r="P592"/>
  <c r="P593"/>
  <c r="P594"/>
  <c r="P595"/>
  <c r="P596"/>
  <c r="P597"/>
  <c r="P598"/>
  <c r="P599"/>
  <c r="P600"/>
  <c r="P601"/>
  <c r="P602"/>
  <c r="P603"/>
  <c r="P604"/>
  <c r="P605"/>
  <c r="P606"/>
  <c r="P607"/>
  <c r="P608"/>
  <c r="P609"/>
  <c r="P610"/>
  <c r="P611"/>
  <c r="P612"/>
  <c r="P613"/>
  <c r="P614"/>
  <c r="P615"/>
  <c r="P616"/>
  <c r="P617"/>
  <c r="P618"/>
  <c r="P619"/>
  <c r="P620"/>
  <c r="P621"/>
  <c r="P622"/>
  <c r="P623"/>
  <c r="P624"/>
  <c r="P625"/>
  <c r="P626"/>
  <c r="P627"/>
  <c r="P628"/>
  <c r="P629"/>
  <c r="P630"/>
  <c r="P631"/>
  <c r="P632"/>
  <c r="P633"/>
  <c r="P634"/>
  <c r="P635"/>
  <c r="P636"/>
  <c r="P637"/>
  <c r="P638"/>
  <c r="P639"/>
  <c r="P640"/>
  <c r="P641"/>
  <c r="P642"/>
  <c r="P643"/>
  <c r="P644"/>
  <c r="P645"/>
  <c r="P646"/>
  <c r="P647"/>
  <c r="P648"/>
  <c r="P649"/>
  <c r="P650"/>
  <c r="P651"/>
  <c r="P652"/>
  <c r="P653"/>
  <c r="P654"/>
  <c r="P655"/>
  <c r="P656"/>
  <c r="P657"/>
  <c r="P658"/>
  <c r="P659"/>
  <c r="P660"/>
  <c r="P661"/>
  <c r="P662"/>
  <c r="P663"/>
  <c r="P664"/>
  <c r="P665"/>
  <c r="P666"/>
  <c r="P667"/>
  <c r="P668"/>
  <c r="P669"/>
  <c r="P670"/>
  <c r="P671"/>
  <c r="P672"/>
  <c r="P673"/>
  <c r="P674"/>
  <c r="P675"/>
  <c r="P676"/>
  <c r="P677"/>
  <c r="P678"/>
  <c r="P679"/>
  <c r="P680"/>
  <c r="P681"/>
  <c r="P682"/>
  <c r="P683"/>
  <c r="P684"/>
  <c r="P685"/>
  <c r="P686"/>
  <c r="P687"/>
  <c r="P688"/>
  <c r="P689"/>
  <c r="P690"/>
  <c r="P691"/>
  <c r="P692"/>
  <c r="P693"/>
  <c r="P694"/>
  <c r="P695"/>
  <c r="P696"/>
  <c r="P697"/>
  <c r="P698"/>
  <c r="P699"/>
  <c r="P700"/>
  <c r="P701"/>
  <c r="P702"/>
  <c r="P703"/>
  <c r="P704"/>
  <c r="P705"/>
  <c r="P706"/>
  <c r="P707"/>
  <c r="P708"/>
  <c r="P709"/>
  <c r="P710"/>
  <c r="P711"/>
  <c r="P712"/>
  <c r="P713"/>
  <c r="P714"/>
  <c r="P715"/>
  <c r="P716"/>
  <c r="P717"/>
  <c r="P718"/>
  <c r="P719"/>
  <c r="P720"/>
  <c r="P721"/>
  <c r="P722"/>
  <c r="P723"/>
  <c r="P724"/>
  <c r="P725"/>
  <c r="P726"/>
  <c r="P727"/>
  <c r="P728"/>
  <c r="P729"/>
  <c r="P730"/>
  <c r="P731"/>
  <c r="P732"/>
  <c r="P733"/>
  <c r="P734"/>
  <c r="P735"/>
  <c r="P736"/>
  <c r="P737"/>
  <c r="P738"/>
  <c r="P739"/>
  <c r="P740"/>
  <c r="P741"/>
  <c r="P742"/>
  <c r="P743"/>
  <c r="P744"/>
  <c r="P745"/>
  <c r="P746"/>
  <c r="P747"/>
  <c r="P748"/>
  <c r="P749"/>
  <c r="P750"/>
  <c r="P751"/>
  <c r="P752"/>
  <c r="P753"/>
  <c r="P754"/>
  <c r="P755"/>
  <c r="P756"/>
  <c r="P757"/>
  <c r="P758"/>
  <c r="P759"/>
  <c r="P760"/>
  <c r="P761"/>
  <c r="P762"/>
  <c r="P763"/>
  <c r="P764"/>
  <c r="P765"/>
  <c r="P766"/>
  <c r="P767"/>
  <c r="P768"/>
  <c r="P769"/>
  <c r="P770"/>
  <c r="P771"/>
  <c r="P772"/>
  <c r="P773"/>
  <c r="P774"/>
  <c r="P775"/>
  <c r="P776"/>
  <c r="P777"/>
  <c r="P778"/>
  <c r="P779"/>
  <c r="P780"/>
  <c r="P781"/>
  <c r="P782"/>
  <c r="P783"/>
  <c r="P784"/>
  <c r="P785"/>
  <c r="P786"/>
  <c r="P787"/>
  <c r="P788"/>
  <c r="P789"/>
  <c r="P790"/>
  <c r="P791"/>
  <c r="P792"/>
  <c r="P793"/>
  <c r="P794"/>
  <c r="P795"/>
  <c r="P796"/>
  <c r="P797"/>
  <c r="P798"/>
  <c r="P799"/>
  <c r="P800"/>
  <c r="P801"/>
  <c r="P802"/>
  <c r="P803"/>
  <c r="P804"/>
  <c r="P805"/>
  <c r="P806"/>
  <c r="P807"/>
  <c r="P808"/>
  <c r="P809"/>
  <c r="P810"/>
  <c r="P811"/>
  <c r="P812"/>
  <c r="P813"/>
  <c r="P814"/>
  <c r="P815"/>
  <c r="P816"/>
  <c r="P817"/>
  <c r="P818"/>
  <c r="P819"/>
  <c r="P820"/>
  <c r="P821"/>
  <c r="P822"/>
  <c r="P823"/>
  <c r="P824"/>
  <c r="P825"/>
  <c r="P826"/>
  <c r="P827"/>
  <c r="P828"/>
  <c r="P829"/>
  <c r="P830"/>
  <c r="P831"/>
  <c r="P832"/>
  <c r="P833"/>
  <c r="P834"/>
  <c r="P835"/>
  <c r="P836"/>
  <c r="P837"/>
  <c r="P838"/>
  <c r="P839"/>
  <c r="P840"/>
  <c r="P841"/>
  <c r="P842"/>
  <c r="P843"/>
  <c r="P844"/>
  <c r="P845"/>
  <c r="P846"/>
  <c r="P847"/>
  <c r="P848"/>
  <c r="P849"/>
  <c r="P850"/>
  <c r="P851"/>
  <c r="P852"/>
  <c r="P853"/>
  <c r="P854"/>
  <c r="P855"/>
  <c r="P856"/>
  <c r="P857"/>
  <c r="P858"/>
  <c r="P859"/>
  <c r="P860"/>
  <c r="P861"/>
  <c r="P862"/>
  <c r="P863"/>
  <c r="P864"/>
  <c r="P865"/>
  <c r="P866"/>
  <c r="P867"/>
  <c r="P868"/>
  <c r="P869"/>
  <c r="P870"/>
  <c r="P871"/>
  <c r="P872"/>
  <c r="P873"/>
  <c r="P874"/>
  <c r="P875"/>
  <c r="P876"/>
  <c r="P877"/>
  <c r="P878"/>
  <c r="P879"/>
  <c r="P880"/>
  <c r="P881"/>
  <c r="P882"/>
  <c r="P883"/>
  <c r="P884"/>
  <c r="P885"/>
  <c r="P886"/>
  <c r="P887"/>
  <c r="P888"/>
  <c r="P889"/>
  <c r="P890"/>
  <c r="P891"/>
  <c r="P892"/>
  <c r="P893"/>
  <c r="P894"/>
  <c r="P895"/>
  <c r="P896"/>
  <c r="P897"/>
  <c r="P898"/>
  <c r="P899"/>
  <c r="P900"/>
  <c r="P901"/>
  <c r="P902"/>
  <c r="P903"/>
  <c r="P904"/>
  <c r="P905"/>
  <c r="P906"/>
  <c r="P907"/>
  <c r="P908"/>
  <c r="P909"/>
  <c r="P910"/>
  <c r="P911"/>
  <c r="P912"/>
  <c r="P913"/>
  <c r="P914"/>
  <c r="P915"/>
  <c r="P916"/>
  <c r="P917"/>
  <c r="P918"/>
  <c r="P919"/>
  <c r="P920"/>
  <c r="P921"/>
  <c r="P922"/>
  <c r="P923"/>
  <c r="P924"/>
  <c r="P925"/>
  <c r="P926"/>
  <c r="P927"/>
  <c r="P928"/>
  <c r="P929"/>
  <c r="P930"/>
  <c r="P931"/>
  <c r="P932"/>
  <c r="P933"/>
  <c r="P934"/>
  <c r="P935"/>
  <c r="P936"/>
  <c r="P937"/>
  <c r="P938"/>
  <c r="P939"/>
  <c r="P940"/>
  <c r="P941"/>
  <c r="P942"/>
  <c r="P943"/>
  <c r="P944"/>
  <c r="P945"/>
  <c r="P946"/>
  <c r="P947"/>
  <c r="P948"/>
  <c r="P949"/>
  <c r="P950"/>
  <c r="P951"/>
  <c r="P952"/>
  <c r="P953"/>
  <c r="P954"/>
  <c r="P955"/>
  <c r="P956"/>
  <c r="P957"/>
  <c r="P958"/>
  <c r="P959"/>
  <c r="P960"/>
  <c r="P961"/>
  <c r="P962"/>
  <c r="P963"/>
  <c r="P964"/>
  <c r="P965"/>
  <c r="P966"/>
  <c r="P967"/>
  <c r="P968"/>
  <c r="P969"/>
  <c r="P970"/>
  <c r="P971"/>
  <c r="P972"/>
  <c r="P973"/>
  <c r="P974"/>
  <c r="P975"/>
  <c r="P976"/>
  <c r="P977"/>
  <c r="P978"/>
  <c r="P979"/>
  <c r="P980"/>
  <c r="P981"/>
  <c r="P982"/>
  <c r="P983"/>
  <c r="P984"/>
  <c r="P985"/>
  <c r="P986"/>
  <c r="P987"/>
  <c r="P988"/>
  <c r="P989"/>
  <c r="P990"/>
  <c r="P991"/>
  <c r="P992"/>
  <c r="P993"/>
  <c r="P994"/>
  <c r="P995"/>
  <c r="P996"/>
  <c r="P997"/>
  <c r="P998"/>
  <c r="P999"/>
  <c r="P1000"/>
  <c r="P1001"/>
  <c r="P1002"/>
  <c r="P3"/>
  <c r="J34" i="3" l="1"/>
  <c r="J35" s="1"/>
  <c r="J36" s="1"/>
  <c r="J37" s="1"/>
  <c r="K33"/>
  <c r="L34" s="1"/>
  <c r="I34"/>
  <c r="N33"/>
  <c r="P33" s="1"/>
  <c r="G37"/>
  <c r="H37" s="1"/>
  <c r="Y982" i="1"/>
  <c r="K34" i="3" l="1"/>
  <c r="L35" s="1"/>
  <c r="N34"/>
  <c r="P34" s="1"/>
  <c r="U34"/>
  <c r="I35"/>
  <c r="I36"/>
  <c r="O34"/>
  <c r="Q33"/>
  <c r="G38"/>
  <c r="H38" s="1"/>
  <c r="N35"/>
  <c r="K35"/>
  <c r="L36" s="1"/>
  <c r="U35"/>
  <c r="I37"/>
  <c r="D4" i="1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501"/>
  <c r="B502"/>
  <c r="B503"/>
  <c r="B504"/>
  <c r="B505"/>
  <c r="B506"/>
  <c r="B507"/>
  <c r="B508"/>
  <c r="B509"/>
  <c r="B510"/>
  <c r="B511"/>
  <c r="B512"/>
  <c r="B513"/>
  <c r="B514"/>
  <c r="B515"/>
  <c r="B516"/>
  <c r="B517"/>
  <c r="B518"/>
  <c r="B519"/>
  <c r="B520"/>
  <c r="B521"/>
  <c r="B522"/>
  <c r="B523"/>
  <c r="B524"/>
  <c r="B525"/>
  <c r="B526"/>
  <c r="B527"/>
  <c r="B528"/>
  <c r="B529"/>
  <c r="B530"/>
  <c r="B531"/>
  <c r="B532"/>
  <c r="B533"/>
  <c r="B534"/>
  <c r="B535"/>
  <c r="B536"/>
  <c r="B537"/>
  <c r="B538"/>
  <c r="B539"/>
  <c r="B540"/>
  <c r="B541"/>
  <c r="B542"/>
  <c r="B543"/>
  <c r="B544"/>
  <c r="B545"/>
  <c r="B546"/>
  <c r="B547"/>
  <c r="B548"/>
  <c r="B549"/>
  <c r="B550"/>
  <c r="B551"/>
  <c r="B552"/>
  <c r="B553"/>
  <c r="B554"/>
  <c r="B555"/>
  <c r="B556"/>
  <c r="B557"/>
  <c r="B558"/>
  <c r="B559"/>
  <c r="B560"/>
  <c r="B561"/>
  <c r="B562"/>
  <c r="B563"/>
  <c r="B564"/>
  <c r="B565"/>
  <c r="B566"/>
  <c r="B567"/>
  <c r="B568"/>
  <c r="B569"/>
  <c r="B570"/>
  <c r="B571"/>
  <c r="B572"/>
  <c r="B573"/>
  <c r="B574"/>
  <c r="B575"/>
  <c r="B576"/>
  <c r="B577"/>
  <c r="B578"/>
  <c r="B579"/>
  <c r="B580"/>
  <c r="B581"/>
  <c r="B582"/>
  <c r="B583"/>
  <c r="B584"/>
  <c r="B585"/>
  <c r="B586"/>
  <c r="B587"/>
  <c r="B588"/>
  <c r="B589"/>
  <c r="B590"/>
  <c r="B591"/>
  <c r="B592"/>
  <c r="B593"/>
  <c r="B594"/>
  <c r="B595"/>
  <c r="B596"/>
  <c r="B597"/>
  <c r="B598"/>
  <c r="B599"/>
  <c r="B600"/>
  <c r="B601"/>
  <c r="B602"/>
  <c r="B603"/>
  <c r="B604"/>
  <c r="B605"/>
  <c r="B606"/>
  <c r="B607"/>
  <c r="B608"/>
  <c r="B609"/>
  <c r="B610"/>
  <c r="B611"/>
  <c r="B612"/>
  <c r="B613"/>
  <c r="B614"/>
  <c r="B615"/>
  <c r="B616"/>
  <c r="B617"/>
  <c r="B618"/>
  <c r="B619"/>
  <c r="B620"/>
  <c r="B621"/>
  <c r="B622"/>
  <c r="B623"/>
  <c r="B624"/>
  <c r="B625"/>
  <c r="B626"/>
  <c r="B627"/>
  <c r="B628"/>
  <c r="B629"/>
  <c r="B630"/>
  <c r="B631"/>
  <c r="B632"/>
  <c r="B633"/>
  <c r="B634"/>
  <c r="B635"/>
  <c r="B636"/>
  <c r="B637"/>
  <c r="B638"/>
  <c r="B639"/>
  <c r="B640"/>
  <c r="B641"/>
  <c r="B642"/>
  <c r="B643"/>
  <c r="B644"/>
  <c r="B645"/>
  <c r="B646"/>
  <c r="B647"/>
  <c r="B648"/>
  <c r="B649"/>
  <c r="B650"/>
  <c r="B651"/>
  <c r="B652"/>
  <c r="B653"/>
  <c r="B654"/>
  <c r="B655"/>
  <c r="B656"/>
  <c r="B657"/>
  <c r="B658"/>
  <c r="B659"/>
  <c r="B660"/>
  <c r="B661"/>
  <c r="B662"/>
  <c r="B663"/>
  <c r="B664"/>
  <c r="B665"/>
  <c r="B666"/>
  <c r="B667"/>
  <c r="B668"/>
  <c r="B669"/>
  <c r="B670"/>
  <c r="B671"/>
  <c r="B672"/>
  <c r="B673"/>
  <c r="B674"/>
  <c r="B675"/>
  <c r="B676"/>
  <c r="B677"/>
  <c r="B678"/>
  <c r="B679"/>
  <c r="B680"/>
  <c r="B681"/>
  <c r="B682"/>
  <c r="B683"/>
  <c r="B684"/>
  <c r="B685"/>
  <c r="B686"/>
  <c r="B687"/>
  <c r="B688"/>
  <c r="B689"/>
  <c r="B690"/>
  <c r="B691"/>
  <c r="B692"/>
  <c r="B693"/>
  <c r="B694"/>
  <c r="B695"/>
  <c r="B696"/>
  <c r="B697"/>
  <c r="B698"/>
  <c r="B699"/>
  <c r="B700"/>
  <c r="B701"/>
  <c r="B702"/>
  <c r="B703"/>
  <c r="B704"/>
  <c r="B705"/>
  <c r="B706"/>
  <c r="B707"/>
  <c r="B708"/>
  <c r="B709"/>
  <c r="B710"/>
  <c r="B711"/>
  <c r="B712"/>
  <c r="B713"/>
  <c r="B714"/>
  <c r="B715"/>
  <c r="B716"/>
  <c r="B717"/>
  <c r="B718"/>
  <c r="B719"/>
  <c r="B720"/>
  <c r="B721"/>
  <c r="B722"/>
  <c r="B723"/>
  <c r="B724"/>
  <c r="B725"/>
  <c r="B726"/>
  <c r="B727"/>
  <c r="B728"/>
  <c r="B729"/>
  <c r="B730"/>
  <c r="B731"/>
  <c r="B732"/>
  <c r="B733"/>
  <c r="B734"/>
  <c r="B735"/>
  <c r="B736"/>
  <c r="B737"/>
  <c r="B738"/>
  <c r="B739"/>
  <c r="B740"/>
  <c r="B741"/>
  <c r="B742"/>
  <c r="B743"/>
  <c r="B744"/>
  <c r="B745"/>
  <c r="B746"/>
  <c r="B747"/>
  <c r="B748"/>
  <c r="B749"/>
  <c r="B750"/>
  <c r="B751"/>
  <c r="B752"/>
  <c r="B753"/>
  <c r="B754"/>
  <c r="B755"/>
  <c r="B756"/>
  <c r="B757"/>
  <c r="B758"/>
  <c r="B759"/>
  <c r="B760"/>
  <c r="B761"/>
  <c r="B762"/>
  <c r="B763"/>
  <c r="B764"/>
  <c r="B765"/>
  <c r="B766"/>
  <c r="B767"/>
  <c r="B768"/>
  <c r="B769"/>
  <c r="B770"/>
  <c r="B771"/>
  <c r="B772"/>
  <c r="B773"/>
  <c r="B774"/>
  <c r="B775"/>
  <c r="B776"/>
  <c r="B777"/>
  <c r="B778"/>
  <c r="B779"/>
  <c r="B780"/>
  <c r="B781"/>
  <c r="B782"/>
  <c r="B783"/>
  <c r="B784"/>
  <c r="B785"/>
  <c r="B786"/>
  <c r="B787"/>
  <c r="B788"/>
  <c r="B789"/>
  <c r="B790"/>
  <c r="B791"/>
  <c r="B792"/>
  <c r="B793"/>
  <c r="B794"/>
  <c r="B795"/>
  <c r="B796"/>
  <c r="B797"/>
  <c r="B798"/>
  <c r="B799"/>
  <c r="B800"/>
  <c r="B801"/>
  <c r="B802"/>
  <c r="B803"/>
  <c r="B804"/>
  <c r="B805"/>
  <c r="B806"/>
  <c r="B807"/>
  <c r="B808"/>
  <c r="B809"/>
  <c r="B810"/>
  <c r="B811"/>
  <c r="B812"/>
  <c r="B813"/>
  <c r="B814"/>
  <c r="B815"/>
  <c r="B816"/>
  <c r="B817"/>
  <c r="B818"/>
  <c r="B819"/>
  <c r="B820"/>
  <c r="B821"/>
  <c r="B822"/>
  <c r="B823"/>
  <c r="B824"/>
  <c r="B825"/>
  <c r="B826"/>
  <c r="B827"/>
  <c r="B828"/>
  <c r="B829"/>
  <c r="B830"/>
  <c r="B831"/>
  <c r="B832"/>
  <c r="B833"/>
  <c r="B834"/>
  <c r="B835"/>
  <c r="B836"/>
  <c r="B837"/>
  <c r="B838"/>
  <c r="B839"/>
  <c r="B840"/>
  <c r="B841"/>
  <c r="B842"/>
  <c r="B843"/>
  <c r="B844"/>
  <c r="B845"/>
  <c r="B846"/>
  <c r="B847"/>
  <c r="B848"/>
  <c r="B849"/>
  <c r="B850"/>
  <c r="B851"/>
  <c r="B852"/>
  <c r="B853"/>
  <c r="B854"/>
  <c r="B855"/>
  <c r="B856"/>
  <c r="B857"/>
  <c r="B858"/>
  <c r="B859"/>
  <c r="B860"/>
  <c r="B861"/>
  <c r="B862"/>
  <c r="B863"/>
  <c r="B864"/>
  <c r="B865"/>
  <c r="B866"/>
  <c r="B867"/>
  <c r="B868"/>
  <c r="B869"/>
  <c r="B870"/>
  <c r="B871"/>
  <c r="B872"/>
  <c r="B873"/>
  <c r="B874"/>
  <c r="B875"/>
  <c r="B876"/>
  <c r="B877"/>
  <c r="B878"/>
  <c r="B879"/>
  <c r="B880"/>
  <c r="B881"/>
  <c r="B882"/>
  <c r="B883"/>
  <c r="B884"/>
  <c r="B885"/>
  <c r="B886"/>
  <c r="B887"/>
  <c r="B888"/>
  <c r="B889"/>
  <c r="B890"/>
  <c r="B891"/>
  <c r="B892"/>
  <c r="B893"/>
  <c r="B894"/>
  <c r="B895"/>
  <c r="B896"/>
  <c r="B897"/>
  <c r="B898"/>
  <c r="B899"/>
  <c r="B900"/>
  <c r="B901"/>
  <c r="B902"/>
  <c r="B903"/>
  <c r="B904"/>
  <c r="B905"/>
  <c r="B906"/>
  <c r="B907"/>
  <c r="B908"/>
  <c r="B909"/>
  <c r="B910"/>
  <c r="B911"/>
  <c r="B912"/>
  <c r="B913"/>
  <c r="B914"/>
  <c r="B915"/>
  <c r="B916"/>
  <c r="B917"/>
  <c r="B918"/>
  <c r="B919"/>
  <c r="B920"/>
  <c r="B921"/>
  <c r="B922"/>
  <c r="B923"/>
  <c r="B924"/>
  <c r="B925"/>
  <c r="B926"/>
  <c r="B927"/>
  <c r="B928"/>
  <c r="B929"/>
  <c r="B930"/>
  <c r="B931"/>
  <c r="B932"/>
  <c r="B933"/>
  <c r="B934"/>
  <c r="B935"/>
  <c r="B936"/>
  <c r="B937"/>
  <c r="B938"/>
  <c r="B939"/>
  <c r="B940"/>
  <c r="B941"/>
  <c r="B942"/>
  <c r="B943"/>
  <c r="B944"/>
  <c r="B945"/>
  <c r="B946"/>
  <c r="B947"/>
  <c r="B948"/>
  <c r="B949"/>
  <c r="B950"/>
  <c r="B951"/>
  <c r="B952"/>
  <c r="B953"/>
  <c r="B954"/>
  <c r="B955"/>
  <c r="B956"/>
  <c r="B957"/>
  <c r="B958"/>
  <c r="B959"/>
  <c r="B960"/>
  <c r="B961"/>
  <c r="B962"/>
  <c r="B963"/>
  <c r="B964"/>
  <c r="B965"/>
  <c r="B966"/>
  <c r="B967"/>
  <c r="B968"/>
  <c r="B969"/>
  <c r="B970"/>
  <c r="B971"/>
  <c r="B972"/>
  <c r="B973"/>
  <c r="B974"/>
  <c r="B975"/>
  <c r="B976"/>
  <c r="B977"/>
  <c r="B978"/>
  <c r="B979"/>
  <c r="B980"/>
  <c r="B981"/>
  <c r="B982"/>
  <c r="B983"/>
  <c r="B984"/>
  <c r="B985"/>
  <c r="B986"/>
  <c r="B987"/>
  <c r="B988"/>
  <c r="B989"/>
  <c r="B990"/>
  <c r="B991"/>
  <c r="B992"/>
  <c r="B993"/>
  <c r="B994"/>
  <c r="B995"/>
  <c r="B996"/>
  <c r="B997"/>
  <c r="B998"/>
  <c r="B999"/>
  <c r="B1000"/>
  <c r="B1001"/>
  <c r="M34" i="3" l="1"/>
  <c r="R34"/>
  <c r="S34" s="1"/>
  <c r="P35"/>
  <c r="J38"/>
  <c r="J39" s="1"/>
  <c r="Q34"/>
  <c r="X34" s="1"/>
  <c r="O35"/>
  <c r="O36"/>
  <c r="G39"/>
  <c r="H39" s="1"/>
  <c r="M35"/>
  <c r="Q35"/>
  <c r="R35"/>
  <c r="S35" s="1"/>
  <c r="I38"/>
  <c r="N36"/>
  <c r="P36" s="1"/>
  <c r="K36"/>
  <c r="L37" s="1"/>
  <c r="U36"/>
  <c r="D3" i="1"/>
  <c r="B3"/>
  <c r="X35" i="3" l="1"/>
  <c r="O37"/>
  <c r="G40"/>
  <c r="H40" s="1"/>
  <c r="M36"/>
  <c r="Q36"/>
  <c r="X36" s="1"/>
  <c r="R36"/>
  <c r="S36" s="1"/>
  <c r="N37"/>
  <c r="P37" s="1"/>
  <c r="K37"/>
  <c r="L38" s="1"/>
  <c r="U37"/>
  <c r="I39"/>
  <c r="K151" i="1"/>
  <c r="K537"/>
  <c r="K545"/>
  <c r="K553"/>
  <c r="K561"/>
  <c r="K569"/>
  <c r="K577"/>
  <c r="K585"/>
  <c r="K593"/>
  <c r="K601"/>
  <c r="K609"/>
  <c r="K617"/>
  <c r="K625"/>
  <c r="K633"/>
  <c r="K641"/>
  <c r="K649"/>
  <c r="K657"/>
  <c r="K665"/>
  <c r="K673"/>
  <c r="K681"/>
  <c r="K689"/>
  <c r="K697"/>
  <c r="K705"/>
  <c r="K713"/>
  <c r="K721"/>
  <c r="K729"/>
  <c r="K737"/>
  <c r="K745"/>
  <c r="K753"/>
  <c r="K761"/>
  <c r="K769"/>
  <c r="K777"/>
  <c r="K785"/>
  <c r="K793"/>
  <c r="K801"/>
  <c r="K809"/>
  <c r="K817"/>
  <c r="K825"/>
  <c r="K833"/>
  <c r="K841"/>
  <c r="K849"/>
  <c r="K857"/>
  <c r="K865"/>
  <c r="K873"/>
  <c r="K881"/>
  <c r="K889"/>
  <c r="K897"/>
  <c r="K905"/>
  <c r="K913"/>
  <c r="K921"/>
  <c r="K929"/>
  <c r="K937"/>
  <c r="K945"/>
  <c r="K953"/>
  <c r="K961"/>
  <c r="K969"/>
  <c r="K977"/>
  <c r="K985"/>
  <c r="K993"/>
  <c r="K1001"/>
  <c r="K538"/>
  <c r="K586"/>
  <c r="K642"/>
  <c r="K682"/>
  <c r="K738"/>
  <c r="K794"/>
  <c r="K850"/>
  <c r="K906"/>
  <c r="K962"/>
  <c r="K536"/>
  <c r="K544"/>
  <c r="K552"/>
  <c r="K560"/>
  <c r="K568"/>
  <c r="K576"/>
  <c r="K584"/>
  <c r="K592"/>
  <c r="K600"/>
  <c r="K608"/>
  <c r="K616"/>
  <c r="K624"/>
  <c r="K632"/>
  <c r="K640"/>
  <c r="K648"/>
  <c r="K656"/>
  <c r="K664"/>
  <c r="K672"/>
  <c r="K680"/>
  <c r="K688"/>
  <c r="K696"/>
  <c r="K704"/>
  <c r="K712"/>
  <c r="K720"/>
  <c r="K728"/>
  <c r="K736"/>
  <c r="K744"/>
  <c r="K752"/>
  <c r="K760"/>
  <c r="K768"/>
  <c r="K776"/>
  <c r="K784"/>
  <c r="K792"/>
  <c r="K800"/>
  <c r="K808"/>
  <c r="K816"/>
  <c r="K824"/>
  <c r="K832"/>
  <c r="K840"/>
  <c r="K848"/>
  <c r="K856"/>
  <c r="K864"/>
  <c r="K872"/>
  <c r="K880"/>
  <c r="K888"/>
  <c r="K896"/>
  <c r="K904"/>
  <c r="K912"/>
  <c r="K920"/>
  <c r="K928"/>
  <c r="K936"/>
  <c r="K944"/>
  <c r="K952"/>
  <c r="K960"/>
  <c r="K968"/>
  <c r="K976"/>
  <c r="K984"/>
  <c r="K992"/>
  <c r="K1000"/>
  <c r="K578"/>
  <c r="K634"/>
  <c r="K674"/>
  <c r="K730"/>
  <c r="K786"/>
  <c r="K842"/>
  <c r="K898"/>
  <c r="K954"/>
  <c r="K543"/>
  <c r="K551"/>
  <c r="K559"/>
  <c r="K567"/>
  <c r="K575"/>
  <c r="K583"/>
  <c r="K591"/>
  <c r="K599"/>
  <c r="K607"/>
  <c r="K615"/>
  <c r="K623"/>
  <c r="K631"/>
  <c r="K639"/>
  <c r="K647"/>
  <c r="K655"/>
  <c r="K663"/>
  <c r="K671"/>
  <c r="K679"/>
  <c r="K687"/>
  <c r="K695"/>
  <c r="K703"/>
  <c r="K711"/>
  <c r="K719"/>
  <c r="K727"/>
  <c r="K735"/>
  <c r="K743"/>
  <c r="K751"/>
  <c r="K759"/>
  <c r="K767"/>
  <c r="K775"/>
  <c r="K783"/>
  <c r="K791"/>
  <c r="K799"/>
  <c r="K807"/>
  <c r="K815"/>
  <c r="K823"/>
  <c r="K831"/>
  <c r="K839"/>
  <c r="K847"/>
  <c r="K855"/>
  <c r="K863"/>
  <c r="K871"/>
  <c r="K879"/>
  <c r="K887"/>
  <c r="K895"/>
  <c r="K903"/>
  <c r="K911"/>
  <c r="K919"/>
  <c r="K927"/>
  <c r="K935"/>
  <c r="K943"/>
  <c r="K951"/>
  <c r="K959"/>
  <c r="K967"/>
  <c r="K975"/>
  <c r="K983"/>
  <c r="K991"/>
  <c r="K999"/>
  <c r="K594"/>
  <c r="K650"/>
  <c r="K706"/>
  <c r="K762"/>
  <c r="K826"/>
  <c r="K866"/>
  <c r="K914"/>
  <c r="K970"/>
  <c r="K542"/>
  <c r="K550"/>
  <c r="K558"/>
  <c r="K566"/>
  <c r="K574"/>
  <c r="K582"/>
  <c r="K590"/>
  <c r="K598"/>
  <c r="K606"/>
  <c r="K614"/>
  <c r="K622"/>
  <c r="K630"/>
  <c r="K638"/>
  <c r="K646"/>
  <c r="K654"/>
  <c r="K662"/>
  <c r="K670"/>
  <c r="K678"/>
  <c r="K686"/>
  <c r="K694"/>
  <c r="K702"/>
  <c r="K710"/>
  <c r="K718"/>
  <c r="K726"/>
  <c r="K734"/>
  <c r="K742"/>
  <c r="K750"/>
  <c r="K758"/>
  <c r="K766"/>
  <c r="K774"/>
  <c r="K782"/>
  <c r="K790"/>
  <c r="K798"/>
  <c r="K806"/>
  <c r="K814"/>
  <c r="K822"/>
  <c r="K830"/>
  <c r="K838"/>
  <c r="K846"/>
  <c r="K854"/>
  <c r="K862"/>
  <c r="K870"/>
  <c r="K878"/>
  <c r="K886"/>
  <c r="K894"/>
  <c r="K902"/>
  <c r="K910"/>
  <c r="K918"/>
  <c r="K926"/>
  <c r="K934"/>
  <c r="K942"/>
  <c r="K950"/>
  <c r="K958"/>
  <c r="K966"/>
  <c r="K974"/>
  <c r="K982"/>
  <c r="K990"/>
  <c r="K998"/>
  <c r="K554"/>
  <c r="K618"/>
  <c r="K690"/>
  <c r="K746"/>
  <c r="K802"/>
  <c r="K858"/>
  <c r="K930"/>
  <c r="K986"/>
  <c r="K541"/>
  <c r="K549"/>
  <c r="K557"/>
  <c r="K565"/>
  <c r="K573"/>
  <c r="K581"/>
  <c r="K589"/>
  <c r="K597"/>
  <c r="K605"/>
  <c r="K613"/>
  <c r="K621"/>
  <c r="K629"/>
  <c r="K637"/>
  <c r="K645"/>
  <c r="K653"/>
  <c r="K661"/>
  <c r="K669"/>
  <c r="K677"/>
  <c r="K685"/>
  <c r="K693"/>
  <c r="K701"/>
  <c r="K709"/>
  <c r="K717"/>
  <c r="K725"/>
  <c r="K733"/>
  <c r="K741"/>
  <c r="K749"/>
  <c r="K757"/>
  <c r="K765"/>
  <c r="K773"/>
  <c r="K781"/>
  <c r="K789"/>
  <c r="K797"/>
  <c r="K805"/>
  <c r="K813"/>
  <c r="K821"/>
  <c r="K829"/>
  <c r="K837"/>
  <c r="K845"/>
  <c r="K853"/>
  <c r="K861"/>
  <c r="K869"/>
  <c r="K877"/>
  <c r="K885"/>
  <c r="K893"/>
  <c r="K901"/>
  <c r="K909"/>
  <c r="K917"/>
  <c r="K925"/>
  <c r="K933"/>
  <c r="K941"/>
  <c r="K949"/>
  <c r="K957"/>
  <c r="K965"/>
  <c r="K973"/>
  <c r="K981"/>
  <c r="K989"/>
  <c r="K997"/>
  <c r="K562"/>
  <c r="K626"/>
  <c r="K698"/>
  <c r="K754"/>
  <c r="K810"/>
  <c r="K874"/>
  <c r="K938"/>
  <c r="K994"/>
  <c r="K540"/>
  <c r="K548"/>
  <c r="K556"/>
  <c r="K564"/>
  <c r="K572"/>
  <c r="K580"/>
  <c r="K588"/>
  <c r="K596"/>
  <c r="K604"/>
  <c r="K612"/>
  <c r="K620"/>
  <c r="K628"/>
  <c r="K636"/>
  <c r="K644"/>
  <c r="K652"/>
  <c r="K660"/>
  <c r="K668"/>
  <c r="K676"/>
  <c r="K684"/>
  <c r="K692"/>
  <c r="K700"/>
  <c r="K708"/>
  <c r="K716"/>
  <c r="K724"/>
  <c r="K732"/>
  <c r="K740"/>
  <c r="K748"/>
  <c r="K756"/>
  <c r="K764"/>
  <c r="K772"/>
  <c r="K780"/>
  <c r="K788"/>
  <c r="K796"/>
  <c r="K804"/>
  <c r="K812"/>
  <c r="K820"/>
  <c r="K828"/>
  <c r="K836"/>
  <c r="K844"/>
  <c r="K852"/>
  <c r="K860"/>
  <c r="K868"/>
  <c r="K876"/>
  <c r="K884"/>
  <c r="K892"/>
  <c r="K900"/>
  <c r="K908"/>
  <c r="K916"/>
  <c r="K924"/>
  <c r="K932"/>
  <c r="K940"/>
  <c r="K948"/>
  <c r="K956"/>
  <c r="K964"/>
  <c r="K972"/>
  <c r="K980"/>
  <c r="K988"/>
  <c r="K996"/>
  <c r="K570"/>
  <c r="K610"/>
  <c r="K666"/>
  <c r="K722"/>
  <c r="K778"/>
  <c r="K834"/>
  <c r="K890"/>
  <c r="K946"/>
  <c r="K539"/>
  <c r="K547"/>
  <c r="K555"/>
  <c r="K563"/>
  <c r="K571"/>
  <c r="K579"/>
  <c r="K587"/>
  <c r="K595"/>
  <c r="K603"/>
  <c r="K611"/>
  <c r="K619"/>
  <c r="K627"/>
  <c r="K635"/>
  <c r="K643"/>
  <c r="K651"/>
  <c r="K659"/>
  <c r="K667"/>
  <c r="K675"/>
  <c r="K683"/>
  <c r="K691"/>
  <c r="K699"/>
  <c r="K707"/>
  <c r="K715"/>
  <c r="K723"/>
  <c r="K731"/>
  <c r="K739"/>
  <c r="K747"/>
  <c r="K755"/>
  <c r="K763"/>
  <c r="K771"/>
  <c r="K779"/>
  <c r="K787"/>
  <c r="K795"/>
  <c r="K803"/>
  <c r="K811"/>
  <c r="K819"/>
  <c r="K827"/>
  <c r="K835"/>
  <c r="K843"/>
  <c r="K851"/>
  <c r="K859"/>
  <c r="K867"/>
  <c r="K875"/>
  <c r="K883"/>
  <c r="K891"/>
  <c r="K899"/>
  <c r="K907"/>
  <c r="K915"/>
  <c r="K923"/>
  <c r="K931"/>
  <c r="K939"/>
  <c r="K947"/>
  <c r="K955"/>
  <c r="K963"/>
  <c r="K971"/>
  <c r="K979"/>
  <c r="K987"/>
  <c r="K995"/>
  <c r="K546"/>
  <c r="K602"/>
  <c r="K658"/>
  <c r="K714"/>
  <c r="K770"/>
  <c r="K818"/>
  <c r="K882"/>
  <c r="K922"/>
  <c r="K978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32"/>
  <c r="J40" i="3" l="1"/>
  <c r="O38"/>
  <c r="N38" s="1"/>
  <c r="P38" s="1"/>
  <c r="K38"/>
  <c r="L39" s="1"/>
  <c r="G41"/>
  <c r="H41" s="1"/>
  <c r="M37"/>
  <c r="I40"/>
  <c r="U38"/>
  <c r="R37"/>
  <c r="S37" s="1"/>
  <c r="Q37"/>
  <c r="X37" s="1"/>
  <c r="E32" i="1"/>
  <c r="L32"/>
  <c r="O32" s="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151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978"/>
  <c r="E922"/>
  <c r="E882"/>
  <c r="E818"/>
  <c r="E770"/>
  <c r="E714"/>
  <c r="E658"/>
  <c r="E602"/>
  <c r="E546"/>
  <c r="E995"/>
  <c r="E987"/>
  <c r="E979"/>
  <c r="E971"/>
  <c r="E963"/>
  <c r="E955"/>
  <c r="E947"/>
  <c r="E939"/>
  <c r="E931"/>
  <c r="E923"/>
  <c r="E915"/>
  <c r="E907"/>
  <c r="E899"/>
  <c r="E891"/>
  <c r="E883"/>
  <c r="E875"/>
  <c r="E867"/>
  <c r="E859"/>
  <c r="E851"/>
  <c r="E843"/>
  <c r="E835"/>
  <c r="E827"/>
  <c r="E819"/>
  <c r="E811"/>
  <c r="E803"/>
  <c r="E795"/>
  <c r="E787"/>
  <c r="E779"/>
  <c r="E771"/>
  <c r="E763"/>
  <c r="E755"/>
  <c r="E747"/>
  <c r="E739"/>
  <c r="E731"/>
  <c r="E723"/>
  <c r="E715"/>
  <c r="E707"/>
  <c r="E699"/>
  <c r="E691"/>
  <c r="E683"/>
  <c r="E675"/>
  <c r="E667"/>
  <c r="E659"/>
  <c r="E651"/>
  <c r="E643"/>
  <c r="E635"/>
  <c r="E627"/>
  <c r="E619"/>
  <c r="E611"/>
  <c r="E603"/>
  <c r="E595"/>
  <c r="E587"/>
  <c r="E579"/>
  <c r="E571"/>
  <c r="E563"/>
  <c r="E555"/>
  <c r="E547"/>
  <c r="E539"/>
  <c r="E946"/>
  <c r="E890"/>
  <c r="E834"/>
  <c r="E778"/>
  <c r="E722"/>
  <c r="E666"/>
  <c r="E610"/>
  <c r="E570"/>
  <c r="E996"/>
  <c r="E988"/>
  <c r="E980"/>
  <c r="E972"/>
  <c r="E964"/>
  <c r="E956"/>
  <c r="E948"/>
  <c r="E940"/>
  <c r="E932"/>
  <c r="E924"/>
  <c r="E916"/>
  <c r="E908"/>
  <c r="E900"/>
  <c r="E892"/>
  <c r="E884"/>
  <c r="E876"/>
  <c r="E868"/>
  <c r="E860"/>
  <c r="E852"/>
  <c r="E844"/>
  <c r="E836"/>
  <c r="E828"/>
  <c r="E820"/>
  <c r="E812"/>
  <c r="E804"/>
  <c r="E796"/>
  <c r="E788"/>
  <c r="E780"/>
  <c r="E772"/>
  <c r="E764"/>
  <c r="E756"/>
  <c r="E748"/>
  <c r="E740"/>
  <c r="E732"/>
  <c r="E724"/>
  <c r="E716"/>
  <c r="E708"/>
  <c r="E700"/>
  <c r="E692"/>
  <c r="E684"/>
  <c r="E676"/>
  <c r="E668"/>
  <c r="E660"/>
  <c r="E652"/>
  <c r="E644"/>
  <c r="E636"/>
  <c r="E628"/>
  <c r="E620"/>
  <c r="E612"/>
  <c r="E604"/>
  <c r="E596"/>
  <c r="E588"/>
  <c r="E580"/>
  <c r="E572"/>
  <c r="E564"/>
  <c r="E556"/>
  <c r="E548"/>
  <c r="E540"/>
  <c r="E994"/>
  <c r="E938"/>
  <c r="E874"/>
  <c r="E810"/>
  <c r="E754"/>
  <c r="E698"/>
  <c r="E626"/>
  <c r="E562"/>
  <c r="E997"/>
  <c r="E989"/>
  <c r="E981"/>
  <c r="E973"/>
  <c r="E965"/>
  <c r="E957"/>
  <c r="E949"/>
  <c r="E941"/>
  <c r="E933"/>
  <c r="E925"/>
  <c r="E917"/>
  <c r="E909"/>
  <c r="E901"/>
  <c r="E893"/>
  <c r="E885"/>
  <c r="E877"/>
  <c r="E869"/>
  <c r="E861"/>
  <c r="E853"/>
  <c r="E845"/>
  <c r="E837"/>
  <c r="E829"/>
  <c r="E821"/>
  <c r="E813"/>
  <c r="E805"/>
  <c r="E797"/>
  <c r="E789"/>
  <c r="E781"/>
  <c r="E773"/>
  <c r="E765"/>
  <c r="E757"/>
  <c r="E749"/>
  <c r="E741"/>
  <c r="E733"/>
  <c r="E725"/>
  <c r="E717"/>
  <c r="E709"/>
  <c r="E701"/>
  <c r="E693"/>
  <c r="E685"/>
  <c r="E677"/>
  <c r="E669"/>
  <c r="E661"/>
  <c r="E653"/>
  <c r="E645"/>
  <c r="E637"/>
  <c r="E629"/>
  <c r="E621"/>
  <c r="E613"/>
  <c r="E605"/>
  <c r="E597"/>
  <c r="E589"/>
  <c r="E581"/>
  <c r="E573"/>
  <c r="E565"/>
  <c r="E557"/>
  <c r="E549"/>
  <c r="E541"/>
  <c r="E986"/>
  <c r="E930"/>
  <c r="E858"/>
  <c r="E802"/>
  <c r="E746"/>
  <c r="E690"/>
  <c r="E618"/>
  <c r="E554"/>
  <c r="E998"/>
  <c r="E990"/>
  <c r="E982"/>
  <c r="E974"/>
  <c r="E966"/>
  <c r="E958"/>
  <c r="E950"/>
  <c r="E942"/>
  <c r="E934"/>
  <c r="E926"/>
  <c r="E918"/>
  <c r="E910"/>
  <c r="E902"/>
  <c r="E894"/>
  <c r="E886"/>
  <c r="E878"/>
  <c r="E870"/>
  <c r="E862"/>
  <c r="E854"/>
  <c r="E846"/>
  <c r="E838"/>
  <c r="E830"/>
  <c r="E822"/>
  <c r="E814"/>
  <c r="E806"/>
  <c r="E798"/>
  <c r="E790"/>
  <c r="E782"/>
  <c r="E774"/>
  <c r="E766"/>
  <c r="E758"/>
  <c r="E750"/>
  <c r="E742"/>
  <c r="E734"/>
  <c r="E726"/>
  <c r="E718"/>
  <c r="E710"/>
  <c r="E702"/>
  <c r="E694"/>
  <c r="E686"/>
  <c r="E678"/>
  <c r="E670"/>
  <c r="E662"/>
  <c r="E654"/>
  <c r="E646"/>
  <c r="E638"/>
  <c r="E630"/>
  <c r="E622"/>
  <c r="E614"/>
  <c r="E606"/>
  <c r="E598"/>
  <c r="E590"/>
  <c r="E582"/>
  <c r="E574"/>
  <c r="E566"/>
  <c r="E558"/>
  <c r="E550"/>
  <c r="E542"/>
  <c r="E970"/>
  <c r="E914"/>
  <c r="E866"/>
  <c r="E826"/>
  <c r="E762"/>
  <c r="E706"/>
  <c r="E650"/>
  <c r="E594"/>
  <c r="E999"/>
  <c r="E991"/>
  <c r="E983"/>
  <c r="E975"/>
  <c r="E967"/>
  <c r="E959"/>
  <c r="E951"/>
  <c r="E943"/>
  <c r="E935"/>
  <c r="E927"/>
  <c r="E919"/>
  <c r="E911"/>
  <c r="E903"/>
  <c r="E895"/>
  <c r="E887"/>
  <c r="E879"/>
  <c r="E871"/>
  <c r="E863"/>
  <c r="E855"/>
  <c r="E847"/>
  <c r="E839"/>
  <c r="E831"/>
  <c r="E823"/>
  <c r="E815"/>
  <c r="E807"/>
  <c r="E799"/>
  <c r="E791"/>
  <c r="E783"/>
  <c r="E775"/>
  <c r="E767"/>
  <c r="E759"/>
  <c r="E751"/>
  <c r="E743"/>
  <c r="E735"/>
  <c r="E727"/>
  <c r="E719"/>
  <c r="E711"/>
  <c r="E703"/>
  <c r="E695"/>
  <c r="E687"/>
  <c r="E679"/>
  <c r="E671"/>
  <c r="E663"/>
  <c r="E655"/>
  <c r="E647"/>
  <c r="E639"/>
  <c r="E631"/>
  <c r="E623"/>
  <c r="E615"/>
  <c r="E607"/>
  <c r="E599"/>
  <c r="E591"/>
  <c r="E583"/>
  <c r="E575"/>
  <c r="E567"/>
  <c r="E559"/>
  <c r="E551"/>
  <c r="E543"/>
  <c r="E954"/>
  <c r="E898"/>
  <c r="E842"/>
  <c r="E786"/>
  <c r="E730"/>
  <c r="E674"/>
  <c r="E634"/>
  <c r="E578"/>
  <c r="E1000"/>
  <c r="E992"/>
  <c r="E984"/>
  <c r="E976"/>
  <c r="E968"/>
  <c r="E960"/>
  <c r="E952"/>
  <c r="E944"/>
  <c r="E936"/>
  <c r="E928"/>
  <c r="E920"/>
  <c r="E912"/>
  <c r="E904"/>
  <c r="E896"/>
  <c r="E888"/>
  <c r="E880"/>
  <c r="E872"/>
  <c r="E864"/>
  <c r="E856"/>
  <c r="E848"/>
  <c r="E840"/>
  <c r="E832"/>
  <c r="E824"/>
  <c r="E816"/>
  <c r="E808"/>
  <c r="E800"/>
  <c r="E792"/>
  <c r="E784"/>
  <c r="E776"/>
  <c r="E768"/>
  <c r="E760"/>
  <c r="E752"/>
  <c r="E744"/>
  <c r="E736"/>
  <c r="E728"/>
  <c r="E720"/>
  <c r="E712"/>
  <c r="E704"/>
  <c r="E696"/>
  <c r="E688"/>
  <c r="E680"/>
  <c r="E672"/>
  <c r="E664"/>
  <c r="E656"/>
  <c r="E648"/>
  <c r="E640"/>
  <c r="E632"/>
  <c r="E624"/>
  <c r="E616"/>
  <c r="E608"/>
  <c r="E600"/>
  <c r="E592"/>
  <c r="E584"/>
  <c r="E576"/>
  <c r="E568"/>
  <c r="E560"/>
  <c r="E552"/>
  <c r="E544"/>
  <c r="E536"/>
  <c r="E962"/>
  <c r="E906"/>
  <c r="E850"/>
  <c r="E794"/>
  <c r="E738"/>
  <c r="E682"/>
  <c r="E642"/>
  <c r="E586"/>
  <c r="E538"/>
  <c r="E1001"/>
  <c r="E993"/>
  <c r="E985"/>
  <c r="E977"/>
  <c r="E969"/>
  <c r="E961"/>
  <c r="E953"/>
  <c r="E945"/>
  <c r="E937"/>
  <c r="E929"/>
  <c r="E921"/>
  <c r="E913"/>
  <c r="E905"/>
  <c r="E897"/>
  <c r="E889"/>
  <c r="E881"/>
  <c r="E873"/>
  <c r="E865"/>
  <c r="E857"/>
  <c r="E849"/>
  <c r="E841"/>
  <c r="E833"/>
  <c r="E825"/>
  <c r="E817"/>
  <c r="E809"/>
  <c r="E801"/>
  <c r="E793"/>
  <c r="E785"/>
  <c r="E777"/>
  <c r="E769"/>
  <c r="E761"/>
  <c r="E753"/>
  <c r="E745"/>
  <c r="E737"/>
  <c r="E729"/>
  <c r="E721"/>
  <c r="E713"/>
  <c r="E705"/>
  <c r="E697"/>
  <c r="E689"/>
  <c r="E681"/>
  <c r="E673"/>
  <c r="E665"/>
  <c r="E657"/>
  <c r="E649"/>
  <c r="E641"/>
  <c r="E633"/>
  <c r="E625"/>
  <c r="E617"/>
  <c r="E609"/>
  <c r="E601"/>
  <c r="E593"/>
  <c r="E585"/>
  <c r="E577"/>
  <c r="E569"/>
  <c r="E561"/>
  <c r="E553"/>
  <c r="E545"/>
  <c r="E537"/>
  <c r="J41" i="3" l="1"/>
  <c r="O39"/>
  <c r="N39" s="1"/>
  <c r="P39" s="1"/>
  <c r="G42"/>
  <c r="H42" s="1"/>
  <c r="M38"/>
  <c r="U39"/>
  <c r="Q38"/>
  <c r="X38" s="1"/>
  <c r="R38"/>
  <c r="S38" s="1"/>
  <c r="G113" i="1"/>
  <c r="G106"/>
  <c r="G39"/>
  <c r="G51"/>
  <c r="G55"/>
  <c r="G63"/>
  <c r="G67"/>
  <c r="G83"/>
  <c r="G87"/>
  <c r="G91"/>
  <c r="G103"/>
  <c r="G111"/>
  <c r="G115"/>
  <c r="G123"/>
  <c r="G135"/>
  <c r="G139"/>
  <c r="G147"/>
  <c r="G119"/>
  <c r="P33"/>
  <c r="G46"/>
  <c r="G50"/>
  <c r="G58"/>
  <c r="G62"/>
  <c r="G66"/>
  <c r="G82"/>
  <c r="G86"/>
  <c r="G98"/>
  <c r="G102"/>
  <c r="G122"/>
  <c r="G138"/>
  <c r="G150"/>
  <c r="G78"/>
  <c r="G118"/>
  <c r="G33"/>
  <c r="G37"/>
  <c r="G41"/>
  <c r="G45"/>
  <c r="G49"/>
  <c r="G53"/>
  <c r="G65"/>
  <c r="G81"/>
  <c r="G101"/>
  <c r="G109"/>
  <c r="G117"/>
  <c r="G121"/>
  <c r="G125"/>
  <c r="G137"/>
  <c r="G141"/>
  <c r="G145"/>
  <c r="G149"/>
  <c r="G448"/>
  <c r="G512"/>
  <c r="G380"/>
  <c r="G983"/>
  <c r="G710"/>
  <c r="G617"/>
  <c r="G681"/>
  <c r="G713"/>
  <c r="G777"/>
  <c r="G809"/>
  <c r="G841"/>
  <c r="G873"/>
  <c r="G905"/>
  <c r="G937"/>
  <c r="G1001"/>
  <c r="G682"/>
  <c r="G616"/>
  <c r="G680"/>
  <c r="G712"/>
  <c r="G744"/>
  <c r="G808"/>
  <c r="G872"/>
  <c r="G730"/>
  <c r="G599"/>
  <c r="G631"/>
  <c r="G663"/>
  <c r="G695"/>
  <c r="G727"/>
  <c r="G791"/>
  <c r="G650"/>
  <c r="G774"/>
  <c r="G838"/>
  <c r="G870"/>
  <c r="G902"/>
  <c r="G966"/>
  <c r="G565"/>
  <c r="G629"/>
  <c r="G853"/>
  <c r="G949"/>
  <c r="G981"/>
  <c r="G548"/>
  <c r="G580"/>
  <c r="G740"/>
  <c r="G804"/>
  <c r="G836"/>
  <c r="G868"/>
  <c r="G900"/>
  <c r="G932"/>
  <c r="G964"/>
  <c r="G946"/>
  <c r="G563"/>
  <c r="G595"/>
  <c r="G659"/>
  <c r="G691"/>
  <c r="G723"/>
  <c r="G787"/>
  <c r="G851"/>
  <c r="G818"/>
  <c r="G160"/>
  <c r="G168"/>
  <c r="G176"/>
  <c r="G180"/>
  <c r="G184"/>
  <c r="G192"/>
  <c r="G196"/>
  <c r="G200"/>
  <c r="G212"/>
  <c r="G216"/>
  <c r="G224"/>
  <c r="G228"/>
  <c r="G232"/>
  <c r="G244"/>
  <c r="G248"/>
  <c r="G256"/>
  <c r="G268"/>
  <c r="G276"/>
  <c r="G280"/>
  <c r="G292"/>
  <c r="G296"/>
  <c r="G300"/>
  <c r="G308"/>
  <c r="G312"/>
  <c r="G320"/>
  <c r="G324"/>
  <c r="G336"/>
  <c r="G344"/>
  <c r="G352"/>
  <c r="G356"/>
  <c r="G360"/>
  <c r="G368"/>
  <c r="G376"/>
  <c r="G384"/>
  <c r="G388"/>
  <c r="G412"/>
  <c r="G416"/>
  <c r="G420"/>
  <c r="G428"/>
  <c r="G432"/>
  <c r="G444"/>
  <c r="G452"/>
  <c r="G460"/>
  <c r="G464"/>
  <c r="G476"/>
  <c r="G480"/>
  <c r="G492"/>
  <c r="G496"/>
  <c r="G508"/>
  <c r="G516"/>
  <c r="G528"/>
  <c r="J42" i="3" l="1"/>
  <c r="G43"/>
  <c r="H43" s="1"/>
  <c r="I41"/>
  <c r="I42"/>
  <c r="G47" i="1"/>
  <c r="G585"/>
  <c r="G316"/>
  <c r="G500"/>
  <c r="G284"/>
  <c r="G996"/>
  <c r="G708"/>
  <c r="G906"/>
  <c r="G612"/>
  <c r="G240"/>
  <c r="G722"/>
  <c r="G821"/>
  <c r="G646"/>
  <c r="G552"/>
  <c r="G602"/>
  <c r="G364"/>
  <c r="G789"/>
  <c r="G69"/>
  <c r="G260"/>
  <c r="G885"/>
  <c r="G93"/>
  <c r="G114"/>
  <c r="G532"/>
  <c r="G204"/>
  <c r="G164"/>
  <c r="G676"/>
  <c r="G649"/>
  <c r="G348"/>
  <c r="G304"/>
  <c r="G772"/>
  <c r="G131"/>
  <c r="G75"/>
  <c r="G947"/>
  <c r="G105"/>
  <c r="G272"/>
  <c r="G614"/>
  <c r="G142"/>
  <c r="G97"/>
  <c r="G43"/>
  <c r="G400"/>
  <c r="G742"/>
  <c r="G134"/>
  <c r="G332"/>
  <c r="G745"/>
  <c r="G567"/>
  <c r="O809"/>
  <c r="O356"/>
  <c r="O496"/>
  <c r="O56"/>
  <c r="O160"/>
  <c r="O360"/>
  <c r="O905"/>
  <c r="O136"/>
  <c r="O55"/>
  <c r="O133"/>
  <c r="O113"/>
  <c r="O147"/>
  <c r="O57"/>
  <c r="O71"/>
  <c r="O553"/>
  <c r="O983"/>
  <c r="O448"/>
  <c r="O65"/>
  <c r="O135"/>
  <c r="O617"/>
  <c r="O710"/>
  <c r="O380"/>
  <c r="O512"/>
  <c r="O89"/>
  <c r="O70"/>
  <c r="O59"/>
  <c r="O146"/>
  <c r="O412"/>
  <c r="O713"/>
  <c r="O184"/>
  <c r="O444"/>
  <c r="O106"/>
  <c r="O39"/>
  <c r="O40"/>
  <c r="O584"/>
  <c r="O744"/>
  <c r="O232"/>
  <c r="O52"/>
  <c r="G36"/>
  <c r="G584"/>
  <c r="O981"/>
  <c r="O631"/>
  <c r="O464"/>
  <c r="O212"/>
  <c r="O280"/>
  <c r="O946"/>
  <c r="O868"/>
  <c r="O808"/>
  <c r="O296"/>
  <c r="O787"/>
  <c r="O565"/>
  <c r="O902"/>
  <c r="O727"/>
  <c r="O841"/>
  <c r="O650"/>
  <c r="O244"/>
  <c r="O312"/>
  <c r="O192"/>
  <c r="O452"/>
  <c r="O126"/>
  <c r="O101"/>
  <c r="O42"/>
  <c r="O95"/>
  <c r="O96"/>
  <c r="O76"/>
  <c r="O129"/>
  <c r="O85"/>
  <c r="O73"/>
  <c r="O110"/>
  <c r="O54"/>
  <c r="O712"/>
  <c r="O200"/>
  <c r="O691"/>
  <c r="O460"/>
  <c r="O870"/>
  <c r="O695"/>
  <c r="O528"/>
  <c r="O873"/>
  <c r="O682"/>
  <c r="O276"/>
  <c r="O344"/>
  <c r="O932"/>
  <c r="O420"/>
  <c r="O872"/>
  <c r="O851"/>
  <c r="O629"/>
  <c r="O966"/>
  <c r="O791"/>
  <c r="O308"/>
  <c r="O376"/>
  <c r="O256"/>
  <c r="O516"/>
  <c r="O61"/>
  <c r="O44"/>
  <c r="O97"/>
  <c r="O134"/>
  <c r="O37"/>
  <c r="O123"/>
  <c r="O140"/>
  <c r="O84"/>
  <c r="O137"/>
  <c r="O141"/>
  <c r="O81"/>
  <c r="O118"/>
  <c r="G42"/>
  <c r="G100"/>
  <c r="O937"/>
  <c r="O224"/>
  <c r="O320"/>
  <c r="O580"/>
  <c r="O108"/>
  <c r="O109"/>
  <c r="O41"/>
  <c r="O78"/>
  <c r="O50"/>
  <c r="O103"/>
  <c r="O67"/>
  <c r="O104"/>
  <c r="O148"/>
  <c r="O48"/>
  <c r="O92"/>
  <c r="O145"/>
  <c r="O36"/>
  <c r="G73"/>
  <c r="G146"/>
  <c r="G132"/>
  <c r="O1001"/>
  <c r="O548"/>
  <c r="O176"/>
  <c r="O384"/>
  <c r="O35"/>
  <c r="O72"/>
  <c r="O116"/>
  <c r="O105"/>
  <c r="O142"/>
  <c r="O114"/>
  <c r="O93"/>
  <c r="O131"/>
  <c r="O47"/>
  <c r="O75"/>
  <c r="O112"/>
  <c r="O69"/>
  <c r="O100"/>
  <c r="O904"/>
  <c r="O392"/>
  <c r="O725"/>
  <c r="O550"/>
  <c r="O887"/>
  <c r="O208"/>
  <c r="O874"/>
  <c r="O468"/>
  <c r="O996"/>
  <c r="O284"/>
  <c r="O352"/>
  <c r="O612"/>
  <c r="O552"/>
  <c r="O300"/>
  <c r="O821"/>
  <c r="O646"/>
  <c r="O240"/>
  <c r="O585"/>
  <c r="O906"/>
  <c r="O500"/>
  <c r="O722"/>
  <c r="O316"/>
  <c r="O602"/>
  <c r="O708"/>
  <c r="O196"/>
  <c r="O99"/>
  <c r="O43"/>
  <c r="O80"/>
  <c r="O60"/>
  <c r="O49"/>
  <c r="O86"/>
  <c r="O58"/>
  <c r="O111"/>
  <c r="O139"/>
  <c r="O83"/>
  <c r="O120"/>
  <c r="O125"/>
  <c r="O64"/>
  <c r="G85"/>
  <c r="G70"/>
  <c r="G54"/>
  <c r="O947"/>
  <c r="O204"/>
  <c r="O789"/>
  <c r="O614"/>
  <c r="O272"/>
  <c r="O532"/>
  <c r="O348"/>
  <c r="O416"/>
  <c r="O676"/>
  <c r="O164"/>
  <c r="O616"/>
  <c r="O595"/>
  <c r="O364"/>
  <c r="O885"/>
  <c r="O304"/>
  <c r="O649"/>
  <c r="O772"/>
  <c r="O260"/>
  <c r="O79"/>
  <c r="O107"/>
  <c r="O144"/>
  <c r="O124"/>
  <c r="O150"/>
  <c r="O122"/>
  <c r="O149"/>
  <c r="O66"/>
  <c r="O119"/>
  <c r="O63"/>
  <c r="O91"/>
  <c r="O128"/>
  <c r="G89"/>
  <c r="G110"/>
  <c r="O456"/>
  <c r="O268"/>
  <c r="O853"/>
  <c r="O336"/>
  <c r="O681"/>
  <c r="O818"/>
  <c r="O480"/>
  <c r="O740"/>
  <c r="O228"/>
  <c r="O680"/>
  <c r="O168"/>
  <c r="O659"/>
  <c r="O428"/>
  <c r="O949"/>
  <c r="O774"/>
  <c r="O599"/>
  <c r="O368"/>
  <c r="O730"/>
  <c r="O836"/>
  <c r="O324"/>
  <c r="O90"/>
  <c r="O143"/>
  <c r="O34"/>
  <c r="O87"/>
  <c r="O51"/>
  <c r="O88"/>
  <c r="O68"/>
  <c r="O94"/>
  <c r="O130"/>
  <c r="O38"/>
  <c r="O74"/>
  <c r="O127"/>
  <c r="O77"/>
  <c r="G95"/>
  <c r="O563"/>
  <c r="O332"/>
  <c r="O742"/>
  <c r="O567"/>
  <c r="O400"/>
  <c r="O745"/>
  <c r="O216"/>
  <c r="O476"/>
  <c r="O964"/>
  <c r="O804"/>
  <c r="O292"/>
  <c r="O723"/>
  <c r="O492"/>
  <c r="O838"/>
  <c r="O663"/>
  <c r="O432"/>
  <c r="O777"/>
  <c r="O180"/>
  <c r="O248"/>
  <c r="O508"/>
  <c r="O900"/>
  <c r="O388"/>
  <c r="O53"/>
  <c r="O62"/>
  <c r="O98"/>
  <c r="O33"/>
  <c r="Q33" s="1"/>
  <c r="T34" s="1"/>
  <c r="O115"/>
  <c r="O117"/>
  <c r="O132"/>
  <c r="O121"/>
  <c r="O45"/>
  <c r="O102"/>
  <c r="O138"/>
  <c r="O46"/>
  <c r="O82"/>
  <c r="G129"/>
  <c r="G61"/>
  <c r="G126"/>
  <c r="G59"/>
  <c r="G559"/>
  <c r="G225"/>
  <c r="G371"/>
  <c r="G213"/>
  <c r="G541"/>
  <c r="G536"/>
  <c r="G881"/>
  <c r="O881"/>
  <c r="G369"/>
  <c r="O369"/>
  <c r="G690"/>
  <c r="O690"/>
  <c r="G178"/>
  <c r="G515"/>
  <c r="G796"/>
  <c r="O796"/>
  <c r="G869"/>
  <c r="G357"/>
  <c r="G694"/>
  <c r="G182"/>
  <c r="G519"/>
  <c r="O519"/>
  <c r="G864"/>
  <c r="G697"/>
  <c r="G185"/>
  <c r="G506"/>
  <c r="G843"/>
  <c r="G331"/>
  <c r="O331"/>
  <c r="G941"/>
  <c r="G894"/>
  <c r="G382"/>
  <c r="O382"/>
  <c r="G719"/>
  <c r="G207"/>
  <c r="G897"/>
  <c r="G385"/>
  <c r="O385"/>
  <c r="G706"/>
  <c r="O706"/>
  <c r="G194"/>
  <c r="G531"/>
  <c r="G812"/>
  <c r="G309"/>
  <c r="G471"/>
  <c r="G752"/>
  <c r="G394"/>
  <c r="G731"/>
  <c r="G219"/>
  <c r="G621"/>
  <c r="G573"/>
  <c r="G910"/>
  <c r="G398"/>
  <c r="G735"/>
  <c r="G223"/>
  <c r="O223"/>
  <c r="G568"/>
  <c r="G913"/>
  <c r="G401"/>
  <c r="G210"/>
  <c r="G547"/>
  <c r="G828"/>
  <c r="G965"/>
  <c r="G453"/>
  <c r="G790"/>
  <c r="G278"/>
  <c r="G615"/>
  <c r="G960"/>
  <c r="G793"/>
  <c r="G281"/>
  <c r="G939"/>
  <c r="G427"/>
  <c r="O427"/>
  <c r="G68"/>
  <c r="G717"/>
  <c r="G546"/>
  <c r="G720"/>
  <c r="G878"/>
  <c r="G191"/>
  <c r="G623"/>
  <c r="G801"/>
  <c r="G289"/>
  <c r="G610"/>
  <c r="G435"/>
  <c r="G716"/>
  <c r="G277"/>
  <c r="G951"/>
  <c r="G439"/>
  <c r="G784"/>
  <c r="G938"/>
  <c r="G426"/>
  <c r="G763"/>
  <c r="G251"/>
  <c r="O251"/>
  <c r="G397"/>
  <c r="G605"/>
  <c r="G942"/>
  <c r="G430"/>
  <c r="G767"/>
  <c r="G255"/>
  <c r="O255"/>
  <c r="G600"/>
  <c r="G945"/>
  <c r="G433"/>
  <c r="G754"/>
  <c r="G242"/>
  <c r="G579"/>
  <c r="G860"/>
  <c r="G933"/>
  <c r="G421"/>
  <c r="G758"/>
  <c r="G246"/>
  <c r="G583"/>
  <c r="G928"/>
  <c r="O928"/>
  <c r="G761"/>
  <c r="G249"/>
  <c r="G570"/>
  <c r="O570"/>
  <c r="G907"/>
  <c r="G395"/>
  <c r="O395"/>
  <c r="G958"/>
  <c r="O958"/>
  <c r="G446"/>
  <c r="G783"/>
  <c r="G271"/>
  <c r="O271"/>
  <c r="G961"/>
  <c r="G449"/>
  <c r="O449"/>
  <c r="G770"/>
  <c r="G258"/>
  <c r="G876"/>
  <c r="G373"/>
  <c r="O373"/>
  <c r="G198"/>
  <c r="G535"/>
  <c r="G816"/>
  <c r="G970"/>
  <c r="G458"/>
  <c r="G795"/>
  <c r="G283"/>
  <c r="G564"/>
  <c r="O564"/>
  <c r="G813"/>
  <c r="G637"/>
  <c r="G974"/>
  <c r="G462"/>
  <c r="G799"/>
  <c r="G287"/>
  <c r="G632"/>
  <c r="G977"/>
  <c r="G465"/>
  <c r="G786"/>
  <c r="G274"/>
  <c r="G611"/>
  <c r="G892"/>
  <c r="G980"/>
  <c r="G517"/>
  <c r="O517"/>
  <c r="G854"/>
  <c r="G342"/>
  <c r="G679"/>
  <c r="O679"/>
  <c r="G167"/>
  <c r="G857"/>
  <c r="G345"/>
  <c r="G666"/>
  <c r="O666"/>
  <c r="G154"/>
  <c r="G491"/>
  <c r="O491"/>
  <c r="G468"/>
  <c r="G874"/>
  <c r="G133"/>
  <c r="G127"/>
  <c r="G136"/>
  <c r="G104"/>
  <c r="G72"/>
  <c r="G40"/>
  <c r="G883"/>
  <c r="G973"/>
  <c r="G968"/>
  <c r="O968"/>
  <c r="G862"/>
  <c r="G350"/>
  <c r="G687"/>
  <c r="G175"/>
  <c r="G520"/>
  <c r="O520"/>
  <c r="G865"/>
  <c r="G353"/>
  <c r="G674"/>
  <c r="G162"/>
  <c r="G499"/>
  <c r="G780"/>
  <c r="G341"/>
  <c r="G678"/>
  <c r="G166"/>
  <c r="G503"/>
  <c r="G848"/>
  <c r="G169"/>
  <c r="G490"/>
  <c r="G827"/>
  <c r="G315"/>
  <c r="G596"/>
  <c r="G589"/>
  <c r="O589"/>
  <c r="G669"/>
  <c r="G157"/>
  <c r="G494"/>
  <c r="G831"/>
  <c r="G319"/>
  <c r="O319"/>
  <c r="G664"/>
  <c r="G152"/>
  <c r="G497"/>
  <c r="O497"/>
  <c r="G306"/>
  <c r="G643"/>
  <c r="G924"/>
  <c r="G997"/>
  <c r="G485"/>
  <c r="G822"/>
  <c r="G310"/>
  <c r="G647"/>
  <c r="G992"/>
  <c r="G825"/>
  <c r="G313"/>
  <c r="G634"/>
  <c r="O634"/>
  <c r="G971"/>
  <c r="G459"/>
  <c r="G173"/>
  <c r="O173"/>
  <c r="G510"/>
  <c r="G847"/>
  <c r="G335"/>
  <c r="G513"/>
  <c r="G834"/>
  <c r="G322"/>
  <c r="G940"/>
  <c r="G437"/>
  <c r="G262"/>
  <c r="O262"/>
  <c r="G880"/>
  <c r="G201"/>
  <c r="O201"/>
  <c r="G522"/>
  <c r="G859"/>
  <c r="G347"/>
  <c r="G628"/>
  <c r="G948"/>
  <c r="G701"/>
  <c r="G189"/>
  <c r="G526"/>
  <c r="G863"/>
  <c r="G351"/>
  <c r="G696"/>
  <c r="G529"/>
  <c r="G850"/>
  <c r="G338"/>
  <c r="G675"/>
  <c r="G163"/>
  <c r="G988"/>
  <c r="G581"/>
  <c r="G918"/>
  <c r="G406"/>
  <c r="G743"/>
  <c r="G231"/>
  <c r="G576"/>
  <c r="G921"/>
  <c r="G409"/>
  <c r="G218"/>
  <c r="G555"/>
  <c r="O555"/>
  <c r="G725"/>
  <c r="G904"/>
  <c r="G553"/>
  <c r="G34"/>
  <c r="G140"/>
  <c r="G108"/>
  <c r="G76"/>
  <c r="G44"/>
  <c r="G737"/>
  <c r="G366"/>
  <c r="G286"/>
  <c r="G414"/>
  <c r="G751"/>
  <c r="G239"/>
  <c r="G929"/>
  <c r="G417"/>
  <c r="G738"/>
  <c r="G226"/>
  <c r="G844"/>
  <c r="G917"/>
  <c r="O917"/>
  <c r="G405"/>
  <c r="O405"/>
  <c r="G230"/>
  <c r="O230"/>
  <c r="G912"/>
  <c r="G233"/>
  <c r="O233"/>
  <c r="G554"/>
  <c r="O554"/>
  <c r="G891"/>
  <c r="O891"/>
  <c r="G379"/>
  <c r="O379"/>
  <c r="G660"/>
  <c r="G845"/>
  <c r="G733"/>
  <c r="G221"/>
  <c r="G558"/>
  <c r="G895"/>
  <c r="G383"/>
  <c r="G728"/>
  <c r="G561"/>
  <c r="G882"/>
  <c r="G370"/>
  <c r="O370"/>
  <c r="G707"/>
  <c r="G195"/>
  <c r="G549"/>
  <c r="G886"/>
  <c r="G374"/>
  <c r="O374"/>
  <c r="G711"/>
  <c r="G199"/>
  <c r="G544"/>
  <c r="O544"/>
  <c r="G889"/>
  <c r="G377"/>
  <c r="G698"/>
  <c r="G186"/>
  <c r="G523"/>
  <c r="G237"/>
  <c r="G574"/>
  <c r="G911"/>
  <c r="G399"/>
  <c r="G577"/>
  <c r="O577"/>
  <c r="G898"/>
  <c r="G386"/>
  <c r="G211"/>
  <c r="G557"/>
  <c r="G501"/>
  <c r="G326"/>
  <c r="G944"/>
  <c r="G265"/>
  <c r="G586"/>
  <c r="G923"/>
  <c r="G411"/>
  <c r="G692"/>
  <c r="G765"/>
  <c r="G253"/>
  <c r="G590"/>
  <c r="G927"/>
  <c r="O927"/>
  <c r="G415"/>
  <c r="G760"/>
  <c r="O760"/>
  <c r="G593"/>
  <c r="G914"/>
  <c r="G402"/>
  <c r="G739"/>
  <c r="G227"/>
  <c r="G493"/>
  <c r="G645"/>
  <c r="G982"/>
  <c r="G470"/>
  <c r="G807"/>
  <c r="G295"/>
  <c r="O295"/>
  <c r="G640"/>
  <c r="G985"/>
  <c r="G473"/>
  <c r="G794"/>
  <c r="G282"/>
  <c r="G619"/>
  <c r="G887"/>
  <c r="G77"/>
  <c r="G74"/>
  <c r="G38"/>
  <c r="G99"/>
  <c r="G144"/>
  <c r="G112"/>
  <c r="G80"/>
  <c r="G48"/>
  <c r="G734"/>
  <c r="G781"/>
  <c r="G375"/>
  <c r="G362"/>
  <c r="G187"/>
  <c r="G798"/>
  <c r="G815"/>
  <c r="G303"/>
  <c r="G648"/>
  <c r="G802"/>
  <c r="G290"/>
  <c r="G908"/>
  <c r="G396"/>
  <c r="O396"/>
  <c r="G469"/>
  <c r="G806"/>
  <c r="G294"/>
  <c r="O294"/>
  <c r="G976"/>
  <c r="G297"/>
  <c r="G618"/>
  <c r="O618"/>
  <c r="G955"/>
  <c r="G443"/>
  <c r="G724"/>
  <c r="G797"/>
  <c r="O797"/>
  <c r="G285"/>
  <c r="G622"/>
  <c r="G959"/>
  <c r="G447"/>
  <c r="G792"/>
  <c r="G625"/>
  <c r="G434"/>
  <c r="G771"/>
  <c r="G259"/>
  <c r="G540"/>
  <c r="G653"/>
  <c r="G613"/>
  <c r="G950"/>
  <c r="G438"/>
  <c r="G775"/>
  <c r="G263"/>
  <c r="G608"/>
  <c r="O608"/>
  <c r="G953"/>
  <c r="G441"/>
  <c r="G762"/>
  <c r="G250"/>
  <c r="G587"/>
  <c r="G301"/>
  <c r="G638"/>
  <c r="G975"/>
  <c r="G463"/>
  <c r="G641"/>
  <c r="G962"/>
  <c r="G450"/>
  <c r="G275"/>
  <c r="G556"/>
  <c r="G877"/>
  <c r="G390"/>
  <c r="G215"/>
  <c r="G329"/>
  <c r="O329"/>
  <c r="G987"/>
  <c r="G475"/>
  <c r="G756"/>
  <c r="G829"/>
  <c r="G317"/>
  <c r="O317"/>
  <c r="G654"/>
  <c r="G991"/>
  <c r="G479"/>
  <c r="G824"/>
  <c r="G657"/>
  <c r="G978"/>
  <c r="G466"/>
  <c r="G803"/>
  <c r="G291"/>
  <c r="G572"/>
  <c r="O572"/>
  <c r="G749"/>
  <c r="G709"/>
  <c r="O709"/>
  <c r="G197"/>
  <c r="O197"/>
  <c r="G534"/>
  <c r="G871"/>
  <c r="G359"/>
  <c r="O359"/>
  <c r="G704"/>
  <c r="G537"/>
  <c r="G858"/>
  <c r="G346"/>
  <c r="G683"/>
  <c r="G171"/>
  <c r="G35"/>
  <c r="G148"/>
  <c r="G116"/>
  <c r="G84"/>
  <c r="G52"/>
  <c r="G926"/>
  <c r="O926"/>
  <c r="G478"/>
  <c r="G993"/>
  <c r="O993"/>
  <c r="G481"/>
  <c r="O481"/>
  <c r="G627"/>
  <c r="G205"/>
  <c r="G542"/>
  <c r="O542"/>
  <c r="G879"/>
  <c r="G367"/>
  <c r="G545"/>
  <c r="G866"/>
  <c r="G354"/>
  <c r="G179"/>
  <c r="G972"/>
  <c r="G533"/>
  <c r="G358"/>
  <c r="G183"/>
  <c r="G361"/>
  <c r="G170"/>
  <c r="G507"/>
  <c r="G788"/>
  <c r="G861"/>
  <c r="G349"/>
  <c r="G686"/>
  <c r="G174"/>
  <c r="G511"/>
  <c r="G856"/>
  <c r="G689"/>
  <c r="O689"/>
  <c r="G177"/>
  <c r="G498"/>
  <c r="G835"/>
  <c r="G323"/>
  <c r="G604"/>
  <c r="G956"/>
  <c r="G677"/>
  <c r="O677"/>
  <c r="G165"/>
  <c r="G502"/>
  <c r="G839"/>
  <c r="G327"/>
  <c r="G672"/>
  <c r="O672"/>
  <c r="G505"/>
  <c r="G826"/>
  <c r="G314"/>
  <c r="G651"/>
  <c r="G365"/>
  <c r="G702"/>
  <c r="G190"/>
  <c r="G527"/>
  <c r="G705"/>
  <c r="O705"/>
  <c r="G193"/>
  <c r="G514"/>
  <c r="G339"/>
  <c r="G620"/>
  <c r="G909"/>
  <c r="G454"/>
  <c r="G279"/>
  <c r="G560"/>
  <c r="G393"/>
  <c r="G714"/>
  <c r="O714"/>
  <c r="G202"/>
  <c r="G539"/>
  <c r="O539"/>
  <c r="G820"/>
  <c r="G893"/>
  <c r="G381"/>
  <c r="G718"/>
  <c r="G206"/>
  <c r="G543"/>
  <c r="G888"/>
  <c r="G721"/>
  <c r="G209"/>
  <c r="G530"/>
  <c r="G867"/>
  <c r="G355"/>
  <c r="G636"/>
  <c r="G994"/>
  <c r="O994"/>
  <c r="G773"/>
  <c r="G261"/>
  <c r="G598"/>
  <c r="G935"/>
  <c r="G423"/>
  <c r="G768"/>
  <c r="G601"/>
  <c r="G922"/>
  <c r="G410"/>
  <c r="G747"/>
  <c r="G235"/>
  <c r="G151"/>
  <c r="O151"/>
  <c r="G392"/>
  <c r="G143"/>
  <c r="G107"/>
  <c r="G120"/>
  <c r="G88"/>
  <c r="G56"/>
  <c r="G699"/>
  <c r="G703"/>
  <c r="G990"/>
  <c r="G269"/>
  <c r="G606"/>
  <c r="G943"/>
  <c r="G431"/>
  <c r="O431"/>
  <c r="G776"/>
  <c r="O776"/>
  <c r="G264"/>
  <c r="G609"/>
  <c r="G930"/>
  <c r="G418"/>
  <c r="G755"/>
  <c r="G243"/>
  <c r="G524"/>
  <c r="G333"/>
  <c r="G597"/>
  <c r="G934"/>
  <c r="G422"/>
  <c r="G759"/>
  <c r="G247"/>
  <c r="G592"/>
  <c r="G425"/>
  <c r="O425"/>
  <c r="G746"/>
  <c r="G234"/>
  <c r="G571"/>
  <c r="O571"/>
  <c r="G852"/>
  <c r="G340"/>
  <c r="O340"/>
  <c r="G925"/>
  <c r="G413"/>
  <c r="G750"/>
  <c r="G238"/>
  <c r="G575"/>
  <c r="G920"/>
  <c r="G408"/>
  <c r="O408"/>
  <c r="G753"/>
  <c r="G241"/>
  <c r="G562"/>
  <c r="G899"/>
  <c r="O899"/>
  <c r="G387"/>
  <c r="G668"/>
  <c r="G156"/>
  <c r="G741"/>
  <c r="G229"/>
  <c r="G566"/>
  <c r="G903"/>
  <c r="G391"/>
  <c r="G736"/>
  <c r="G569"/>
  <c r="O569"/>
  <c r="G890"/>
  <c r="G378"/>
  <c r="G715"/>
  <c r="G203"/>
  <c r="G484"/>
  <c r="G429"/>
  <c r="G766"/>
  <c r="G254"/>
  <c r="G591"/>
  <c r="G936"/>
  <c r="G424"/>
  <c r="G769"/>
  <c r="G257"/>
  <c r="G578"/>
  <c r="O578"/>
  <c r="G915"/>
  <c r="G403"/>
  <c r="O403"/>
  <c r="G684"/>
  <c r="G172"/>
  <c r="O172"/>
  <c r="G693"/>
  <c r="G181"/>
  <c r="G518"/>
  <c r="G855"/>
  <c r="G343"/>
  <c r="G624"/>
  <c r="G969"/>
  <c r="O969"/>
  <c r="G457"/>
  <c r="G778"/>
  <c r="G266"/>
  <c r="G603"/>
  <c r="G884"/>
  <c r="G372"/>
  <c r="G957"/>
  <c r="G445"/>
  <c r="G782"/>
  <c r="G270"/>
  <c r="G607"/>
  <c r="G952"/>
  <c r="G440"/>
  <c r="G785"/>
  <c r="G273"/>
  <c r="G594"/>
  <c r="G931"/>
  <c r="G419"/>
  <c r="G700"/>
  <c r="G188"/>
  <c r="G837"/>
  <c r="G325"/>
  <c r="G662"/>
  <c r="G999"/>
  <c r="G487"/>
  <c r="G832"/>
  <c r="G665"/>
  <c r="G153"/>
  <c r="G474"/>
  <c r="G811"/>
  <c r="G299"/>
  <c r="G456"/>
  <c r="G208"/>
  <c r="G550"/>
  <c r="G57"/>
  <c r="G130"/>
  <c r="G90"/>
  <c r="G79"/>
  <c r="G124"/>
  <c r="G92"/>
  <c r="G60"/>
  <c r="G222"/>
  <c r="G652"/>
  <c r="G461"/>
  <c r="O461"/>
  <c r="G670"/>
  <c r="G158"/>
  <c r="G495"/>
  <c r="G840"/>
  <c r="G328"/>
  <c r="G673"/>
  <c r="G161"/>
  <c r="G482"/>
  <c r="G819"/>
  <c r="G307"/>
  <c r="O307"/>
  <c r="G588"/>
  <c r="O588"/>
  <c r="G525"/>
  <c r="G661"/>
  <c r="O661"/>
  <c r="G998"/>
  <c r="G486"/>
  <c r="G823"/>
  <c r="G311"/>
  <c r="G656"/>
  <c r="G489"/>
  <c r="G810"/>
  <c r="G298"/>
  <c r="G635"/>
  <c r="O635"/>
  <c r="G916"/>
  <c r="G404"/>
  <c r="G989"/>
  <c r="G477"/>
  <c r="G814"/>
  <c r="O814"/>
  <c r="G302"/>
  <c r="G639"/>
  <c r="G984"/>
  <c r="G472"/>
  <c r="G817"/>
  <c r="G305"/>
  <c r="G626"/>
  <c r="G963"/>
  <c r="G451"/>
  <c r="O451"/>
  <c r="G732"/>
  <c r="G220"/>
  <c r="G805"/>
  <c r="G293"/>
  <c r="G630"/>
  <c r="G967"/>
  <c r="G455"/>
  <c r="G800"/>
  <c r="G288"/>
  <c r="G633"/>
  <c r="O633"/>
  <c r="G954"/>
  <c r="G442"/>
  <c r="G779"/>
  <c r="G267"/>
  <c r="G685"/>
  <c r="G830"/>
  <c r="G318"/>
  <c r="G655"/>
  <c r="O655"/>
  <c r="G1000"/>
  <c r="G488"/>
  <c r="G833"/>
  <c r="G321"/>
  <c r="G642"/>
  <c r="G979"/>
  <c r="G467"/>
  <c r="G748"/>
  <c r="G236"/>
  <c r="G757"/>
  <c r="G245"/>
  <c r="G582"/>
  <c r="O582"/>
  <c r="G919"/>
  <c r="G407"/>
  <c r="G688"/>
  <c r="G521"/>
  <c r="G842"/>
  <c r="G330"/>
  <c r="O330"/>
  <c r="G667"/>
  <c r="G155"/>
  <c r="G436"/>
  <c r="G986"/>
  <c r="G509"/>
  <c r="G846"/>
  <c r="G334"/>
  <c r="G671"/>
  <c r="O671"/>
  <c r="G159"/>
  <c r="G504"/>
  <c r="G849"/>
  <c r="G337"/>
  <c r="G658"/>
  <c r="G995"/>
  <c r="G483"/>
  <c r="G764"/>
  <c r="G252"/>
  <c r="O252"/>
  <c r="G901"/>
  <c r="G389"/>
  <c r="G726"/>
  <c r="G214"/>
  <c r="G551"/>
  <c r="G896"/>
  <c r="G729"/>
  <c r="G217"/>
  <c r="G538"/>
  <c r="G875"/>
  <c r="G363"/>
  <c r="G644"/>
  <c r="G94"/>
  <c r="G71"/>
  <c r="G128"/>
  <c r="G96"/>
  <c r="G64"/>
  <c r="J43" i="3" l="1"/>
  <c r="G44"/>
  <c r="H44" s="1"/>
  <c r="U41"/>
  <c r="I43"/>
  <c r="P34" i="1"/>
  <c r="P35" s="1"/>
  <c r="S33"/>
  <c r="T33"/>
  <c r="R33"/>
  <c r="O704"/>
  <c r="O955"/>
  <c r="O483"/>
  <c r="O842"/>
  <c r="O1000"/>
  <c r="O455"/>
  <c r="O472"/>
  <c r="O495"/>
  <c r="O652"/>
  <c r="O811"/>
  <c r="O325"/>
  <c r="O785"/>
  <c r="O270"/>
  <c r="O778"/>
  <c r="O343"/>
  <c r="O915"/>
  <c r="O424"/>
  <c r="O715"/>
  <c r="O736"/>
  <c r="O387"/>
  <c r="O753"/>
  <c r="O238"/>
  <c r="O269"/>
  <c r="O858"/>
  <c r="O871"/>
  <c r="O749"/>
  <c r="O466"/>
  <c r="O479"/>
  <c r="O829"/>
  <c r="O556"/>
  <c r="O641"/>
  <c r="O301"/>
  <c r="O441"/>
  <c r="O775"/>
  <c r="O653"/>
  <c r="O434"/>
  <c r="O959"/>
  <c r="O724"/>
  <c r="O297"/>
  <c r="O469"/>
  <c r="O802"/>
  <c r="O798"/>
  <c r="O781"/>
  <c r="O281"/>
  <c r="O278"/>
  <c r="O828"/>
  <c r="O913"/>
  <c r="O398"/>
  <c r="O219"/>
  <c r="O471"/>
  <c r="O194"/>
  <c r="O207"/>
  <c r="O941"/>
  <c r="O185"/>
  <c r="O182"/>
  <c r="O213"/>
  <c r="O654"/>
  <c r="O896"/>
  <c r="O849"/>
  <c r="O436"/>
  <c r="O236"/>
  <c r="O954"/>
  <c r="O805"/>
  <c r="O363"/>
  <c r="O726"/>
  <c r="O986"/>
  <c r="O407"/>
  <c r="O979"/>
  <c r="O302"/>
  <c r="O810"/>
  <c r="O525"/>
  <c r="O299"/>
  <c r="O665"/>
  <c r="O662"/>
  <c r="O700"/>
  <c r="O273"/>
  <c r="O607"/>
  <c r="O957"/>
  <c r="O266"/>
  <c r="O624"/>
  <c r="O181"/>
  <c r="O769"/>
  <c r="O254"/>
  <c r="O203"/>
  <c r="O566"/>
  <c r="O668"/>
  <c r="O241"/>
  <c r="O575"/>
  <c r="O925"/>
  <c r="O234"/>
  <c r="O247"/>
  <c r="O597"/>
  <c r="O755"/>
  <c r="O264"/>
  <c r="O606"/>
  <c r="O699"/>
  <c r="O922"/>
  <c r="O935"/>
  <c r="O530"/>
  <c r="O543"/>
  <c r="O893"/>
  <c r="O454"/>
  <c r="O514"/>
  <c r="O190"/>
  <c r="O314"/>
  <c r="O327"/>
  <c r="O835"/>
  <c r="O856"/>
  <c r="O349"/>
  <c r="O170"/>
  <c r="O533"/>
  <c r="O866"/>
  <c r="O282"/>
  <c r="O640"/>
  <c r="O982"/>
  <c r="O739"/>
  <c r="O253"/>
  <c r="O923"/>
  <c r="O326"/>
  <c r="O386"/>
  <c r="O911"/>
  <c r="O186"/>
  <c r="O886"/>
  <c r="O383"/>
  <c r="O733"/>
  <c r="O226"/>
  <c r="O239"/>
  <c r="O366"/>
  <c r="O409"/>
  <c r="O743"/>
  <c r="O988"/>
  <c r="O850"/>
  <c r="O863"/>
  <c r="O948"/>
  <c r="O522"/>
  <c r="O437"/>
  <c r="O513"/>
  <c r="O313"/>
  <c r="O310"/>
  <c r="O924"/>
  <c r="O152"/>
  <c r="O494"/>
  <c r="O596"/>
  <c r="O169"/>
  <c r="O678"/>
  <c r="O162"/>
  <c r="O862"/>
  <c r="O345"/>
  <c r="O342"/>
  <c r="O892"/>
  <c r="O465"/>
  <c r="O799"/>
  <c r="O813"/>
  <c r="O458"/>
  <c r="O198"/>
  <c r="O770"/>
  <c r="O783"/>
  <c r="O907"/>
  <c r="O421"/>
  <c r="O242"/>
  <c r="O600"/>
  <c r="O942"/>
  <c r="O763"/>
  <c r="O439"/>
  <c r="O435"/>
  <c r="O623"/>
  <c r="O546"/>
  <c r="R34"/>
  <c r="O450"/>
  <c r="O259"/>
  <c r="O303"/>
  <c r="O875"/>
  <c r="O334"/>
  <c r="O919"/>
  <c r="O685"/>
  <c r="O963"/>
  <c r="O729"/>
  <c r="O764"/>
  <c r="O337"/>
  <c r="O757"/>
  <c r="O488"/>
  <c r="O830"/>
  <c r="O442"/>
  <c r="O800"/>
  <c r="O293"/>
  <c r="O817"/>
  <c r="O404"/>
  <c r="O823"/>
  <c r="O482"/>
  <c r="O840"/>
  <c r="O346"/>
  <c r="O803"/>
  <c r="O824"/>
  <c r="O987"/>
  <c r="O877"/>
  <c r="O962"/>
  <c r="O638"/>
  <c r="O762"/>
  <c r="O263"/>
  <c r="O613"/>
  <c r="O771"/>
  <c r="O447"/>
  <c r="O806"/>
  <c r="O290"/>
  <c r="O815"/>
  <c r="O375"/>
  <c r="O939"/>
  <c r="O615"/>
  <c r="O965"/>
  <c r="O401"/>
  <c r="O735"/>
  <c r="O621"/>
  <c r="O752"/>
  <c r="O531"/>
  <c r="O897"/>
  <c r="O894"/>
  <c r="O506"/>
  <c r="O869"/>
  <c r="O541"/>
  <c r="O559"/>
  <c r="O250"/>
  <c r="O644"/>
  <c r="O217"/>
  <c r="O214"/>
  <c r="O658"/>
  <c r="O159"/>
  <c r="O509"/>
  <c r="O667"/>
  <c r="O688"/>
  <c r="O245"/>
  <c r="O467"/>
  <c r="O833"/>
  <c r="O318"/>
  <c r="O779"/>
  <c r="O288"/>
  <c r="O630"/>
  <c r="O732"/>
  <c r="O305"/>
  <c r="O639"/>
  <c r="O989"/>
  <c r="O298"/>
  <c r="O311"/>
  <c r="O819"/>
  <c r="O328"/>
  <c r="O670"/>
  <c r="O153"/>
  <c r="O999"/>
  <c r="O188"/>
  <c r="O594"/>
  <c r="O952"/>
  <c r="O445"/>
  <c r="O603"/>
  <c r="O518"/>
  <c r="O684"/>
  <c r="O257"/>
  <c r="O591"/>
  <c r="O484"/>
  <c r="O890"/>
  <c r="O903"/>
  <c r="O156"/>
  <c r="O562"/>
  <c r="O920"/>
  <c r="O413"/>
  <c r="O592"/>
  <c r="O934"/>
  <c r="O243"/>
  <c r="O609"/>
  <c r="O943"/>
  <c r="O703"/>
  <c r="O410"/>
  <c r="O423"/>
  <c r="O773"/>
  <c r="O867"/>
  <c r="O888"/>
  <c r="O381"/>
  <c r="O202"/>
  <c r="O279"/>
  <c r="O339"/>
  <c r="O527"/>
  <c r="O651"/>
  <c r="O165"/>
  <c r="O323"/>
  <c r="O686"/>
  <c r="O507"/>
  <c r="O358"/>
  <c r="O354"/>
  <c r="O879"/>
  <c r="O619"/>
  <c r="O985"/>
  <c r="O470"/>
  <c r="O227"/>
  <c r="O593"/>
  <c r="O590"/>
  <c r="O411"/>
  <c r="O944"/>
  <c r="O211"/>
  <c r="O399"/>
  <c r="O523"/>
  <c r="O889"/>
  <c r="O707"/>
  <c r="O728"/>
  <c r="O221"/>
  <c r="O912"/>
  <c r="O844"/>
  <c r="O929"/>
  <c r="O286"/>
  <c r="O218"/>
  <c r="O231"/>
  <c r="O581"/>
  <c r="O338"/>
  <c r="O351"/>
  <c r="O701"/>
  <c r="O859"/>
  <c r="O834"/>
  <c r="O510"/>
  <c r="O647"/>
  <c r="O997"/>
  <c r="O831"/>
  <c r="O490"/>
  <c r="O166"/>
  <c r="O499"/>
  <c r="O865"/>
  <c r="O350"/>
  <c r="O883"/>
  <c r="O980"/>
  <c r="O786"/>
  <c r="O287"/>
  <c r="O637"/>
  <c r="O795"/>
  <c r="O535"/>
  <c r="O258"/>
  <c r="O761"/>
  <c r="O758"/>
  <c r="O579"/>
  <c r="O945"/>
  <c r="O430"/>
  <c r="O784"/>
  <c r="O716"/>
  <c r="O801"/>
  <c r="O720"/>
  <c r="O960"/>
  <c r="O453"/>
  <c r="O210"/>
  <c r="O573"/>
  <c r="O394"/>
  <c r="O812"/>
  <c r="O843"/>
  <c r="O864"/>
  <c r="O357"/>
  <c r="O178"/>
  <c r="O536"/>
  <c r="O225"/>
  <c r="O657"/>
  <c r="O390"/>
  <c r="O950"/>
  <c r="O908"/>
  <c r="O538"/>
  <c r="O995"/>
  <c r="O321"/>
  <c r="O220"/>
  <c r="O984"/>
  <c r="O477"/>
  <c r="O673"/>
  <c r="O158"/>
  <c r="O222"/>
  <c r="O474"/>
  <c r="O487"/>
  <c r="O837"/>
  <c r="O931"/>
  <c r="O440"/>
  <c r="O782"/>
  <c r="O884"/>
  <c r="O457"/>
  <c r="O855"/>
  <c r="O936"/>
  <c r="O429"/>
  <c r="O378"/>
  <c r="O391"/>
  <c r="O741"/>
  <c r="O750"/>
  <c r="O852"/>
  <c r="O422"/>
  <c r="O524"/>
  <c r="O930"/>
  <c r="O990"/>
  <c r="O747"/>
  <c r="O768"/>
  <c r="O261"/>
  <c r="O355"/>
  <c r="O721"/>
  <c r="O718"/>
  <c r="O560"/>
  <c r="O620"/>
  <c r="O365"/>
  <c r="O505"/>
  <c r="O502"/>
  <c r="O604"/>
  <c r="O177"/>
  <c r="O174"/>
  <c r="O788"/>
  <c r="O183"/>
  <c r="O179"/>
  <c r="O367"/>
  <c r="O627"/>
  <c r="O473"/>
  <c r="O807"/>
  <c r="O493"/>
  <c r="O914"/>
  <c r="O692"/>
  <c r="O265"/>
  <c r="O557"/>
  <c r="O237"/>
  <c r="O377"/>
  <c r="O711"/>
  <c r="O195"/>
  <c r="O561"/>
  <c r="O558"/>
  <c r="O660"/>
  <c r="O417"/>
  <c r="O414"/>
  <c r="O576"/>
  <c r="O918"/>
  <c r="O675"/>
  <c r="O696"/>
  <c r="O189"/>
  <c r="O347"/>
  <c r="O880"/>
  <c r="O322"/>
  <c r="O847"/>
  <c r="O971"/>
  <c r="O992"/>
  <c r="O485"/>
  <c r="O306"/>
  <c r="O669"/>
  <c r="O827"/>
  <c r="O503"/>
  <c r="O780"/>
  <c r="O353"/>
  <c r="O687"/>
  <c r="O973"/>
  <c r="O154"/>
  <c r="O167"/>
  <c r="O274"/>
  <c r="O632"/>
  <c r="O974"/>
  <c r="O283"/>
  <c r="O816"/>
  <c r="O876"/>
  <c r="O961"/>
  <c r="O249"/>
  <c r="O246"/>
  <c r="O860"/>
  <c r="O433"/>
  <c r="O767"/>
  <c r="O397"/>
  <c r="O938"/>
  <c r="O277"/>
  <c r="O289"/>
  <c r="O878"/>
  <c r="U33"/>
  <c r="O291"/>
  <c r="O975"/>
  <c r="O285"/>
  <c r="O551"/>
  <c r="O901"/>
  <c r="O504"/>
  <c r="O846"/>
  <c r="O155"/>
  <c r="O521"/>
  <c r="O748"/>
  <c r="O267"/>
  <c r="O967"/>
  <c r="O626"/>
  <c r="O656"/>
  <c r="O998"/>
  <c r="O171"/>
  <c r="O537"/>
  <c r="O534"/>
  <c r="O978"/>
  <c r="O991"/>
  <c r="O756"/>
  <c r="O215"/>
  <c r="O275"/>
  <c r="O463"/>
  <c r="O587"/>
  <c r="O953"/>
  <c r="O438"/>
  <c r="O540"/>
  <c r="O625"/>
  <c r="O622"/>
  <c r="O443"/>
  <c r="O976"/>
  <c r="O648"/>
  <c r="O187"/>
  <c r="O734"/>
  <c r="O793"/>
  <c r="O790"/>
  <c r="O547"/>
  <c r="O568"/>
  <c r="O910"/>
  <c r="O731"/>
  <c r="O309"/>
  <c r="O719"/>
  <c r="O697"/>
  <c r="O694"/>
  <c r="O515"/>
  <c r="O371"/>
  <c r="O683"/>
  <c r="O475"/>
  <c r="O792"/>
  <c r="O362"/>
  <c r="O389"/>
  <c r="O642"/>
  <c r="O916"/>
  <c r="O489"/>
  <c r="O486"/>
  <c r="O161"/>
  <c r="O832"/>
  <c r="O419"/>
  <c r="O372"/>
  <c r="O693"/>
  <c r="O766"/>
  <c r="O229"/>
  <c r="O746"/>
  <c r="O759"/>
  <c r="O333"/>
  <c r="O418"/>
  <c r="O235"/>
  <c r="O601"/>
  <c r="O598"/>
  <c r="O636"/>
  <c r="O209"/>
  <c r="O206"/>
  <c r="O820"/>
  <c r="O393"/>
  <c r="O909"/>
  <c r="O193"/>
  <c r="O702"/>
  <c r="O826"/>
  <c r="O839"/>
  <c r="O956"/>
  <c r="O498"/>
  <c r="O511"/>
  <c r="O861"/>
  <c r="O361"/>
  <c r="O972"/>
  <c r="O545"/>
  <c r="O205"/>
  <c r="O478"/>
  <c r="O794"/>
  <c r="O645"/>
  <c r="O402"/>
  <c r="O415"/>
  <c r="O765"/>
  <c r="O586"/>
  <c r="O501"/>
  <c r="O898"/>
  <c r="O574"/>
  <c r="O698"/>
  <c r="O199"/>
  <c r="O549"/>
  <c r="O882"/>
  <c r="O895"/>
  <c r="O845"/>
  <c r="O738"/>
  <c r="O751"/>
  <c r="O737"/>
  <c r="O921"/>
  <c r="O406"/>
  <c r="O163"/>
  <c r="O529"/>
  <c r="O526"/>
  <c r="O628"/>
  <c r="O940"/>
  <c r="O335"/>
  <c r="O459"/>
  <c r="O825"/>
  <c r="O822"/>
  <c r="O643"/>
  <c r="O664"/>
  <c r="O157"/>
  <c r="O315"/>
  <c r="O848"/>
  <c r="O341"/>
  <c r="O674"/>
  <c r="O175"/>
  <c r="O857"/>
  <c r="O854"/>
  <c r="O611"/>
  <c r="O977"/>
  <c r="O462"/>
  <c r="O970"/>
  <c r="O446"/>
  <c r="O583"/>
  <c r="O933"/>
  <c r="O754"/>
  <c r="O605"/>
  <c r="O426"/>
  <c r="O951"/>
  <c r="O610"/>
  <c r="O191"/>
  <c r="O717"/>
  <c r="J44" i="3" l="1"/>
  <c r="G45"/>
  <c r="H45" s="1"/>
  <c r="I44"/>
  <c r="P36" i="1"/>
  <c r="Q36" s="1"/>
  <c r="Y35"/>
  <c r="Q35"/>
  <c r="R36" s="1"/>
  <c r="S35"/>
  <c r="S34"/>
  <c r="Q34"/>
  <c r="T35" s="1"/>
  <c r="J45" i="3" l="1"/>
  <c r="G46"/>
  <c r="H46" s="1"/>
  <c r="U43"/>
  <c r="I45"/>
  <c r="V34" i="1"/>
  <c r="W34" s="1"/>
  <c r="R35"/>
  <c r="V36"/>
  <c r="W36" s="1"/>
  <c r="R37"/>
  <c r="T37"/>
  <c r="S36"/>
  <c r="U36" s="1"/>
  <c r="U35"/>
  <c r="T36"/>
  <c r="P37"/>
  <c r="Y36"/>
  <c r="U34"/>
  <c r="V35"/>
  <c r="W35" s="1"/>
  <c r="J46" i="3" l="1"/>
  <c r="G47"/>
  <c r="H47" s="1"/>
  <c r="I46"/>
  <c r="U44"/>
  <c r="Z36" i="1"/>
  <c r="Z35"/>
  <c r="P38"/>
  <c r="Y37"/>
  <c r="Q37"/>
  <c r="S37"/>
  <c r="X36"/>
  <c r="X35"/>
  <c r="J47" i="3" l="1"/>
  <c r="G48"/>
  <c r="H48" s="1"/>
  <c r="I47"/>
  <c r="P39" i="1"/>
  <c r="Y38"/>
  <c r="V37"/>
  <c r="W37" s="1"/>
  <c r="X37" s="1"/>
  <c r="T38"/>
  <c r="S38" s="1"/>
  <c r="R38"/>
  <c r="Q38" s="1"/>
  <c r="U37"/>
  <c r="Z37" s="1"/>
  <c r="J48" i="3" l="1"/>
  <c r="G49"/>
  <c r="H49" s="1"/>
  <c r="U46"/>
  <c r="I48"/>
  <c r="P40" i="1"/>
  <c r="Y39"/>
  <c r="J49" i="3" l="1"/>
  <c r="G50"/>
  <c r="H50" s="1"/>
  <c r="I49"/>
  <c r="U47"/>
  <c r="P41" i="1"/>
  <c r="S40"/>
  <c r="Q40"/>
  <c r="J50" i="3" l="1"/>
  <c r="G51"/>
  <c r="H51" s="1"/>
  <c r="I50"/>
  <c r="U48"/>
  <c r="P42" i="1"/>
  <c r="Y41"/>
  <c r="S41"/>
  <c r="Q41"/>
  <c r="U40"/>
  <c r="T41"/>
  <c r="R41"/>
  <c r="J51" i="3" l="1"/>
  <c r="G52"/>
  <c r="H52" s="1"/>
  <c r="I51"/>
  <c r="U49"/>
  <c r="U41" i="1"/>
  <c r="Z41" s="1"/>
  <c r="T42"/>
  <c r="R42"/>
  <c r="V41"/>
  <c r="W41" s="1"/>
  <c r="P43"/>
  <c r="Y42"/>
  <c r="S42"/>
  <c r="Q42"/>
  <c r="J52" i="3" l="1"/>
  <c r="G53"/>
  <c r="H53" s="1"/>
  <c r="I52"/>
  <c r="P44" i="1"/>
  <c r="Y43"/>
  <c r="Q43"/>
  <c r="S43"/>
  <c r="U42"/>
  <c r="Z42" s="1"/>
  <c r="R43"/>
  <c r="T43"/>
  <c r="V42"/>
  <c r="W42" s="1"/>
  <c r="J53" i="3" l="1"/>
  <c r="G54"/>
  <c r="H54" s="1"/>
  <c r="I53"/>
  <c r="T44" i="1"/>
  <c r="R44"/>
  <c r="U43"/>
  <c r="Z43" s="1"/>
  <c r="V43"/>
  <c r="W43" s="1"/>
  <c r="P45"/>
  <c r="Y44"/>
  <c r="S44"/>
  <c r="Q44"/>
  <c r="J54" i="3" l="1"/>
  <c r="G55"/>
  <c r="H55" s="1"/>
  <c r="I54"/>
  <c r="U52"/>
  <c r="P46" i="1"/>
  <c r="Y45"/>
  <c r="Q45"/>
  <c r="S45"/>
  <c r="T45"/>
  <c r="R45"/>
  <c r="U44"/>
  <c r="Z44" s="1"/>
  <c r="V44"/>
  <c r="W44" s="1"/>
  <c r="J55" i="3" l="1"/>
  <c r="J56" s="1"/>
  <c r="G56"/>
  <c r="H56" s="1"/>
  <c r="U53"/>
  <c r="P47" i="1"/>
  <c r="Y46"/>
  <c r="Q46"/>
  <c r="S46"/>
  <c r="R46"/>
  <c r="T46"/>
  <c r="U45"/>
  <c r="Z45" s="1"/>
  <c r="V45"/>
  <c r="W45" s="1"/>
  <c r="G57" i="3" l="1"/>
  <c r="H57" s="1"/>
  <c r="I55"/>
  <c r="U46" i="1"/>
  <c r="Z46" s="1"/>
  <c r="T47"/>
  <c r="R47"/>
  <c r="V46"/>
  <c r="W46" s="1"/>
  <c r="P48"/>
  <c r="Y47"/>
  <c r="S47"/>
  <c r="Q47"/>
  <c r="J57" i="3" l="1"/>
  <c r="J58" s="1"/>
  <c r="G58"/>
  <c r="H58" s="1"/>
  <c r="P49" i="1"/>
  <c r="Y48"/>
  <c r="Q48"/>
  <c r="S48"/>
  <c r="R48"/>
  <c r="T48"/>
  <c r="U47"/>
  <c r="Z47" s="1"/>
  <c r="V47"/>
  <c r="W47" s="1"/>
  <c r="G59" i="3" l="1"/>
  <c r="H59" s="1"/>
  <c r="P50" i="1"/>
  <c r="Y49"/>
  <c r="Q49"/>
  <c r="S49"/>
  <c r="T49"/>
  <c r="R49"/>
  <c r="U48"/>
  <c r="Z48" s="1"/>
  <c r="V48"/>
  <c r="W48" s="1"/>
  <c r="J59" i="3" l="1"/>
  <c r="G60"/>
  <c r="H60" s="1"/>
  <c r="U55"/>
  <c r="T50" i="1"/>
  <c r="R50"/>
  <c r="U49"/>
  <c r="Z49" s="1"/>
  <c r="V49"/>
  <c r="W49" s="1"/>
  <c r="P51"/>
  <c r="Y50"/>
  <c r="S50"/>
  <c r="Q50"/>
  <c r="J60" i="3" l="1"/>
  <c r="J61" s="1"/>
  <c r="G61"/>
  <c r="H61" s="1"/>
  <c r="P52" i="1"/>
  <c r="Y51"/>
  <c r="R51"/>
  <c r="Q51" s="1"/>
  <c r="T51"/>
  <c r="S51" s="1"/>
  <c r="U50"/>
  <c r="Z50" s="1"/>
  <c r="V50"/>
  <c r="W50" s="1"/>
  <c r="G62" i="3" l="1"/>
  <c r="H62" s="1"/>
  <c r="P53" i="1"/>
  <c r="Q52"/>
  <c r="S52"/>
  <c r="J62" i="3" l="1"/>
  <c r="J63" s="1"/>
  <c r="G63"/>
  <c r="H63" s="1"/>
  <c r="P54" i="1"/>
  <c r="Y53"/>
  <c r="Q53"/>
  <c r="S53"/>
  <c r="T53"/>
  <c r="R53"/>
  <c r="U52"/>
  <c r="G64" i="3" l="1"/>
  <c r="H64" s="1"/>
  <c r="R54" i="1"/>
  <c r="Q54" s="1"/>
  <c r="T54"/>
  <c r="S54" s="1"/>
  <c r="U53"/>
  <c r="Z53" s="1"/>
  <c r="V53"/>
  <c r="W53" s="1"/>
  <c r="P55"/>
  <c r="Y54"/>
  <c r="J64" i="3" l="1"/>
  <c r="J65" s="1"/>
  <c r="G65"/>
  <c r="H65" s="1"/>
  <c r="P56" i="1"/>
  <c r="Y55"/>
  <c r="J66" i="3" l="1"/>
  <c r="G66"/>
  <c r="H66" s="1"/>
  <c r="P57" i="1"/>
  <c r="Y56"/>
  <c r="G67" i="3" l="1"/>
  <c r="H67" s="1"/>
  <c r="P58" i="1"/>
  <c r="S57"/>
  <c r="Q57"/>
  <c r="J67" i="3" l="1"/>
  <c r="G68"/>
  <c r="H68" s="1"/>
  <c r="P59" i="1"/>
  <c r="Y58"/>
  <c r="T58"/>
  <c r="S58" s="1"/>
  <c r="R58"/>
  <c r="Q58" s="1"/>
  <c r="U57"/>
  <c r="J68" i="3" l="1"/>
  <c r="J69" s="1"/>
  <c r="G69"/>
  <c r="H69" s="1"/>
  <c r="P60" i="1"/>
  <c r="J70" i="3" l="1"/>
  <c r="G70"/>
  <c r="H70" s="1"/>
  <c r="P61" i="1"/>
  <c r="Y60"/>
  <c r="J71" i="3" l="1"/>
  <c r="G71"/>
  <c r="H71" s="1"/>
  <c r="P62" i="1"/>
  <c r="S61"/>
  <c r="Q61"/>
  <c r="G72" i="3" l="1"/>
  <c r="H72" s="1"/>
  <c r="P63" i="1"/>
  <c r="Y62"/>
  <c r="S62"/>
  <c r="Q62"/>
  <c r="R62"/>
  <c r="T62"/>
  <c r="U61"/>
  <c r="J72" i="3" l="1"/>
  <c r="J73" s="1"/>
  <c r="G73"/>
  <c r="H73" s="1"/>
  <c r="P64" i="1"/>
  <c r="Y63"/>
  <c r="Q63"/>
  <c r="S63"/>
  <c r="T63"/>
  <c r="R63"/>
  <c r="U62"/>
  <c r="Z62" s="1"/>
  <c r="V62"/>
  <c r="W62" s="1"/>
  <c r="J74" i="3" l="1"/>
  <c r="G74"/>
  <c r="H74" s="1"/>
  <c r="T64" i="1"/>
  <c r="S64" s="1"/>
  <c r="R64"/>
  <c r="Q64" s="1"/>
  <c r="U63"/>
  <c r="Z63" s="1"/>
  <c r="V63"/>
  <c r="W63" s="1"/>
  <c r="P65"/>
  <c r="Y64"/>
  <c r="J75" i="3" l="1"/>
  <c r="G75"/>
  <c r="H75" s="1"/>
  <c r="P66" i="1"/>
  <c r="S65"/>
  <c r="Q65"/>
  <c r="G76" i="3" l="1"/>
  <c r="H76" s="1"/>
  <c r="P67" i="1"/>
  <c r="Y66"/>
  <c r="S66"/>
  <c r="Q66"/>
  <c r="T66"/>
  <c r="R66"/>
  <c r="U65"/>
  <c r="J76" i="3" l="1"/>
  <c r="J77" s="1"/>
  <c r="G77"/>
  <c r="H77" s="1"/>
  <c r="P68" i="1"/>
  <c r="Y67"/>
  <c r="Q67"/>
  <c r="S67"/>
  <c r="T67"/>
  <c r="R67"/>
  <c r="U66"/>
  <c r="Z66" s="1"/>
  <c r="V66"/>
  <c r="W66" s="1"/>
  <c r="J78" i="3" l="1"/>
  <c r="G78"/>
  <c r="H78" s="1"/>
  <c r="P69" i="1"/>
  <c r="Y68"/>
  <c r="Q68"/>
  <c r="S68"/>
  <c r="T68"/>
  <c r="R68"/>
  <c r="U67"/>
  <c r="Z67" s="1"/>
  <c r="V67"/>
  <c r="W67" s="1"/>
  <c r="J79" i="3" l="1"/>
  <c r="G79"/>
  <c r="H79" s="1"/>
  <c r="P70" i="1"/>
  <c r="Y69"/>
  <c r="T69"/>
  <c r="S69" s="1"/>
  <c r="R69"/>
  <c r="Q69" s="1"/>
  <c r="U68"/>
  <c r="Z68" s="1"/>
  <c r="V68"/>
  <c r="W68" s="1"/>
  <c r="J80" i="3" l="1"/>
  <c r="G80"/>
  <c r="H80" s="1"/>
  <c r="P71" i="1"/>
  <c r="Y70"/>
  <c r="J81" i="3" l="1"/>
  <c r="G81"/>
  <c r="H81" s="1"/>
  <c r="P72" i="1"/>
  <c r="Q71"/>
  <c r="S71"/>
  <c r="J82" i="3" l="1"/>
  <c r="G82"/>
  <c r="H82" s="1"/>
  <c r="P73" i="1"/>
  <c r="Y72"/>
  <c r="Q72"/>
  <c r="S72"/>
  <c r="T72"/>
  <c r="R72"/>
  <c r="U71"/>
  <c r="J83" i="3" l="1"/>
  <c r="G83"/>
  <c r="H83" s="1"/>
  <c r="R73" i="1"/>
  <c r="U72"/>
  <c r="Z72" s="1"/>
  <c r="T73"/>
  <c r="V72"/>
  <c r="W72" s="1"/>
  <c r="P74"/>
  <c r="Y73"/>
  <c r="S73"/>
  <c r="Q73"/>
  <c r="J84" i="3" l="1"/>
  <c r="G84"/>
  <c r="H84" s="1"/>
  <c r="P75" i="1"/>
  <c r="Y74"/>
  <c r="Q74"/>
  <c r="S74"/>
  <c r="T74"/>
  <c r="R74"/>
  <c r="U73"/>
  <c r="Z73" s="1"/>
  <c r="V73"/>
  <c r="W73" s="1"/>
  <c r="J85" i="3" l="1"/>
  <c r="G85"/>
  <c r="H85" s="1"/>
  <c r="P76" i="1"/>
  <c r="Y75"/>
  <c r="S75"/>
  <c r="Q75"/>
  <c r="T75"/>
  <c r="U74"/>
  <c r="Z74" s="1"/>
  <c r="R75"/>
  <c r="V74"/>
  <c r="W74" s="1"/>
  <c r="G86" i="3" l="1"/>
  <c r="H86" s="1"/>
  <c r="P77" i="1"/>
  <c r="Q76"/>
  <c r="S76"/>
  <c r="T76"/>
  <c r="R76"/>
  <c r="U75"/>
  <c r="Z75" s="1"/>
  <c r="V75"/>
  <c r="W75" s="1"/>
  <c r="J86" i="3" l="1"/>
  <c r="J87" s="1"/>
  <c r="G87"/>
  <c r="H87" s="1"/>
  <c r="T77" i="1"/>
  <c r="R77"/>
  <c r="U76"/>
  <c r="Z76" s="1"/>
  <c r="V76"/>
  <c r="W76" s="1"/>
  <c r="P78"/>
  <c r="Y77"/>
  <c r="S77"/>
  <c r="Q77"/>
  <c r="J88" i="3" l="1"/>
  <c r="G88"/>
  <c r="H88" s="1"/>
  <c r="P79" i="1"/>
  <c r="Y78"/>
  <c r="S78"/>
  <c r="Q78"/>
  <c r="U77"/>
  <c r="Z77" s="1"/>
  <c r="T78"/>
  <c r="R78"/>
  <c r="V77"/>
  <c r="W77" s="1"/>
  <c r="J89" i="3" l="1"/>
  <c r="G89"/>
  <c r="H89" s="1"/>
  <c r="P80" i="1"/>
  <c r="Y79"/>
  <c r="S79"/>
  <c r="Q79"/>
  <c r="T79"/>
  <c r="R79"/>
  <c r="U78"/>
  <c r="Z78" s="1"/>
  <c r="V78"/>
  <c r="W78" s="1"/>
  <c r="J90" i="3" l="1"/>
  <c r="G90"/>
  <c r="H90" s="1"/>
  <c r="P81" i="1"/>
  <c r="Y80"/>
  <c r="S80"/>
  <c r="Q80"/>
  <c r="U79"/>
  <c r="Z79" s="1"/>
  <c r="T80"/>
  <c r="R80"/>
  <c r="V79"/>
  <c r="W79" s="1"/>
  <c r="J91" i="3" l="1"/>
  <c r="G91"/>
  <c r="H91" s="1"/>
  <c r="P82" i="1"/>
  <c r="Y81"/>
  <c r="Q81"/>
  <c r="S81"/>
  <c r="T81"/>
  <c r="R81"/>
  <c r="U80"/>
  <c r="Z80" s="1"/>
  <c r="V80"/>
  <c r="W80" s="1"/>
  <c r="G92" i="3" l="1"/>
  <c r="H92" s="1"/>
  <c r="P83" i="1"/>
  <c r="Y82"/>
  <c r="Q82"/>
  <c r="S82"/>
  <c r="T82"/>
  <c r="R82"/>
  <c r="U81"/>
  <c r="Z81" s="1"/>
  <c r="V81"/>
  <c r="W81" s="1"/>
  <c r="J92" i="3" l="1"/>
  <c r="G93"/>
  <c r="H93" s="1"/>
  <c r="P84" i="1"/>
  <c r="Y83"/>
  <c r="Q83"/>
  <c r="S83"/>
  <c r="R83"/>
  <c r="T83"/>
  <c r="U82"/>
  <c r="Z82" s="1"/>
  <c r="V82"/>
  <c r="W82" s="1"/>
  <c r="J93" i="3" l="1"/>
  <c r="J94" s="1"/>
  <c r="G94"/>
  <c r="H94" s="1"/>
  <c r="P85" i="1"/>
  <c r="Y84"/>
  <c r="S84"/>
  <c r="Q84"/>
  <c r="T84"/>
  <c r="R84"/>
  <c r="U83"/>
  <c r="Z83" s="1"/>
  <c r="V83"/>
  <c r="W83" s="1"/>
  <c r="G95" i="3" l="1"/>
  <c r="H95" s="1"/>
  <c r="P86" i="1"/>
  <c r="Y85"/>
  <c r="Q85"/>
  <c r="S85"/>
  <c r="T85"/>
  <c r="U84"/>
  <c r="Z84" s="1"/>
  <c r="R85"/>
  <c r="V84"/>
  <c r="W84" s="1"/>
  <c r="J95" i="3" l="1"/>
  <c r="G96"/>
  <c r="H96" s="1"/>
  <c r="P87" i="1"/>
  <c r="Y86"/>
  <c r="Q86"/>
  <c r="S86"/>
  <c r="U85"/>
  <c r="Z85" s="1"/>
  <c r="T86"/>
  <c r="R86"/>
  <c r="V85"/>
  <c r="W85" s="1"/>
  <c r="J96" i="3" l="1"/>
  <c r="J97" s="1"/>
  <c r="G97"/>
  <c r="H97" s="1"/>
  <c r="T87" i="1"/>
  <c r="R87"/>
  <c r="U86"/>
  <c r="Z86" s="1"/>
  <c r="V86"/>
  <c r="W86" s="1"/>
  <c r="P88"/>
  <c r="Y87"/>
  <c r="Q87"/>
  <c r="S87"/>
  <c r="G98" i="3" l="1"/>
  <c r="H98" s="1"/>
  <c r="P89" i="1"/>
  <c r="Y88"/>
  <c r="R88"/>
  <c r="Q88" s="1"/>
  <c r="T88"/>
  <c r="S88" s="1"/>
  <c r="U87"/>
  <c r="Z87" s="1"/>
  <c r="V87"/>
  <c r="W87" s="1"/>
  <c r="J98" i="3" l="1"/>
  <c r="J99" s="1"/>
  <c r="G99"/>
  <c r="H99" s="1"/>
  <c r="P90" i="1"/>
  <c r="J100" i="3" l="1"/>
  <c r="G100"/>
  <c r="H100" s="1"/>
  <c r="P91" i="1"/>
  <c r="Y90"/>
  <c r="J101" i="3" l="1"/>
  <c r="G101"/>
  <c r="H101" s="1"/>
  <c r="P92" i="1"/>
  <c r="Y91"/>
  <c r="G102" i="3" l="1"/>
  <c r="H102" s="1"/>
  <c r="P93" i="1"/>
  <c r="Y92"/>
  <c r="J102" i="3" l="1"/>
  <c r="J103" s="1"/>
  <c r="G103"/>
  <c r="H103" s="1"/>
  <c r="P94" i="1"/>
  <c r="S93"/>
  <c r="Q93"/>
  <c r="J104" i="3" l="1"/>
  <c r="G104"/>
  <c r="H104" s="1"/>
  <c r="P95" i="1"/>
  <c r="Y94"/>
  <c r="S94"/>
  <c r="Q94"/>
  <c r="U93"/>
  <c r="T94"/>
  <c r="R94"/>
  <c r="J105" i="3" l="1"/>
  <c r="G105"/>
  <c r="H105" s="1"/>
  <c r="P96" i="1"/>
  <c r="Y95"/>
  <c r="S95"/>
  <c r="Q95"/>
  <c r="T95"/>
  <c r="R95"/>
  <c r="U94"/>
  <c r="Z94" s="1"/>
  <c r="V94"/>
  <c r="W94" s="1"/>
  <c r="J106" i="3" l="1"/>
  <c r="G106"/>
  <c r="H106" s="1"/>
  <c r="P97" i="1"/>
  <c r="Y96"/>
  <c r="Q96"/>
  <c r="S96"/>
  <c r="T96"/>
  <c r="R96"/>
  <c r="U95"/>
  <c r="Z95" s="1"/>
  <c r="V95"/>
  <c r="W95" s="1"/>
  <c r="J107" i="3" l="1"/>
  <c r="G107"/>
  <c r="H107" s="1"/>
  <c r="P98" i="1"/>
  <c r="Y97"/>
  <c r="S97"/>
  <c r="Q97"/>
  <c r="U96"/>
  <c r="Z96" s="1"/>
  <c r="T97"/>
  <c r="R97"/>
  <c r="V96"/>
  <c r="W96" s="1"/>
  <c r="J108" i="3" l="1"/>
  <c r="G108"/>
  <c r="H108" s="1"/>
  <c r="P99" i="1"/>
  <c r="Y98"/>
  <c r="S98"/>
  <c r="Q98"/>
  <c r="T98"/>
  <c r="U97"/>
  <c r="Z97" s="1"/>
  <c r="R98"/>
  <c r="V97"/>
  <c r="W97" s="1"/>
  <c r="G109" i="3" l="1"/>
  <c r="H109" s="1"/>
  <c r="P100" i="1"/>
  <c r="Y99"/>
  <c r="Q99"/>
  <c r="S99"/>
  <c r="T99"/>
  <c r="U98"/>
  <c r="Z98" s="1"/>
  <c r="R99"/>
  <c r="V98"/>
  <c r="W98" s="1"/>
  <c r="J109" i="3" l="1"/>
  <c r="J110" s="1"/>
  <c r="G110"/>
  <c r="H110" s="1"/>
  <c r="P101" i="1"/>
  <c r="Y100"/>
  <c r="S100"/>
  <c r="Q100"/>
  <c r="T100"/>
  <c r="R100"/>
  <c r="U99"/>
  <c r="Z99" s="1"/>
  <c r="V99"/>
  <c r="W99" s="1"/>
  <c r="J111" i="3" l="1"/>
  <c r="G111"/>
  <c r="H111" s="1"/>
  <c r="P102" i="1"/>
  <c r="Y101"/>
  <c r="S101"/>
  <c r="Q101"/>
  <c r="T101"/>
  <c r="U100"/>
  <c r="Z100" s="1"/>
  <c r="R101"/>
  <c r="V100"/>
  <c r="W100" s="1"/>
  <c r="J112" i="3" l="1"/>
  <c r="G112"/>
  <c r="H112" s="1"/>
  <c r="P103" i="1"/>
  <c r="Y102"/>
  <c r="Q102"/>
  <c r="S102"/>
  <c r="R102"/>
  <c r="T102"/>
  <c r="U101"/>
  <c r="Z101" s="1"/>
  <c r="V101"/>
  <c r="W101" s="1"/>
  <c r="J113" i="3" l="1"/>
  <c r="G113"/>
  <c r="H113" s="1"/>
  <c r="P104" i="1"/>
  <c r="Y103"/>
  <c r="Q103"/>
  <c r="S103"/>
  <c r="T103"/>
  <c r="R103"/>
  <c r="U102"/>
  <c r="Z102" s="1"/>
  <c r="V102"/>
  <c r="W102" s="1"/>
  <c r="J114" i="3" l="1"/>
  <c r="G114"/>
  <c r="H114" s="1"/>
  <c r="P105" i="1"/>
  <c r="Y104"/>
  <c r="S104"/>
  <c r="Q104"/>
  <c r="U103"/>
  <c r="Z103" s="1"/>
  <c r="T104"/>
  <c r="R104"/>
  <c r="V103"/>
  <c r="W103" s="1"/>
  <c r="G115" i="3" l="1"/>
  <c r="H115" s="1"/>
  <c r="T105" i="1"/>
  <c r="S105" s="1"/>
  <c r="U104"/>
  <c r="Z104" s="1"/>
  <c r="R105"/>
  <c r="Q105" s="1"/>
  <c r="V104"/>
  <c r="W104" s="1"/>
  <c r="P106"/>
  <c r="Y105"/>
  <c r="J115" i="3" l="1"/>
  <c r="J116" s="1"/>
  <c r="G116"/>
  <c r="H116" s="1"/>
  <c r="P107" i="1"/>
  <c r="Q106"/>
  <c r="S106"/>
  <c r="G117" i="3" l="1"/>
  <c r="H117" s="1"/>
  <c r="R107" i="1"/>
  <c r="T107"/>
  <c r="U106"/>
  <c r="P108"/>
  <c r="Y107"/>
  <c r="S107"/>
  <c r="Q107"/>
  <c r="J117" i="3" l="1"/>
  <c r="J118" s="1"/>
  <c r="G118"/>
  <c r="H118" s="1"/>
  <c r="P109" i="1"/>
  <c r="Y108"/>
  <c r="Q108"/>
  <c r="S108"/>
  <c r="R108"/>
  <c r="T108"/>
  <c r="U107"/>
  <c r="Z107" s="1"/>
  <c r="V107"/>
  <c r="W107" s="1"/>
  <c r="J119" i="3" l="1"/>
  <c r="G119"/>
  <c r="H119" s="1"/>
  <c r="P110" i="1"/>
  <c r="Y109"/>
  <c r="S109"/>
  <c r="Q109"/>
  <c r="T109"/>
  <c r="R109"/>
  <c r="U108"/>
  <c r="Z108" s="1"/>
  <c r="V108"/>
  <c r="W108" s="1"/>
  <c r="J120" i="3" l="1"/>
  <c r="G120"/>
  <c r="H120" s="1"/>
  <c r="T110" i="1"/>
  <c r="R110"/>
  <c r="U109"/>
  <c r="Z109" s="1"/>
  <c r="V109"/>
  <c r="W109" s="1"/>
  <c r="P111"/>
  <c r="Y110"/>
  <c r="Q110"/>
  <c r="S110"/>
  <c r="J121" i="3" l="1"/>
  <c r="G121"/>
  <c r="H121" s="1"/>
  <c r="P112" i="1"/>
  <c r="Y111"/>
  <c r="Q111"/>
  <c r="S111"/>
  <c r="T111"/>
  <c r="R111"/>
  <c r="U110"/>
  <c r="Z110" s="1"/>
  <c r="V110"/>
  <c r="W110" s="1"/>
  <c r="J122" i="3" l="1"/>
  <c r="G122"/>
  <c r="H122" s="1"/>
  <c r="P113" i="1"/>
  <c r="Y112"/>
  <c r="R112"/>
  <c r="Q112" s="1"/>
  <c r="T112"/>
  <c r="S112" s="1"/>
  <c r="U111"/>
  <c r="Z111" s="1"/>
  <c r="V111"/>
  <c r="W111" s="1"/>
  <c r="J123" i="3" l="1"/>
  <c r="G123"/>
  <c r="H123" s="1"/>
  <c r="P114" i="1"/>
  <c r="S113"/>
  <c r="Q113"/>
  <c r="G124" i="3" l="1"/>
  <c r="H124" s="1"/>
  <c r="P115" i="1"/>
  <c r="Y114"/>
  <c r="Q114"/>
  <c r="S114"/>
  <c r="T114"/>
  <c r="U113"/>
  <c r="R114"/>
  <c r="J124" i="3" l="1"/>
  <c r="J125" s="1"/>
  <c r="G125"/>
  <c r="H125" s="1"/>
  <c r="P116" i="1"/>
  <c r="Y115"/>
  <c r="S115"/>
  <c r="Q115"/>
  <c r="U114"/>
  <c r="Z114" s="1"/>
  <c r="T115"/>
  <c r="R115"/>
  <c r="V114"/>
  <c r="W114" s="1"/>
  <c r="G126" i="3" l="1"/>
  <c r="H126" s="1"/>
  <c r="R116" i="1"/>
  <c r="T116"/>
  <c r="U115"/>
  <c r="Z115" s="1"/>
  <c r="V115"/>
  <c r="W115" s="1"/>
  <c r="P117"/>
  <c r="Y116"/>
  <c r="S116"/>
  <c r="Q116"/>
  <c r="J126" i="3" l="1"/>
  <c r="J127" s="1"/>
  <c r="G127"/>
  <c r="H127" s="1"/>
  <c r="P118" i="1"/>
  <c r="Y117"/>
  <c r="Q117"/>
  <c r="S117"/>
  <c r="R117"/>
  <c r="T117"/>
  <c r="U116"/>
  <c r="Z116" s="1"/>
  <c r="V116"/>
  <c r="W116" s="1"/>
  <c r="G128" i="3" l="1"/>
  <c r="H128" s="1"/>
  <c r="P119" i="1"/>
  <c r="Y118"/>
  <c r="S118"/>
  <c r="Q118"/>
  <c r="R118"/>
  <c r="T118"/>
  <c r="U117"/>
  <c r="Z117" s="1"/>
  <c r="V117"/>
  <c r="W117" s="1"/>
  <c r="J128" i="3" l="1"/>
  <c r="J129" s="1"/>
  <c r="G129"/>
  <c r="H129" s="1"/>
  <c r="T119" i="1"/>
  <c r="U118"/>
  <c r="Z118" s="1"/>
  <c r="R119"/>
  <c r="V118"/>
  <c r="W118" s="1"/>
  <c r="P120"/>
  <c r="Y119"/>
  <c r="Q119"/>
  <c r="S119"/>
  <c r="G130" i="3" l="1"/>
  <c r="H130" s="1"/>
  <c r="R120" i="1"/>
  <c r="Q120" s="1"/>
  <c r="T120"/>
  <c r="S120" s="1"/>
  <c r="U119"/>
  <c r="Z119" s="1"/>
  <c r="V119"/>
  <c r="W119" s="1"/>
  <c r="P121"/>
  <c r="Y120"/>
  <c r="J130" i="3" l="1"/>
  <c r="J131" s="1"/>
  <c r="G131"/>
  <c r="H131" s="1"/>
  <c r="P122" i="1"/>
  <c r="Q121"/>
  <c r="S121"/>
  <c r="R121"/>
  <c r="T121"/>
  <c r="U120"/>
  <c r="Z120" s="1"/>
  <c r="V120"/>
  <c r="W120" s="1"/>
  <c r="J132" i="3" l="1"/>
  <c r="G132"/>
  <c r="H132" s="1"/>
  <c r="T122" i="1"/>
  <c r="R122"/>
  <c r="V121"/>
  <c r="W121" s="1"/>
  <c r="P123"/>
  <c r="Y122"/>
  <c r="S122"/>
  <c r="Q122"/>
  <c r="U121"/>
  <c r="Z121" s="1"/>
  <c r="J133" i="3" l="1"/>
  <c r="G133"/>
  <c r="H133" s="1"/>
  <c r="R123" i="1"/>
  <c r="T123"/>
  <c r="U122"/>
  <c r="Z122" s="1"/>
  <c r="V122"/>
  <c r="W122" s="1"/>
  <c r="P124"/>
  <c r="Y123"/>
  <c r="S123"/>
  <c r="Q123"/>
  <c r="J134" i="3" l="1"/>
  <c r="G134"/>
  <c r="H134" s="1"/>
  <c r="P125" i="1"/>
  <c r="Y124"/>
  <c r="Q124"/>
  <c r="S124"/>
  <c r="R124"/>
  <c r="T124"/>
  <c r="U123"/>
  <c r="Z123" s="1"/>
  <c r="V123"/>
  <c r="W123" s="1"/>
  <c r="G135" i="3" l="1"/>
  <c r="H135" s="1"/>
  <c r="R125" i="1"/>
  <c r="U124"/>
  <c r="Z124" s="1"/>
  <c r="T125"/>
  <c r="V124"/>
  <c r="W124" s="1"/>
  <c r="P126"/>
  <c r="Y125"/>
  <c r="S125"/>
  <c r="Q125"/>
  <c r="J135" i="3" l="1"/>
  <c r="J136" s="1"/>
  <c r="G136"/>
  <c r="H136" s="1"/>
  <c r="P127" i="1"/>
  <c r="Y126"/>
  <c r="Q126"/>
  <c r="S126"/>
  <c r="T126"/>
  <c r="R126"/>
  <c r="U125"/>
  <c r="Z125" s="1"/>
  <c r="V125"/>
  <c r="W125" s="1"/>
  <c r="G137" i="3" l="1"/>
  <c r="H137" s="1"/>
  <c r="P128" i="1"/>
  <c r="Y127"/>
  <c r="Q127"/>
  <c r="S127"/>
  <c r="R127"/>
  <c r="T127"/>
  <c r="U126"/>
  <c r="Z126" s="1"/>
  <c r="V126"/>
  <c r="W126" s="1"/>
  <c r="J137" i="3" l="1"/>
  <c r="J138" s="1"/>
  <c r="G138"/>
  <c r="H138" s="1"/>
  <c r="P129" i="1"/>
  <c r="Y128"/>
  <c r="Q128"/>
  <c r="S128"/>
  <c r="T128"/>
  <c r="U127"/>
  <c r="Z127" s="1"/>
  <c r="R128"/>
  <c r="V127"/>
  <c r="W127" s="1"/>
  <c r="J139" i="3" l="1"/>
  <c r="G139"/>
  <c r="H139" s="1"/>
  <c r="R129" i="1"/>
  <c r="U128"/>
  <c r="Z128" s="1"/>
  <c r="T129"/>
  <c r="V128"/>
  <c r="W128" s="1"/>
  <c r="P130"/>
  <c r="Y129"/>
  <c r="Q129"/>
  <c r="S129"/>
  <c r="G140" i="3" l="1"/>
  <c r="H140" s="1"/>
  <c r="P131" i="1"/>
  <c r="Y130"/>
  <c r="Q130"/>
  <c r="S130"/>
  <c r="R130"/>
  <c r="T130"/>
  <c r="U129"/>
  <c r="Z129" s="1"/>
  <c r="V129"/>
  <c r="W129" s="1"/>
  <c r="J140" i="3" l="1"/>
  <c r="J141" s="1"/>
  <c r="G141"/>
  <c r="H141" s="1"/>
  <c r="R131" i="1"/>
  <c r="T131"/>
  <c r="U130"/>
  <c r="Z130" s="1"/>
  <c r="V130"/>
  <c r="W130" s="1"/>
  <c r="P132"/>
  <c r="Y131"/>
  <c r="S131"/>
  <c r="Q131"/>
  <c r="G142" i="3" l="1"/>
  <c r="H142" s="1"/>
  <c r="P133" i="1"/>
  <c r="Y132"/>
  <c r="T132"/>
  <c r="S132" s="1"/>
  <c r="U131"/>
  <c r="Z131" s="1"/>
  <c r="R132"/>
  <c r="Q132" s="1"/>
  <c r="V131"/>
  <c r="W131" s="1"/>
  <c r="J142" i="3" l="1"/>
  <c r="J143" s="1"/>
  <c r="G143"/>
  <c r="H143" s="1"/>
  <c r="P134" i="1"/>
  <c r="S133"/>
  <c r="Q133"/>
  <c r="G144" i="3" l="1"/>
  <c r="H144" s="1"/>
  <c r="R134" i="1"/>
  <c r="Q134" s="1"/>
  <c r="T134"/>
  <c r="S134" s="1"/>
  <c r="U133"/>
  <c r="P135"/>
  <c r="Y134"/>
  <c r="J144" i="3" l="1"/>
  <c r="J145" s="1"/>
  <c r="G145"/>
  <c r="H145" s="1"/>
  <c r="P136" i="1"/>
  <c r="Y135"/>
  <c r="J146" i="3" l="1"/>
  <c r="G146"/>
  <c r="H146" s="1"/>
  <c r="P137" i="1"/>
  <c r="S136"/>
  <c r="Q136"/>
  <c r="G147" i="3" l="1"/>
  <c r="H147" s="1"/>
  <c r="P138" i="1"/>
  <c r="Y137"/>
  <c r="S137"/>
  <c r="Q137"/>
  <c r="T137"/>
  <c r="R137"/>
  <c r="U136"/>
  <c r="J147" i="3" l="1"/>
  <c r="J148" s="1"/>
  <c r="G148"/>
  <c r="H148" s="1"/>
  <c r="P139" i="1"/>
  <c r="Y138"/>
  <c r="S138"/>
  <c r="Q138"/>
  <c r="T138"/>
  <c r="U137"/>
  <c r="Z137" s="1"/>
  <c r="R138"/>
  <c r="V137"/>
  <c r="W137" s="1"/>
  <c r="J149" i="3" l="1"/>
  <c r="G149"/>
  <c r="H149" s="1"/>
  <c r="P140" i="1"/>
  <c r="Y139"/>
  <c r="S139"/>
  <c r="Q139"/>
  <c r="T139"/>
  <c r="R139"/>
  <c r="U138"/>
  <c r="Z138" s="1"/>
  <c r="V138"/>
  <c r="W138" s="1"/>
  <c r="J150" i="3" l="1"/>
  <c r="G150"/>
  <c r="H150" s="1"/>
  <c r="P141" i="1"/>
  <c r="Y140"/>
  <c r="S140"/>
  <c r="Q140"/>
  <c r="T140"/>
  <c r="R140"/>
  <c r="U139"/>
  <c r="Z139" s="1"/>
  <c r="V139"/>
  <c r="W139" s="1"/>
  <c r="G151" i="3" l="1"/>
  <c r="H151" s="1"/>
  <c r="P142" i="1"/>
  <c r="Y141"/>
  <c r="Q141"/>
  <c r="S141"/>
  <c r="R141"/>
  <c r="T141"/>
  <c r="U140"/>
  <c r="Z140" s="1"/>
  <c r="V140"/>
  <c r="W140" s="1"/>
  <c r="J151" i="3" l="1"/>
  <c r="G152"/>
  <c r="H152" s="1"/>
  <c r="P143" i="1"/>
  <c r="Y142"/>
  <c r="S142"/>
  <c r="Q142"/>
  <c r="R142"/>
  <c r="T142"/>
  <c r="U141"/>
  <c r="Z141" s="1"/>
  <c r="V141"/>
  <c r="W141" s="1"/>
  <c r="J152" i="3" l="1"/>
  <c r="J153" s="1"/>
  <c r="G153"/>
  <c r="H153" s="1"/>
  <c r="P144" i="1"/>
  <c r="Y143"/>
  <c r="S143"/>
  <c r="Q143"/>
  <c r="T143"/>
  <c r="U142"/>
  <c r="Z142" s="1"/>
  <c r="R143"/>
  <c r="V142"/>
  <c r="W142" s="1"/>
  <c r="J154" i="3" l="1"/>
  <c r="G154"/>
  <c r="H154" s="1"/>
  <c r="R144" i="1"/>
  <c r="T144"/>
  <c r="U143"/>
  <c r="Z143" s="1"/>
  <c r="V143"/>
  <c r="W143" s="1"/>
  <c r="P145"/>
  <c r="Y144"/>
  <c r="Q144"/>
  <c r="S144"/>
  <c r="G155" i="3" l="1"/>
  <c r="H155" s="1"/>
  <c r="U144" i="1"/>
  <c r="Z144" s="1"/>
  <c r="R145"/>
  <c r="Q145" s="1"/>
  <c r="T145"/>
  <c r="S145" s="1"/>
  <c r="V144"/>
  <c r="W144" s="1"/>
  <c r="P146"/>
  <c r="Y145"/>
  <c r="J155" i="3" l="1"/>
  <c r="J156" s="1"/>
  <c r="G156"/>
  <c r="H156" s="1"/>
  <c r="P147" i="1"/>
  <c r="Y146"/>
  <c r="J157" i="3" l="1"/>
  <c r="G157"/>
  <c r="H157" s="1"/>
  <c r="P148" i="1"/>
  <c r="Q147"/>
  <c r="S147"/>
  <c r="G158" i="3" l="1"/>
  <c r="H158" s="1"/>
  <c r="P149" i="1"/>
  <c r="Y148"/>
  <c r="Q148"/>
  <c r="S148"/>
  <c r="R148"/>
  <c r="T148"/>
  <c r="U147"/>
  <c r="J158" i="3" l="1"/>
  <c r="J159" s="1"/>
  <c r="G159"/>
  <c r="H159" s="1"/>
  <c r="P150" i="1"/>
  <c r="Y149"/>
  <c r="S149"/>
  <c r="Q149"/>
  <c r="R149"/>
  <c r="T149"/>
  <c r="U148"/>
  <c r="Z148" s="1"/>
  <c r="V148"/>
  <c r="W148" s="1"/>
  <c r="J160" i="3" l="1"/>
  <c r="G160"/>
  <c r="H160" s="1"/>
  <c r="P151" i="1"/>
  <c r="Y150"/>
  <c r="R150"/>
  <c r="Q150" s="1"/>
  <c r="T150"/>
  <c r="S150" s="1"/>
  <c r="U149"/>
  <c r="Z149" s="1"/>
  <c r="V149"/>
  <c r="W149" s="1"/>
  <c r="J161" i="3" l="1"/>
  <c r="G161"/>
  <c r="H161" s="1"/>
  <c r="Q151" i="1"/>
  <c r="S151"/>
  <c r="P152"/>
  <c r="G162" i="3" l="1"/>
  <c r="H162" s="1"/>
  <c r="P153" i="1"/>
  <c r="Y152"/>
  <c r="Q152"/>
  <c r="S152"/>
  <c r="R152"/>
  <c r="T152"/>
  <c r="U151"/>
  <c r="J162" i="3" l="1"/>
  <c r="J163" s="1"/>
  <c r="G163"/>
  <c r="H163" s="1"/>
  <c r="Y153" i="1"/>
  <c r="S153"/>
  <c r="Q153"/>
  <c r="P154"/>
  <c r="R153"/>
  <c r="T153"/>
  <c r="U152"/>
  <c r="Z152" s="1"/>
  <c r="V152"/>
  <c r="W152" s="1"/>
  <c r="J164" i="3" l="1"/>
  <c r="G164"/>
  <c r="H164" s="1"/>
  <c r="P155" i="1"/>
  <c r="Y154"/>
  <c r="S154"/>
  <c r="Q154"/>
  <c r="R154"/>
  <c r="T154"/>
  <c r="U153"/>
  <c r="Z153" s="1"/>
  <c r="V153"/>
  <c r="W153" s="1"/>
  <c r="J165" i="3" l="1"/>
  <c r="G165"/>
  <c r="H165" s="1"/>
  <c r="P156" i="1"/>
  <c r="Y155"/>
  <c r="S155"/>
  <c r="Q155"/>
  <c r="R155"/>
  <c r="T155"/>
  <c r="U154"/>
  <c r="Z154" s="1"/>
  <c r="V154"/>
  <c r="W154" s="1"/>
  <c r="G166" i="3" l="1"/>
  <c r="H166" s="1"/>
  <c r="P157" i="1"/>
  <c r="Y156"/>
  <c r="S156"/>
  <c r="Q156"/>
  <c r="R156"/>
  <c r="T156"/>
  <c r="U155"/>
  <c r="Z155" s="1"/>
  <c r="V155"/>
  <c r="W155" s="1"/>
  <c r="J166" i="3" l="1"/>
  <c r="J167" s="1"/>
  <c r="G167"/>
  <c r="H167" s="1"/>
  <c r="P158" i="1"/>
  <c r="Y157"/>
  <c r="Q157"/>
  <c r="S157"/>
  <c r="R157"/>
  <c r="T157"/>
  <c r="U156"/>
  <c r="Z156" s="1"/>
  <c r="V156"/>
  <c r="W156" s="1"/>
  <c r="J168" i="3" l="1"/>
  <c r="G168"/>
  <c r="H168" s="1"/>
  <c r="P159" i="1"/>
  <c r="Y158"/>
  <c r="Q158"/>
  <c r="S158"/>
  <c r="R158"/>
  <c r="T158"/>
  <c r="U157"/>
  <c r="Z157" s="1"/>
  <c r="V157"/>
  <c r="W157" s="1"/>
  <c r="G169" i="3" l="1"/>
  <c r="H169" s="1"/>
  <c r="R159" i="1"/>
  <c r="Q159" s="1"/>
  <c r="T159"/>
  <c r="S159" s="1"/>
  <c r="U158"/>
  <c r="Z158" s="1"/>
  <c r="V158"/>
  <c r="W158" s="1"/>
  <c r="P160"/>
  <c r="Y159"/>
  <c r="J169" i="3" l="1"/>
  <c r="J170" s="1"/>
  <c r="G170"/>
  <c r="H170" s="1"/>
  <c r="S160" i="1"/>
  <c r="Q160"/>
  <c r="P161"/>
  <c r="G171" i="3" l="1"/>
  <c r="H171" s="1"/>
  <c r="T161" i="1"/>
  <c r="R161"/>
  <c r="U160"/>
  <c r="Y161"/>
  <c r="P162"/>
  <c r="S161"/>
  <c r="Q161"/>
  <c r="J171" i="3" l="1"/>
  <c r="J172" s="1"/>
  <c r="G172"/>
  <c r="H172" s="1"/>
  <c r="Y162" i="1"/>
  <c r="S162"/>
  <c r="P163"/>
  <c r="Q162"/>
  <c r="T162"/>
  <c r="R162"/>
  <c r="U161"/>
  <c r="Z161" s="1"/>
  <c r="V161"/>
  <c r="W161" s="1"/>
  <c r="J173" i="3" l="1"/>
  <c r="G173"/>
  <c r="H173" s="1"/>
  <c r="Y163" i="1"/>
  <c r="S163"/>
  <c r="Q163"/>
  <c r="P164"/>
  <c r="R163"/>
  <c r="T163"/>
  <c r="U162"/>
  <c r="Z162" s="1"/>
  <c r="V162"/>
  <c r="W162" s="1"/>
  <c r="G174" i="3" l="1"/>
  <c r="H174" s="1"/>
  <c r="R164" i="1"/>
  <c r="T164"/>
  <c r="U163"/>
  <c r="Z163" s="1"/>
  <c r="V163"/>
  <c r="W163" s="1"/>
  <c r="Y164"/>
  <c r="S164"/>
  <c r="P165"/>
  <c r="Q164"/>
  <c r="J174" i="3" l="1"/>
  <c r="J175" s="1"/>
  <c r="G175"/>
  <c r="H175" s="1"/>
  <c r="Y165" i="1"/>
  <c r="P166"/>
  <c r="Q165"/>
  <c r="S165"/>
  <c r="T165"/>
  <c r="U164"/>
  <c r="Z164" s="1"/>
  <c r="R165"/>
  <c r="V164"/>
  <c r="W164" s="1"/>
  <c r="J176" i="3" l="1"/>
  <c r="G176"/>
  <c r="H176" s="1"/>
  <c r="Y166" i="1"/>
  <c r="S166"/>
  <c r="P167"/>
  <c r="Q166"/>
  <c r="U165"/>
  <c r="Z165" s="1"/>
  <c r="R166"/>
  <c r="T166"/>
  <c r="V165"/>
  <c r="W165" s="1"/>
  <c r="G177" i="3" l="1"/>
  <c r="H177" s="1"/>
  <c r="Y167" i="1"/>
  <c r="S167"/>
  <c r="P168"/>
  <c r="Q167"/>
  <c r="U166"/>
  <c r="Z166" s="1"/>
  <c r="T167"/>
  <c r="R167"/>
  <c r="V166"/>
  <c r="W166" s="1"/>
  <c r="J177" i="3" l="1"/>
  <c r="J178" s="1"/>
  <c r="G178"/>
  <c r="H178" s="1"/>
  <c r="R168" i="1"/>
  <c r="T168"/>
  <c r="U167"/>
  <c r="Z167" s="1"/>
  <c r="V167"/>
  <c r="W167" s="1"/>
  <c r="Y168"/>
  <c r="S168"/>
  <c r="Q168"/>
  <c r="P169"/>
  <c r="J179" i="3" l="1"/>
  <c r="G179"/>
  <c r="H179" s="1"/>
  <c r="T169" i="1"/>
  <c r="R169"/>
  <c r="U168"/>
  <c r="Z168" s="1"/>
  <c r="V168"/>
  <c r="W168" s="1"/>
  <c r="Y169"/>
  <c r="P170"/>
  <c r="S169"/>
  <c r="Q169"/>
  <c r="J180" i="3" l="1"/>
  <c r="G180"/>
  <c r="H180" s="1"/>
  <c r="Y170" i="1"/>
  <c r="Q170"/>
  <c r="S170"/>
  <c r="P171"/>
  <c r="R170"/>
  <c r="T170"/>
  <c r="U169"/>
  <c r="Z169" s="1"/>
  <c r="V169"/>
  <c r="W169" s="1"/>
  <c r="G181" i="3" l="1"/>
  <c r="H181" s="1"/>
  <c r="R171" i="1"/>
  <c r="Q171" s="1"/>
  <c r="T171"/>
  <c r="S171" s="1"/>
  <c r="U170"/>
  <c r="Z170" s="1"/>
  <c r="V170"/>
  <c r="W170" s="1"/>
  <c r="P172"/>
  <c r="Y171"/>
  <c r="J181" i="3" l="1"/>
  <c r="J182" s="1"/>
  <c r="G182"/>
  <c r="H182" s="1"/>
  <c r="P173" i="1"/>
  <c r="Y172"/>
  <c r="G183" i="3" l="1"/>
  <c r="H183" s="1"/>
  <c r="Q173" i="1"/>
  <c r="S173"/>
  <c r="P174"/>
  <c r="J183" i="3" l="1"/>
  <c r="J184" s="1"/>
  <c r="G184"/>
  <c r="H184" s="1"/>
  <c r="U173" i="1"/>
  <c r="R174"/>
  <c r="T174"/>
  <c r="Y174"/>
  <c r="S174"/>
  <c r="Q174"/>
  <c r="P175"/>
  <c r="J185" i="3" l="1"/>
  <c r="G185"/>
  <c r="H185" s="1"/>
  <c r="U174" i="1"/>
  <c r="Z174" s="1"/>
  <c r="R175"/>
  <c r="T175"/>
  <c r="V174"/>
  <c r="W174" s="1"/>
  <c r="Y175"/>
  <c r="S175"/>
  <c r="Q175"/>
  <c r="P176"/>
  <c r="J186" i="3" l="1"/>
  <c r="G186"/>
  <c r="H186" s="1"/>
  <c r="R176" i="1"/>
  <c r="Q176" s="1"/>
  <c r="T176"/>
  <c r="S176" s="1"/>
  <c r="U175"/>
  <c r="Z175" s="1"/>
  <c r="V175"/>
  <c r="W175" s="1"/>
  <c r="Y176"/>
  <c r="P177"/>
  <c r="G187" i="3" l="1"/>
  <c r="H187" s="1"/>
  <c r="R177" i="1"/>
  <c r="T177"/>
  <c r="U176"/>
  <c r="Z176" s="1"/>
  <c r="V176"/>
  <c r="W176" s="1"/>
  <c r="Q177"/>
  <c r="P178"/>
  <c r="S177"/>
  <c r="J187" i="3" l="1"/>
  <c r="J188" s="1"/>
  <c r="G188"/>
  <c r="H188" s="1"/>
  <c r="R178" i="1"/>
  <c r="U177"/>
  <c r="Z177" s="1"/>
  <c r="T178"/>
  <c r="V177"/>
  <c r="W177" s="1"/>
  <c r="Y178"/>
  <c r="P179"/>
  <c r="Q178"/>
  <c r="S178"/>
  <c r="G189" i="3" l="1"/>
  <c r="H189" s="1"/>
  <c r="Y179" i="1"/>
  <c r="S179"/>
  <c r="Q179"/>
  <c r="P180"/>
  <c r="U178"/>
  <c r="Z178" s="1"/>
  <c r="R179"/>
  <c r="T179"/>
  <c r="V178"/>
  <c r="W178" s="1"/>
  <c r="J189" i="3" l="1"/>
  <c r="J190" s="1"/>
  <c r="G190"/>
  <c r="H190" s="1"/>
  <c r="Y180" i="1"/>
  <c r="S180"/>
  <c r="Q180"/>
  <c r="P181"/>
  <c r="T180"/>
  <c r="U179"/>
  <c r="Z179" s="1"/>
  <c r="R180"/>
  <c r="V179"/>
  <c r="W179" s="1"/>
  <c r="G191" i="3" l="1"/>
  <c r="H191" s="1"/>
  <c r="Y181" i="1"/>
  <c r="S181"/>
  <c r="P182"/>
  <c r="Q181"/>
  <c r="R181"/>
  <c r="T181"/>
  <c r="U180"/>
  <c r="Z180" s="1"/>
  <c r="V180"/>
  <c r="W180" s="1"/>
  <c r="J191" i="3" l="1"/>
  <c r="J192" s="1"/>
  <c r="G192"/>
  <c r="H192" s="1"/>
  <c r="Y182" i="1"/>
  <c r="S182"/>
  <c r="P183"/>
  <c r="Q182"/>
  <c r="R182"/>
  <c r="T182"/>
  <c r="U181"/>
  <c r="Z181" s="1"/>
  <c r="V181"/>
  <c r="W181" s="1"/>
  <c r="J193" i="3" l="1"/>
  <c r="G193"/>
  <c r="H193" s="1"/>
  <c r="P184" i="1"/>
  <c r="Y183"/>
  <c r="T183"/>
  <c r="S183" s="1"/>
  <c r="U182"/>
  <c r="Z182" s="1"/>
  <c r="R183"/>
  <c r="Q183" s="1"/>
  <c r="V182"/>
  <c r="W182" s="1"/>
  <c r="J194" i="3" l="1"/>
  <c r="G194"/>
  <c r="H194" s="1"/>
  <c r="P185" i="1"/>
  <c r="S184"/>
  <c r="Q184"/>
  <c r="J195" i="3" l="1"/>
  <c r="G195"/>
  <c r="H195" s="1"/>
  <c r="Y185" i="1"/>
  <c r="Q185"/>
  <c r="P186"/>
  <c r="S185"/>
  <c r="R185"/>
  <c r="T185"/>
  <c r="U184"/>
  <c r="J196" i="3" l="1"/>
  <c r="G196"/>
  <c r="H196" s="1"/>
  <c r="Y186" i="1"/>
  <c r="Q186"/>
  <c r="S186"/>
  <c r="P187"/>
  <c r="U185"/>
  <c r="Z185" s="1"/>
  <c r="R186"/>
  <c r="T186"/>
  <c r="V185"/>
  <c r="W185" s="1"/>
  <c r="J197" i="3" l="1"/>
  <c r="G197"/>
  <c r="H197" s="1"/>
  <c r="Y187" i="1"/>
  <c r="P188"/>
  <c r="S187"/>
  <c r="Q187"/>
  <c r="R187"/>
  <c r="T187"/>
  <c r="U186"/>
  <c r="Z186" s="1"/>
  <c r="V186"/>
  <c r="W186" s="1"/>
  <c r="J198" i="3" l="1"/>
  <c r="G198"/>
  <c r="H198" s="1"/>
  <c r="Y188" i="1"/>
  <c r="Q188"/>
  <c r="S188"/>
  <c r="P189"/>
  <c r="R188"/>
  <c r="T188"/>
  <c r="U187"/>
  <c r="Z187" s="1"/>
  <c r="V187"/>
  <c r="W187" s="1"/>
  <c r="G199" i="3" l="1"/>
  <c r="H199" s="1"/>
  <c r="T189" i="1"/>
  <c r="U188"/>
  <c r="Z188" s="1"/>
  <c r="R189"/>
  <c r="V188"/>
  <c r="W188" s="1"/>
  <c r="Y189"/>
  <c r="Q189"/>
  <c r="S189"/>
  <c r="P190"/>
  <c r="J199" i="3" l="1"/>
  <c r="J200" s="1"/>
  <c r="G200"/>
  <c r="H200" s="1"/>
  <c r="R190" i="1"/>
  <c r="U189"/>
  <c r="Z189" s="1"/>
  <c r="T190"/>
  <c r="V189"/>
  <c r="W189" s="1"/>
  <c r="Y190"/>
  <c r="S190"/>
  <c r="Q190"/>
  <c r="P191"/>
  <c r="G201" i="3" l="1"/>
  <c r="H201" s="1"/>
  <c r="T191" i="1"/>
  <c r="U190"/>
  <c r="Z190" s="1"/>
  <c r="R191"/>
  <c r="V190"/>
  <c r="W190" s="1"/>
  <c r="Y191"/>
  <c r="Q191"/>
  <c r="S191"/>
  <c r="P192"/>
  <c r="J201" i="3" l="1"/>
  <c r="G202"/>
  <c r="H202" s="1"/>
  <c r="R192" i="1"/>
  <c r="U191"/>
  <c r="Z191" s="1"/>
  <c r="T192"/>
  <c r="V191"/>
  <c r="W191" s="1"/>
  <c r="Y192"/>
  <c r="P193"/>
  <c r="S192"/>
  <c r="Q192"/>
  <c r="J202" i="3" l="1"/>
  <c r="J203" s="1"/>
  <c r="G203"/>
  <c r="H203" s="1"/>
  <c r="Y193" i="1"/>
  <c r="P194"/>
  <c r="Q193"/>
  <c r="S193"/>
  <c r="R193"/>
  <c r="U192"/>
  <c r="Z192" s="1"/>
  <c r="T193"/>
  <c r="V192"/>
  <c r="W192" s="1"/>
  <c r="J204" i="3" l="1"/>
  <c r="G204"/>
  <c r="H204" s="1"/>
  <c r="Y194" i="1"/>
  <c r="Q194"/>
  <c r="P195"/>
  <c r="S194"/>
  <c r="U193"/>
  <c r="Z193" s="1"/>
  <c r="R194"/>
  <c r="T194"/>
  <c r="V193"/>
  <c r="W193" s="1"/>
  <c r="G205" i="3" l="1"/>
  <c r="H205" s="1"/>
  <c r="T195" i="1"/>
  <c r="R195"/>
  <c r="U194"/>
  <c r="Z194" s="1"/>
  <c r="V194"/>
  <c r="W194" s="1"/>
  <c r="Y195"/>
  <c r="S195"/>
  <c r="Q195"/>
  <c r="P196"/>
  <c r="J205" i="3" l="1"/>
  <c r="J206" s="1"/>
  <c r="G206"/>
  <c r="H206" s="1"/>
  <c r="T196" i="1"/>
  <c r="S196" s="1"/>
  <c r="U195"/>
  <c r="Z195" s="1"/>
  <c r="R196"/>
  <c r="Q196" s="1"/>
  <c r="V195"/>
  <c r="W195" s="1"/>
  <c r="P197"/>
  <c r="Y196"/>
  <c r="G207" i="3" l="1"/>
  <c r="H207" s="1"/>
  <c r="Q197" i="1"/>
  <c r="S197"/>
  <c r="P198"/>
  <c r="J207" i="3" l="1"/>
  <c r="J208" s="1"/>
  <c r="G208"/>
  <c r="H208" s="1"/>
  <c r="R198" i="1"/>
  <c r="T198"/>
  <c r="U197"/>
  <c r="Y198"/>
  <c r="Q198"/>
  <c r="P199"/>
  <c r="S198"/>
  <c r="J209" i="3" l="1"/>
  <c r="G209"/>
  <c r="H209" s="1"/>
  <c r="U198" i="1"/>
  <c r="Z198" s="1"/>
  <c r="T199"/>
  <c r="R199"/>
  <c r="V198"/>
  <c r="W198" s="1"/>
  <c r="Y199"/>
  <c r="Q199"/>
  <c r="S199"/>
  <c r="P200"/>
  <c r="G210" i="3" l="1"/>
  <c r="H210" s="1"/>
  <c r="U199" i="1"/>
  <c r="Z199" s="1"/>
  <c r="R200"/>
  <c r="Q200" s="1"/>
  <c r="T200"/>
  <c r="S200" s="1"/>
  <c r="V199"/>
  <c r="W199" s="1"/>
  <c r="P201"/>
  <c r="Y200"/>
  <c r="J210" i="3" l="1"/>
  <c r="J211" s="1"/>
  <c r="G211"/>
  <c r="H211" s="1"/>
  <c r="P202" i="1"/>
  <c r="S201"/>
  <c r="Q201"/>
  <c r="J212" i="3" l="1"/>
  <c r="G212"/>
  <c r="H212" s="1"/>
  <c r="Y202" i="1"/>
  <c r="S202"/>
  <c r="P203"/>
  <c r="R202"/>
  <c r="Q202" s="1"/>
  <c r="T202"/>
  <c r="U201"/>
  <c r="G213" i="3" l="1"/>
  <c r="H213" s="1"/>
  <c r="Q203" i="1"/>
  <c r="S203"/>
  <c r="P204"/>
  <c r="U202"/>
  <c r="Z202" s="1"/>
  <c r="R203"/>
  <c r="T203"/>
  <c r="V202"/>
  <c r="W202" s="1"/>
  <c r="J213" i="3" l="1"/>
  <c r="J214" s="1"/>
  <c r="G214"/>
  <c r="H214" s="1"/>
  <c r="Y204" i="1"/>
  <c r="Q204"/>
  <c r="S204"/>
  <c r="P205"/>
  <c r="R204"/>
  <c r="U203"/>
  <c r="Z203" s="1"/>
  <c r="T204"/>
  <c r="V203"/>
  <c r="W203" s="1"/>
  <c r="J215" i="3" l="1"/>
  <c r="G215"/>
  <c r="H215" s="1"/>
  <c r="Y205" i="1"/>
  <c r="Q205"/>
  <c r="P206"/>
  <c r="S205"/>
  <c r="R205"/>
  <c r="T205"/>
  <c r="U204"/>
  <c r="Z204" s="1"/>
  <c r="V204"/>
  <c r="W204" s="1"/>
  <c r="J216" i="3" l="1"/>
  <c r="G216"/>
  <c r="H216" s="1"/>
  <c r="R206" i="1"/>
  <c r="T206"/>
  <c r="U205"/>
  <c r="Z205" s="1"/>
  <c r="V205"/>
  <c r="W205" s="1"/>
  <c r="Y206"/>
  <c r="Q206"/>
  <c r="S206"/>
  <c r="P207"/>
  <c r="G217" i="3" l="1"/>
  <c r="H217" s="1"/>
  <c r="R207" i="1"/>
  <c r="U206"/>
  <c r="Z206" s="1"/>
  <c r="T207"/>
  <c r="V206"/>
  <c r="W206" s="1"/>
  <c r="Y207"/>
  <c r="S207"/>
  <c r="Q207"/>
  <c r="P208"/>
  <c r="J217" i="3" l="1"/>
  <c r="J218" s="1"/>
  <c r="G218"/>
  <c r="H218" s="1"/>
  <c r="U207" i="1"/>
  <c r="Z207" s="1"/>
  <c r="T208"/>
  <c r="R208"/>
  <c r="V207"/>
  <c r="W207" s="1"/>
  <c r="Y208"/>
  <c r="Q208"/>
  <c r="S208"/>
  <c r="P209"/>
  <c r="J219" i="3" l="1"/>
  <c r="G219"/>
  <c r="H219" s="1"/>
  <c r="R209" i="1"/>
  <c r="Q209" s="1"/>
  <c r="T209"/>
  <c r="S209" s="1"/>
  <c r="U208"/>
  <c r="Z208" s="1"/>
  <c r="V208"/>
  <c r="W208" s="1"/>
  <c r="Y209"/>
  <c r="P210"/>
  <c r="J220" i="3" l="1"/>
  <c r="G220"/>
  <c r="H220" s="1"/>
  <c r="T210" i="1"/>
  <c r="U209"/>
  <c r="Z209" s="1"/>
  <c r="R210"/>
  <c r="V209"/>
  <c r="W209" s="1"/>
  <c r="Q210"/>
  <c r="S210"/>
  <c r="P211"/>
  <c r="J221" i="3" l="1"/>
  <c r="G221"/>
  <c r="H221" s="1"/>
  <c r="R211" i="1"/>
  <c r="U210"/>
  <c r="Z210" s="1"/>
  <c r="T211"/>
  <c r="V210"/>
  <c r="W210" s="1"/>
  <c r="Y211"/>
  <c r="S211"/>
  <c r="Q211"/>
  <c r="P212"/>
  <c r="G222" i="3" l="1"/>
  <c r="H222" s="1"/>
  <c r="R212" i="1"/>
  <c r="T212"/>
  <c r="U211"/>
  <c r="Z211" s="1"/>
  <c r="V211"/>
  <c r="W211" s="1"/>
  <c r="Y212"/>
  <c r="S212"/>
  <c r="Q212"/>
  <c r="P213"/>
  <c r="J222" i="3" l="1"/>
  <c r="J223" s="1"/>
  <c r="G223"/>
  <c r="H223" s="1"/>
  <c r="R213" i="1"/>
  <c r="T213"/>
  <c r="U212"/>
  <c r="Z212" s="1"/>
  <c r="V212"/>
  <c r="W212" s="1"/>
  <c r="Y213"/>
  <c r="Q213"/>
  <c r="P214"/>
  <c r="S213"/>
  <c r="J224" i="3" l="1"/>
  <c r="G224"/>
  <c r="H224" s="1"/>
  <c r="R214" i="1"/>
  <c r="T214"/>
  <c r="U213"/>
  <c r="Z213" s="1"/>
  <c r="V213"/>
  <c r="W213" s="1"/>
  <c r="Y214"/>
  <c r="Q214"/>
  <c r="S214"/>
  <c r="P215"/>
  <c r="G225" i="3" l="1"/>
  <c r="H225" s="1"/>
  <c r="R215" i="1"/>
  <c r="T215"/>
  <c r="U214"/>
  <c r="Z214" s="1"/>
  <c r="V214"/>
  <c r="W214" s="1"/>
  <c r="Y215"/>
  <c r="Q215"/>
  <c r="S215"/>
  <c r="P216"/>
  <c r="J225" i="3" l="1"/>
  <c r="J226" s="1"/>
  <c r="G226"/>
  <c r="H226" s="1"/>
  <c r="T216" i="1"/>
  <c r="R216"/>
  <c r="U215"/>
  <c r="Z215" s="1"/>
  <c r="V215"/>
  <c r="W215" s="1"/>
  <c r="Y216"/>
  <c r="S216"/>
  <c r="Q216"/>
  <c r="P217"/>
  <c r="J227" i="3" l="1"/>
  <c r="G227"/>
  <c r="H227" s="1"/>
  <c r="T217" i="1"/>
  <c r="R217"/>
  <c r="U216"/>
  <c r="Z216" s="1"/>
  <c r="V216"/>
  <c r="W216" s="1"/>
  <c r="Y217"/>
  <c r="Q217"/>
  <c r="P218"/>
  <c r="S217"/>
  <c r="G228" i="3" l="1"/>
  <c r="H228" s="1"/>
  <c r="R218" i="1"/>
  <c r="Q218" s="1"/>
  <c r="U217"/>
  <c r="Z217" s="1"/>
  <c r="T218"/>
  <c r="S218" s="1"/>
  <c r="V217"/>
  <c r="W217" s="1"/>
  <c r="Y218"/>
  <c r="P219"/>
  <c r="J228" i="3" l="1"/>
  <c r="G229"/>
  <c r="H229" s="1"/>
  <c r="Y219" i="1"/>
  <c r="P220"/>
  <c r="U218"/>
  <c r="Z218" s="1"/>
  <c r="T219"/>
  <c r="S219" s="1"/>
  <c r="R219"/>
  <c r="Q219" s="1"/>
  <c r="V218"/>
  <c r="W218" s="1"/>
  <c r="J229" i="3" l="1"/>
  <c r="J230" s="1"/>
  <c r="G230"/>
  <c r="H230" s="1"/>
  <c r="P221" i="1"/>
  <c r="Q220"/>
  <c r="S220"/>
  <c r="U219"/>
  <c r="Z219" s="1"/>
  <c r="R220"/>
  <c r="T220"/>
  <c r="V219"/>
  <c r="W219" s="1"/>
  <c r="G231" i="3" l="1"/>
  <c r="H231" s="1"/>
  <c r="R221" i="1"/>
  <c r="U220"/>
  <c r="Z220" s="1"/>
  <c r="T221"/>
  <c r="V220"/>
  <c r="W220" s="1"/>
  <c r="Y221"/>
  <c r="P222"/>
  <c r="Q221"/>
  <c r="S221"/>
  <c r="J231" i="3" l="1"/>
  <c r="J232" s="1"/>
  <c r="G232"/>
  <c r="H232" s="1"/>
  <c r="P223" i="1"/>
  <c r="Y222"/>
  <c r="R222"/>
  <c r="Q222" s="1"/>
  <c r="T222"/>
  <c r="S222" s="1"/>
  <c r="U221"/>
  <c r="Z221" s="1"/>
  <c r="V221"/>
  <c r="W221" s="1"/>
  <c r="J233" i="3" l="1"/>
  <c r="G233"/>
  <c r="H233" s="1"/>
  <c r="S223" i="1"/>
  <c r="Q223"/>
  <c r="P224"/>
  <c r="J234" i="3" l="1"/>
  <c r="G234"/>
  <c r="H234" s="1"/>
  <c r="Y224" i="1"/>
  <c r="Q224"/>
  <c r="S224"/>
  <c r="P225"/>
  <c r="T224"/>
  <c r="R224"/>
  <c r="U223"/>
  <c r="G235" i="3" l="1"/>
  <c r="H235" s="1"/>
  <c r="T225" i="1"/>
  <c r="U224"/>
  <c r="Z224" s="1"/>
  <c r="R225"/>
  <c r="V224"/>
  <c r="W224" s="1"/>
  <c r="Y225"/>
  <c r="P226"/>
  <c r="Q225"/>
  <c r="S225"/>
  <c r="J235" i="3" l="1"/>
  <c r="J236" s="1"/>
  <c r="G236"/>
  <c r="H236" s="1"/>
  <c r="Y226" i="1"/>
  <c r="Q226"/>
  <c r="S226"/>
  <c r="P227"/>
  <c r="R226"/>
  <c r="T226"/>
  <c r="U225"/>
  <c r="Z225" s="1"/>
  <c r="V225"/>
  <c r="W225" s="1"/>
  <c r="J237" i="3" l="1"/>
  <c r="G237"/>
  <c r="H237" s="1"/>
  <c r="Y227" i="1"/>
  <c r="Q227"/>
  <c r="S227"/>
  <c r="P228"/>
  <c r="R227"/>
  <c r="T227"/>
  <c r="U226"/>
  <c r="Z226" s="1"/>
  <c r="V226"/>
  <c r="W226" s="1"/>
  <c r="J238" i="3" l="1"/>
  <c r="G238"/>
  <c r="H238" s="1"/>
  <c r="R228" i="1"/>
  <c r="T228"/>
  <c r="U227"/>
  <c r="Z227" s="1"/>
  <c r="V227"/>
  <c r="W227" s="1"/>
  <c r="Y228"/>
  <c r="Q228"/>
  <c r="P229"/>
  <c r="S228"/>
  <c r="J239" i="3" l="1"/>
  <c r="G239"/>
  <c r="H239" s="1"/>
  <c r="R229" i="1"/>
  <c r="Q229" s="1"/>
  <c r="T229"/>
  <c r="S229" s="1"/>
  <c r="U228"/>
  <c r="Z228" s="1"/>
  <c r="V228"/>
  <c r="W228" s="1"/>
  <c r="P230"/>
  <c r="Y229"/>
  <c r="J240" i="3" l="1"/>
  <c r="G240"/>
  <c r="H240" s="1"/>
  <c r="S230" i="1"/>
  <c r="Q230"/>
  <c r="P231"/>
  <c r="J241" i="3" l="1"/>
  <c r="G241"/>
  <c r="H241" s="1"/>
  <c r="P232" i="1"/>
  <c r="Y231"/>
  <c r="R231"/>
  <c r="Q231" s="1"/>
  <c r="T231"/>
  <c r="S231" s="1"/>
  <c r="U230"/>
  <c r="J242" i="3" l="1"/>
  <c r="G242"/>
  <c r="H242" s="1"/>
  <c r="P233" i="1"/>
  <c r="Y232"/>
  <c r="J243" i="3" l="1"/>
  <c r="G243"/>
  <c r="H243" s="1"/>
  <c r="P234" i="1"/>
  <c r="S233"/>
  <c r="Q233"/>
  <c r="J244" i="3" l="1"/>
  <c r="G244"/>
  <c r="H244" s="1"/>
  <c r="Y234" i="1"/>
  <c r="Q234"/>
  <c r="P235"/>
  <c r="S234"/>
  <c r="T234"/>
  <c r="U233"/>
  <c r="R234"/>
  <c r="J245" i="3" l="1"/>
  <c r="G245"/>
  <c r="H245" s="1"/>
  <c r="Y235" i="1"/>
  <c r="P236"/>
  <c r="Q235"/>
  <c r="S235"/>
  <c r="R235"/>
  <c r="T235"/>
  <c r="U234"/>
  <c r="Z234" s="1"/>
  <c r="V234"/>
  <c r="W234" s="1"/>
  <c r="J246" i="3" l="1"/>
  <c r="G246"/>
  <c r="H246" s="1"/>
  <c r="R236" i="1"/>
  <c r="T236"/>
  <c r="U235"/>
  <c r="Z235" s="1"/>
  <c r="V235"/>
  <c r="W235" s="1"/>
  <c r="Y236"/>
  <c r="S236"/>
  <c r="Q236"/>
  <c r="P237"/>
  <c r="G247" i="3" l="1"/>
  <c r="H247" s="1"/>
  <c r="R237" i="1"/>
  <c r="Q237" s="1"/>
  <c r="U236"/>
  <c r="Z236" s="1"/>
  <c r="T237"/>
  <c r="S237" s="1"/>
  <c r="V236"/>
  <c r="W236" s="1"/>
  <c r="Y237"/>
  <c r="P238"/>
  <c r="J247" i="3" l="1"/>
  <c r="G248"/>
  <c r="H248" s="1"/>
  <c r="T238" i="1"/>
  <c r="U237"/>
  <c r="Z237" s="1"/>
  <c r="R238"/>
  <c r="V237"/>
  <c r="W237" s="1"/>
  <c r="Q238"/>
  <c r="S238"/>
  <c r="P239"/>
  <c r="J248" i="3" l="1"/>
  <c r="J249" s="1"/>
  <c r="G249"/>
  <c r="H249" s="1"/>
  <c r="R239" i="1"/>
  <c r="T239"/>
  <c r="U238"/>
  <c r="Z238" s="1"/>
  <c r="V238"/>
  <c r="W238" s="1"/>
  <c r="Y239"/>
  <c r="P240"/>
  <c r="Q239"/>
  <c r="S239"/>
  <c r="J250" i="3" l="1"/>
  <c r="G250"/>
  <c r="H250" s="1"/>
  <c r="Y240" i="1"/>
  <c r="S240"/>
  <c r="Q240"/>
  <c r="P241"/>
  <c r="U239"/>
  <c r="Z239" s="1"/>
  <c r="R240"/>
  <c r="T240"/>
  <c r="V239"/>
  <c r="W239" s="1"/>
  <c r="G251" i="3" l="1"/>
  <c r="H251" s="1"/>
  <c r="Y241" i="1"/>
  <c r="P242"/>
  <c r="Q241"/>
  <c r="S241"/>
  <c r="T241"/>
  <c r="U240"/>
  <c r="Z240" s="1"/>
  <c r="R241"/>
  <c r="V240"/>
  <c r="W240" s="1"/>
  <c r="J251" i="3" l="1"/>
  <c r="J252" s="1"/>
  <c r="G252"/>
  <c r="H252" s="1"/>
  <c r="T242" i="1"/>
  <c r="U241"/>
  <c r="Z241" s="1"/>
  <c r="R242"/>
  <c r="V241"/>
  <c r="W241" s="1"/>
  <c r="Y242"/>
  <c r="P243"/>
  <c r="Q242"/>
  <c r="S242"/>
  <c r="J253" i="3" l="1"/>
  <c r="G253"/>
  <c r="H253" s="1"/>
  <c r="Y243" i="1"/>
  <c r="Q243"/>
  <c r="S243"/>
  <c r="P244"/>
  <c r="R243"/>
  <c r="T243"/>
  <c r="U242"/>
  <c r="Z242" s="1"/>
  <c r="V242"/>
  <c r="W242" s="1"/>
  <c r="J254" i="3" l="1"/>
  <c r="G254"/>
  <c r="H254" s="1"/>
  <c r="R244" i="1"/>
  <c r="T244"/>
  <c r="U243"/>
  <c r="Z243" s="1"/>
  <c r="V243"/>
  <c r="W243" s="1"/>
  <c r="Y244"/>
  <c r="S244"/>
  <c r="Q244"/>
  <c r="P245"/>
  <c r="J255" i="3" l="1"/>
  <c r="G255"/>
  <c r="H255" s="1"/>
  <c r="R245" i="1"/>
  <c r="T245"/>
  <c r="U244"/>
  <c r="Z244" s="1"/>
  <c r="V244"/>
  <c r="W244" s="1"/>
  <c r="Y245"/>
  <c r="Q245"/>
  <c r="P246"/>
  <c r="S245"/>
  <c r="G256" i="3" l="1"/>
  <c r="H256" s="1"/>
  <c r="T246" i="1"/>
  <c r="U245"/>
  <c r="Z245" s="1"/>
  <c r="R246"/>
  <c r="V245"/>
  <c r="W245" s="1"/>
  <c r="Y246"/>
  <c r="P247"/>
  <c r="Q246"/>
  <c r="S246"/>
  <c r="J256" i="3" l="1"/>
  <c r="J257" s="1"/>
  <c r="G257"/>
  <c r="H257" s="1"/>
  <c r="Y247" i="1"/>
  <c r="Q247"/>
  <c r="S247"/>
  <c r="P248"/>
  <c r="U246"/>
  <c r="Z246" s="1"/>
  <c r="R247"/>
  <c r="T247"/>
  <c r="V246"/>
  <c r="W246" s="1"/>
  <c r="G258" i="3" l="1"/>
  <c r="H258" s="1"/>
  <c r="Y248" i="1"/>
  <c r="P249"/>
  <c r="Q248"/>
  <c r="S248"/>
  <c r="R248"/>
  <c r="U247"/>
  <c r="Z247" s="1"/>
  <c r="T248"/>
  <c r="V247"/>
  <c r="W247" s="1"/>
  <c r="J258" i="3" l="1"/>
  <c r="J259" s="1"/>
  <c r="G259"/>
  <c r="H259" s="1"/>
  <c r="Y249" i="1"/>
  <c r="S249"/>
  <c r="Q249"/>
  <c r="P250"/>
  <c r="T249"/>
  <c r="U248"/>
  <c r="Z248" s="1"/>
  <c r="R249"/>
  <c r="V248"/>
  <c r="W248" s="1"/>
  <c r="J260" i="3" l="1"/>
  <c r="G260"/>
  <c r="H260" s="1"/>
  <c r="P251" i="1"/>
  <c r="Y250"/>
  <c r="R250"/>
  <c r="Q250" s="1"/>
  <c r="T250"/>
  <c r="S250" s="1"/>
  <c r="U249"/>
  <c r="Z249" s="1"/>
  <c r="V249"/>
  <c r="W249" s="1"/>
  <c r="J261" i="3" l="1"/>
  <c r="G261"/>
  <c r="H261" s="1"/>
  <c r="P252" i="1"/>
  <c r="G262" i="3" l="1"/>
  <c r="H262" s="1"/>
  <c r="S252" i="1"/>
  <c r="Q252"/>
  <c r="P253"/>
  <c r="J262" i="3" l="1"/>
  <c r="J263" s="1"/>
  <c r="G263"/>
  <c r="H263" s="1"/>
  <c r="Y253" i="1"/>
  <c r="S253"/>
  <c r="Q253"/>
  <c r="P254"/>
  <c r="T253"/>
  <c r="R253"/>
  <c r="U252"/>
  <c r="J264" i="3" l="1"/>
  <c r="G264"/>
  <c r="H264" s="1"/>
  <c r="R254" i="1"/>
  <c r="Q254" s="1"/>
  <c r="T254"/>
  <c r="S254" s="1"/>
  <c r="U253"/>
  <c r="Z253" s="1"/>
  <c r="V253"/>
  <c r="W253" s="1"/>
  <c r="P255"/>
  <c r="Y254"/>
  <c r="J265" i="3" l="1"/>
  <c r="G265"/>
  <c r="H265" s="1"/>
  <c r="S255" i="1"/>
  <c r="Q255"/>
  <c r="P256"/>
  <c r="J266" i="3" l="1"/>
  <c r="G266"/>
  <c r="H266" s="1"/>
  <c r="Y256" i="1"/>
  <c r="Q256"/>
  <c r="S256"/>
  <c r="P257"/>
  <c r="R256"/>
  <c r="T256"/>
  <c r="U255"/>
  <c r="J267" i="3" l="1"/>
  <c r="G267"/>
  <c r="H267" s="1"/>
  <c r="U256" i="1"/>
  <c r="Z256" s="1"/>
  <c r="T257"/>
  <c r="R257"/>
  <c r="V256"/>
  <c r="W256" s="1"/>
  <c r="Y257"/>
  <c r="S257"/>
  <c r="Q257"/>
  <c r="P258"/>
  <c r="J268" i="3" l="1"/>
  <c r="G268"/>
  <c r="H268" s="1"/>
  <c r="R258" i="1"/>
  <c r="T258"/>
  <c r="U257"/>
  <c r="Z257" s="1"/>
  <c r="V257"/>
  <c r="W257" s="1"/>
  <c r="Y258"/>
  <c r="Q258"/>
  <c r="P259"/>
  <c r="S258"/>
  <c r="J269" i="3" l="1"/>
  <c r="G269"/>
  <c r="H269" s="1"/>
  <c r="R259" i="1"/>
  <c r="U258"/>
  <c r="Z258" s="1"/>
  <c r="T259"/>
  <c r="V258"/>
  <c r="W258" s="1"/>
  <c r="Y259"/>
  <c r="S259"/>
  <c r="Q259"/>
  <c r="P260"/>
  <c r="J270" i="3" l="1"/>
  <c r="G270"/>
  <c r="H270" s="1"/>
  <c r="R260" i="1"/>
  <c r="Q260" s="1"/>
  <c r="U259"/>
  <c r="Z259" s="1"/>
  <c r="T260"/>
  <c r="S260" s="1"/>
  <c r="V259"/>
  <c r="W259" s="1"/>
  <c r="Y260"/>
  <c r="P261"/>
  <c r="J271" i="3" l="1"/>
  <c r="G271"/>
  <c r="H271" s="1"/>
  <c r="R261" i="1"/>
  <c r="Q261" s="1"/>
  <c r="U260"/>
  <c r="Z260" s="1"/>
  <c r="T261"/>
  <c r="S261" s="1"/>
  <c r="V260"/>
  <c r="W260" s="1"/>
  <c r="P262"/>
  <c r="J272" i="3" l="1"/>
  <c r="G272"/>
  <c r="H272" s="1"/>
  <c r="Q262" i="1"/>
  <c r="S262"/>
  <c r="P263"/>
  <c r="G273" i="3" l="1"/>
  <c r="H273" s="1"/>
  <c r="T263" i="1"/>
  <c r="R263"/>
  <c r="U262"/>
  <c r="Y263"/>
  <c r="S263"/>
  <c r="Q263"/>
  <c r="P264"/>
  <c r="J273" i="3" l="1"/>
  <c r="J274" s="1"/>
  <c r="G274"/>
  <c r="H274" s="1"/>
  <c r="R264" i="1"/>
  <c r="T264"/>
  <c r="U263"/>
  <c r="Z263" s="1"/>
  <c r="V263"/>
  <c r="W263" s="1"/>
  <c r="Y264"/>
  <c r="Q264"/>
  <c r="P265"/>
  <c r="S264"/>
  <c r="G275" i="3" l="1"/>
  <c r="H275" s="1"/>
  <c r="R265" i="1"/>
  <c r="T265"/>
  <c r="U264"/>
  <c r="Z264" s="1"/>
  <c r="V264"/>
  <c r="W264" s="1"/>
  <c r="Y265"/>
  <c r="P266"/>
  <c r="S265"/>
  <c r="Q265"/>
  <c r="J275" i="3" l="1"/>
  <c r="J276" s="1"/>
  <c r="G276"/>
  <c r="H276" s="1"/>
  <c r="Y266" i="1"/>
  <c r="P267"/>
  <c r="T266"/>
  <c r="S266" s="1"/>
  <c r="R266"/>
  <c r="Q266" s="1"/>
  <c r="U265"/>
  <c r="Z265" s="1"/>
  <c r="V265"/>
  <c r="W265" s="1"/>
  <c r="J277" i="3" l="1"/>
  <c r="G277"/>
  <c r="H277" s="1"/>
  <c r="Y267" i="1"/>
  <c r="P268"/>
  <c r="S267"/>
  <c r="Q267"/>
  <c r="U266"/>
  <c r="Z266" s="1"/>
  <c r="T267"/>
  <c r="R267"/>
  <c r="V266"/>
  <c r="W266" s="1"/>
  <c r="J278" i="3" l="1"/>
  <c r="G278"/>
  <c r="H278" s="1"/>
  <c r="T268" i="1"/>
  <c r="U267"/>
  <c r="Z267" s="1"/>
  <c r="R268"/>
  <c r="V267"/>
  <c r="W267" s="1"/>
  <c r="Q268"/>
  <c r="P269"/>
  <c r="S268"/>
  <c r="G279" i="3" l="1"/>
  <c r="H279" s="1"/>
  <c r="T269" i="1"/>
  <c r="U268"/>
  <c r="Z268" s="1"/>
  <c r="R269"/>
  <c r="V268"/>
  <c r="W268" s="1"/>
  <c r="Y269"/>
  <c r="S269"/>
  <c r="Q269"/>
  <c r="P270"/>
  <c r="J279" i="3" l="1"/>
  <c r="J280" s="1"/>
  <c r="G280"/>
  <c r="H280" s="1"/>
  <c r="T270" i="1"/>
  <c r="S270" s="1"/>
  <c r="R270"/>
  <c r="Q270" s="1"/>
  <c r="U269"/>
  <c r="Z269" s="1"/>
  <c r="V269"/>
  <c r="W269" s="1"/>
  <c r="P271"/>
  <c r="Y270"/>
  <c r="J281" i="3" l="1"/>
  <c r="G281"/>
  <c r="H281" s="1"/>
  <c r="Q271" i="1"/>
  <c r="S271"/>
  <c r="P272"/>
  <c r="G282" i="3" l="1"/>
  <c r="H282" s="1"/>
  <c r="T272" i="1"/>
  <c r="U271"/>
  <c r="R272"/>
  <c r="Y272"/>
  <c r="Q272"/>
  <c r="S272"/>
  <c r="P273"/>
  <c r="J282" i="3" l="1"/>
  <c r="J283" s="1"/>
  <c r="G283"/>
  <c r="H283" s="1"/>
  <c r="R273" i="1"/>
  <c r="T273"/>
  <c r="U272"/>
  <c r="Z272" s="1"/>
  <c r="V272"/>
  <c r="W272" s="1"/>
  <c r="Y273"/>
  <c r="S273"/>
  <c r="P274"/>
  <c r="Q273"/>
  <c r="J284" i="3" l="1"/>
  <c r="G284"/>
  <c r="H284" s="1"/>
  <c r="Y274" i="1"/>
  <c r="P275"/>
  <c r="Q274"/>
  <c r="S274"/>
  <c r="R274"/>
  <c r="U273"/>
  <c r="Z273" s="1"/>
  <c r="T274"/>
  <c r="V273"/>
  <c r="W273" s="1"/>
  <c r="J285" i="3" l="1"/>
  <c r="G285"/>
  <c r="H285" s="1"/>
  <c r="U274" i="1"/>
  <c r="Z274" s="1"/>
  <c r="T275"/>
  <c r="R275"/>
  <c r="V274"/>
  <c r="W274" s="1"/>
  <c r="Y275"/>
  <c r="S275"/>
  <c r="P276"/>
  <c r="Q275"/>
  <c r="J286" i="3" l="1"/>
  <c r="G286"/>
  <c r="H286" s="1"/>
  <c r="Y276" i="1"/>
  <c r="P277"/>
  <c r="S276"/>
  <c r="Q276"/>
  <c r="R276"/>
  <c r="T276"/>
  <c r="U275"/>
  <c r="Z275" s="1"/>
  <c r="V275"/>
  <c r="W275" s="1"/>
  <c r="G287" i="3" l="1"/>
  <c r="H287" s="1"/>
  <c r="Y277" i="1"/>
  <c r="S277"/>
  <c r="Q277"/>
  <c r="P278"/>
  <c r="R277"/>
  <c r="T277"/>
  <c r="U276"/>
  <c r="Z276" s="1"/>
  <c r="V276"/>
  <c r="W276" s="1"/>
  <c r="J287" i="3" l="1"/>
  <c r="J288" s="1"/>
  <c r="G288"/>
  <c r="H288" s="1"/>
  <c r="R278" i="1"/>
  <c r="U277"/>
  <c r="Z277" s="1"/>
  <c r="T278"/>
  <c r="V277"/>
  <c r="W277" s="1"/>
  <c r="Y278"/>
  <c r="P279"/>
  <c r="Q278"/>
  <c r="S278"/>
  <c r="J289" i="3" l="1"/>
  <c r="G289"/>
  <c r="H289" s="1"/>
  <c r="Y279" i="1"/>
  <c r="P280"/>
  <c r="S279"/>
  <c r="Q279"/>
  <c r="T279"/>
  <c r="U278"/>
  <c r="Z278" s="1"/>
  <c r="R279"/>
  <c r="V278"/>
  <c r="W278" s="1"/>
  <c r="J290" i="3" l="1"/>
  <c r="G290"/>
  <c r="H290" s="1"/>
  <c r="Y280" i="1"/>
  <c r="Q280"/>
  <c r="S280"/>
  <c r="P281"/>
  <c r="T280"/>
  <c r="U279"/>
  <c r="Z279" s="1"/>
  <c r="R280"/>
  <c r="V279"/>
  <c r="W279" s="1"/>
  <c r="J291" i="3" l="1"/>
  <c r="G291"/>
  <c r="H291" s="1"/>
  <c r="R281" i="1"/>
  <c r="T281"/>
  <c r="U280"/>
  <c r="Z280" s="1"/>
  <c r="V280"/>
  <c r="W280" s="1"/>
  <c r="Y281"/>
  <c r="S281"/>
  <c r="Q281"/>
  <c r="P282"/>
  <c r="J292" i="3" l="1"/>
  <c r="G292"/>
  <c r="H292" s="1"/>
  <c r="T282" i="1"/>
  <c r="U281"/>
  <c r="Z281" s="1"/>
  <c r="R282"/>
  <c r="V281"/>
  <c r="W281" s="1"/>
  <c r="Y282"/>
  <c r="S282"/>
  <c r="Q282"/>
  <c r="P283"/>
  <c r="G293" i="3" l="1"/>
  <c r="H293" s="1"/>
  <c r="R283" i="1"/>
  <c r="T283"/>
  <c r="U282"/>
  <c r="Z282" s="1"/>
  <c r="V282"/>
  <c r="W282" s="1"/>
  <c r="Y283"/>
  <c r="Q283"/>
  <c r="P284"/>
  <c r="S283"/>
  <c r="J293" i="3" l="1"/>
  <c r="J294" s="1"/>
  <c r="G294"/>
  <c r="H294" s="1"/>
  <c r="R284" i="1"/>
  <c r="T284"/>
  <c r="U283"/>
  <c r="Z283" s="1"/>
  <c r="V283"/>
  <c r="W283" s="1"/>
  <c r="Y284"/>
  <c r="S284"/>
  <c r="Q284"/>
  <c r="P285"/>
  <c r="G295" i="3" l="1"/>
  <c r="H295" s="1"/>
  <c r="T285" i="1"/>
  <c r="U284"/>
  <c r="Z284" s="1"/>
  <c r="R285"/>
  <c r="V284"/>
  <c r="W284" s="1"/>
  <c r="Y285"/>
  <c r="P286"/>
  <c r="S285"/>
  <c r="Q285"/>
  <c r="J295" i="3" l="1"/>
  <c r="J296" s="1"/>
  <c r="G296"/>
  <c r="H296" s="1"/>
  <c r="Y286" i="1"/>
  <c r="S286"/>
  <c r="Q286"/>
  <c r="P287"/>
  <c r="U285"/>
  <c r="Z285" s="1"/>
  <c r="R286"/>
  <c r="T286"/>
  <c r="V285"/>
  <c r="W285" s="1"/>
  <c r="J297" i="3" l="1"/>
  <c r="G297"/>
  <c r="H297" s="1"/>
  <c r="Y287" i="1"/>
  <c r="Q287"/>
  <c r="S287"/>
  <c r="P288"/>
  <c r="U286"/>
  <c r="Z286" s="1"/>
  <c r="R287"/>
  <c r="T287"/>
  <c r="V286"/>
  <c r="W286" s="1"/>
  <c r="J298" i="3" l="1"/>
  <c r="G298"/>
  <c r="H298" s="1"/>
  <c r="Y288" i="1"/>
  <c r="S288"/>
  <c r="P289"/>
  <c r="Q288"/>
  <c r="R288"/>
  <c r="T288"/>
  <c r="U287"/>
  <c r="Z287" s="1"/>
  <c r="V287"/>
  <c r="W287" s="1"/>
  <c r="J299" i="3" l="1"/>
  <c r="G299"/>
  <c r="H299" s="1"/>
  <c r="Y289" i="1"/>
  <c r="P290"/>
  <c r="Q289"/>
  <c r="S289"/>
  <c r="R289"/>
  <c r="T289"/>
  <c r="U288"/>
  <c r="Z288" s="1"/>
  <c r="V288"/>
  <c r="W288" s="1"/>
  <c r="J300" i="3" l="1"/>
  <c r="G300"/>
  <c r="H300" s="1"/>
  <c r="U289" i="1"/>
  <c r="Z289" s="1"/>
  <c r="R290"/>
  <c r="T290"/>
  <c r="V289"/>
  <c r="W289" s="1"/>
  <c r="Y290"/>
  <c r="S290"/>
  <c r="P291"/>
  <c r="Q290"/>
  <c r="G301" i="3" l="1"/>
  <c r="H301" s="1"/>
  <c r="Y291" i="1"/>
  <c r="S291"/>
  <c r="Q291"/>
  <c r="P292"/>
  <c r="T291"/>
  <c r="U290"/>
  <c r="Z290" s="1"/>
  <c r="R291"/>
  <c r="V290"/>
  <c r="W290" s="1"/>
  <c r="J301" i="3" l="1"/>
  <c r="J302" s="1"/>
  <c r="G302"/>
  <c r="H302" s="1"/>
  <c r="Y292" i="1"/>
  <c r="Q292"/>
  <c r="S292"/>
  <c r="P293"/>
  <c r="T292"/>
  <c r="R292"/>
  <c r="U291"/>
  <c r="Z291" s="1"/>
  <c r="V291"/>
  <c r="W291" s="1"/>
  <c r="G303" i="3" l="1"/>
  <c r="H303" s="1"/>
  <c r="R293" i="1"/>
  <c r="Q293" s="1"/>
  <c r="T293"/>
  <c r="S293" s="1"/>
  <c r="U292"/>
  <c r="Z292" s="1"/>
  <c r="V292"/>
  <c r="W292" s="1"/>
  <c r="P294"/>
  <c r="Y293"/>
  <c r="J303" i="3" l="1"/>
  <c r="J304" s="1"/>
  <c r="G304"/>
  <c r="H304" s="1"/>
  <c r="P295" i="1"/>
  <c r="Y294"/>
  <c r="J305" i="3" l="1"/>
  <c r="G305"/>
  <c r="H305" s="1"/>
  <c r="P296" i="1"/>
  <c r="S295"/>
  <c r="Q295"/>
  <c r="J306" i="3" l="1"/>
  <c r="G306"/>
  <c r="H306" s="1"/>
  <c r="Y296" i="1"/>
  <c r="S296"/>
  <c r="Q296"/>
  <c r="P297"/>
  <c r="R296"/>
  <c r="T296"/>
  <c r="U295"/>
  <c r="J307" i="3" l="1"/>
  <c r="G307"/>
  <c r="H307" s="1"/>
  <c r="R297" i="1"/>
  <c r="T297"/>
  <c r="U296"/>
  <c r="Z296" s="1"/>
  <c r="V296"/>
  <c r="W296" s="1"/>
  <c r="Y297"/>
  <c r="Q297"/>
  <c r="S297"/>
  <c r="P298"/>
  <c r="J308" i="3" l="1"/>
  <c r="G308"/>
  <c r="H308" s="1"/>
  <c r="T298" i="1"/>
  <c r="R298"/>
  <c r="U297"/>
  <c r="Z297" s="1"/>
  <c r="V297"/>
  <c r="W297" s="1"/>
  <c r="Y298"/>
  <c r="Q298"/>
  <c r="S298"/>
  <c r="P299"/>
  <c r="G309" i="3" l="1"/>
  <c r="H309" s="1"/>
  <c r="T299" i="1"/>
  <c r="U298"/>
  <c r="Z298" s="1"/>
  <c r="R299"/>
  <c r="V298"/>
  <c r="W298" s="1"/>
  <c r="Y299"/>
  <c r="Q299"/>
  <c r="P300"/>
  <c r="S299"/>
  <c r="J309" i="3" l="1"/>
  <c r="J310" s="1"/>
  <c r="G310"/>
  <c r="H310" s="1"/>
  <c r="T300" i="1"/>
  <c r="R300"/>
  <c r="U299"/>
  <c r="Z299" s="1"/>
  <c r="V299"/>
  <c r="W299" s="1"/>
  <c r="Y300"/>
  <c r="P301"/>
  <c r="S300"/>
  <c r="Q300"/>
  <c r="G311" i="3" l="1"/>
  <c r="H311" s="1"/>
  <c r="Y301" i="1"/>
  <c r="S301"/>
  <c r="Q301"/>
  <c r="P302"/>
  <c r="U300"/>
  <c r="Z300" s="1"/>
  <c r="R301"/>
  <c r="T301"/>
  <c r="V300"/>
  <c r="W300" s="1"/>
  <c r="J311" i="3" l="1"/>
  <c r="J312" s="1"/>
  <c r="G312"/>
  <c r="H312" s="1"/>
  <c r="Y302" i="1"/>
  <c r="S302"/>
  <c r="Q302"/>
  <c r="P303"/>
  <c r="T302"/>
  <c r="R302"/>
  <c r="U301"/>
  <c r="Z301" s="1"/>
  <c r="V301"/>
  <c r="W301" s="1"/>
  <c r="J313" i="3" l="1"/>
  <c r="G313"/>
  <c r="H313" s="1"/>
  <c r="R303" i="1"/>
  <c r="U302"/>
  <c r="Z302" s="1"/>
  <c r="T303"/>
  <c r="V302"/>
  <c r="W302" s="1"/>
  <c r="Y303"/>
  <c r="S303"/>
  <c r="Q303"/>
  <c r="P304"/>
  <c r="J314" i="3" l="1"/>
  <c r="G314"/>
  <c r="H314" s="1"/>
  <c r="R304" i="1"/>
  <c r="T304"/>
  <c r="U303"/>
  <c r="Z303" s="1"/>
  <c r="V303"/>
  <c r="W303" s="1"/>
  <c r="Y304"/>
  <c r="Q304"/>
  <c r="S304"/>
  <c r="P305"/>
  <c r="J315" i="3" l="1"/>
  <c r="G315"/>
  <c r="H315" s="1"/>
  <c r="R305" i="1"/>
  <c r="T305"/>
  <c r="U304"/>
  <c r="Z304" s="1"/>
  <c r="V304"/>
  <c r="W304" s="1"/>
  <c r="Y305"/>
  <c r="Q305"/>
  <c r="S305"/>
  <c r="P306"/>
  <c r="J316" i="3" l="1"/>
  <c r="G316"/>
  <c r="H316" s="1"/>
  <c r="T306" i="1"/>
  <c r="S306" s="1"/>
  <c r="R306"/>
  <c r="Q306" s="1"/>
  <c r="U305"/>
  <c r="Z305" s="1"/>
  <c r="V305"/>
  <c r="W305" s="1"/>
  <c r="P307"/>
  <c r="Y306"/>
  <c r="J317" i="3" l="1"/>
  <c r="G317"/>
  <c r="H317" s="1"/>
  <c r="Q307" i="1"/>
  <c r="S307"/>
  <c r="P308"/>
  <c r="G318" i="3" l="1"/>
  <c r="H318" s="1"/>
  <c r="T308" i="1"/>
  <c r="U307"/>
  <c r="R308"/>
  <c r="Y308"/>
  <c r="S308"/>
  <c r="Q308"/>
  <c r="P309"/>
  <c r="J318" i="3" l="1"/>
  <c r="G319"/>
  <c r="H319" s="1"/>
  <c r="R309" i="1"/>
  <c r="T309"/>
  <c r="U308"/>
  <c r="Z308" s="1"/>
  <c r="V308"/>
  <c r="W308" s="1"/>
  <c r="Y309"/>
  <c r="Q309"/>
  <c r="S309"/>
  <c r="P310"/>
  <c r="J319" i="3" l="1"/>
  <c r="J320" s="1"/>
  <c r="G320"/>
  <c r="H320" s="1"/>
  <c r="R310" i="1"/>
  <c r="T310"/>
  <c r="U309"/>
  <c r="Z309" s="1"/>
  <c r="V309"/>
  <c r="W309" s="1"/>
  <c r="Y310"/>
  <c r="Q310"/>
  <c r="S310"/>
  <c r="P311"/>
  <c r="J321" i="3" l="1"/>
  <c r="G321"/>
  <c r="H321" s="1"/>
  <c r="R311" i="1"/>
  <c r="U310"/>
  <c r="Z310" s="1"/>
  <c r="T311"/>
  <c r="V310"/>
  <c r="W310" s="1"/>
  <c r="Y311"/>
  <c r="Q311"/>
  <c r="S311"/>
  <c r="P312"/>
  <c r="J322" i="3" l="1"/>
  <c r="G322"/>
  <c r="H322" s="1"/>
  <c r="T312" i="1"/>
  <c r="U311"/>
  <c r="Z311" s="1"/>
  <c r="R312"/>
  <c r="V311"/>
  <c r="W311" s="1"/>
  <c r="Y312"/>
  <c r="Q312"/>
  <c r="P313"/>
  <c r="S312"/>
  <c r="G323" i="3" l="1"/>
  <c r="H323" s="1"/>
  <c r="R313" i="1"/>
  <c r="U312"/>
  <c r="Z312" s="1"/>
  <c r="T313"/>
  <c r="V312"/>
  <c r="W312" s="1"/>
  <c r="Y313"/>
  <c r="Q313"/>
  <c r="S313"/>
  <c r="P314"/>
  <c r="J323" i="3" l="1"/>
  <c r="J324" s="1"/>
  <c r="G324"/>
  <c r="H324" s="1"/>
  <c r="R314" i="1"/>
  <c r="T314"/>
  <c r="U313"/>
  <c r="Z313" s="1"/>
  <c r="V313"/>
  <c r="W313" s="1"/>
  <c r="Y314"/>
  <c r="P315"/>
  <c r="Q314"/>
  <c r="S314"/>
  <c r="J325" i="3" l="1"/>
  <c r="G325"/>
  <c r="H325" s="1"/>
  <c r="Y315" i="1"/>
  <c r="Q315"/>
  <c r="S315"/>
  <c r="P316"/>
  <c r="U314"/>
  <c r="Z314" s="1"/>
  <c r="R315"/>
  <c r="T315"/>
  <c r="V314"/>
  <c r="W314" s="1"/>
  <c r="J326" i="3" l="1"/>
  <c r="G326"/>
  <c r="H326" s="1"/>
  <c r="P317" i="1"/>
  <c r="Y316"/>
  <c r="R316"/>
  <c r="Q316" s="1"/>
  <c r="T316"/>
  <c r="S316" s="1"/>
  <c r="U315"/>
  <c r="Z315" s="1"/>
  <c r="V315"/>
  <c r="W315" s="1"/>
  <c r="J327" i="3" l="1"/>
  <c r="G327"/>
  <c r="H327" s="1"/>
  <c r="S317" i="1"/>
  <c r="Q317"/>
  <c r="P318"/>
  <c r="J328" i="3" l="1"/>
  <c r="G328"/>
  <c r="H328" s="1"/>
  <c r="P319" i="1"/>
  <c r="Y318"/>
  <c r="T318"/>
  <c r="S318" s="1"/>
  <c r="U317"/>
  <c r="R318"/>
  <c r="Q318" s="1"/>
  <c r="J329" i="3" l="1"/>
  <c r="G329"/>
  <c r="H329" s="1"/>
  <c r="S319" i="1"/>
  <c r="Q319"/>
  <c r="P320"/>
  <c r="G330" i="3" l="1"/>
  <c r="H330" s="1"/>
  <c r="Y320" i="1"/>
  <c r="S320"/>
  <c r="Q320"/>
  <c r="P321"/>
  <c r="R320"/>
  <c r="T320"/>
  <c r="U319"/>
  <c r="J330" i="3" l="1"/>
  <c r="J331" s="1"/>
  <c r="G331"/>
  <c r="H331" s="1"/>
  <c r="Y321" i="1"/>
  <c r="Q321"/>
  <c r="P322"/>
  <c r="S321"/>
  <c r="R321"/>
  <c r="T321"/>
  <c r="U320"/>
  <c r="Z320" s="1"/>
  <c r="V320"/>
  <c r="W320" s="1"/>
  <c r="G332" i="3" l="1"/>
  <c r="H332" s="1"/>
  <c r="Y322" i="1"/>
  <c r="S322"/>
  <c r="Q322"/>
  <c r="P323"/>
  <c r="R322"/>
  <c r="T322"/>
  <c r="U321"/>
  <c r="Z321" s="1"/>
  <c r="V321"/>
  <c r="W321" s="1"/>
  <c r="J332" i="3" l="1"/>
  <c r="J333" s="1"/>
  <c r="G333"/>
  <c r="H333" s="1"/>
  <c r="U322" i="1"/>
  <c r="Z322" s="1"/>
  <c r="R323"/>
  <c r="T323"/>
  <c r="V322"/>
  <c r="W322" s="1"/>
  <c r="Y323"/>
  <c r="Q323"/>
  <c r="S323"/>
  <c r="P324"/>
  <c r="J334" i="3" l="1"/>
  <c r="G334"/>
  <c r="H334" s="1"/>
  <c r="R324" i="1"/>
  <c r="T324"/>
  <c r="U323"/>
  <c r="Z323" s="1"/>
  <c r="V323"/>
  <c r="W323" s="1"/>
  <c r="Y324"/>
  <c r="S324"/>
  <c r="Q324"/>
  <c r="P325"/>
  <c r="J335" i="3" l="1"/>
  <c r="G335"/>
  <c r="H335" s="1"/>
  <c r="R325" i="1"/>
  <c r="T325"/>
  <c r="U324"/>
  <c r="Z324" s="1"/>
  <c r="V324"/>
  <c r="W324" s="1"/>
  <c r="Y325"/>
  <c r="Q325"/>
  <c r="S325"/>
  <c r="P326"/>
  <c r="G336" i="3" l="1"/>
  <c r="H336" s="1"/>
  <c r="T326" i="1"/>
  <c r="U325"/>
  <c r="Z325" s="1"/>
  <c r="R326"/>
  <c r="V325"/>
  <c r="W325" s="1"/>
  <c r="Y326"/>
  <c r="S326"/>
  <c r="Q326"/>
  <c r="P327"/>
  <c r="J336" i="3" l="1"/>
  <c r="J337" s="1"/>
  <c r="G337"/>
  <c r="H337" s="1"/>
  <c r="U326" i="1"/>
  <c r="Z326" s="1"/>
  <c r="R327"/>
  <c r="T327"/>
  <c r="V326"/>
  <c r="W326" s="1"/>
  <c r="Y327"/>
  <c r="Q327"/>
  <c r="S327"/>
  <c r="P328"/>
  <c r="J338" i="3" l="1"/>
  <c r="G338"/>
  <c r="H338" s="1"/>
  <c r="U327" i="1"/>
  <c r="Z327" s="1"/>
  <c r="R328"/>
  <c r="Q328" s="1"/>
  <c r="T328"/>
  <c r="S328" s="1"/>
  <c r="V327"/>
  <c r="W327" s="1"/>
  <c r="P329"/>
  <c r="Y328"/>
  <c r="G339" i="3" l="1"/>
  <c r="H339" s="1"/>
  <c r="P330" i="1"/>
  <c r="J339" i="3" l="1"/>
  <c r="J340" s="1"/>
  <c r="G340"/>
  <c r="H340" s="1"/>
  <c r="P331" i="1"/>
  <c r="Y330"/>
  <c r="G341" i="3" l="1"/>
  <c r="H341" s="1"/>
  <c r="Q331" i="1"/>
  <c r="P332"/>
  <c r="S331"/>
  <c r="J341" i="3" l="1"/>
  <c r="J342" s="1"/>
  <c r="G342"/>
  <c r="H342" s="1"/>
  <c r="R332" i="1"/>
  <c r="T332"/>
  <c r="U331"/>
  <c r="Y332"/>
  <c r="S332"/>
  <c r="P333"/>
  <c r="Q332"/>
  <c r="J343" i="3" l="1"/>
  <c r="G343"/>
  <c r="H343" s="1"/>
  <c r="Y333" i="1"/>
  <c r="S333"/>
  <c r="Q333"/>
  <c r="P334"/>
  <c r="R333"/>
  <c r="U332"/>
  <c r="Z332" s="1"/>
  <c r="T333"/>
  <c r="V332"/>
  <c r="W332" s="1"/>
  <c r="J344" i="3" l="1"/>
  <c r="G344"/>
  <c r="H344" s="1"/>
  <c r="Y334" i="1"/>
  <c r="S334"/>
  <c r="Q334"/>
  <c r="P335"/>
  <c r="T334"/>
  <c r="R334"/>
  <c r="U333"/>
  <c r="Z333" s="1"/>
  <c r="V333"/>
  <c r="W333" s="1"/>
  <c r="G345" i="3" l="1"/>
  <c r="H345" s="1"/>
  <c r="T335" i="1"/>
  <c r="R335"/>
  <c r="U334"/>
  <c r="Z334" s="1"/>
  <c r="V334"/>
  <c r="W334" s="1"/>
  <c r="Y335"/>
  <c r="Q335"/>
  <c r="S335"/>
  <c r="P336"/>
  <c r="J345" i="3" l="1"/>
  <c r="J346" s="1"/>
  <c r="G346"/>
  <c r="H346" s="1"/>
  <c r="R336" i="1"/>
  <c r="T336"/>
  <c r="U335"/>
  <c r="Z335" s="1"/>
  <c r="V335"/>
  <c r="W335" s="1"/>
  <c r="Y336"/>
  <c r="S336"/>
  <c r="Q336"/>
  <c r="P337"/>
  <c r="J347" i="3" l="1"/>
  <c r="G347"/>
  <c r="H347" s="1"/>
  <c r="R337" i="1"/>
  <c r="T337"/>
  <c r="U336"/>
  <c r="Z336" s="1"/>
  <c r="V336"/>
  <c r="W336" s="1"/>
  <c r="Y337"/>
  <c r="S337"/>
  <c r="Q337"/>
  <c r="P338"/>
  <c r="G348" i="3" l="1"/>
  <c r="H348" s="1"/>
  <c r="R338" i="1"/>
  <c r="T338"/>
  <c r="U337"/>
  <c r="Z337" s="1"/>
  <c r="V337"/>
  <c r="W337" s="1"/>
  <c r="Y338"/>
  <c r="S338"/>
  <c r="P339"/>
  <c r="Q338"/>
  <c r="J348" i="3" l="1"/>
  <c r="J349" s="1"/>
  <c r="G349"/>
  <c r="H349" s="1"/>
  <c r="P340" i="1"/>
  <c r="Y339"/>
  <c r="R339"/>
  <c r="Q339" s="1"/>
  <c r="U338"/>
  <c r="Z338" s="1"/>
  <c r="T339"/>
  <c r="S339" s="1"/>
  <c r="V338"/>
  <c r="W338" s="1"/>
  <c r="J350" i="3" l="1"/>
  <c r="G350"/>
  <c r="H350" s="1"/>
  <c r="Q340" i="1"/>
  <c r="S340"/>
  <c r="P341"/>
  <c r="G351" i="3" l="1"/>
  <c r="H351" s="1"/>
  <c r="R341" i="1"/>
  <c r="T341"/>
  <c r="U340"/>
  <c r="Y341"/>
  <c r="Q341"/>
  <c r="S341"/>
  <c r="P342"/>
  <c r="J351" i="3" l="1"/>
  <c r="G352"/>
  <c r="H352" s="1"/>
  <c r="R342" i="1"/>
  <c r="T342"/>
  <c r="U341"/>
  <c r="Z341" s="1"/>
  <c r="V341"/>
  <c r="W341" s="1"/>
  <c r="Y342"/>
  <c r="Q342"/>
  <c r="S342"/>
  <c r="P343"/>
  <c r="J352" i="3" l="1"/>
  <c r="G353"/>
  <c r="H353" s="1"/>
  <c r="R343" i="1"/>
  <c r="T343"/>
  <c r="U342"/>
  <c r="Z342" s="1"/>
  <c r="V342"/>
  <c r="W342" s="1"/>
  <c r="Y343"/>
  <c r="S343"/>
  <c r="P344"/>
  <c r="Q343"/>
  <c r="J353" i="3" l="1"/>
  <c r="J354" s="1"/>
  <c r="G354"/>
  <c r="H354" s="1"/>
  <c r="Y344" i="1"/>
  <c r="P345"/>
  <c r="Q344"/>
  <c r="S344"/>
  <c r="R344"/>
  <c r="T344"/>
  <c r="U343"/>
  <c r="Z343" s="1"/>
  <c r="V343"/>
  <c r="W343" s="1"/>
  <c r="J355" i="3" l="1"/>
  <c r="G355"/>
  <c r="H355" s="1"/>
  <c r="R345" i="1"/>
  <c r="T345"/>
  <c r="U344"/>
  <c r="Z344" s="1"/>
  <c r="V344"/>
  <c r="W344" s="1"/>
  <c r="Y345"/>
  <c r="P346"/>
  <c r="Q345"/>
  <c r="S345"/>
  <c r="G356" i="3" l="1"/>
  <c r="H356" s="1"/>
  <c r="Y346" i="1"/>
  <c r="S346"/>
  <c r="Q346"/>
  <c r="P347"/>
  <c r="R346"/>
  <c r="U345"/>
  <c r="Z345" s="1"/>
  <c r="T346"/>
  <c r="V345"/>
  <c r="W345" s="1"/>
  <c r="J356" i="3" l="1"/>
  <c r="J357" s="1"/>
  <c r="G357"/>
  <c r="H357" s="1"/>
  <c r="Y347" i="1"/>
  <c r="Q347"/>
  <c r="P348"/>
  <c r="S347"/>
  <c r="T347"/>
  <c r="R347"/>
  <c r="U346"/>
  <c r="Z346" s="1"/>
  <c r="V346"/>
  <c r="W346" s="1"/>
  <c r="J358" i="3" l="1"/>
  <c r="G358"/>
  <c r="H358" s="1"/>
  <c r="U347" i="1"/>
  <c r="Z347" s="1"/>
  <c r="R348"/>
  <c r="T348"/>
  <c r="V347"/>
  <c r="W347" s="1"/>
  <c r="Y348"/>
  <c r="S348"/>
  <c r="Q348"/>
  <c r="P349"/>
  <c r="J359" i="3" l="1"/>
  <c r="G359"/>
  <c r="H359" s="1"/>
  <c r="U348" i="1"/>
  <c r="Z348" s="1"/>
  <c r="R349"/>
  <c r="T349"/>
  <c r="V348"/>
  <c r="W348" s="1"/>
  <c r="Y349"/>
  <c r="P350"/>
  <c r="S349"/>
  <c r="Q349"/>
  <c r="G360" i="3" l="1"/>
  <c r="H360" s="1"/>
  <c r="Y350" i="1"/>
  <c r="P351"/>
  <c r="Q350"/>
  <c r="S350"/>
  <c r="R350"/>
  <c r="U349"/>
  <c r="Z349" s="1"/>
  <c r="T350"/>
  <c r="V349"/>
  <c r="W349" s="1"/>
  <c r="J360" i="3" l="1"/>
  <c r="J361" s="1"/>
  <c r="G361"/>
  <c r="H361" s="1"/>
  <c r="Y351" i="1"/>
  <c r="S351"/>
  <c r="P352"/>
  <c r="Q351"/>
  <c r="R351"/>
  <c r="T351"/>
  <c r="U350"/>
  <c r="Z350" s="1"/>
  <c r="V350"/>
  <c r="W350" s="1"/>
  <c r="J362" i="3" l="1"/>
  <c r="G362"/>
  <c r="H362" s="1"/>
  <c r="Y352" i="1"/>
  <c r="Q352"/>
  <c r="S352"/>
  <c r="P353"/>
  <c r="R352"/>
  <c r="T352"/>
  <c r="U351"/>
  <c r="Z351" s="1"/>
  <c r="V351"/>
  <c r="W351" s="1"/>
  <c r="G363" i="3" l="1"/>
  <c r="H363" s="1"/>
  <c r="R353" i="1"/>
  <c r="T353"/>
  <c r="U352"/>
  <c r="Z352" s="1"/>
  <c r="V352"/>
  <c r="W352" s="1"/>
  <c r="Y353"/>
  <c r="Q353"/>
  <c r="S353"/>
  <c r="P354"/>
  <c r="J363" i="3" l="1"/>
  <c r="G364"/>
  <c r="H364" s="1"/>
  <c r="R354" i="1"/>
  <c r="T354"/>
  <c r="U353"/>
  <c r="Z353" s="1"/>
  <c r="V353"/>
  <c r="W353" s="1"/>
  <c r="Y354"/>
  <c r="Q354"/>
  <c r="S354"/>
  <c r="P355"/>
  <c r="J364" i="3" l="1"/>
  <c r="J365" s="1"/>
  <c r="G365"/>
  <c r="H365" s="1"/>
  <c r="R355" i="1"/>
  <c r="Q355" s="1"/>
  <c r="U354"/>
  <c r="Z354" s="1"/>
  <c r="T355"/>
  <c r="S355" s="1"/>
  <c r="V354"/>
  <c r="W354" s="1"/>
  <c r="P356"/>
  <c r="Y355"/>
  <c r="J366" i="3" l="1"/>
  <c r="G366"/>
  <c r="H366" s="1"/>
  <c r="Q356" i="1"/>
  <c r="P357"/>
  <c r="S356"/>
  <c r="G367" i="3" l="1"/>
  <c r="H367" s="1"/>
  <c r="R357" i="1"/>
  <c r="T357"/>
  <c r="U356"/>
  <c r="Y357"/>
  <c r="P358"/>
  <c r="S357"/>
  <c r="Q357"/>
  <c r="J367" i="3" l="1"/>
  <c r="J368" s="1"/>
  <c r="G368"/>
  <c r="H368" s="1"/>
  <c r="P359" i="1"/>
  <c r="Y358"/>
  <c r="R358"/>
  <c r="Q358" s="1"/>
  <c r="T358"/>
  <c r="S358" s="1"/>
  <c r="U357"/>
  <c r="Z357" s="1"/>
  <c r="V357"/>
  <c r="W357" s="1"/>
  <c r="J369" i="3" l="1"/>
  <c r="G369"/>
  <c r="H369" s="1"/>
  <c r="P360" i="1"/>
  <c r="Y359"/>
  <c r="J370" i="3" l="1"/>
  <c r="G370"/>
  <c r="H370" s="1"/>
  <c r="P361" i="1"/>
  <c r="J371" i="3" l="1"/>
  <c r="G371"/>
  <c r="H371" s="1"/>
  <c r="Y361" i="1"/>
  <c r="P362"/>
  <c r="J372" i="3" l="1"/>
  <c r="G372"/>
  <c r="H372" s="1"/>
  <c r="Y362" i="1"/>
  <c r="P363"/>
  <c r="G373" i="3" l="1"/>
  <c r="H373" s="1"/>
  <c r="Y363" i="1"/>
  <c r="P364"/>
  <c r="J373" i="3" l="1"/>
  <c r="J374" s="1"/>
  <c r="G374"/>
  <c r="H374" s="1"/>
  <c r="Q364" i="1"/>
  <c r="S364"/>
  <c r="P365"/>
  <c r="J375" i="3" l="1"/>
  <c r="G375"/>
  <c r="H375" s="1"/>
  <c r="T365" i="1"/>
  <c r="U364"/>
  <c r="R365"/>
  <c r="Y365"/>
  <c r="P366"/>
  <c r="S365"/>
  <c r="Q365"/>
  <c r="G376" i="3" l="1"/>
  <c r="H376" s="1"/>
  <c r="Y366" i="1"/>
  <c r="S366"/>
  <c r="Q366"/>
  <c r="P367"/>
  <c r="R366"/>
  <c r="U365"/>
  <c r="Z365" s="1"/>
  <c r="T366"/>
  <c r="V365"/>
  <c r="W365" s="1"/>
  <c r="J376" i="3" l="1"/>
  <c r="J377" s="1"/>
  <c r="G377"/>
  <c r="H377" s="1"/>
  <c r="R367" i="1"/>
  <c r="T367"/>
  <c r="U366"/>
  <c r="Z366" s="1"/>
  <c r="V366"/>
  <c r="W366" s="1"/>
  <c r="Y367"/>
  <c r="Q367"/>
  <c r="S367"/>
  <c r="P368"/>
  <c r="G378" i="3" l="1"/>
  <c r="H378" s="1"/>
  <c r="R368" i="1"/>
  <c r="Q368" s="1"/>
  <c r="T368"/>
  <c r="S368" s="1"/>
  <c r="U367"/>
  <c r="Z367" s="1"/>
  <c r="V367"/>
  <c r="W367" s="1"/>
  <c r="P369"/>
  <c r="Y368"/>
  <c r="J378" i="3" l="1"/>
  <c r="J379" s="1"/>
  <c r="G379"/>
  <c r="H379" s="1"/>
  <c r="Y369" i="1"/>
  <c r="P370"/>
  <c r="G380" i="3" l="1"/>
  <c r="H380" s="1"/>
  <c r="S370" i="1"/>
  <c r="Q370"/>
  <c r="P371"/>
  <c r="J380" i="3" l="1"/>
  <c r="J381" s="1"/>
  <c r="G381"/>
  <c r="H381" s="1"/>
  <c r="R371" i="1"/>
  <c r="U370"/>
  <c r="T371"/>
  <c r="Y371"/>
  <c r="Q371"/>
  <c r="P372"/>
  <c r="S371"/>
  <c r="G382" i="3" l="1"/>
  <c r="H382" s="1"/>
  <c r="R372" i="1"/>
  <c r="Q372" s="1"/>
  <c r="T372"/>
  <c r="S372" s="1"/>
  <c r="U371"/>
  <c r="Z371" s="1"/>
  <c r="V371"/>
  <c r="W371" s="1"/>
  <c r="P373"/>
  <c r="Y372"/>
  <c r="J382" i="3" l="1"/>
  <c r="J383" s="1"/>
  <c r="G383"/>
  <c r="H383" s="1"/>
  <c r="P374" i="1"/>
  <c r="Y373"/>
  <c r="J384" i="3" l="1"/>
  <c r="G384"/>
  <c r="H384" s="1"/>
  <c r="Q374" i="1"/>
  <c r="S374"/>
  <c r="P375"/>
  <c r="J385" i="3" l="1"/>
  <c r="G385"/>
  <c r="H385" s="1"/>
  <c r="R375" i="1"/>
  <c r="T375"/>
  <c r="U374"/>
  <c r="Y375"/>
  <c r="Q375"/>
  <c r="P376"/>
  <c r="S375"/>
  <c r="J386" i="3" l="1"/>
  <c r="G386"/>
  <c r="H386" s="1"/>
  <c r="U375" i="1"/>
  <c r="Z375" s="1"/>
  <c r="R376"/>
  <c r="T376"/>
  <c r="V375"/>
  <c r="W375" s="1"/>
  <c r="Y376"/>
  <c r="Q376"/>
  <c r="S376"/>
  <c r="P377"/>
  <c r="G387" i="3" l="1"/>
  <c r="H387" s="1"/>
  <c r="T377" i="1"/>
  <c r="R377"/>
  <c r="U376"/>
  <c r="Z376" s="1"/>
  <c r="V376"/>
  <c r="W376" s="1"/>
  <c r="Y377"/>
  <c r="P378"/>
  <c r="S377"/>
  <c r="Q377"/>
  <c r="J387" i="3" l="1"/>
  <c r="G388"/>
  <c r="H388" s="1"/>
  <c r="P379" i="1"/>
  <c r="Y378"/>
  <c r="R378"/>
  <c r="Q378" s="1"/>
  <c r="T378"/>
  <c r="S378" s="1"/>
  <c r="U377"/>
  <c r="Z377" s="1"/>
  <c r="V377"/>
  <c r="W377" s="1"/>
  <c r="J388" i="3" l="1"/>
  <c r="J389" s="1"/>
  <c r="G389"/>
  <c r="H389" s="1"/>
  <c r="Y379" i="1"/>
  <c r="P380"/>
  <c r="J390" i="3" l="1"/>
  <c r="G390"/>
  <c r="H390" s="1"/>
  <c r="S380" i="1"/>
  <c r="P381"/>
  <c r="Q380"/>
  <c r="G391" i="3" l="1"/>
  <c r="H391" s="1"/>
  <c r="T381" i="1"/>
  <c r="S381" s="1"/>
  <c r="R381"/>
  <c r="Q381" s="1"/>
  <c r="U380"/>
  <c r="P382"/>
  <c r="Y381"/>
  <c r="J391" i="3" l="1"/>
  <c r="J392" s="1"/>
  <c r="G392"/>
  <c r="H392" s="1"/>
  <c r="Q382" i="1"/>
  <c r="S382"/>
  <c r="P383"/>
  <c r="J393" i="3" l="1"/>
  <c r="G393"/>
  <c r="H393" s="1"/>
  <c r="R383" i="1"/>
  <c r="T383"/>
  <c r="U382"/>
  <c r="Y383"/>
  <c r="S383"/>
  <c r="Q383"/>
  <c r="P384"/>
  <c r="G394" i="3" l="1"/>
  <c r="H394" s="1"/>
  <c r="T384" i="1"/>
  <c r="S384" s="1"/>
  <c r="U383"/>
  <c r="Z383" s="1"/>
  <c r="R384"/>
  <c r="Q384" s="1"/>
  <c r="V383"/>
  <c r="W383" s="1"/>
  <c r="P385"/>
  <c r="Y384"/>
  <c r="J394" i="3" l="1"/>
  <c r="J395" s="1"/>
  <c r="G395"/>
  <c r="H395" s="1"/>
  <c r="Q385" i="1"/>
  <c r="P386"/>
  <c r="S385"/>
  <c r="J396" i="3" l="1"/>
  <c r="G396"/>
  <c r="H396" s="1"/>
  <c r="U385" i="1"/>
  <c r="R386"/>
  <c r="T386"/>
  <c r="Y386"/>
  <c r="S386"/>
  <c r="Q386"/>
  <c r="P387"/>
  <c r="J397" i="3" l="1"/>
  <c r="G397"/>
  <c r="H397" s="1"/>
  <c r="R387" i="1"/>
  <c r="Q387" s="1"/>
  <c r="T387"/>
  <c r="S387" s="1"/>
  <c r="U386"/>
  <c r="Z386" s="1"/>
  <c r="V386"/>
  <c r="W386" s="1"/>
  <c r="Y387"/>
  <c r="P388"/>
  <c r="G398" i="3" l="1"/>
  <c r="H398" s="1"/>
  <c r="R388" i="1"/>
  <c r="Q388" s="1"/>
  <c r="T388"/>
  <c r="S388" s="1"/>
  <c r="U387"/>
  <c r="Z387" s="1"/>
  <c r="V387"/>
  <c r="W387" s="1"/>
  <c r="Y388"/>
  <c r="P389"/>
  <c r="J398" i="3" l="1"/>
  <c r="J399" s="1"/>
  <c r="G399"/>
  <c r="H399" s="1"/>
  <c r="R389" i="1"/>
  <c r="T389"/>
  <c r="U388"/>
  <c r="Z388" s="1"/>
  <c r="V388"/>
  <c r="W388" s="1"/>
  <c r="P390"/>
  <c r="S389"/>
  <c r="Q389"/>
  <c r="J400" i="3" l="1"/>
  <c r="G400"/>
  <c r="H400" s="1"/>
  <c r="Y390" i="1"/>
  <c r="P391"/>
  <c r="S390"/>
  <c r="Q390"/>
  <c r="T390"/>
  <c r="R390"/>
  <c r="U389"/>
  <c r="Z389" s="1"/>
  <c r="V389"/>
  <c r="W389" s="1"/>
  <c r="G401" i="3" l="1"/>
  <c r="H401" s="1"/>
  <c r="Y391" i="1"/>
  <c r="Q391"/>
  <c r="S391"/>
  <c r="P392"/>
  <c r="R391"/>
  <c r="T391"/>
  <c r="U390"/>
  <c r="Z390" s="1"/>
  <c r="V390"/>
  <c r="W390" s="1"/>
  <c r="J401" i="3" l="1"/>
  <c r="J402" s="1"/>
  <c r="G402"/>
  <c r="H402" s="1"/>
  <c r="U391" i="1"/>
  <c r="Z391" s="1"/>
  <c r="R392"/>
  <c r="T392"/>
  <c r="V391"/>
  <c r="W391" s="1"/>
  <c r="Y392"/>
  <c r="Q392"/>
  <c r="S392"/>
  <c r="P393"/>
  <c r="G403" i="3" l="1"/>
  <c r="H403" s="1"/>
  <c r="R393" i="1"/>
  <c r="T393"/>
  <c r="U392"/>
  <c r="Z392" s="1"/>
  <c r="V392"/>
  <c r="W392" s="1"/>
  <c r="Y393"/>
  <c r="S393"/>
  <c r="P394"/>
  <c r="Q393"/>
  <c r="J403" i="3" l="1"/>
  <c r="J404" s="1"/>
  <c r="G404"/>
  <c r="H404" s="1"/>
  <c r="P395" i="1"/>
  <c r="Y394"/>
  <c r="R394"/>
  <c r="Q394" s="1"/>
  <c r="T394"/>
  <c r="S394" s="1"/>
  <c r="U393"/>
  <c r="Z393" s="1"/>
  <c r="V393"/>
  <c r="W393" s="1"/>
  <c r="J405" i="3" l="1"/>
  <c r="G405"/>
  <c r="H405" s="1"/>
  <c r="P396" i="1"/>
  <c r="Y395"/>
  <c r="J406" i="3" l="1"/>
  <c r="G406"/>
  <c r="H406" s="1"/>
  <c r="S396" i="1"/>
  <c r="Q396"/>
  <c r="P397"/>
  <c r="G407" i="3" l="1"/>
  <c r="H407" s="1"/>
  <c r="R397" i="1"/>
  <c r="T397"/>
  <c r="U396"/>
  <c r="Y397"/>
  <c r="S397"/>
  <c r="Q397"/>
  <c r="P398"/>
  <c r="J407" i="3" l="1"/>
  <c r="J408" s="1"/>
  <c r="G408"/>
  <c r="H408" s="1"/>
  <c r="R398" i="1"/>
  <c r="U397"/>
  <c r="Z397" s="1"/>
  <c r="T398"/>
  <c r="V397"/>
  <c r="W397" s="1"/>
  <c r="Y398"/>
  <c r="S398"/>
  <c r="Q398"/>
  <c r="P399"/>
  <c r="J409" i="3" l="1"/>
  <c r="G409"/>
  <c r="H409" s="1"/>
  <c r="T399" i="1"/>
  <c r="U398"/>
  <c r="Z398" s="1"/>
  <c r="R399"/>
  <c r="V398"/>
  <c r="W398" s="1"/>
  <c r="Y399"/>
  <c r="P400"/>
  <c r="S399"/>
  <c r="Q399"/>
  <c r="J410" i="3" l="1"/>
  <c r="G410"/>
  <c r="H410" s="1"/>
  <c r="Y400" i="1"/>
  <c r="S400"/>
  <c r="P401"/>
  <c r="R400"/>
  <c r="Q400" s="1"/>
  <c r="T400"/>
  <c r="U399"/>
  <c r="Z399" s="1"/>
  <c r="V399"/>
  <c r="W399" s="1"/>
  <c r="J411" i="3" l="1"/>
  <c r="G411"/>
  <c r="H411" s="1"/>
  <c r="R401" i="1"/>
  <c r="T401"/>
  <c r="U400"/>
  <c r="Z400" s="1"/>
  <c r="V400"/>
  <c r="W400" s="1"/>
  <c r="Q401"/>
  <c r="P402"/>
  <c r="S401"/>
  <c r="J412" i="3" l="1"/>
  <c r="G412"/>
  <c r="H412" s="1"/>
  <c r="R402" i="1"/>
  <c r="Q402" s="1"/>
  <c r="T402"/>
  <c r="S402" s="1"/>
  <c r="U401"/>
  <c r="Z401" s="1"/>
  <c r="V401"/>
  <c r="W401" s="1"/>
  <c r="P403"/>
  <c r="Y402"/>
  <c r="J413" i="3" l="1"/>
  <c r="G413"/>
  <c r="H413" s="1"/>
  <c r="Q403" i="1"/>
  <c r="S403"/>
  <c r="P404"/>
  <c r="J414" i="3" l="1"/>
  <c r="G414"/>
  <c r="H414" s="1"/>
  <c r="R404" i="1"/>
  <c r="Q404" s="1"/>
  <c r="U403"/>
  <c r="T404"/>
  <c r="S404" s="1"/>
  <c r="P405"/>
  <c r="Y404"/>
  <c r="J415" i="3" l="1"/>
  <c r="G415"/>
  <c r="H415" s="1"/>
  <c r="S405" i="1"/>
  <c r="P406"/>
  <c r="Q405"/>
  <c r="J416" i="3" l="1"/>
  <c r="G416"/>
  <c r="H416" s="1"/>
  <c r="R406" i="1"/>
  <c r="T406"/>
  <c r="U405"/>
  <c r="Y406"/>
  <c r="S406"/>
  <c r="Q406"/>
  <c r="P407"/>
  <c r="G417" i="3" l="1"/>
  <c r="H417" s="1"/>
  <c r="T407" i="1"/>
  <c r="S407" s="1"/>
  <c r="R407"/>
  <c r="Q407" s="1"/>
  <c r="U406"/>
  <c r="Z406" s="1"/>
  <c r="V406"/>
  <c r="W406" s="1"/>
  <c r="P408"/>
  <c r="Y407"/>
  <c r="J417" i="3" l="1"/>
  <c r="J418" s="1"/>
  <c r="G418"/>
  <c r="H418" s="1"/>
  <c r="S408" i="1"/>
  <c r="Q408"/>
  <c r="P409"/>
  <c r="G419" i="3" l="1"/>
  <c r="H419" s="1"/>
  <c r="Y409" i="1"/>
  <c r="Q409"/>
  <c r="P410"/>
  <c r="S409"/>
  <c r="U408"/>
  <c r="R409"/>
  <c r="T409"/>
  <c r="J419" i="3" l="1"/>
  <c r="J420" s="1"/>
  <c r="G420"/>
  <c r="H420" s="1"/>
  <c r="R410" i="1"/>
  <c r="U409"/>
  <c r="Z409" s="1"/>
  <c r="T410"/>
  <c r="V409"/>
  <c r="W409" s="1"/>
  <c r="P411"/>
  <c r="Q410"/>
  <c r="S410"/>
  <c r="J421" i="3" l="1"/>
  <c r="G421"/>
  <c r="H421" s="1"/>
  <c r="P412" i="1"/>
  <c r="Y411"/>
  <c r="R411"/>
  <c r="Q411" s="1"/>
  <c r="T411"/>
  <c r="S411" s="1"/>
  <c r="U410"/>
  <c r="Z410" s="1"/>
  <c r="V410"/>
  <c r="W410" s="1"/>
  <c r="J422" i="3" l="1"/>
  <c r="G422"/>
  <c r="H422" s="1"/>
  <c r="Q412" i="1"/>
  <c r="P413"/>
  <c r="S412"/>
  <c r="G423" i="3" l="1"/>
  <c r="H423" s="1"/>
  <c r="R413" i="1"/>
  <c r="T413"/>
  <c r="U412"/>
  <c r="Y413"/>
  <c r="S413"/>
  <c r="P414"/>
  <c r="Q413"/>
  <c r="J423" i="3" l="1"/>
  <c r="J424" s="1"/>
  <c r="G424"/>
  <c r="H424" s="1"/>
  <c r="Y414" i="1"/>
  <c r="S414"/>
  <c r="Q414"/>
  <c r="P415"/>
  <c r="U413"/>
  <c r="Z413" s="1"/>
  <c r="R414"/>
  <c r="T414"/>
  <c r="V413"/>
  <c r="W413" s="1"/>
  <c r="J425" i="3" l="1"/>
  <c r="G425"/>
  <c r="H425" s="1"/>
  <c r="Y415" i="1"/>
  <c r="S415"/>
  <c r="Q415"/>
  <c r="P416"/>
  <c r="U414"/>
  <c r="Z414" s="1"/>
  <c r="T415"/>
  <c r="R415"/>
  <c r="V414"/>
  <c r="W414" s="1"/>
  <c r="G426" i="3" l="1"/>
  <c r="H426" s="1"/>
  <c r="T416" i="1"/>
  <c r="U415"/>
  <c r="Z415" s="1"/>
  <c r="R416"/>
  <c r="V415"/>
  <c r="W415" s="1"/>
  <c r="Y416"/>
  <c r="S416"/>
  <c r="P417"/>
  <c r="Q416"/>
  <c r="J426" i="3" l="1"/>
  <c r="J427" s="1"/>
  <c r="G427"/>
  <c r="H427" s="1"/>
  <c r="Y417" i="1"/>
  <c r="Q417"/>
  <c r="S417"/>
  <c r="P418"/>
  <c r="U416"/>
  <c r="Z416" s="1"/>
  <c r="R417"/>
  <c r="T417"/>
  <c r="V416"/>
  <c r="W416" s="1"/>
  <c r="G428" i="3" l="1"/>
  <c r="H428" s="1"/>
  <c r="Y418" i="1"/>
  <c r="Q418"/>
  <c r="S418"/>
  <c r="P419"/>
  <c r="U417"/>
  <c r="Z417" s="1"/>
  <c r="R418"/>
  <c r="T418"/>
  <c r="V417"/>
  <c r="W417" s="1"/>
  <c r="J428" i="3" l="1"/>
  <c r="J429" s="1"/>
  <c r="G429"/>
  <c r="H429" s="1"/>
  <c r="R419" i="1"/>
  <c r="T419"/>
  <c r="U418"/>
  <c r="Z418" s="1"/>
  <c r="V418"/>
  <c r="W418" s="1"/>
  <c r="Y419"/>
  <c r="S419"/>
  <c r="P420"/>
  <c r="Q419"/>
  <c r="G430" i="3" l="1"/>
  <c r="H430" s="1"/>
  <c r="Y420" i="1"/>
  <c r="S420"/>
  <c r="Q420"/>
  <c r="P421"/>
  <c r="T420"/>
  <c r="R420"/>
  <c r="U419"/>
  <c r="Z419" s="1"/>
  <c r="V419"/>
  <c r="W419" s="1"/>
  <c r="J430" i="3" l="1"/>
  <c r="J431" s="1"/>
  <c r="G431"/>
  <c r="H431" s="1"/>
  <c r="R421" i="1"/>
  <c r="U420"/>
  <c r="Z420" s="1"/>
  <c r="T421"/>
  <c r="V420"/>
  <c r="W420" s="1"/>
  <c r="Y421"/>
  <c r="S421"/>
  <c r="Q421"/>
  <c r="P422"/>
  <c r="G432" i="3" l="1"/>
  <c r="H432" s="1"/>
  <c r="T422" i="1"/>
  <c r="R422"/>
  <c r="U421"/>
  <c r="Z421" s="1"/>
  <c r="V421"/>
  <c r="W421" s="1"/>
  <c r="Y422"/>
  <c r="S422"/>
  <c r="Q422"/>
  <c r="P423"/>
  <c r="J432" i="3" l="1"/>
  <c r="J433" s="1"/>
  <c r="G433"/>
  <c r="H433" s="1"/>
  <c r="T423" i="1"/>
  <c r="U422"/>
  <c r="Z422" s="1"/>
  <c r="R423"/>
  <c r="V422"/>
  <c r="W422" s="1"/>
  <c r="Y423"/>
  <c r="Q423"/>
  <c r="P424"/>
  <c r="S423"/>
  <c r="J434" i="3" l="1"/>
  <c r="G434"/>
  <c r="H434" s="1"/>
  <c r="R424" i="1"/>
  <c r="Q424" s="1"/>
  <c r="T424"/>
  <c r="S424" s="1"/>
  <c r="U423"/>
  <c r="Z423" s="1"/>
  <c r="V423"/>
  <c r="W423" s="1"/>
  <c r="P425"/>
  <c r="Y424"/>
  <c r="J435" i="3" l="1"/>
  <c r="G435"/>
  <c r="H435" s="1"/>
  <c r="P426" i="1"/>
  <c r="S425"/>
  <c r="Q425"/>
  <c r="J436" i="3" l="1"/>
  <c r="G436"/>
  <c r="H436" s="1"/>
  <c r="P427" i="1"/>
  <c r="Y426"/>
  <c r="R426"/>
  <c r="Q426" s="1"/>
  <c r="T426"/>
  <c r="S426" s="1"/>
  <c r="U425"/>
  <c r="J437" i="3" l="1"/>
  <c r="G437"/>
  <c r="H437" s="1"/>
  <c r="P428" i="1"/>
  <c r="S427"/>
  <c r="Q427"/>
  <c r="J438" i="3" l="1"/>
  <c r="G438"/>
  <c r="H438" s="1"/>
  <c r="Y428" i="1"/>
  <c r="S428"/>
  <c r="Q428"/>
  <c r="P429"/>
  <c r="T428"/>
  <c r="R428"/>
  <c r="U427"/>
  <c r="J439" i="3" l="1"/>
  <c r="G439"/>
  <c r="H439" s="1"/>
  <c r="Y429" i="1"/>
  <c r="S429"/>
  <c r="P430"/>
  <c r="Q429"/>
  <c r="T429"/>
  <c r="R429"/>
  <c r="U428"/>
  <c r="Z428" s="1"/>
  <c r="V428"/>
  <c r="W428" s="1"/>
  <c r="J440" i="3" l="1"/>
  <c r="G440"/>
  <c r="H440" s="1"/>
  <c r="P431" i="1"/>
  <c r="Y430"/>
  <c r="R430"/>
  <c r="Q430" s="1"/>
  <c r="T430"/>
  <c r="S430" s="1"/>
  <c r="U429"/>
  <c r="Z429" s="1"/>
  <c r="V429"/>
  <c r="W429" s="1"/>
  <c r="J441" i="3" l="1"/>
  <c r="G441"/>
  <c r="H441" s="1"/>
  <c r="Q431" i="1"/>
  <c r="S431"/>
  <c r="P432"/>
  <c r="J442" i="3" l="1"/>
  <c r="G442"/>
  <c r="H442" s="1"/>
  <c r="R432" i="1"/>
  <c r="T432"/>
  <c r="U431"/>
  <c r="Y432"/>
  <c r="Q432"/>
  <c r="P433"/>
  <c r="S432"/>
  <c r="G443" i="3" l="1"/>
  <c r="H443" s="1"/>
  <c r="R433" i="1"/>
  <c r="T433"/>
  <c r="U432"/>
  <c r="Z432" s="1"/>
  <c r="V432"/>
  <c r="W432" s="1"/>
  <c r="Y433"/>
  <c r="S433"/>
  <c r="Q433"/>
  <c r="P434"/>
  <c r="J443" i="3" l="1"/>
  <c r="G444"/>
  <c r="H444" s="1"/>
  <c r="R434" i="1"/>
  <c r="T434"/>
  <c r="U433"/>
  <c r="Z433" s="1"/>
  <c r="V433"/>
  <c r="W433" s="1"/>
  <c r="Y434"/>
  <c r="S434"/>
  <c r="P435"/>
  <c r="Q434"/>
  <c r="J444" i="3" l="1"/>
  <c r="J445" s="1"/>
  <c r="G445"/>
  <c r="H445" s="1"/>
  <c r="Y435" i="1"/>
  <c r="S435"/>
  <c r="Q435"/>
  <c r="P436"/>
  <c r="T435"/>
  <c r="U434"/>
  <c r="Z434" s="1"/>
  <c r="R435"/>
  <c r="V434"/>
  <c r="W434" s="1"/>
  <c r="J446" i="3" l="1"/>
  <c r="G446"/>
  <c r="H446" s="1"/>
  <c r="Y436" i="1"/>
  <c r="S436"/>
  <c r="Q436"/>
  <c r="P437"/>
  <c r="U435"/>
  <c r="Z435" s="1"/>
  <c r="R436"/>
  <c r="T436"/>
  <c r="V435"/>
  <c r="W435" s="1"/>
  <c r="J447" i="3" l="1"/>
  <c r="G447"/>
  <c r="H447" s="1"/>
  <c r="Y437" i="1"/>
  <c r="S437"/>
  <c r="Q437"/>
  <c r="P438"/>
  <c r="U436"/>
  <c r="Z436" s="1"/>
  <c r="T437"/>
  <c r="R437"/>
  <c r="V436"/>
  <c r="W436" s="1"/>
  <c r="G448" i="3" l="1"/>
  <c r="H448" s="1"/>
  <c r="R438" i="1"/>
  <c r="U437"/>
  <c r="Z437" s="1"/>
  <c r="T438"/>
  <c r="V437"/>
  <c r="W437" s="1"/>
  <c r="Y438"/>
  <c r="S438"/>
  <c r="Q438"/>
  <c r="P439"/>
  <c r="J448" i="3" l="1"/>
  <c r="J449" s="1"/>
  <c r="G449"/>
  <c r="H449" s="1"/>
  <c r="R439" i="1"/>
  <c r="U438"/>
  <c r="Z438" s="1"/>
  <c r="T439"/>
  <c r="V438"/>
  <c r="W438" s="1"/>
  <c r="Y439"/>
  <c r="P440"/>
  <c r="S439"/>
  <c r="Q439"/>
  <c r="G450" i="3" l="1"/>
  <c r="H450" s="1"/>
  <c r="Y440" i="1"/>
  <c r="S440"/>
  <c r="Q440"/>
  <c r="P441"/>
  <c r="R440"/>
  <c r="T440"/>
  <c r="U439"/>
  <c r="Z439" s="1"/>
  <c r="V439"/>
  <c r="W439" s="1"/>
  <c r="J450" i="3" l="1"/>
  <c r="J451" s="1"/>
  <c r="G451"/>
  <c r="H451" s="1"/>
  <c r="R441" i="1"/>
  <c r="T441"/>
  <c r="U440"/>
  <c r="Z440" s="1"/>
  <c r="V440"/>
  <c r="W440" s="1"/>
  <c r="Y441"/>
  <c r="S441"/>
  <c r="Q441"/>
  <c r="P442"/>
  <c r="J452" i="3" l="1"/>
  <c r="G452"/>
  <c r="H452" s="1"/>
  <c r="R442" i="1"/>
  <c r="U441"/>
  <c r="Z441" s="1"/>
  <c r="T442"/>
  <c r="V441"/>
  <c r="W441" s="1"/>
  <c r="Y442"/>
  <c r="Q442"/>
  <c r="S442"/>
  <c r="P443"/>
  <c r="G453" i="3" l="1"/>
  <c r="H453" s="1"/>
  <c r="R443" i="1"/>
  <c r="Q443" s="1"/>
  <c r="T443"/>
  <c r="S443" s="1"/>
  <c r="U442"/>
  <c r="Z442" s="1"/>
  <c r="V442"/>
  <c r="W442" s="1"/>
  <c r="P444"/>
  <c r="Y443"/>
  <c r="J453" i="3" l="1"/>
  <c r="J454" s="1"/>
  <c r="G454"/>
  <c r="H454" s="1"/>
  <c r="Q444" i="1"/>
  <c r="S444"/>
  <c r="P445"/>
  <c r="J455" i="3" l="1"/>
  <c r="G455"/>
  <c r="H455" s="1"/>
  <c r="Y445" i="1"/>
  <c r="S445"/>
  <c r="Q445"/>
  <c r="P446"/>
  <c r="R445"/>
  <c r="T445"/>
  <c r="U444"/>
  <c r="J456" i="3" l="1"/>
  <c r="G456"/>
  <c r="H456" s="1"/>
  <c r="Y446" i="1"/>
  <c r="Q446"/>
  <c r="P447"/>
  <c r="S446"/>
  <c r="R446"/>
  <c r="T446"/>
  <c r="U445"/>
  <c r="Z445" s="1"/>
  <c r="V445"/>
  <c r="W445" s="1"/>
  <c r="J457" i="3" l="1"/>
  <c r="G457"/>
  <c r="H457" s="1"/>
  <c r="T447" i="1"/>
  <c r="S447" s="1"/>
  <c r="U446"/>
  <c r="Z446" s="1"/>
  <c r="R447"/>
  <c r="Q447" s="1"/>
  <c r="V446"/>
  <c r="W446" s="1"/>
  <c r="P448"/>
  <c r="Y447"/>
  <c r="J458" i="3" l="1"/>
  <c r="G458"/>
  <c r="H458" s="1"/>
  <c r="P449" i="1"/>
  <c r="Y448"/>
  <c r="G459" i="3" l="1"/>
  <c r="H459" s="1"/>
  <c r="S449" i="1"/>
  <c r="P450"/>
  <c r="Q449"/>
  <c r="J459" i="3" l="1"/>
  <c r="J460" s="1"/>
  <c r="G460"/>
  <c r="H460" s="1"/>
  <c r="P451" i="1"/>
  <c r="Y450"/>
  <c r="R450"/>
  <c r="Q450" s="1"/>
  <c r="U449"/>
  <c r="T450"/>
  <c r="S450" s="1"/>
  <c r="J461" i="3" l="1"/>
  <c r="G461"/>
  <c r="H461" s="1"/>
  <c r="S451" i="1"/>
  <c r="Q451"/>
  <c r="P452"/>
  <c r="J462" i="3" l="1"/>
  <c r="G462"/>
  <c r="H462" s="1"/>
  <c r="R452" i="1"/>
  <c r="T452"/>
  <c r="U451"/>
  <c r="Y452"/>
  <c r="S452"/>
  <c r="Q452"/>
  <c r="P453"/>
  <c r="G463" i="3" l="1"/>
  <c r="H463" s="1"/>
  <c r="R453" i="1"/>
  <c r="U452"/>
  <c r="Z452" s="1"/>
  <c r="T453"/>
  <c r="V452"/>
  <c r="W452" s="1"/>
  <c r="Y453"/>
  <c r="S453"/>
  <c r="Q453"/>
  <c r="P454"/>
  <c r="J463" i="3" l="1"/>
  <c r="G464"/>
  <c r="H464" s="1"/>
  <c r="R454" i="1"/>
  <c r="T454"/>
  <c r="U453"/>
  <c r="Z453" s="1"/>
  <c r="V453"/>
  <c r="W453" s="1"/>
  <c r="Y454"/>
  <c r="S454"/>
  <c r="Q454"/>
  <c r="P455"/>
  <c r="J464" i="3" l="1"/>
  <c r="G465"/>
  <c r="H465" s="1"/>
  <c r="R455" i="1"/>
  <c r="T455"/>
  <c r="U454"/>
  <c r="Z454" s="1"/>
  <c r="V454"/>
  <c r="W454" s="1"/>
  <c r="Y455"/>
  <c r="Q455"/>
  <c r="P456"/>
  <c r="S455"/>
  <c r="J465" i="3" l="1"/>
  <c r="J466" s="1"/>
  <c r="G466"/>
  <c r="H466" s="1"/>
  <c r="R456" i="1"/>
  <c r="T456"/>
  <c r="U455"/>
  <c r="Z455" s="1"/>
  <c r="V455"/>
  <c r="W455" s="1"/>
  <c r="Y456"/>
  <c r="Q456"/>
  <c r="P457"/>
  <c r="S456"/>
  <c r="G467" i="3" l="1"/>
  <c r="H467" s="1"/>
  <c r="U456" i="1"/>
  <c r="Z456" s="1"/>
  <c r="R457"/>
  <c r="T457"/>
  <c r="V456"/>
  <c r="W456" s="1"/>
  <c r="Y457"/>
  <c r="S457"/>
  <c r="Q457"/>
  <c r="P458"/>
  <c r="J467" i="3" l="1"/>
  <c r="J468" s="1"/>
  <c r="G468"/>
  <c r="H468" s="1"/>
  <c r="R458" i="1"/>
  <c r="T458"/>
  <c r="U457"/>
  <c r="Z457" s="1"/>
  <c r="V457"/>
  <c r="W457" s="1"/>
  <c r="Y458"/>
  <c r="S458"/>
  <c r="P459"/>
  <c r="Q458"/>
  <c r="J469" i="3" l="1"/>
  <c r="G469"/>
  <c r="H469" s="1"/>
  <c r="Y459" i="1"/>
  <c r="S459"/>
  <c r="Q459"/>
  <c r="P460"/>
  <c r="R459"/>
  <c r="T459"/>
  <c r="U458"/>
  <c r="Z458" s="1"/>
  <c r="V458"/>
  <c r="W458" s="1"/>
  <c r="J470" i="3" l="1"/>
  <c r="G470"/>
  <c r="H470" s="1"/>
  <c r="U459" i="1"/>
  <c r="Z459" s="1"/>
  <c r="R460"/>
  <c r="Q460" s="1"/>
  <c r="T460"/>
  <c r="S460" s="1"/>
  <c r="V459"/>
  <c r="W459" s="1"/>
  <c r="P461"/>
  <c r="Y460"/>
  <c r="J471" i="3" l="1"/>
  <c r="G471"/>
  <c r="H471" s="1"/>
  <c r="Q461" i="1"/>
  <c r="S461"/>
  <c r="P462"/>
  <c r="J472" i="3" l="1"/>
  <c r="G472"/>
  <c r="H472" s="1"/>
  <c r="R462" i="1"/>
  <c r="U461"/>
  <c r="T462"/>
  <c r="Y462"/>
  <c r="S462"/>
  <c r="Q462"/>
  <c r="P463"/>
  <c r="J473" i="3" l="1"/>
  <c r="G473"/>
  <c r="H473" s="1"/>
  <c r="R463" i="1"/>
  <c r="T463"/>
  <c r="U462"/>
  <c r="Z462" s="1"/>
  <c r="V462"/>
  <c r="W462" s="1"/>
  <c r="Y463"/>
  <c r="S463"/>
  <c r="P464"/>
  <c r="Q463"/>
  <c r="J474" i="3" l="1"/>
  <c r="G474"/>
  <c r="H474" s="1"/>
  <c r="Y464" i="1"/>
  <c r="Q464"/>
  <c r="S464"/>
  <c r="P465"/>
  <c r="T464"/>
  <c r="U463"/>
  <c r="Z463" s="1"/>
  <c r="R464"/>
  <c r="V463"/>
  <c r="W463" s="1"/>
  <c r="G475" i="3" l="1"/>
  <c r="H475" s="1"/>
  <c r="R465" i="1"/>
  <c r="T465"/>
  <c r="U464"/>
  <c r="Z464" s="1"/>
  <c r="V464"/>
  <c r="W464" s="1"/>
  <c r="Y465"/>
  <c r="P466"/>
  <c r="Q465"/>
  <c r="S465"/>
  <c r="J475" i="3" l="1"/>
  <c r="J476" s="1"/>
  <c r="G476"/>
  <c r="H476" s="1"/>
  <c r="Y466" i="1"/>
  <c r="P467"/>
  <c r="R466"/>
  <c r="Q466" s="1"/>
  <c r="T466"/>
  <c r="S466" s="1"/>
  <c r="U465"/>
  <c r="Z465" s="1"/>
  <c r="V465"/>
  <c r="W465" s="1"/>
  <c r="J477" i="3" l="1"/>
  <c r="G477"/>
  <c r="H477" s="1"/>
  <c r="R467" i="1"/>
  <c r="Q467" s="1"/>
  <c r="T467"/>
  <c r="S467" s="1"/>
  <c r="U466"/>
  <c r="Z466" s="1"/>
  <c r="V466"/>
  <c r="W466" s="1"/>
  <c r="Y467"/>
  <c r="P468"/>
  <c r="G478" i="3" l="1"/>
  <c r="H478" s="1"/>
  <c r="T468" i="1"/>
  <c r="R468"/>
  <c r="U467"/>
  <c r="Z467" s="1"/>
  <c r="V467"/>
  <c r="W467" s="1"/>
  <c r="S468"/>
  <c r="Q468"/>
  <c r="P469"/>
  <c r="J478" i="3" l="1"/>
  <c r="J479" s="1"/>
  <c r="G479"/>
  <c r="H479" s="1"/>
  <c r="R469" i="1"/>
  <c r="U468"/>
  <c r="Z468" s="1"/>
  <c r="T469"/>
  <c r="V468"/>
  <c r="W468" s="1"/>
  <c r="Y469"/>
  <c r="S469"/>
  <c r="Q469"/>
  <c r="P470"/>
  <c r="J480" i="3" l="1"/>
  <c r="G480"/>
  <c r="H480" s="1"/>
  <c r="R470" i="1"/>
  <c r="T470"/>
  <c r="U469"/>
  <c r="Z469" s="1"/>
  <c r="V469"/>
  <c r="W469" s="1"/>
  <c r="Y470"/>
  <c r="S470"/>
  <c r="Q470"/>
  <c r="P471"/>
  <c r="G481" i="3" l="1"/>
  <c r="H481" s="1"/>
  <c r="R471" i="1"/>
  <c r="Q471" s="1"/>
  <c r="T471"/>
  <c r="S471" s="1"/>
  <c r="U470"/>
  <c r="Z470" s="1"/>
  <c r="V470"/>
  <c r="W470" s="1"/>
  <c r="Y471"/>
  <c r="P472"/>
  <c r="J481" i="3" l="1"/>
  <c r="J482" s="1"/>
  <c r="G482"/>
  <c r="H482" s="1"/>
  <c r="Q472" i="1"/>
  <c r="S472"/>
  <c r="P473"/>
  <c r="R472"/>
  <c r="U471"/>
  <c r="Z471" s="1"/>
  <c r="T472"/>
  <c r="V471"/>
  <c r="W471" s="1"/>
  <c r="G483" i="3" l="1"/>
  <c r="H483" s="1"/>
  <c r="R473" i="1"/>
  <c r="U472"/>
  <c r="Z472" s="1"/>
  <c r="T473"/>
  <c r="V472"/>
  <c r="W472" s="1"/>
  <c r="Y473"/>
  <c r="S473"/>
  <c r="Q473"/>
  <c r="P474"/>
  <c r="J483" i="3" l="1"/>
  <c r="G484"/>
  <c r="H484" s="1"/>
  <c r="T474" i="1"/>
  <c r="U473"/>
  <c r="Z473" s="1"/>
  <c r="R474"/>
  <c r="V473"/>
  <c r="W473" s="1"/>
  <c r="Y474"/>
  <c r="Q474"/>
  <c r="S474"/>
  <c r="P475"/>
  <c r="J484" i="3" l="1"/>
  <c r="J485" s="1"/>
  <c r="G485"/>
  <c r="H485" s="1"/>
  <c r="R475" i="1"/>
  <c r="T475"/>
  <c r="U474"/>
  <c r="Z474" s="1"/>
  <c r="V474"/>
  <c r="W474" s="1"/>
  <c r="Y475"/>
  <c r="S475"/>
  <c r="Q475"/>
  <c r="P476"/>
  <c r="G486" i="3" l="1"/>
  <c r="H486" s="1"/>
  <c r="T476" i="1"/>
  <c r="R476"/>
  <c r="U475"/>
  <c r="Z475" s="1"/>
  <c r="V475"/>
  <c r="W475" s="1"/>
  <c r="Y476"/>
  <c r="Q476"/>
  <c r="P477"/>
  <c r="S476"/>
  <c r="J486" i="3" l="1"/>
  <c r="J487" s="1"/>
  <c r="G487"/>
  <c r="H487" s="1"/>
  <c r="U476" i="1"/>
  <c r="Z476" s="1"/>
  <c r="R477"/>
  <c r="T477"/>
  <c r="V476"/>
  <c r="W476" s="1"/>
  <c r="Y477"/>
  <c r="S477"/>
  <c r="Q477"/>
  <c r="P478"/>
  <c r="J488" i="3" l="1"/>
  <c r="G488"/>
  <c r="H488" s="1"/>
  <c r="U477" i="1"/>
  <c r="Z477" s="1"/>
  <c r="R478"/>
  <c r="T478"/>
  <c r="V477"/>
  <c r="W477" s="1"/>
  <c r="Y478"/>
  <c r="S478"/>
  <c r="Q478"/>
  <c r="P479"/>
  <c r="J489" i="3" l="1"/>
  <c r="G489"/>
  <c r="H489" s="1"/>
  <c r="R479" i="1"/>
  <c r="T479"/>
  <c r="U478"/>
  <c r="Z478" s="1"/>
  <c r="V478"/>
  <c r="W478" s="1"/>
  <c r="Y479"/>
  <c r="Q479"/>
  <c r="S479"/>
  <c r="P480"/>
  <c r="G490" i="3" l="1"/>
  <c r="H490" s="1"/>
  <c r="R480" i="1"/>
  <c r="Q480" s="1"/>
  <c r="T480"/>
  <c r="S480" s="1"/>
  <c r="U479"/>
  <c r="Z479" s="1"/>
  <c r="V479"/>
  <c r="W479" s="1"/>
  <c r="P481"/>
  <c r="Y480"/>
  <c r="J490" i="3" l="1"/>
  <c r="J491" s="1"/>
  <c r="G491"/>
  <c r="H491" s="1"/>
  <c r="Q481" i="1"/>
  <c r="S481"/>
  <c r="P482"/>
  <c r="J492" i="3" l="1"/>
  <c r="G492"/>
  <c r="H492" s="1"/>
  <c r="T482" i="1"/>
  <c r="R482"/>
  <c r="U481"/>
  <c r="Y482"/>
  <c r="Q482"/>
  <c r="S482"/>
  <c r="P483"/>
  <c r="G493" i="3" l="1"/>
  <c r="H493" s="1"/>
  <c r="T483" i="1"/>
  <c r="U482"/>
  <c r="Z482" s="1"/>
  <c r="R483"/>
  <c r="V482"/>
  <c r="W482" s="1"/>
  <c r="Y483"/>
  <c r="Q483"/>
  <c r="S483"/>
  <c r="P484"/>
  <c r="J493" i="3" l="1"/>
  <c r="J494" s="1"/>
  <c r="G494"/>
  <c r="H494" s="1"/>
  <c r="R484" i="1"/>
  <c r="T484"/>
  <c r="U483"/>
  <c r="Z483" s="1"/>
  <c r="V483"/>
  <c r="W483" s="1"/>
  <c r="Y484"/>
  <c r="S484"/>
  <c r="Q484"/>
  <c r="P485"/>
  <c r="G495" i="3" l="1"/>
  <c r="H495" s="1"/>
  <c r="T485" i="1"/>
  <c r="R485"/>
  <c r="U484"/>
  <c r="Z484" s="1"/>
  <c r="V484"/>
  <c r="W484" s="1"/>
  <c r="Y485"/>
  <c r="S485"/>
  <c r="Q485"/>
  <c r="P486"/>
  <c r="J495" i="3" l="1"/>
  <c r="J496" s="1"/>
  <c r="G496"/>
  <c r="H496" s="1"/>
  <c r="R486" i="1"/>
  <c r="T486"/>
  <c r="U485"/>
  <c r="Z485" s="1"/>
  <c r="V485"/>
  <c r="W485" s="1"/>
  <c r="Y486"/>
  <c r="S486"/>
  <c r="P487"/>
  <c r="Q486"/>
  <c r="J497" i="3" l="1"/>
  <c r="G497"/>
  <c r="H497" s="1"/>
  <c r="Y487" i="1"/>
  <c r="S487"/>
  <c r="P488"/>
  <c r="Q487"/>
  <c r="R487"/>
  <c r="T487"/>
  <c r="U486"/>
  <c r="Z486" s="1"/>
  <c r="V486"/>
  <c r="W486" s="1"/>
  <c r="G498" i="3" l="1"/>
  <c r="H498" s="1"/>
  <c r="U487" i="1"/>
  <c r="Z487" s="1"/>
  <c r="T488"/>
  <c r="R488"/>
  <c r="V487"/>
  <c r="W487" s="1"/>
  <c r="Y488"/>
  <c r="S488"/>
  <c r="Q488"/>
  <c r="P489"/>
  <c r="J498" i="3" l="1"/>
  <c r="G499"/>
  <c r="H499" s="1"/>
  <c r="R489" i="1"/>
  <c r="Q489" s="1"/>
  <c r="T489"/>
  <c r="S489" s="1"/>
  <c r="U488"/>
  <c r="Z488" s="1"/>
  <c r="V488"/>
  <c r="W488" s="1"/>
  <c r="Y489"/>
  <c r="P490"/>
  <c r="J499" i="3" l="1"/>
  <c r="J500" s="1"/>
  <c r="G500"/>
  <c r="H500" s="1"/>
  <c r="U489" i="1"/>
  <c r="Z489" s="1"/>
  <c r="R490"/>
  <c r="Q490" s="1"/>
  <c r="T490"/>
  <c r="S490" s="1"/>
  <c r="V489"/>
  <c r="W489" s="1"/>
  <c r="P491"/>
  <c r="Y490"/>
  <c r="J501" i="3" l="1"/>
  <c r="G501"/>
  <c r="H501" s="1"/>
  <c r="Q491" i="1"/>
  <c r="S491"/>
  <c r="P492"/>
  <c r="G502" i="3" l="1"/>
  <c r="H502" s="1"/>
  <c r="T492" i="1"/>
  <c r="R492"/>
  <c r="U491"/>
  <c r="Y492"/>
  <c r="P493"/>
  <c r="S492"/>
  <c r="Q492"/>
  <c r="J502" i="3" l="1"/>
  <c r="J503" s="1"/>
  <c r="G503"/>
  <c r="H503" s="1"/>
  <c r="Y493" i="1"/>
  <c r="S493"/>
  <c r="Q493"/>
  <c r="P494"/>
  <c r="R493"/>
  <c r="U492"/>
  <c r="Z492" s="1"/>
  <c r="T493"/>
  <c r="V492"/>
  <c r="W492" s="1"/>
  <c r="J504" i="3" l="1"/>
  <c r="G504"/>
  <c r="H504" s="1"/>
  <c r="Y494" i="1"/>
  <c r="Q494"/>
  <c r="P495"/>
  <c r="S494"/>
  <c r="R494"/>
  <c r="T494"/>
  <c r="U493"/>
  <c r="Z493" s="1"/>
  <c r="V493"/>
  <c r="W493" s="1"/>
  <c r="J505" i="3" l="1"/>
  <c r="G505"/>
  <c r="H505" s="1"/>
  <c r="T495" i="1"/>
  <c r="S495" s="1"/>
  <c r="U494"/>
  <c r="Z494" s="1"/>
  <c r="R495"/>
  <c r="Q495" s="1"/>
  <c r="V494"/>
  <c r="W494" s="1"/>
  <c r="P496"/>
  <c r="Y495"/>
  <c r="G506" i="3" l="1"/>
  <c r="H506" s="1"/>
  <c r="P497" i="1"/>
  <c r="Y496"/>
  <c r="J506" i="3" l="1"/>
  <c r="J507" s="1"/>
  <c r="G507"/>
  <c r="H507" s="1"/>
  <c r="S497" i="1"/>
  <c r="Q497"/>
  <c r="P498"/>
  <c r="J508" i="3" l="1"/>
  <c r="G508"/>
  <c r="H508" s="1"/>
  <c r="Y498" i="1"/>
  <c r="Q498"/>
  <c r="P499"/>
  <c r="S498"/>
  <c r="R498"/>
  <c r="T498"/>
  <c r="U497"/>
  <c r="J509" i="3" l="1"/>
  <c r="G509"/>
  <c r="H509" s="1"/>
  <c r="Y499" i="1"/>
  <c r="Q499"/>
  <c r="P500"/>
  <c r="S499"/>
  <c r="T499"/>
  <c r="U498"/>
  <c r="Z498" s="1"/>
  <c r="R499"/>
  <c r="V498"/>
  <c r="W498" s="1"/>
  <c r="G510" i="3" l="1"/>
  <c r="H510" s="1"/>
  <c r="R500" i="1"/>
  <c r="T500"/>
  <c r="U499"/>
  <c r="Z499" s="1"/>
  <c r="V499"/>
  <c r="W499" s="1"/>
  <c r="Y500"/>
  <c r="Q500"/>
  <c r="P501"/>
  <c r="S500"/>
  <c r="J510" i="3" l="1"/>
  <c r="J511" s="1"/>
  <c r="G511"/>
  <c r="H511" s="1"/>
  <c r="R501" i="1"/>
  <c r="U500"/>
  <c r="Z500" s="1"/>
  <c r="T501"/>
  <c r="V500"/>
  <c r="W500" s="1"/>
  <c r="Y501"/>
  <c r="S501"/>
  <c r="Q501"/>
  <c r="P502"/>
  <c r="G512" i="3" l="1"/>
  <c r="H512" s="1"/>
  <c r="R502" i="1"/>
  <c r="T502"/>
  <c r="U501"/>
  <c r="Z501" s="1"/>
  <c r="V501"/>
  <c r="W501" s="1"/>
  <c r="Y502"/>
  <c r="S502"/>
  <c r="P503"/>
  <c r="Q502"/>
  <c r="J512" i="3" l="1"/>
  <c r="G513"/>
  <c r="H513" s="1"/>
  <c r="Y503" i="1"/>
  <c r="S503"/>
  <c r="Q503"/>
  <c r="P504"/>
  <c r="R503"/>
  <c r="T503"/>
  <c r="U502"/>
  <c r="Z502" s="1"/>
  <c r="V502"/>
  <c r="W502" s="1"/>
  <c r="J513" i="3" l="1"/>
  <c r="J514" s="1"/>
  <c r="G514"/>
  <c r="H514" s="1"/>
  <c r="R504" i="1"/>
  <c r="U503"/>
  <c r="Z503" s="1"/>
  <c r="T504"/>
  <c r="V503"/>
  <c r="W503" s="1"/>
  <c r="Y504"/>
  <c r="S504"/>
  <c r="Q504"/>
  <c r="P505"/>
  <c r="G515" i="3" l="1"/>
  <c r="H515" s="1"/>
  <c r="U504" i="1"/>
  <c r="Z504" s="1"/>
  <c r="R505"/>
  <c r="T505"/>
  <c r="V504"/>
  <c r="W504" s="1"/>
  <c r="Y505"/>
  <c r="S505"/>
  <c r="Q505"/>
  <c r="P506"/>
  <c r="J515" i="3" l="1"/>
  <c r="J516" s="1"/>
  <c r="G516"/>
  <c r="H516" s="1"/>
  <c r="R506" i="1"/>
  <c r="T506"/>
  <c r="U505"/>
  <c r="Z505" s="1"/>
  <c r="V505"/>
  <c r="W505" s="1"/>
  <c r="Y506"/>
  <c r="P507"/>
  <c r="Q506"/>
  <c r="S506"/>
  <c r="J517" i="3" l="1"/>
  <c r="G517"/>
  <c r="H517" s="1"/>
  <c r="Y507" i="1"/>
  <c r="S507"/>
  <c r="P508"/>
  <c r="Q507"/>
  <c r="R507"/>
  <c r="T507"/>
  <c r="U506"/>
  <c r="Z506" s="1"/>
  <c r="V506"/>
  <c r="W506" s="1"/>
  <c r="J518" i="3" l="1"/>
  <c r="G518"/>
  <c r="H518" s="1"/>
  <c r="Y508" i="1"/>
  <c r="S508"/>
  <c r="P509"/>
  <c r="R508"/>
  <c r="Q508" s="1"/>
  <c r="T508"/>
  <c r="U507"/>
  <c r="Z507" s="1"/>
  <c r="V507"/>
  <c r="W507" s="1"/>
  <c r="J519" i="3" l="1"/>
  <c r="G519"/>
  <c r="H519" s="1"/>
  <c r="Y509" i="1"/>
  <c r="Q509"/>
  <c r="P510"/>
  <c r="R509"/>
  <c r="T509"/>
  <c r="S509" s="1"/>
  <c r="U508"/>
  <c r="Z508" s="1"/>
  <c r="V508"/>
  <c r="W508" s="1"/>
  <c r="G520" i="3" l="1"/>
  <c r="H520" s="1"/>
  <c r="R510" i="1"/>
  <c r="T510"/>
  <c r="U509"/>
  <c r="Z509" s="1"/>
  <c r="V509"/>
  <c r="W509" s="1"/>
  <c r="Q510"/>
  <c r="S510"/>
  <c r="P511"/>
  <c r="J520" i="3" l="1"/>
  <c r="J521" s="1"/>
  <c r="G521"/>
  <c r="H521" s="1"/>
  <c r="R511" i="1"/>
  <c r="Q511" s="1"/>
  <c r="U510"/>
  <c r="Z510" s="1"/>
  <c r="T511"/>
  <c r="S511" s="1"/>
  <c r="V510"/>
  <c r="W510" s="1"/>
  <c r="P512"/>
  <c r="Y511"/>
  <c r="J522" i="3" l="1"/>
  <c r="G522"/>
  <c r="H522" s="1"/>
  <c r="P513" i="1"/>
  <c r="J523" i="3" l="1"/>
  <c r="G523"/>
  <c r="H523" s="1"/>
  <c r="Y513" i="1"/>
  <c r="P514"/>
  <c r="J524" i="3" l="1"/>
  <c r="G524"/>
  <c r="H524" s="1"/>
  <c r="S514" i="1"/>
  <c r="P515"/>
  <c r="Q514"/>
  <c r="J525" i="3" l="1"/>
  <c r="G525"/>
  <c r="H525" s="1"/>
  <c r="Y515" i="1"/>
  <c r="P516"/>
  <c r="Q515"/>
  <c r="S515"/>
  <c r="R515"/>
  <c r="T515"/>
  <c r="U514"/>
  <c r="J526" i="3" l="1"/>
  <c r="G526"/>
  <c r="H526" s="1"/>
  <c r="R516" i="1"/>
  <c r="Q516" s="1"/>
  <c r="T516"/>
  <c r="S516" s="1"/>
  <c r="U515"/>
  <c r="Z515" s="1"/>
  <c r="V515"/>
  <c r="W515" s="1"/>
  <c r="P517"/>
  <c r="Y516"/>
  <c r="J527" i="3" l="1"/>
  <c r="G527"/>
  <c r="H527" s="1"/>
  <c r="P518" i="1"/>
  <c r="J528" i="3" l="1"/>
  <c r="G528"/>
  <c r="H528" s="1"/>
  <c r="P519" i="1"/>
  <c r="G529" i="3" l="1"/>
  <c r="H529" s="1"/>
  <c r="P520" i="1"/>
  <c r="Y519"/>
  <c r="J529" i="3" l="1"/>
  <c r="G530"/>
  <c r="H530" s="1"/>
  <c r="Q520" i="1"/>
  <c r="S520"/>
  <c r="P521"/>
  <c r="J530" i="3" l="1"/>
  <c r="J531" s="1"/>
  <c r="G531"/>
  <c r="H531" s="1"/>
  <c r="R521" i="1"/>
  <c r="T521"/>
  <c r="U520"/>
  <c r="Y521"/>
  <c r="Q521"/>
  <c r="S521"/>
  <c r="P522"/>
  <c r="J532" i="3" l="1"/>
  <c r="G532"/>
  <c r="H532" s="1"/>
  <c r="R522" i="1"/>
  <c r="U521"/>
  <c r="Z521" s="1"/>
  <c r="T522"/>
  <c r="V521"/>
  <c r="W521" s="1"/>
  <c r="Y522"/>
  <c r="Q522"/>
  <c r="S522"/>
  <c r="P523"/>
  <c r="J533" i="3" l="1"/>
  <c r="G533"/>
  <c r="H533" s="1"/>
  <c r="R523" i="1"/>
  <c r="T523"/>
  <c r="U522"/>
  <c r="Z522" s="1"/>
  <c r="V522"/>
  <c r="W522" s="1"/>
  <c r="Y523"/>
  <c r="S523"/>
  <c r="P524"/>
  <c r="Q523"/>
  <c r="J534" i="3" l="1"/>
  <c r="G534"/>
  <c r="H534" s="1"/>
  <c r="Y524" i="1"/>
  <c r="S524"/>
  <c r="Q524"/>
  <c r="P525"/>
  <c r="U523"/>
  <c r="Z523" s="1"/>
  <c r="R524"/>
  <c r="T524"/>
  <c r="V523"/>
  <c r="W523" s="1"/>
  <c r="G535" i="3" l="1"/>
  <c r="H535" s="1"/>
  <c r="Y525" i="1"/>
  <c r="S525"/>
  <c r="Q525"/>
  <c r="P526"/>
  <c r="R525"/>
  <c r="T525"/>
  <c r="U524"/>
  <c r="Z524" s="1"/>
  <c r="V524"/>
  <c r="W524" s="1"/>
  <c r="J535" i="3" l="1"/>
  <c r="J536" s="1"/>
  <c r="G536"/>
  <c r="H536" s="1"/>
  <c r="R526" i="1"/>
  <c r="U525"/>
  <c r="Z525" s="1"/>
  <c r="T526"/>
  <c r="V525"/>
  <c r="W525" s="1"/>
  <c r="Y526"/>
  <c r="S526"/>
  <c r="Q526"/>
  <c r="P527"/>
  <c r="J537" i="3" l="1"/>
  <c r="G537"/>
  <c r="H537" s="1"/>
  <c r="R527" i="1"/>
  <c r="T527"/>
  <c r="U526"/>
  <c r="Z526" s="1"/>
  <c r="V526"/>
  <c r="W526" s="1"/>
  <c r="Y527"/>
  <c r="Q527"/>
  <c r="S527"/>
  <c r="P528"/>
  <c r="G538" i="3" l="1"/>
  <c r="H538" s="1"/>
  <c r="R528" i="1"/>
  <c r="T528"/>
  <c r="U527"/>
  <c r="Z527" s="1"/>
  <c r="V527"/>
  <c r="W527" s="1"/>
  <c r="Y528"/>
  <c r="S528"/>
  <c r="Q528"/>
  <c r="P529"/>
  <c r="J538" i="3" l="1"/>
  <c r="J539" s="1"/>
  <c r="G539"/>
  <c r="H539" s="1"/>
  <c r="R529" i="1"/>
  <c r="T529"/>
  <c r="U528"/>
  <c r="Z528" s="1"/>
  <c r="V528"/>
  <c r="W528" s="1"/>
  <c r="Y529"/>
  <c r="S529"/>
  <c r="Q529"/>
  <c r="P530"/>
  <c r="J540" i="3" l="1"/>
  <c r="G540"/>
  <c r="H540" s="1"/>
  <c r="R530" i="1"/>
  <c r="T530"/>
  <c r="U529"/>
  <c r="Z529" s="1"/>
  <c r="V529"/>
  <c r="W529" s="1"/>
  <c r="Y530"/>
  <c r="P531"/>
  <c r="Q530"/>
  <c r="S530"/>
  <c r="J541" i="3" l="1"/>
  <c r="G541"/>
  <c r="H541" s="1"/>
  <c r="Y531" i="1"/>
  <c r="S531"/>
  <c r="Q531"/>
  <c r="P532"/>
  <c r="R531"/>
  <c r="T531"/>
  <c r="U530"/>
  <c r="Z530" s="1"/>
  <c r="V530"/>
  <c r="W530" s="1"/>
  <c r="G542" i="3" l="1"/>
  <c r="H542" s="1"/>
  <c r="U531" i="1"/>
  <c r="Z531" s="1"/>
  <c r="R532"/>
  <c r="T532"/>
  <c r="V531"/>
  <c r="W531" s="1"/>
  <c r="Y532"/>
  <c r="S532"/>
  <c r="Q532"/>
  <c r="P533"/>
  <c r="J542" i="3" l="1"/>
  <c r="G543"/>
  <c r="H543" s="1"/>
  <c r="R533" i="1"/>
  <c r="T533"/>
  <c r="U532"/>
  <c r="Z532" s="1"/>
  <c r="V532"/>
  <c r="W532" s="1"/>
  <c r="Y533"/>
  <c r="Q533"/>
  <c r="P534"/>
  <c r="S533"/>
  <c r="J543" i="3" l="1"/>
  <c r="J544" s="1"/>
  <c r="G544"/>
  <c r="H544" s="1"/>
  <c r="R534" i="1"/>
  <c r="T534"/>
  <c r="U533"/>
  <c r="Z533" s="1"/>
  <c r="V533"/>
  <c r="W533" s="1"/>
  <c r="Y534"/>
  <c r="P535"/>
  <c r="Q534"/>
  <c r="S534"/>
  <c r="J545" i="3" l="1"/>
  <c r="G545"/>
  <c r="H545" s="1"/>
  <c r="Y535" i="1"/>
  <c r="P536"/>
  <c r="Q535"/>
  <c r="S535"/>
  <c r="R535"/>
  <c r="U534"/>
  <c r="Z534" s="1"/>
  <c r="T535"/>
  <c r="V534"/>
  <c r="W534" s="1"/>
  <c r="J546" i="3" l="1"/>
  <c r="G546"/>
  <c r="H546" s="1"/>
  <c r="Y536" i="1"/>
  <c r="Q536"/>
  <c r="S536"/>
  <c r="P537"/>
  <c r="T536"/>
  <c r="U535"/>
  <c r="Z535" s="1"/>
  <c r="R536"/>
  <c r="V535"/>
  <c r="W535" s="1"/>
  <c r="J547" i="3" l="1"/>
  <c r="G547"/>
  <c r="H547" s="1"/>
  <c r="R537" i="1"/>
  <c r="T537"/>
  <c r="U536"/>
  <c r="Z536" s="1"/>
  <c r="V536"/>
  <c r="W536" s="1"/>
  <c r="Y537"/>
  <c r="Q537"/>
  <c r="P538"/>
  <c r="S537"/>
  <c r="G548" i="3" l="1"/>
  <c r="H548" s="1"/>
  <c r="U537" i="1"/>
  <c r="Z537" s="1"/>
  <c r="R538"/>
  <c r="Q538" s="1"/>
  <c r="T538"/>
  <c r="S538" s="1"/>
  <c r="V537"/>
  <c r="W537" s="1"/>
  <c r="P539"/>
  <c r="Y538"/>
  <c r="J548" i="3" l="1"/>
  <c r="J549" s="1"/>
  <c r="G549"/>
  <c r="H549" s="1"/>
  <c r="Q539" i="1"/>
  <c r="S539"/>
  <c r="P540"/>
  <c r="J550" i="3" l="1"/>
  <c r="G550"/>
  <c r="H550" s="1"/>
  <c r="U539" i="1"/>
  <c r="R540"/>
  <c r="T540"/>
  <c r="Y540"/>
  <c r="S540"/>
  <c r="Q540"/>
  <c r="P541"/>
  <c r="G551" i="3" l="1"/>
  <c r="H551" s="1"/>
  <c r="R541" i="1"/>
  <c r="Q541" s="1"/>
  <c r="U540"/>
  <c r="Z540" s="1"/>
  <c r="T541"/>
  <c r="S541" s="1"/>
  <c r="V540"/>
  <c r="W540" s="1"/>
  <c r="P542"/>
  <c r="Y541"/>
  <c r="J551" i="3" l="1"/>
  <c r="G552"/>
  <c r="H552" s="1"/>
  <c r="S542" i="1"/>
  <c r="Q542"/>
  <c r="P543"/>
  <c r="J552" i="3" l="1"/>
  <c r="J553" s="1"/>
  <c r="G553"/>
  <c r="H553" s="1"/>
  <c r="R543" i="1"/>
  <c r="Q543" s="1"/>
  <c r="T543"/>
  <c r="S543" s="1"/>
  <c r="U542"/>
  <c r="P544"/>
  <c r="Y543"/>
  <c r="J554" i="3" l="1"/>
  <c r="G554"/>
  <c r="H554" s="1"/>
  <c r="P545" i="1"/>
  <c r="J555" i="3" l="1"/>
  <c r="G555"/>
  <c r="H555" s="1"/>
  <c r="Y545" i="1"/>
  <c r="P546"/>
  <c r="G556" i="3" l="1"/>
  <c r="H556" s="1"/>
  <c r="Q546" i="1"/>
  <c r="S546"/>
  <c r="P547"/>
  <c r="J556" i="3" l="1"/>
  <c r="J557" s="1"/>
  <c r="G557"/>
  <c r="H557" s="1"/>
  <c r="R547" i="1"/>
  <c r="T547"/>
  <c r="U546"/>
  <c r="Y547"/>
  <c r="P548"/>
  <c r="S547"/>
  <c r="Q547"/>
  <c r="G558" i="3" l="1"/>
  <c r="H558" s="1"/>
  <c r="Y548" i="1"/>
  <c r="Q548"/>
  <c r="S548"/>
  <c r="P549"/>
  <c r="U547"/>
  <c r="Z547" s="1"/>
  <c r="R548"/>
  <c r="T548"/>
  <c r="V547"/>
  <c r="W547" s="1"/>
  <c r="J558" i="3" l="1"/>
  <c r="G559"/>
  <c r="H559" s="1"/>
  <c r="Y549" i="1"/>
  <c r="S549"/>
  <c r="P550"/>
  <c r="Q549"/>
  <c r="T549"/>
  <c r="R549"/>
  <c r="U548"/>
  <c r="Z548" s="1"/>
  <c r="V548"/>
  <c r="W548" s="1"/>
  <c r="J559" i="3" l="1"/>
  <c r="J560" s="1"/>
  <c r="G560"/>
  <c r="H560" s="1"/>
  <c r="R550" i="1"/>
  <c r="T550"/>
  <c r="U549"/>
  <c r="Z549" s="1"/>
  <c r="V549"/>
  <c r="W549" s="1"/>
  <c r="Y550"/>
  <c r="S550"/>
  <c r="Q550"/>
  <c r="P551"/>
  <c r="J561" i="3" l="1"/>
  <c r="G561"/>
  <c r="H561" s="1"/>
  <c r="R551" i="1"/>
  <c r="T551"/>
  <c r="U550"/>
  <c r="Z550" s="1"/>
  <c r="V550"/>
  <c r="W550" s="1"/>
  <c r="Y551"/>
  <c r="P552"/>
  <c r="S551"/>
  <c r="Q551"/>
  <c r="G562" i="3" l="1"/>
  <c r="H562" s="1"/>
  <c r="P553" i="1"/>
  <c r="Y552"/>
  <c r="R552"/>
  <c r="Q552" s="1"/>
  <c r="T552"/>
  <c r="S552" s="1"/>
  <c r="U551"/>
  <c r="Z551" s="1"/>
  <c r="V551"/>
  <c r="W551" s="1"/>
  <c r="J562" i="3" l="1"/>
  <c r="J563" s="1"/>
  <c r="G563"/>
  <c r="H563" s="1"/>
  <c r="P554" i="1"/>
  <c r="Y553"/>
  <c r="J564" i="3" l="1"/>
  <c r="G564"/>
  <c r="H564" s="1"/>
  <c r="P555" i="1"/>
  <c r="Y554"/>
  <c r="J565" i="3" l="1"/>
  <c r="G565"/>
  <c r="H565" s="1"/>
  <c r="P556" i="1"/>
  <c r="S555"/>
  <c r="Q555"/>
  <c r="G566" i="3" l="1"/>
  <c r="H566" s="1"/>
  <c r="Y556" i="1"/>
  <c r="Q556"/>
  <c r="P557"/>
  <c r="S556"/>
  <c r="T556"/>
  <c r="U555"/>
  <c r="R556"/>
  <c r="J566" i="3" l="1"/>
  <c r="J567" s="1"/>
  <c r="G567"/>
  <c r="H567" s="1"/>
  <c r="Y557" i="1"/>
  <c r="Q557"/>
  <c r="S557"/>
  <c r="P558"/>
  <c r="R557"/>
  <c r="T557"/>
  <c r="U556"/>
  <c r="Z556" s="1"/>
  <c r="V556"/>
  <c r="W556" s="1"/>
  <c r="J568" i="3" l="1"/>
  <c r="G568"/>
  <c r="H568" s="1"/>
  <c r="U557" i="1"/>
  <c r="Z557" s="1"/>
  <c r="R558"/>
  <c r="T558"/>
  <c r="V557"/>
  <c r="W557" s="1"/>
  <c r="Y558"/>
  <c r="Q558"/>
  <c r="S558"/>
  <c r="P559"/>
  <c r="J569" i="3" l="1"/>
  <c r="G569"/>
  <c r="H569" s="1"/>
  <c r="R559" i="1"/>
  <c r="T559"/>
  <c r="U558"/>
  <c r="Z558" s="1"/>
  <c r="V558"/>
  <c r="W558" s="1"/>
  <c r="Y559"/>
  <c r="P560"/>
  <c r="S559"/>
  <c r="Q559"/>
  <c r="G570" i="3" l="1"/>
  <c r="H570" s="1"/>
  <c r="Y560" i="1"/>
  <c r="Q560"/>
  <c r="S560"/>
  <c r="P561"/>
  <c r="R560"/>
  <c r="T560"/>
  <c r="U559"/>
  <c r="Z559" s="1"/>
  <c r="V559"/>
  <c r="W559" s="1"/>
  <c r="J570" i="3" l="1"/>
  <c r="J571" s="1"/>
  <c r="G571"/>
  <c r="H571" s="1"/>
  <c r="R561" i="1"/>
  <c r="T561"/>
  <c r="U560"/>
  <c r="Z560" s="1"/>
  <c r="V560"/>
  <c r="W560" s="1"/>
  <c r="Y561"/>
  <c r="Q561"/>
  <c r="S561"/>
  <c r="P562"/>
  <c r="J572" i="3" l="1"/>
  <c r="G572"/>
  <c r="H572" s="1"/>
  <c r="R562" i="1"/>
  <c r="U561"/>
  <c r="Z561" s="1"/>
  <c r="T562"/>
  <c r="V561"/>
  <c r="W561" s="1"/>
  <c r="Y562"/>
  <c r="S562"/>
  <c r="Q562"/>
  <c r="P563"/>
  <c r="G573" i="3" l="1"/>
  <c r="H573" s="1"/>
  <c r="R563" i="1"/>
  <c r="Q563" s="1"/>
  <c r="T563"/>
  <c r="S563" s="1"/>
  <c r="U562"/>
  <c r="Z562" s="1"/>
  <c r="V562"/>
  <c r="W562" s="1"/>
  <c r="P564"/>
  <c r="Y563"/>
  <c r="J573" i="3" l="1"/>
  <c r="G574"/>
  <c r="H574" s="1"/>
  <c r="Q564" i="1"/>
  <c r="P565"/>
  <c r="S564"/>
  <c r="J574" i="3" l="1"/>
  <c r="G575"/>
  <c r="H575" s="1"/>
  <c r="U564" i="1"/>
  <c r="R565"/>
  <c r="T565"/>
  <c r="Y565"/>
  <c r="Q565"/>
  <c r="S565"/>
  <c r="P566"/>
  <c r="J575" i="3" l="1"/>
  <c r="J576" s="1"/>
  <c r="G576"/>
  <c r="H576" s="1"/>
  <c r="R566" i="1"/>
  <c r="T566"/>
  <c r="U565"/>
  <c r="Z565" s="1"/>
  <c r="V565"/>
  <c r="W565" s="1"/>
  <c r="Y566"/>
  <c r="Q566"/>
  <c r="S566"/>
  <c r="P567"/>
  <c r="J577" i="3" l="1"/>
  <c r="G577"/>
  <c r="H577" s="1"/>
  <c r="R567" i="1"/>
  <c r="T567"/>
  <c r="U566"/>
  <c r="Z566" s="1"/>
  <c r="V566"/>
  <c r="W566" s="1"/>
  <c r="Y567"/>
  <c r="P568"/>
  <c r="Q567"/>
  <c r="S567"/>
  <c r="G578" i="3" l="1"/>
  <c r="H578" s="1"/>
  <c r="P569" i="1"/>
  <c r="Y568"/>
  <c r="T568"/>
  <c r="S568" s="1"/>
  <c r="R568"/>
  <c r="Q568" s="1"/>
  <c r="U567"/>
  <c r="Z567" s="1"/>
  <c r="V567"/>
  <c r="W567" s="1"/>
  <c r="J578" i="3" l="1"/>
  <c r="J579" s="1"/>
  <c r="G579"/>
  <c r="H579" s="1"/>
  <c r="P570" i="1"/>
  <c r="G580" i="3" l="1"/>
  <c r="H580" s="1"/>
  <c r="P571" i="1"/>
  <c r="Y570"/>
  <c r="J580" i="3" l="1"/>
  <c r="J581" s="1"/>
  <c r="G581"/>
  <c r="H581" s="1"/>
  <c r="P572" i="1"/>
  <c r="Y571"/>
  <c r="G582" i="3" l="1"/>
  <c r="H582" s="1"/>
  <c r="Q572" i="1"/>
  <c r="P573"/>
  <c r="S572"/>
  <c r="J582" i="3" l="1"/>
  <c r="G583"/>
  <c r="H583" s="1"/>
  <c r="Y573" i="1"/>
  <c r="Q573"/>
  <c r="S573"/>
  <c r="P574"/>
  <c r="U572"/>
  <c r="R573"/>
  <c r="T573"/>
  <c r="J583" i="3" l="1"/>
  <c r="J584" s="1"/>
  <c r="G584"/>
  <c r="H584" s="1"/>
  <c r="U573" i="1"/>
  <c r="Z573" s="1"/>
  <c r="R574"/>
  <c r="T574"/>
  <c r="V573"/>
  <c r="W573" s="1"/>
  <c r="Y574"/>
  <c r="Q574"/>
  <c r="S574"/>
  <c r="P575"/>
  <c r="G585" i="3" l="1"/>
  <c r="H585" s="1"/>
  <c r="R575" i="1"/>
  <c r="T575"/>
  <c r="U574"/>
  <c r="Z574" s="1"/>
  <c r="V574"/>
  <c r="W574" s="1"/>
  <c r="Y575"/>
  <c r="S575"/>
  <c r="Q575"/>
  <c r="P576"/>
  <c r="J585" i="3" l="1"/>
  <c r="J586" s="1"/>
  <c r="G586"/>
  <c r="H586" s="1"/>
  <c r="R576" i="1"/>
  <c r="Q576" s="1"/>
  <c r="T576"/>
  <c r="S576" s="1"/>
  <c r="U575"/>
  <c r="Z575" s="1"/>
  <c r="V575"/>
  <c r="W575" s="1"/>
  <c r="P577"/>
  <c r="Y576"/>
  <c r="G587" i="3" l="1"/>
  <c r="H587" s="1"/>
  <c r="Y577" i="1"/>
  <c r="P578"/>
  <c r="J587" i="3" l="1"/>
  <c r="J588" s="1"/>
  <c r="G588"/>
  <c r="H588" s="1"/>
  <c r="S578" i="1"/>
  <c r="Q578"/>
  <c r="P579"/>
  <c r="G589" i="3" l="1"/>
  <c r="H589" s="1"/>
  <c r="R579" i="1"/>
  <c r="T579"/>
  <c r="U578"/>
  <c r="Y579"/>
  <c r="Q579"/>
  <c r="S579"/>
  <c r="P580"/>
  <c r="J589" i="3" l="1"/>
  <c r="J590" s="1"/>
  <c r="G590"/>
  <c r="H590" s="1"/>
  <c r="T580" i="1"/>
  <c r="R580"/>
  <c r="U579"/>
  <c r="Z579" s="1"/>
  <c r="V579"/>
  <c r="W579" s="1"/>
  <c r="Y580"/>
  <c r="S580"/>
  <c r="Q580"/>
  <c r="P581"/>
  <c r="G591" i="3" l="1"/>
  <c r="H591" s="1"/>
  <c r="R581" i="1"/>
  <c r="Q581" s="1"/>
  <c r="T581"/>
  <c r="S581" s="1"/>
  <c r="U580"/>
  <c r="Z580" s="1"/>
  <c r="V580"/>
  <c r="W580" s="1"/>
  <c r="P582"/>
  <c r="Y581"/>
  <c r="J591" i="3" l="1"/>
  <c r="J592" s="1"/>
  <c r="G592"/>
  <c r="H592" s="1"/>
  <c r="Q582" i="1"/>
  <c r="S582"/>
  <c r="P583"/>
  <c r="G593" i="3" l="1"/>
  <c r="H593" s="1"/>
  <c r="R583" i="1"/>
  <c r="Q583" s="1"/>
  <c r="U582"/>
  <c r="T583"/>
  <c r="S583" s="1"/>
  <c r="P584"/>
  <c r="Y583"/>
  <c r="J593" i="3" l="1"/>
  <c r="J594" s="1"/>
  <c r="G594"/>
  <c r="H594" s="1"/>
  <c r="Q584" i="1"/>
  <c r="S584"/>
  <c r="P585"/>
  <c r="G595" i="3" l="1"/>
  <c r="H595" s="1"/>
  <c r="R585" i="1"/>
  <c r="T585"/>
  <c r="U584"/>
  <c r="Y585"/>
  <c r="S585"/>
  <c r="P586"/>
  <c r="Q585"/>
  <c r="J595" i="3" l="1"/>
  <c r="J596" s="1"/>
  <c r="G596"/>
  <c r="H596" s="1"/>
  <c r="Y586" i="1"/>
  <c r="S586"/>
  <c r="P587"/>
  <c r="Q586"/>
  <c r="T586"/>
  <c r="R586"/>
  <c r="U585"/>
  <c r="Z585" s="1"/>
  <c r="V585"/>
  <c r="W585" s="1"/>
  <c r="J597" i="3" l="1"/>
  <c r="G597"/>
  <c r="H597" s="1"/>
  <c r="P588" i="1"/>
  <c r="Y587"/>
  <c r="U586"/>
  <c r="Z586" s="1"/>
  <c r="R587"/>
  <c r="Q587" s="1"/>
  <c r="T587"/>
  <c r="S587" s="1"/>
  <c r="V586"/>
  <c r="W586" s="1"/>
  <c r="J598" i="3" l="1"/>
  <c r="G598"/>
  <c r="H598" s="1"/>
  <c r="P589" i="1"/>
  <c r="Y588"/>
  <c r="G599" i="3" l="1"/>
  <c r="H599" s="1"/>
  <c r="S589" i="1"/>
  <c r="Q589"/>
  <c r="P590"/>
  <c r="J599" i="3" l="1"/>
  <c r="J600" s="1"/>
  <c r="G600"/>
  <c r="H600" s="1"/>
  <c r="T590" i="1"/>
  <c r="R590"/>
  <c r="U589"/>
  <c r="Y590"/>
  <c r="P591"/>
  <c r="S590"/>
  <c r="Q590"/>
  <c r="J601" i="3" l="1"/>
  <c r="G601"/>
  <c r="H601" s="1"/>
  <c r="Y591" i="1"/>
  <c r="Q591"/>
  <c r="S591"/>
  <c r="P592"/>
  <c r="R591"/>
  <c r="U590"/>
  <c r="Z590" s="1"/>
  <c r="T591"/>
  <c r="V590"/>
  <c r="W590" s="1"/>
  <c r="J602" i="3" l="1"/>
  <c r="G602"/>
  <c r="H602" s="1"/>
  <c r="R592" i="1"/>
  <c r="T592"/>
  <c r="U591"/>
  <c r="Z591" s="1"/>
  <c r="V591"/>
  <c r="W591" s="1"/>
  <c r="Y592"/>
  <c r="S592"/>
  <c r="Q592"/>
  <c r="P593"/>
  <c r="G603" i="3" l="1"/>
  <c r="H603" s="1"/>
  <c r="R593" i="1"/>
  <c r="U592"/>
  <c r="Z592" s="1"/>
  <c r="T593"/>
  <c r="V592"/>
  <c r="W592" s="1"/>
  <c r="Y593"/>
  <c r="Q593"/>
  <c r="S593"/>
  <c r="P594"/>
  <c r="J603" i="3" l="1"/>
  <c r="J604" s="1"/>
  <c r="G604"/>
  <c r="H604" s="1"/>
  <c r="R594" i="1"/>
  <c r="U593"/>
  <c r="Z593" s="1"/>
  <c r="T594"/>
  <c r="V593"/>
  <c r="W593" s="1"/>
  <c r="Y594"/>
  <c r="Q594"/>
  <c r="S594"/>
  <c r="P595"/>
  <c r="G605" i="3" l="1"/>
  <c r="H605" s="1"/>
  <c r="T595" i="1"/>
  <c r="U594"/>
  <c r="Z594" s="1"/>
  <c r="R595"/>
  <c r="V594"/>
  <c r="W594" s="1"/>
  <c r="Y595"/>
  <c r="Q595"/>
  <c r="S595"/>
  <c r="P596"/>
  <c r="J605" i="3" l="1"/>
  <c r="J606" s="1"/>
  <c r="G606"/>
  <c r="H606" s="1"/>
  <c r="U595" i="1"/>
  <c r="Z595" s="1"/>
  <c r="T596"/>
  <c r="R596"/>
  <c r="V595"/>
  <c r="W595" s="1"/>
  <c r="Y596"/>
  <c r="Q596"/>
  <c r="S596"/>
  <c r="P597"/>
  <c r="G607" i="3" l="1"/>
  <c r="H607" s="1"/>
  <c r="R597" i="1"/>
  <c r="T597"/>
  <c r="U596"/>
  <c r="Z596" s="1"/>
  <c r="V596"/>
  <c r="W596" s="1"/>
  <c r="Y597"/>
  <c r="S597"/>
  <c r="Q597"/>
  <c r="P598"/>
  <c r="J607" i="3" l="1"/>
  <c r="G608"/>
  <c r="H608" s="1"/>
  <c r="U597" i="1"/>
  <c r="Z597" s="1"/>
  <c r="R598"/>
  <c r="Q598" s="1"/>
  <c r="T598"/>
  <c r="S598" s="1"/>
  <c r="V597"/>
  <c r="W597" s="1"/>
  <c r="Y598"/>
  <c r="P599"/>
  <c r="J608" i="3" l="1"/>
  <c r="J609" s="1"/>
  <c r="G609"/>
  <c r="H609" s="1"/>
  <c r="R599" i="1"/>
  <c r="Q599" s="1"/>
  <c r="T599"/>
  <c r="S599" s="1"/>
  <c r="U598"/>
  <c r="Z598" s="1"/>
  <c r="V598"/>
  <c r="W598" s="1"/>
  <c r="Y599"/>
  <c r="P600"/>
  <c r="G610" i="3" l="1"/>
  <c r="H610" s="1"/>
  <c r="S600" i="1"/>
  <c r="Q600"/>
  <c r="P601"/>
  <c r="T600"/>
  <c r="U599"/>
  <c r="Z599" s="1"/>
  <c r="R600"/>
  <c r="V599"/>
  <c r="W599" s="1"/>
  <c r="J610" i="3" l="1"/>
  <c r="J611" s="1"/>
  <c r="G611"/>
  <c r="H611" s="1"/>
  <c r="Y601" i="1"/>
  <c r="S601"/>
  <c r="Q601"/>
  <c r="P602"/>
  <c r="U600"/>
  <c r="Z600" s="1"/>
  <c r="T601"/>
  <c r="R601"/>
  <c r="V600"/>
  <c r="W600" s="1"/>
  <c r="J612" i="3" l="1"/>
  <c r="G612"/>
  <c r="H612" s="1"/>
  <c r="Y602" i="1"/>
  <c r="Q602"/>
  <c r="P603"/>
  <c r="S602"/>
  <c r="U601"/>
  <c r="Z601" s="1"/>
  <c r="R602"/>
  <c r="T602"/>
  <c r="V601"/>
  <c r="W601" s="1"/>
  <c r="J613" i="3" l="1"/>
  <c r="G613"/>
  <c r="H613" s="1"/>
  <c r="Y603" i="1"/>
  <c r="P604"/>
  <c r="Q603"/>
  <c r="S603"/>
  <c r="R603"/>
  <c r="T603"/>
  <c r="U602"/>
  <c r="Z602" s="1"/>
  <c r="V602"/>
  <c r="W602" s="1"/>
  <c r="J614" i="3" l="1"/>
  <c r="G614"/>
  <c r="H614" s="1"/>
  <c r="T604" i="1"/>
  <c r="U603"/>
  <c r="Z603" s="1"/>
  <c r="R604"/>
  <c r="V603"/>
  <c r="W603" s="1"/>
  <c r="Y604"/>
  <c r="S604"/>
  <c r="Q604"/>
  <c r="P605"/>
  <c r="J615" i="3" l="1"/>
  <c r="G615"/>
  <c r="H615" s="1"/>
  <c r="U604" i="1"/>
  <c r="Z604" s="1"/>
  <c r="R605"/>
  <c r="T605"/>
  <c r="V604"/>
  <c r="W604" s="1"/>
  <c r="Y605"/>
  <c r="S605"/>
  <c r="Q605"/>
  <c r="P606"/>
  <c r="G616" i="3" l="1"/>
  <c r="H616" s="1"/>
  <c r="U605" i="1"/>
  <c r="Z605" s="1"/>
  <c r="R606"/>
  <c r="T606"/>
  <c r="V605"/>
  <c r="W605" s="1"/>
  <c r="Y606"/>
  <c r="S606"/>
  <c r="Q606"/>
  <c r="P607"/>
  <c r="J616" i="3" l="1"/>
  <c r="J617" s="1"/>
  <c r="G617"/>
  <c r="H617" s="1"/>
  <c r="R607" i="1"/>
  <c r="Q607" s="1"/>
  <c r="T607"/>
  <c r="S607" s="1"/>
  <c r="U606"/>
  <c r="Z606" s="1"/>
  <c r="V606"/>
  <c r="W606" s="1"/>
  <c r="P608"/>
  <c r="Y607"/>
  <c r="G618" i="3" l="1"/>
  <c r="H618" s="1"/>
  <c r="S608" i="1"/>
  <c r="P609"/>
  <c r="Q608"/>
  <c r="J618" i="3" l="1"/>
  <c r="J619" s="1"/>
  <c r="G619"/>
  <c r="H619" s="1"/>
  <c r="Y609" i="1"/>
  <c r="Q609"/>
  <c r="S609"/>
  <c r="P610"/>
  <c r="T609"/>
  <c r="R609"/>
  <c r="U608"/>
  <c r="J620" i="3" l="1"/>
  <c r="G620"/>
  <c r="H620" s="1"/>
  <c r="Y610" i="1"/>
  <c r="Q610"/>
  <c r="S610"/>
  <c r="P611"/>
  <c r="R610"/>
  <c r="T610"/>
  <c r="U609"/>
  <c r="Z609" s="1"/>
  <c r="V609"/>
  <c r="W609" s="1"/>
  <c r="J621" i="3" l="1"/>
  <c r="G621"/>
  <c r="H621" s="1"/>
  <c r="T611" i="1"/>
  <c r="R611"/>
  <c r="U610"/>
  <c r="Z610" s="1"/>
  <c r="V610"/>
  <c r="W610" s="1"/>
  <c r="Y611"/>
  <c r="Q611"/>
  <c r="S611"/>
  <c r="P612"/>
  <c r="J622" i="3" l="1"/>
  <c r="G622"/>
  <c r="H622" s="1"/>
  <c r="R612" i="1"/>
  <c r="T612"/>
  <c r="U611"/>
  <c r="Z611" s="1"/>
  <c r="V611"/>
  <c r="W611" s="1"/>
  <c r="Y612"/>
  <c r="Q612"/>
  <c r="S612"/>
  <c r="P613"/>
  <c r="G623" i="3" l="1"/>
  <c r="H623" s="1"/>
  <c r="R613" i="1"/>
  <c r="T613"/>
  <c r="U612"/>
  <c r="Z612" s="1"/>
  <c r="V612"/>
  <c r="W612" s="1"/>
  <c r="Y613"/>
  <c r="S613"/>
  <c r="Q613"/>
  <c r="P614"/>
  <c r="J623" i="3" l="1"/>
  <c r="G624"/>
  <c r="H624" s="1"/>
  <c r="R614" i="1"/>
  <c r="T614"/>
  <c r="U613"/>
  <c r="Z613" s="1"/>
  <c r="V613"/>
  <c r="W613" s="1"/>
  <c r="Y614"/>
  <c r="Q614"/>
  <c r="P615"/>
  <c r="S614"/>
  <c r="J624" i="3" l="1"/>
  <c r="J625" s="1"/>
  <c r="G625"/>
  <c r="H625" s="1"/>
  <c r="R615" i="1"/>
  <c r="T615"/>
  <c r="U614"/>
  <c r="Z614" s="1"/>
  <c r="V614"/>
  <c r="W614" s="1"/>
  <c r="Y615"/>
  <c r="S615"/>
  <c r="Q615"/>
  <c r="P616"/>
  <c r="J626" i="3" l="1"/>
  <c r="G626"/>
  <c r="H626" s="1"/>
  <c r="T616" i="1"/>
  <c r="S616" s="1"/>
  <c r="U615"/>
  <c r="Z615" s="1"/>
  <c r="R616"/>
  <c r="Q616" s="1"/>
  <c r="V615"/>
  <c r="W615" s="1"/>
  <c r="P617"/>
  <c r="Y616"/>
  <c r="J627" i="3" l="1"/>
  <c r="G627"/>
  <c r="H627" s="1"/>
  <c r="P618" i="1"/>
  <c r="Y617"/>
  <c r="G628" i="3" l="1"/>
  <c r="H628" s="1"/>
  <c r="S618" i="1"/>
  <c r="Q618"/>
  <c r="P619"/>
  <c r="J628" i="3" l="1"/>
  <c r="J629" s="1"/>
  <c r="G629"/>
  <c r="H629" s="1"/>
  <c r="R619" i="1"/>
  <c r="T619"/>
  <c r="U618"/>
  <c r="Y619"/>
  <c r="Q619"/>
  <c r="S619"/>
  <c r="P620"/>
  <c r="J630" i="3" l="1"/>
  <c r="G630"/>
  <c r="H630" s="1"/>
  <c r="T620" i="1"/>
  <c r="S620" s="1"/>
  <c r="R620"/>
  <c r="Q620" s="1"/>
  <c r="U619"/>
  <c r="Z619" s="1"/>
  <c r="V619"/>
  <c r="W619" s="1"/>
  <c r="Y620"/>
  <c r="P621"/>
  <c r="J631" i="3" l="1"/>
  <c r="G631"/>
  <c r="H631" s="1"/>
  <c r="Y621" i="1"/>
  <c r="P622"/>
  <c r="R621"/>
  <c r="Q621" s="1"/>
  <c r="T621"/>
  <c r="S621" s="1"/>
  <c r="U620"/>
  <c r="Z620" s="1"/>
  <c r="V620"/>
  <c r="W620" s="1"/>
  <c r="J632" i="3" l="1"/>
  <c r="G632"/>
  <c r="H632" s="1"/>
  <c r="Q622" i="1"/>
  <c r="S622"/>
  <c r="P623"/>
  <c r="U621"/>
  <c r="Z621" s="1"/>
  <c r="R622"/>
  <c r="T622"/>
  <c r="V621"/>
  <c r="W621" s="1"/>
  <c r="J633" i="3" l="1"/>
  <c r="G633"/>
  <c r="H633" s="1"/>
  <c r="Y623" i="1"/>
  <c r="P624"/>
  <c r="Q623"/>
  <c r="S623"/>
  <c r="R623"/>
  <c r="T623"/>
  <c r="U622"/>
  <c r="Z622" s="1"/>
  <c r="V622"/>
  <c r="W622" s="1"/>
  <c r="J634" i="3" l="1"/>
  <c r="G634"/>
  <c r="H634" s="1"/>
  <c r="Y624" i="1"/>
  <c r="P625"/>
  <c r="Q624"/>
  <c r="S624"/>
  <c r="R624"/>
  <c r="T624"/>
  <c r="U623"/>
  <c r="Z623" s="1"/>
  <c r="V623"/>
  <c r="W623" s="1"/>
  <c r="J635" i="3" l="1"/>
  <c r="G635"/>
  <c r="H635" s="1"/>
  <c r="Y625" i="1"/>
  <c r="S625"/>
  <c r="Q625"/>
  <c r="P626"/>
  <c r="R625"/>
  <c r="U624"/>
  <c r="Z624" s="1"/>
  <c r="T625"/>
  <c r="V624"/>
  <c r="W624" s="1"/>
  <c r="J636" i="3" l="1"/>
  <c r="G636"/>
  <c r="H636" s="1"/>
  <c r="Y626" i="1"/>
  <c r="Q626"/>
  <c r="P627"/>
  <c r="S626"/>
  <c r="T626"/>
  <c r="R626"/>
  <c r="U625"/>
  <c r="Z625" s="1"/>
  <c r="V625"/>
  <c r="W625" s="1"/>
  <c r="J637" i="3" l="1"/>
  <c r="G637"/>
  <c r="H637" s="1"/>
  <c r="U626" i="1"/>
  <c r="Z626" s="1"/>
  <c r="T627"/>
  <c r="R627"/>
  <c r="V626"/>
  <c r="W626" s="1"/>
  <c r="Y627"/>
  <c r="Q627"/>
  <c r="S627"/>
  <c r="P628"/>
  <c r="J638" i="3" l="1"/>
  <c r="G638"/>
  <c r="H638" s="1"/>
  <c r="U627" i="1"/>
  <c r="Z627" s="1"/>
  <c r="T628"/>
  <c r="R628"/>
  <c r="V627"/>
  <c r="W627" s="1"/>
  <c r="Y628"/>
  <c r="Q628"/>
  <c r="S628"/>
  <c r="P629"/>
  <c r="G639" i="3" l="1"/>
  <c r="H639" s="1"/>
  <c r="R629" i="1"/>
  <c r="T629"/>
  <c r="U628"/>
  <c r="Z628" s="1"/>
  <c r="V628"/>
  <c r="W628" s="1"/>
  <c r="Y629"/>
  <c r="S629"/>
  <c r="Q629"/>
  <c r="P630"/>
  <c r="J639" i="3" l="1"/>
  <c r="J640" s="1"/>
  <c r="G640"/>
  <c r="H640" s="1"/>
  <c r="R630" i="1"/>
  <c r="T630"/>
  <c r="U629"/>
  <c r="Z629" s="1"/>
  <c r="V629"/>
  <c r="W629" s="1"/>
  <c r="Y630"/>
  <c r="P631"/>
  <c r="S630"/>
  <c r="Q630"/>
  <c r="G641" i="3" l="1"/>
  <c r="H641" s="1"/>
  <c r="Y631" i="1"/>
  <c r="P632"/>
  <c r="S631"/>
  <c r="Q631"/>
  <c r="R631"/>
  <c r="T631"/>
  <c r="U630"/>
  <c r="Z630" s="1"/>
  <c r="V630"/>
  <c r="W630" s="1"/>
  <c r="J641" i="3" l="1"/>
  <c r="J642" s="1"/>
  <c r="G642"/>
  <c r="H642" s="1"/>
  <c r="P633" i="1"/>
  <c r="Y632"/>
  <c r="T632"/>
  <c r="S632" s="1"/>
  <c r="U631"/>
  <c r="Z631" s="1"/>
  <c r="R632"/>
  <c r="Q632" s="1"/>
  <c r="V631"/>
  <c r="W631" s="1"/>
  <c r="J643" i="3" l="1"/>
  <c r="G643"/>
  <c r="H643" s="1"/>
  <c r="P634" i="1"/>
  <c r="J644" i="3" l="1"/>
  <c r="G644"/>
  <c r="H644" s="1"/>
  <c r="P635" i="1"/>
  <c r="Y634"/>
  <c r="J645" i="3" l="1"/>
  <c r="G645"/>
  <c r="H645" s="1"/>
  <c r="S635" i="1"/>
  <c r="Q635"/>
  <c r="P636"/>
  <c r="J646" i="3" l="1"/>
  <c r="G646"/>
  <c r="H646" s="1"/>
  <c r="R636" i="1"/>
  <c r="T636"/>
  <c r="U635"/>
  <c r="Y636"/>
  <c r="S636"/>
  <c r="Q636"/>
  <c r="P637"/>
  <c r="G647" i="3" l="1"/>
  <c r="H647" s="1"/>
  <c r="R637" i="1"/>
  <c r="U636"/>
  <c r="Z636" s="1"/>
  <c r="T637"/>
  <c r="V636"/>
  <c r="W636" s="1"/>
  <c r="Y637"/>
  <c r="S637"/>
  <c r="Q637"/>
  <c r="P638"/>
  <c r="J647" i="3" l="1"/>
  <c r="J648" s="1"/>
  <c r="G648"/>
  <c r="H648" s="1"/>
  <c r="R638" i="1"/>
  <c r="T638"/>
  <c r="U637"/>
  <c r="Z637" s="1"/>
  <c r="V637"/>
  <c r="W637" s="1"/>
  <c r="Y638"/>
  <c r="Q638"/>
  <c r="S638"/>
  <c r="P639"/>
  <c r="J649" i="3" l="1"/>
  <c r="G649"/>
  <c r="H649" s="1"/>
  <c r="R639" i="1"/>
  <c r="T639"/>
  <c r="U638"/>
  <c r="Z638" s="1"/>
  <c r="V638"/>
  <c r="W638" s="1"/>
  <c r="Y639"/>
  <c r="S639"/>
  <c r="P640"/>
  <c r="Q639"/>
  <c r="J650" i="3" l="1"/>
  <c r="G650"/>
  <c r="H650" s="1"/>
  <c r="Y640" i="1"/>
  <c r="Q640"/>
  <c r="S640"/>
  <c r="P641"/>
  <c r="U639"/>
  <c r="Z639" s="1"/>
  <c r="R640"/>
  <c r="T640"/>
  <c r="V639"/>
  <c r="W639" s="1"/>
  <c r="G651" i="3" l="1"/>
  <c r="H651" s="1"/>
  <c r="R641" i="1"/>
  <c r="T641"/>
  <c r="U640"/>
  <c r="Z640" s="1"/>
  <c r="V640"/>
  <c r="W640" s="1"/>
  <c r="Y641"/>
  <c r="Q641"/>
  <c r="S641"/>
  <c r="P642"/>
  <c r="J651" i="3" l="1"/>
  <c r="J652" s="1"/>
  <c r="G652"/>
  <c r="H652" s="1"/>
  <c r="T642" i="1"/>
  <c r="U641"/>
  <c r="Z641" s="1"/>
  <c r="V641"/>
  <c r="W641" s="1"/>
  <c r="R642"/>
  <c r="Y642"/>
  <c r="Q642"/>
  <c r="P643"/>
  <c r="S642"/>
  <c r="G653" i="3" l="1"/>
  <c r="H653" s="1"/>
  <c r="U642" i="1"/>
  <c r="Z642" s="1"/>
  <c r="V642"/>
  <c r="W642" s="1"/>
  <c r="T643"/>
  <c r="R643"/>
  <c r="Y643"/>
  <c r="S643"/>
  <c r="Q643"/>
  <c r="P644"/>
  <c r="J653" i="3" l="1"/>
  <c r="J654" s="1"/>
  <c r="G654"/>
  <c r="H654" s="1"/>
  <c r="V643" i="1"/>
  <c r="W643" s="1"/>
  <c r="U643"/>
  <c r="Z643" s="1"/>
  <c r="R644"/>
  <c r="T644"/>
  <c r="Y644"/>
  <c r="P645"/>
  <c r="S644"/>
  <c r="Q644"/>
  <c r="G655" i="3" l="1"/>
  <c r="H655" s="1"/>
  <c r="Y645" i="1"/>
  <c r="S645"/>
  <c r="Q645"/>
  <c r="P646"/>
  <c r="V644"/>
  <c r="W644" s="1"/>
  <c r="R645"/>
  <c r="T645"/>
  <c r="U644"/>
  <c r="Z644" s="1"/>
  <c r="J655" i="3" l="1"/>
  <c r="J656" s="1"/>
  <c r="G656"/>
  <c r="H656" s="1"/>
  <c r="Y646" i="1"/>
  <c r="Q646"/>
  <c r="S646"/>
  <c r="P647"/>
  <c r="V645"/>
  <c r="W645" s="1"/>
  <c r="T646"/>
  <c r="U645"/>
  <c r="Z645" s="1"/>
  <c r="R646"/>
  <c r="J657" i="3" l="1"/>
  <c r="G657"/>
  <c r="H657" s="1"/>
  <c r="Y647" i="1"/>
  <c r="S647"/>
  <c r="P648"/>
  <c r="R647"/>
  <c r="Q647" s="1"/>
  <c r="T647"/>
  <c r="U646"/>
  <c r="Z646" s="1"/>
  <c r="V646"/>
  <c r="W646" s="1"/>
  <c r="J658" i="3" l="1"/>
  <c r="G658"/>
  <c r="H658" s="1"/>
  <c r="V647" i="1"/>
  <c r="W647" s="1"/>
  <c r="R648"/>
  <c r="T648"/>
  <c r="U647"/>
  <c r="Z647" s="1"/>
  <c r="P649"/>
  <c r="Q648"/>
  <c r="S648"/>
  <c r="G659" i="3" l="1"/>
  <c r="H659" s="1"/>
  <c r="Y649" i="1"/>
  <c r="S649"/>
  <c r="Q649"/>
  <c r="P650"/>
  <c r="R649"/>
  <c r="V648"/>
  <c r="W648" s="1"/>
  <c r="T649"/>
  <c r="U648"/>
  <c r="Z648" s="1"/>
  <c r="J659" i="3" l="1"/>
  <c r="G660"/>
  <c r="H660" s="1"/>
  <c r="Y650" i="1"/>
  <c r="S650"/>
  <c r="P651"/>
  <c r="Q650"/>
  <c r="V649"/>
  <c r="W649" s="1"/>
  <c r="T650"/>
  <c r="R650"/>
  <c r="U649"/>
  <c r="Z649" s="1"/>
  <c r="J660" i="3" l="1"/>
  <c r="J661" s="1"/>
  <c r="G661"/>
  <c r="H661" s="1"/>
  <c r="Y651" i="1"/>
  <c r="P652"/>
  <c r="S651"/>
  <c r="Q651"/>
  <c r="V650"/>
  <c r="W650" s="1"/>
  <c r="R651"/>
  <c r="T651"/>
  <c r="U650"/>
  <c r="Z650" s="1"/>
  <c r="G662" i="3" l="1"/>
  <c r="H662" s="1"/>
  <c r="Q652" i="1"/>
  <c r="S652"/>
  <c r="P653"/>
  <c r="R652"/>
  <c r="V651"/>
  <c r="W651" s="1"/>
  <c r="T652"/>
  <c r="U651"/>
  <c r="Z651" s="1"/>
  <c r="J662" i="3" l="1"/>
  <c r="G663"/>
  <c r="H663" s="1"/>
  <c r="R653" i="1"/>
  <c r="Q653" s="1"/>
  <c r="T653"/>
  <c r="S653" s="1"/>
  <c r="U652"/>
  <c r="Z652" s="1"/>
  <c r="V652"/>
  <c r="W652" s="1"/>
  <c r="Y653"/>
  <c r="P654"/>
  <c r="J663" i="3" l="1"/>
  <c r="J664" s="1"/>
  <c r="G664"/>
  <c r="H664" s="1"/>
  <c r="R654" i="1"/>
  <c r="Q654" s="1"/>
  <c r="V653"/>
  <c r="W653" s="1"/>
  <c r="T654"/>
  <c r="S654" s="1"/>
  <c r="U653"/>
  <c r="Z653" s="1"/>
  <c r="P655"/>
  <c r="Y654"/>
  <c r="J665" i="3" l="1"/>
  <c r="G665"/>
  <c r="H665" s="1"/>
  <c r="P656" i="1"/>
  <c r="J666" i="3" l="1"/>
  <c r="G666"/>
  <c r="H666" s="1"/>
  <c r="S656" i="1"/>
  <c r="Q656"/>
  <c r="P657"/>
  <c r="J667" i="3" l="1"/>
  <c r="G667"/>
  <c r="H667" s="1"/>
  <c r="R657" i="1"/>
  <c r="T657"/>
  <c r="U656"/>
  <c r="Y657"/>
  <c r="Q657"/>
  <c r="P658"/>
  <c r="S657"/>
  <c r="G668" i="3" l="1"/>
  <c r="H668" s="1"/>
  <c r="T658" i="1"/>
  <c r="V657"/>
  <c r="W657" s="1"/>
  <c r="R658"/>
  <c r="U657"/>
  <c r="Z657" s="1"/>
  <c r="Y658"/>
  <c r="S658"/>
  <c r="P659"/>
  <c r="Q658"/>
  <c r="J668" i="3" l="1"/>
  <c r="J669" s="1"/>
  <c r="G669"/>
  <c r="H669" s="1"/>
  <c r="Y659" i="1"/>
  <c r="P660"/>
  <c r="S659"/>
  <c r="Q659"/>
  <c r="V658"/>
  <c r="W658" s="1"/>
  <c r="R659"/>
  <c r="T659"/>
  <c r="U658"/>
  <c r="Z658" s="1"/>
  <c r="J670" i="3" l="1"/>
  <c r="G670"/>
  <c r="H670" s="1"/>
  <c r="R660" i="1"/>
  <c r="Q660" s="1"/>
  <c r="U659"/>
  <c r="Z659" s="1"/>
  <c r="V659"/>
  <c r="W659" s="1"/>
  <c r="T660"/>
  <c r="S660" s="1"/>
  <c r="P661"/>
  <c r="Y660"/>
  <c r="J671" i="3" l="1"/>
  <c r="G671"/>
  <c r="H671" s="1"/>
  <c r="S661" i="1"/>
  <c r="Q661"/>
  <c r="P662"/>
  <c r="G672" i="3" l="1"/>
  <c r="H672" s="1"/>
  <c r="U661" i="1"/>
  <c r="R662"/>
  <c r="T662"/>
  <c r="Y662"/>
  <c r="Q662"/>
  <c r="S662"/>
  <c r="P663"/>
  <c r="J672" i="3" l="1"/>
  <c r="J673" s="1"/>
  <c r="G673"/>
  <c r="H673" s="1"/>
  <c r="V662" i="1"/>
  <c r="W662" s="1"/>
  <c r="R663"/>
  <c r="T663"/>
  <c r="U662"/>
  <c r="Z662" s="1"/>
  <c r="Y663"/>
  <c r="P664"/>
  <c r="S663"/>
  <c r="Q663"/>
  <c r="G674" i="3" l="1"/>
  <c r="H674" s="1"/>
  <c r="Y664" i="1"/>
  <c r="S664"/>
  <c r="Q664"/>
  <c r="P665"/>
  <c r="R664"/>
  <c r="T664"/>
  <c r="U663"/>
  <c r="Z663" s="1"/>
  <c r="V663"/>
  <c r="W663" s="1"/>
  <c r="J674" i="3" l="1"/>
  <c r="J675" s="1"/>
  <c r="G675"/>
  <c r="H675" s="1"/>
  <c r="P666" i="1"/>
  <c r="Y665"/>
  <c r="V664"/>
  <c r="W664" s="1"/>
  <c r="T665"/>
  <c r="S665" s="1"/>
  <c r="R665"/>
  <c r="Q665" s="1"/>
  <c r="U664"/>
  <c r="Z664" s="1"/>
  <c r="J676" i="3" l="1"/>
  <c r="G676"/>
  <c r="H676" s="1"/>
  <c r="Q666" i="1"/>
  <c r="S666"/>
  <c r="P667"/>
  <c r="G677" i="3" l="1"/>
  <c r="H677" s="1"/>
  <c r="R667" i="1"/>
  <c r="T667"/>
  <c r="U666"/>
  <c r="Y667"/>
  <c r="Q667"/>
  <c r="S667"/>
  <c r="P668"/>
  <c r="J677" i="3" l="1"/>
  <c r="G678"/>
  <c r="H678" s="1"/>
  <c r="V667" i="1"/>
  <c r="W667" s="1"/>
  <c r="R668"/>
  <c r="T668"/>
  <c r="U667"/>
  <c r="Z667" s="1"/>
  <c r="Y668"/>
  <c r="Q668"/>
  <c r="S668"/>
  <c r="P669"/>
  <c r="J678" i="3" l="1"/>
  <c r="J679" s="1"/>
  <c r="G679"/>
  <c r="H679" s="1"/>
  <c r="T669" i="1"/>
  <c r="S669" s="1"/>
  <c r="R669"/>
  <c r="Q669" s="1"/>
  <c r="U668"/>
  <c r="Z668" s="1"/>
  <c r="V668"/>
  <c r="W668" s="1"/>
  <c r="Y669"/>
  <c r="P670"/>
  <c r="J680" i="3" l="1"/>
  <c r="G680"/>
  <c r="H680" s="1"/>
  <c r="T670" i="1"/>
  <c r="S670" s="1"/>
  <c r="U669"/>
  <c r="Z669" s="1"/>
  <c r="V669"/>
  <c r="W669" s="1"/>
  <c r="R670"/>
  <c r="Q670" s="1"/>
  <c r="P671"/>
  <c r="J681" i="3" l="1"/>
  <c r="G681"/>
  <c r="H681" s="1"/>
  <c r="P672" i="1"/>
  <c r="Y671"/>
  <c r="J682" i="3" l="1"/>
  <c r="G682"/>
  <c r="H682" s="1"/>
  <c r="S672" i="1"/>
  <c r="P673"/>
  <c r="Q672"/>
  <c r="G683" i="3" l="1"/>
  <c r="H683" s="1"/>
  <c r="Y673" i="1"/>
  <c r="S673"/>
  <c r="Q673"/>
  <c r="P674"/>
  <c r="R673"/>
  <c r="U672"/>
  <c r="T673"/>
  <c r="J683" i="3" l="1"/>
  <c r="J684" s="1"/>
  <c r="G684"/>
  <c r="H684" s="1"/>
  <c r="V673" i="1"/>
  <c r="W673" s="1"/>
  <c r="R674"/>
  <c r="T674"/>
  <c r="U673"/>
  <c r="Z673" s="1"/>
  <c r="Y674"/>
  <c r="S674"/>
  <c r="P675"/>
  <c r="Q674"/>
  <c r="J685" i="3" l="1"/>
  <c r="G685"/>
  <c r="H685" s="1"/>
  <c r="Y675" i="1"/>
  <c r="Q675"/>
  <c r="S675"/>
  <c r="P676"/>
  <c r="R675"/>
  <c r="T675"/>
  <c r="U674"/>
  <c r="Z674" s="1"/>
  <c r="V674"/>
  <c r="W674" s="1"/>
  <c r="J686" i="3" l="1"/>
  <c r="G686"/>
  <c r="H686" s="1"/>
  <c r="V675" i="1"/>
  <c r="W675" s="1"/>
  <c r="R676"/>
  <c r="Q676" s="1"/>
  <c r="T676"/>
  <c r="S676" s="1"/>
  <c r="U675"/>
  <c r="Z675" s="1"/>
  <c r="P677"/>
  <c r="Y676"/>
  <c r="J687" i="3" l="1"/>
  <c r="G687"/>
  <c r="H687" s="1"/>
  <c r="P678" i="1"/>
  <c r="G688" i="3" l="1"/>
  <c r="H688" s="1"/>
  <c r="P679" i="1"/>
  <c r="Y678"/>
  <c r="J688" i="3" l="1"/>
  <c r="J689" s="1"/>
  <c r="G689"/>
  <c r="H689" s="1"/>
  <c r="Q679" i="1"/>
  <c r="S679"/>
  <c r="P680"/>
  <c r="J690" i="3" l="1"/>
  <c r="G690"/>
  <c r="H690" s="1"/>
  <c r="R680" i="1"/>
  <c r="T680"/>
  <c r="U679"/>
  <c r="Y680"/>
  <c r="Q680"/>
  <c r="S680"/>
  <c r="P681"/>
  <c r="J691" i="3" l="1"/>
  <c r="G691"/>
  <c r="H691" s="1"/>
  <c r="R681" i="1"/>
  <c r="U680"/>
  <c r="Z680" s="1"/>
  <c r="T681"/>
  <c r="V680"/>
  <c r="W680" s="1"/>
  <c r="Y681"/>
  <c r="S681"/>
  <c r="Q681"/>
  <c r="P682"/>
  <c r="J692" i="3" l="1"/>
  <c r="G692"/>
  <c r="H692" s="1"/>
  <c r="R682" i="1"/>
  <c r="T682"/>
  <c r="U681"/>
  <c r="Z681" s="1"/>
  <c r="V681"/>
  <c r="W681" s="1"/>
  <c r="Y682"/>
  <c r="S682"/>
  <c r="Q682"/>
  <c r="P683"/>
  <c r="J693" i="3" l="1"/>
  <c r="G693"/>
  <c r="H693" s="1"/>
  <c r="R683" i="1"/>
  <c r="V682"/>
  <c r="W682" s="1"/>
  <c r="T683"/>
  <c r="U682"/>
  <c r="Z682" s="1"/>
  <c r="Y683"/>
  <c r="Q683"/>
  <c r="P684"/>
  <c r="S683"/>
  <c r="J694" i="3" l="1"/>
  <c r="G694"/>
  <c r="H694" s="1"/>
  <c r="V683" i="1"/>
  <c r="W683" s="1"/>
  <c r="R684"/>
  <c r="T684"/>
  <c r="U683"/>
  <c r="Z683" s="1"/>
  <c r="Y684"/>
  <c r="S684"/>
  <c r="P685"/>
  <c r="Q684"/>
  <c r="J695" i="3" l="1"/>
  <c r="G695"/>
  <c r="H695" s="1"/>
  <c r="Y685" i="1"/>
  <c r="S685"/>
  <c r="Q685"/>
  <c r="P686"/>
  <c r="R685"/>
  <c r="T685"/>
  <c r="U684"/>
  <c r="Z684" s="1"/>
  <c r="V684"/>
  <c r="W684" s="1"/>
  <c r="G696" i="3" l="1"/>
  <c r="H696" s="1"/>
  <c r="T686" i="1"/>
  <c r="U685"/>
  <c r="Z685" s="1"/>
  <c r="V685"/>
  <c r="W685" s="1"/>
  <c r="R686"/>
  <c r="Y686"/>
  <c r="Q686"/>
  <c r="S686"/>
  <c r="P687"/>
  <c r="J696" i="3" l="1"/>
  <c r="J697" s="1"/>
  <c r="G697"/>
  <c r="H697" s="1"/>
  <c r="U686" i="1"/>
  <c r="Z686" s="1"/>
  <c r="R687"/>
  <c r="V686"/>
  <c r="W686" s="1"/>
  <c r="T687"/>
  <c r="Y687"/>
  <c r="Q687"/>
  <c r="S687"/>
  <c r="P688"/>
  <c r="G698" i="3" l="1"/>
  <c r="H698" s="1"/>
  <c r="U687" i="1"/>
  <c r="Z687" s="1"/>
  <c r="V687"/>
  <c r="W687" s="1"/>
  <c r="R688"/>
  <c r="Q688" s="1"/>
  <c r="T688"/>
  <c r="S688" s="1"/>
  <c r="P689"/>
  <c r="Y688"/>
  <c r="J698" i="3" l="1"/>
  <c r="J699" s="1"/>
  <c r="G699"/>
  <c r="H699" s="1"/>
  <c r="P690" i="1"/>
  <c r="Y689"/>
  <c r="J700" i="3" l="1"/>
  <c r="G700"/>
  <c r="H700" s="1"/>
  <c r="Q690" i="1"/>
  <c r="P691"/>
  <c r="S690"/>
  <c r="G701" i="3" l="1"/>
  <c r="H701" s="1"/>
  <c r="Y691" i="1"/>
  <c r="Q691"/>
  <c r="P692"/>
  <c r="S691"/>
  <c r="R691"/>
  <c r="T691"/>
  <c r="U690"/>
  <c r="J701" i="3" l="1"/>
  <c r="J702" s="1"/>
  <c r="G702"/>
  <c r="H702" s="1"/>
  <c r="R692" i="1"/>
  <c r="V691"/>
  <c r="W691" s="1"/>
  <c r="T692"/>
  <c r="U691"/>
  <c r="Z691" s="1"/>
  <c r="Y692"/>
  <c r="S692"/>
  <c r="Q692"/>
  <c r="P693"/>
  <c r="J703" i="3" l="1"/>
  <c r="G703"/>
  <c r="H703" s="1"/>
  <c r="R693" i="1"/>
  <c r="V692"/>
  <c r="W692" s="1"/>
  <c r="T693"/>
  <c r="U692"/>
  <c r="Z692" s="1"/>
  <c r="Y693"/>
  <c r="Q693"/>
  <c r="P694"/>
  <c r="S693"/>
  <c r="J704" i="3" l="1"/>
  <c r="G704"/>
  <c r="H704" s="1"/>
  <c r="T694" i="1"/>
  <c r="V693"/>
  <c r="W693" s="1"/>
  <c r="R694"/>
  <c r="U693"/>
  <c r="Z693" s="1"/>
  <c r="Y694"/>
  <c r="S694"/>
  <c r="P695"/>
  <c r="Q694"/>
  <c r="G705" i="3" l="1"/>
  <c r="H705" s="1"/>
  <c r="Y695" i="1"/>
  <c r="Q695"/>
  <c r="S695"/>
  <c r="P696"/>
  <c r="V694"/>
  <c r="W694" s="1"/>
  <c r="R695"/>
  <c r="U694"/>
  <c r="Z694" s="1"/>
  <c r="T695"/>
  <c r="J705" i="3" l="1"/>
  <c r="J706" s="1"/>
  <c r="G706"/>
  <c r="H706" s="1"/>
  <c r="T696" i="1"/>
  <c r="V695"/>
  <c r="W695" s="1"/>
  <c r="R696"/>
  <c r="U695"/>
  <c r="Z695" s="1"/>
  <c r="Y696"/>
  <c r="Q696"/>
  <c r="S696"/>
  <c r="P697"/>
  <c r="J707" i="3" l="1"/>
  <c r="G707"/>
  <c r="H707" s="1"/>
  <c r="R697" i="1"/>
  <c r="T697"/>
  <c r="U696"/>
  <c r="Z696" s="1"/>
  <c r="V696"/>
  <c r="W696" s="1"/>
  <c r="Y697"/>
  <c r="Q697"/>
  <c r="S697"/>
  <c r="P698"/>
  <c r="J708" i="3" l="1"/>
  <c r="G708"/>
  <c r="H708" s="1"/>
  <c r="V697" i="1"/>
  <c r="W697" s="1"/>
  <c r="T698"/>
  <c r="R698"/>
  <c r="U697"/>
  <c r="Z697" s="1"/>
  <c r="Y698"/>
  <c r="S698"/>
  <c r="P699"/>
  <c r="Q698"/>
  <c r="P983"/>
  <c r="J709" i="3" l="1"/>
  <c r="G709"/>
  <c r="H709" s="1"/>
  <c r="Y699" i="1"/>
  <c r="S699"/>
  <c r="Q699"/>
  <c r="P700"/>
  <c r="U698"/>
  <c r="Z698" s="1"/>
  <c r="R699"/>
  <c r="T699"/>
  <c r="V698"/>
  <c r="W698" s="1"/>
  <c r="Q983"/>
  <c r="S983"/>
  <c r="P984"/>
  <c r="Y984" s="1"/>
  <c r="J710" i="3" l="1"/>
  <c r="G710"/>
  <c r="H710" s="1"/>
  <c r="Y700" i="1"/>
  <c r="Q700"/>
  <c r="S700"/>
  <c r="P701"/>
  <c r="U699"/>
  <c r="Z699" s="1"/>
  <c r="V699"/>
  <c r="W699" s="1"/>
  <c r="R700"/>
  <c r="T700"/>
  <c r="S984"/>
  <c r="Q984"/>
  <c r="U983"/>
  <c r="T984"/>
  <c r="R984"/>
  <c r="P985"/>
  <c r="Y985" s="1"/>
  <c r="J711" i="3" l="1"/>
  <c r="G711"/>
  <c r="H711" s="1"/>
  <c r="Y701" i="1"/>
  <c r="P702"/>
  <c r="S701"/>
  <c r="Q701"/>
  <c r="V700"/>
  <c r="W700" s="1"/>
  <c r="R701"/>
  <c r="T701"/>
  <c r="U700"/>
  <c r="Z700" s="1"/>
  <c r="U984"/>
  <c r="Z984" s="1"/>
  <c r="R985"/>
  <c r="T985"/>
  <c r="S985"/>
  <c r="Q985"/>
  <c r="V984"/>
  <c r="W984" s="1"/>
  <c r="P986"/>
  <c r="Y986" s="1"/>
  <c r="G712" i="3" l="1"/>
  <c r="H712" s="1"/>
  <c r="Y702" i="1"/>
  <c r="Q702"/>
  <c r="S702"/>
  <c r="P703"/>
  <c r="V701"/>
  <c r="W701" s="1"/>
  <c r="R702"/>
  <c r="T702"/>
  <c r="U701"/>
  <c r="Z701" s="1"/>
  <c r="U985"/>
  <c r="Z985" s="1"/>
  <c r="T986"/>
  <c r="R986"/>
  <c r="S986"/>
  <c r="Q986"/>
  <c r="V985"/>
  <c r="W985" s="1"/>
  <c r="P987"/>
  <c r="Y987" s="1"/>
  <c r="J712" i="3" l="1"/>
  <c r="G713"/>
  <c r="H713" s="1"/>
  <c r="S703" i="1"/>
  <c r="P704"/>
  <c r="Q703"/>
  <c r="T703"/>
  <c r="V702"/>
  <c r="W702" s="1"/>
  <c r="R703"/>
  <c r="U702"/>
  <c r="Z702" s="1"/>
  <c r="U986"/>
  <c r="Z986" s="1"/>
  <c r="T987"/>
  <c r="R987"/>
  <c r="Q987"/>
  <c r="S987"/>
  <c r="V986"/>
  <c r="W986" s="1"/>
  <c r="P988"/>
  <c r="Y988" s="1"/>
  <c r="J713" i="3" l="1"/>
  <c r="J714" s="1"/>
  <c r="G714"/>
  <c r="H714" s="1"/>
  <c r="T704" i="1"/>
  <c r="S704" s="1"/>
  <c r="U703"/>
  <c r="Z703" s="1"/>
  <c r="R704"/>
  <c r="Q704" s="1"/>
  <c r="V703"/>
  <c r="W703" s="1"/>
  <c r="P705"/>
  <c r="Y704"/>
  <c r="U987"/>
  <c r="Z987" s="1"/>
  <c r="T988"/>
  <c r="R988"/>
  <c r="Q988"/>
  <c r="S988"/>
  <c r="V987"/>
  <c r="W987" s="1"/>
  <c r="P989"/>
  <c r="Y989" s="1"/>
  <c r="J715" i="3" l="1"/>
  <c r="G715"/>
  <c r="H715" s="1"/>
  <c r="P706" i="1"/>
  <c r="Y705"/>
  <c r="U988"/>
  <c r="Z988" s="1"/>
  <c r="T989"/>
  <c r="R989"/>
  <c r="S989"/>
  <c r="Q989"/>
  <c r="V988"/>
  <c r="W988" s="1"/>
  <c r="P990"/>
  <c r="Y990" s="1"/>
  <c r="J716" i="3" l="1"/>
  <c r="G716"/>
  <c r="H716" s="1"/>
  <c r="Q706" i="1"/>
  <c r="S706"/>
  <c r="P707"/>
  <c r="U989"/>
  <c r="Z989" s="1"/>
  <c r="T990"/>
  <c r="R990"/>
  <c r="Q990"/>
  <c r="S990"/>
  <c r="V989"/>
  <c r="W989" s="1"/>
  <c r="P991"/>
  <c r="Y991" s="1"/>
  <c r="J717" i="3" l="1"/>
  <c r="G717"/>
  <c r="H717" s="1"/>
  <c r="Y707" i="1"/>
  <c r="S707"/>
  <c r="Q707"/>
  <c r="P708"/>
  <c r="U706"/>
  <c r="R707"/>
  <c r="T707"/>
  <c r="Q991"/>
  <c r="S991"/>
  <c r="U990"/>
  <c r="Z990" s="1"/>
  <c r="T991"/>
  <c r="R991"/>
  <c r="V990"/>
  <c r="W990" s="1"/>
  <c r="P992"/>
  <c r="Y992" s="1"/>
  <c r="J718" i="3" l="1"/>
  <c r="G718"/>
  <c r="H718" s="1"/>
  <c r="U707" i="1"/>
  <c r="Z707" s="1"/>
  <c r="V707"/>
  <c r="W707" s="1"/>
  <c r="R708"/>
  <c r="Q708" s="1"/>
  <c r="T708"/>
  <c r="S708" s="1"/>
  <c r="P709"/>
  <c r="Y708"/>
  <c r="U991"/>
  <c r="Z991" s="1"/>
  <c r="T992"/>
  <c r="S992" s="1"/>
  <c r="R992"/>
  <c r="Q992" s="1"/>
  <c r="P993"/>
  <c r="Y993" s="1"/>
  <c r="V991"/>
  <c r="W991" s="1"/>
  <c r="J719" i="3" l="1"/>
  <c r="G719"/>
  <c r="H719" s="1"/>
  <c r="P710" i="1"/>
  <c r="Y709"/>
  <c r="P994"/>
  <c r="G720" i="3" l="1"/>
  <c r="H720" s="1"/>
  <c r="P711" i="1"/>
  <c r="Q710"/>
  <c r="S710"/>
  <c r="S994"/>
  <c r="Q994"/>
  <c r="P995"/>
  <c r="Y995" s="1"/>
  <c r="J720" i="3" l="1"/>
  <c r="J721" s="1"/>
  <c r="G721"/>
  <c r="H721" s="1"/>
  <c r="Y711" i="1"/>
  <c r="P712"/>
  <c r="S711"/>
  <c r="Q711"/>
  <c r="T711"/>
  <c r="R711"/>
  <c r="U710"/>
  <c r="S995"/>
  <c r="Q995"/>
  <c r="U994"/>
  <c r="T995"/>
  <c r="R995"/>
  <c r="P996"/>
  <c r="Y996" s="1"/>
  <c r="J722" i="3" l="1"/>
  <c r="G722"/>
  <c r="H722" s="1"/>
  <c r="P713" i="1"/>
  <c r="Y712"/>
  <c r="R712"/>
  <c r="Q712" s="1"/>
  <c r="T712"/>
  <c r="S712" s="1"/>
  <c r="U711"/>
  <c r="Z711" s="1"/>
  <c r="V711"/>
  <c r="W711" s="1"/>
  <c r="Q996"/>
  <c r="S996"/>
  <c r="U995"/>
  <c r="Z995" s="1"/>
  <c r="T996"/>
  <c r="R996"/>
  <c r="V995"/>
  <c r="W995" s="1"/>
  <c r="P997"/>
  <c r="Y997" s="1"/>
  <c r="J723" i="3" l="1"/>
  <c r="G723"/>
  <c r="H723" s="1"/>
  <c r="P714" i="1"/>
  <c r="Y713"/>
  <c r="S997"/>
  <c r="Q997"/>
  <c r="U996"/>
  <c r="Z996" s="1"/>
  <c r="R997"/>
  <c r="T997"/>
  <c r="V996"/>
  <c r="W996" s="1"/>
  <c r="P998"/>
  <c r="Y998" s="1"/>
  <c r="J724" i="3" l="1"/>
  <c r="G724"/>
  <c r="H724" s="1"/>
  <c r="Q714" i="1"/>
  <c r="S714"/>
  <c r="P715"/>
  <c r="U997"/>
  <c r="Z997" s="1"/>
  <c r="R998"/>
  <c r="T998"/>
  <c r="S998"/>
  <c r="Q998"/>
  <c r="V998" s="1"/>
  <c r="W998" s="1"/>
  <c r="V997"/>
  <c r="W997" s="1"/>
  <c r="P999"/>
  <c r="Y999" s="1"/>
  <c r="J725" i="3" l="1"/>
  <c r="G725"/>
  <c r="H725" s="1"/>
  <c r="Y715" i="1"/>
  <c r="S715"/>
  <c r="Q715"/>
  <c r="P716"/>
  <c r="R715"/>
  <c r="T715"/>
  <c r="U714"/>
  <c r="S999"/>
  <c r="Q999"/>
  <c r="U998"/>
  <c r="Z998" s="1"/>
  <c r="T999"/>
  <c r="R999"/>
  <c r="P1000"/>
  <c r="Y1000" s="1"/>
  <c r="J726" i="3" l="1"/>
  <c r="G726"/>
  <c r="H726" s="1"/>
  <c r="Y716" i="1"/>
  <c r="S716"/>
  <c r="Q716"/>
  <c r="P717"/>
  <c r="R716"/>
  <c r="U715"/>
  <c r="Z715" s="1"/>
  <c r="V715"/>
  <c r="W715" s="1"/>
  <c r="T716"/>
  <c r="U999"/>
  <c r="Z999" s="1"/>
  <c r="R1000"/>
  <c r="Q1000" s="1"/>
  <c r="T1000"/>
  <c r="S1000" s="1"/>
  <c r="V999"/>
  <c r="W999" s="1"/>
  <c r="P1001"/>
  <c r="J727" i="3" l="1"/>
  <c r="G727"/>
  <c r="H727" s="1"/>
  <c r="R717" i="1"/>
  <c r="V716"/>
  <c r="W716" s="1"/>
  <c r="U716"/>
  <c r="Z716" s="1"/>
  <c r="T717"/>
  <c r="Y717"/>
  <c r="Q717"/>
  <c r="S717"/>
  <c r="P718"/>
  <c r="U1000"/>
  <c r="Z1000" s="1"/>
  <c r="T1001"/>
  <c r="R1001"/>
  <c r="S1001"/>
  <c r="Q1001"/>
  <c r="V1000"/>
  <c r="W1000" s="1"/>
  <c r="J728" i="3" l="1"/>
  <c r="G728"/>
  <c r="H728" s="1"/>
  <c r="U1001" i="1"/>
  <c r="Z1001" s="1"/>
  <c r="R718"/>
  <c r="Q718" s="1"/>
  <c r="U717"/>
  <c r="Z717" s="1"/>
  <c r="T718"/>
  <c r="S718" s="1"/>
  <c r="V717"/>
  <c r="W717" s="1"/>
  <c r="Y718"/>
  <c r="P719"/>
  <c r="V1001"/>
  <c r="W1001" s="1"/>
  <c r="J729" i="3" l="1"/>
  <c r="G729"/>
  <c r="H729" s="1"/>
  <c r="Q719" i="1"/>
  <c r="S719"/>
  <c r="P720"/>
  <c r="R719"/>
  <c r="T719"/>
  <c r="U718"/>
  <c r="Z718" s="1"/>
  <c r="V718"/>
  <c r="W718" s="1"/>
  <c r="J730" i="3" l="1"/>
  <c r="G730"/>
  <c r="H730" s="1"/>
  <c r="V719" i="1"/>
  <c r="W719" s="1"/>
  <c r="R720"/>
  <c r="T720"/>
  <c r="U719"/>
  <c r="Z719" s="1"/>
  <c r="Y720"/>
  <c r="Q720"/>
  <c r="S720"/>
  <c r="P721"/>
  <c r="G731" i="3" l="1"/>
  <c r="H731" s="1"/>
  <c r="T721" i="1"/>
  <c r="V720"/>
  <c r="W720" s="1"/>
  <c r="R721"/>
  <c r="U720"/>
  <c r="Z720" s="1"/>
  <c r="Y721"/>
  <c r="S721"/>
  <c r="Q721"/>
  <c r="P722"/>
  <c r="V113"/>
  <c r="W113" s="1"/>
  <c r="V451"/>
  <c r="W451" s="1"/>
  <c r="V132"/>
  <c r="W132" s="1"/>
  <c r="V427"/>
  <c r="W427" s="1"/>
  <c r="V511"/>
  <c r="W511" s="1"/>
  <c r="V159"/>
  <c r="W159" s="1"/>
  <c r="V69"/>
  <c r="W69" s="1"/>
  <c r="V443"/>
  <c r="W443" s="1"/>
  <c r="V543"/>
  <c r="W543" s="1"/>
  <c r="J731" i="3" l="1"/>
  <c r="G732"/>
  <c r="H732" s="1"/>
  <c r="T722" i="1"/>
  <c r="V721"/>
  <c r="W721" s="1"/>
  <c r="R722"/>
  <c r="U721"/>
  <c r="Z721" s="1"/>
  <c r="Y722"/>
  <c r="S722"/>
  <c r="Q722"/>
  <c r="P723"/>
  <c r="R542"/>
  <c r="T542"/>
  <c r="U541"/>
  <c r="R201"/>
  <c r="T201"/>
  <c r="U200"/>
  <c r="R584"/>
  <c r="T584"/>
  <c r="U583"/>
  <c r="R294"/>
  <c r="Q294" s="1"/>
  <c r="T295" s="1"/>
  <c r="T294"/>
  <c r="S294" s="1"/>
  <c r="U293"/>
  <c r="Z293" s="1"/>
  <c r="R539"/>
  <c r="T539"/>
  <c r="U538"/>
  <c r="R496"/>
  <c r="Q496" s="1"/>
  <c r="T496"/>
  <c r="S496" s="1"/>
  <c r="U495"/>
  <c r="Z495" s="1"/>
  <c r="R709"/>
  <c r="Q709" s="1"/>
  <c r="T709"/>
  <c r="U708"/>
  <c r="Z708" s="1"/>
  <c r="R713"/>
  <c r="T713"/>
  <c r="S713" s="1"/>
  <c r="U712"/>
  <c r="Z712" s="1"/>
  <c r="R39"/>
  <c r="Q39" s="1"/>
  <c r="T40" s="1"/>
  <c r="T39"/>
  <c r="S39" s="1"/>
  <c r="U38"/>
  <c r="Z38" s="1"/>
  <c r="R59"/>
  <c r="Q59" s="1"/>
  <c r="T59"/>
  <c r="S59" s="1"/>
  <c r="U58"/>
  <c r="Z58" s="1"/>
  <c r="R431"/>
  <c r="T431"/>
  <c r="U430"/>
  <c r="R340"/>
  <c r="T340"/>
  <c r="U339"/>
  <c r="R408"/>
  <c r="T408"/>
  <c r="U407"/>
  <c r="R230"/>
  <c r="T230"/>
  <c r="U229"/>
  <c r="R255"/>
  <c r="T255"/>
  <c r="U254"/>
  <c r="R373"/>
  <c r="Q373" s="1"/>
  <c r="T373"/>
  <c r="S373" s="1"/>
  <c r="U372"/>
  <c r="Z372" s="1"/>
  <c r="R405"/>
  <c r="T405"/>
  <c r="U404"/>
  <c r="R666"/>
  <c r="T666"/>
  <c r="U665"/>
  <c r="R448"/>
  <c r="Q448" s="1"/>
  <c r="T448"/>
  <c r="S448" s="1"/>
  <c r="U447"/>
  <c r="Z447" s="1"/>
  <c r="V201"/>
  <c r="W201" s="1"/>
  <c r="V583"/>
  <c r="W583" s="1"/>
  <c r="R425"/>
  <c r="T425"/>
  <c r="U424"/>
  <c r="R151"/>
  <c r="T151"/>
  <c r="U150"/>
  <c r="R184"/>
  <c r="T184"/>
  <c r="U183"/>
  <c r="R251"/>
  <c r="Q251" s="1"/>
  <c r="T251"/>
  <c r="S251" s="1"/>
  <c r="U250"/>
  <c r="Z250" s="1"/>
  <c r="R52"/>
  <c r="T52"/>
  <c r="U51"/>
  <c r="R677"/>
  <c r="Q677" s="1"/>
  <c r="T677"/>
  <c r="S677" s="1"/>
  <c r="U676"/>
  <c r="R223"/>
  <c r="T223"/>
  <c r="U222"/>
  <c r="R588"/>
  <c r="T588"/>
  <c r="S588" s="1"/>
  <c r="U587"/>
  <c r="Z587" s="1"/>
  <c r="R385"/>
  <c r="T385"/>
  <c r="U384"/>
  <c r="R993"/>
  <c r="Q993" s="1"/>
  <c r="T993"/>
  <c r="S993" s="1"/>
  <c r="U992"/>
  <c r="Z992" s="1"/>
  <c r="R661"/>
  <c r="T661"/>
  <c r="U660"/>
  <c r="V340"/>
  <c r="W340" s="1"/>
  <c r="V255"/>
  <c r="W255" s="1"/>
  <c r="V666"/>
  <c r="W666" s="1"/>
  <c r="R262"/>
  <c r="T262"/>
  <c r="U261"/>
  <c r="R705"/>
  <c r="Q705" s="1"/>
  <c r="T705"/>
  <c r="S705" s="1"/>
  <c r="U704"/>
  <c r="Z704" s="1"/>
  <c r="R403"/>
  <c r="T403"/>
  <c r="U402"/>
  <c r="R197"/>
  <c r="T197"/>
  <c r="U196"/>
  <c r="R553"/>
  <c r="Q553" s="1"/>
  <c r="T553"/>
  <c r="S553" s="1"/>
  <c r="U552"/>
  <c r="Z552" s="1"/>
  <c r="R232"/>
  <c r="Q232" s="1"/>
  <c r="T232"/>
  <c r="S232" s="1"/>
  <c r="U231"/>
  <c r="Z231" s="1"/>
  <c r="R689"/>
  <c r="Q689" s="1"/>
  <c r="T690" s="1"/>
  <c r="T689"/>
  <c r="S689" s="1"/>
  <c r="U688"/>
  <c r="Z688" s="1"/>
  <c r="R172"/>
  <c r="Q172" s="1"/>
  <c r="T172"/>
  <c r="S172" s="1"/>
  <c r="U171"/>
  <c r="Z171" s="1"/>
  <c r="R329"/>
  <c r="Q329" s="1"/>
  <c r="T329"/>
  <c r="S329" s="1"/>
  <c r="U328"/>
  <c r="Z328" s="1"/>
  <c r="R582"/>
  <c r="T582"/>
  <c r="U581"/>
  <c r="V660"/>
  <c r="W660" s="1"/>
  <c r="R379"/>
  <c r="Q379" s="1"/>
  <c r="T380" s="1"/>
  <c r="T379"/>
  <c r="S379" s="1"/>
  <c r="U378"/>
  <c r="Z378" s="1"/>
  <c r="R271"/>
  <c r="T271"/>
  <c r="U270"/>
  <c r="R569"/>
  <c r="Q569" s="1"/>
  <c r="T569"/>
  <c r="S569" s="1"/>
  <c r="U568"/>
  <c r="Z568" s="1"/>
  <c r="R491"/>
  <c r="T491"/>
  <c r="U490"/>
  <c r="R307"/>
  <c r="T307"/>
  <c r="U306"/>
  <c r="R369"/>
  <c r="Q369" s="1"/>
  <c r="T370" s="1"/>
  <c r="T369"/>
  <c r="S369" s="1"/>
  <c r="U368"/>
  <c r="Z368" s="1"/>
  <c r="R608"/>
  <c r="T608"/>
  <c r="U607"/>
  <c r="R133"/>
  <c r="T133"/>
  <c r="U132"/>
  <c r="R359"/>
  <c r="T359"/>
  <c r="S359" s="1"/>
  <c r="U358"/>
  <c r="Z358" s="1"/>
  <c r="R106"/>
  <c r="T106"/>
  <c r="U105"/>
  <c r="V402"/>
  <c r="W402" s="1"/>
  <c r="V197"/>
  <c r="W197" s="1"/>
  <c r="V328"/>
  <c r="W328" s="1"/>
  <c r="V688"/>
  <c r="W688" s="1"/>
  <c r="R146"/>
  <c r="T146"/>
  <c r="S146" s="1"/>
  <c r="U145"/>
  <c r="Z145" s="1"/>
  <c r="R617"/>
  <c r="Q617" s="1"/>
  <c r="T617"/>
  <c r="S617" s="1"/>
  <c r="U616"/>
  <c r="Z616" s="1"/>
  <c r="R461"/>
  <c r="T461"/>
  <c r="U460"/>
  <c r="R444"/>
  <c r="T444"/>
  <c r="U443"/>
  <c r="R512"/>
  <c r="Q512" s="1"/>
  <c r="T512"/>
  <c r="S512" s="1"/>
  <c r="U511"/>
  <c r="R427"/>
  <c r="T427"/>
  <c r="U426"/>
  <c r="R65"/>
  <c r="T65"/>
  <c r="U64"/>
  <c r="R655"/>
  <c r="Q655" s="1"/>
  <c r="T655"/>
  <c r="S655" s="1"/>
  <c r="U654"/>
  <c r="R135"/>
  <c r="Q135" s="1"/>
  <c r="T136" s="1"/>
  <c r="T135"/>
  <c r="S135" s="1"/>
  <c r="U134"/>
  <c r="Z134" s="1"/>
  <c r="R356"/>
  <c r="T356"/>
  <c r="U355"/>
  <c r="R55"/>
  <c r="Q55" s="1"/>
  <c r="T55"/>
  <c r="S55" s="1"/>
  <c r="U54"/>
  <c r="Z54" s="1"/>
  <c r="V490"/>
  <c r="W490" s="1"/>
  <c r="V307"/>
  <c r="W307" s="1"/>
  <c r="R577"/>
  <c r="T577"/>
  <c r="S577" s="1"/>
  <c r="U576"/>
  <c r="Z576" s="1"/>
  <c r="R412"/>
  <c r="T412"/>
  <c r="U411"/>
  <c r="R544"/>
  <c r="Q544" s="1"/>
  <c r="T544"/>
  <c r="S544" s="1"/>
  <c r="U543"/>
  <c r="R160"/>
  <c r="T160"/>
  <c r="U159"/>
  <c r="R89"/>
  <c r="Q89" s="1"/>
  <c r="V89" s="1"/>
  <c r="W89" s="1"/>
  <c r="T89"/>
  <c r="S89" s="1"/>
  <c r="U88"/>
  <c r="R319"/>
  <c r="T319"/>
  <c r="U318"/>
  <c r="R317"/>
  <c r="T317"/>
  <c r="U316"/>
  <c r="R671"/>
  <c r="Q671" s="1"/>
  <c r="T672" s="1"/>
  <c r="T671"/>
  <c r="S671" s="1"/>
  <c r="U670"/>
  <c r="Z670" s="1"/>
  <c r="V461"/>
  <c r="W461" s="1"/>
  <c r="V151"/>
  <c r="W151" s="1"/>
  <c r="V655"/>
  <c r="W655" s="1"/>
  <c r="V403"/>
  <c r="W403" s="1"/>
  <c r="R517"/>
  <c r="Q517" s="1"/>
  <c r="V517" s="1"/>
  <c r="W517" s="1"/>
  <c r="T517"/>
  <c r="S517" s="1"/>
  <c r="U516"/>
  <c r="R70"/>
  <c r="T70"/>
  <c r="S70" s="1"/>
  <c r="U69"/>
  <c r="Z69" s="1"/>
  <c r="R633"/>
  <c r="Q633" s="1"/>
  <c r="T633"/>
  <c r="S633" s="1"/>
  <c r="U632"/>
  <c r="Z632" s="1"/>
  <c r="R564"/>
  <c r="T564"/>
  <c r="U563"/>
  <c r="R382"/>
  <c r="T382"/>
  <c r="U381"/>
  <c r="R451"/>
  <c r="T451"/>
  <c r="U450"/>
  <c r="R395"/>
  <c r="Q395" s="1"/>
  <c r="T396" s="1"/>
  <c r="T395"/>
  <c r="S395" s="1"/>
  <c r="U394"/>
  <c r="Z394" s="1"/>
  <c r="R481"/>
  <c r="T481"/>
  <c r="U480"/>
  <c r="R113"/>
  <c r="T113"/>
  <c r="U112"/>
  <c r="V460"/>
  <c r="W460" s="1"/>
  <c r="V552"/>
  <c r="W552" s="1"/>
  <c r="V230"/>
  <c r="W230" s="1"/>
  <c r="V306"/>
  <c r="W306" s="1"/>
  <c r="V491"/>
  <c r="W491" s="1"/>
  <c r="V495"/>
  <c r="W495" s="1"/>
  <c r="V64"/>
  <c r="W64" s="1"/>
  <c r="V710"/>
  <c r="W710" s="1"/>
  <c r="V450"/>
  <c r="W450" s="1"/>
  <c r="V231"/>
  <c r="W231" s="1"/>
  <c r="V88"/>
  <c r="W88" s="1"/>
  <c r="V677"/>
  <c r="W677" s="1"/>
  <c r="V200"/>
  <c r="W200" s="1"/>
  <c r="V384"/>
  <c r="W384" s="1"/>
  <c r="V368"/>
  <c r="W368" s="1"/>
  <c r="T374"/>
  <c r="V65"/>
  <c r="W65" s="1"/>
  <c r="V665"/>
  <c r="W665" s="1"/>
  <c r="V381"/>
  <c r="W381" s="1"/>
  <c r="V319"/>
  <c r="W319" s="1"/>
  <c r="V581"/>
  <c r="W581" s="1"/>
  <c r="V584"/>
  <c r="W584" s="1"/>
  <c r="V317"/>
  <c r="W317" s="1"/>
  <c r="V150"/>
  <c r="W150" s="1"/>
  <c r="V512"/>
  <c r="W512" s="1"/>
  <c r="V318"/>
  <c r="W318" s="1"/>
  <c r="V356"/>
  <c r="W356" s="1"/>
  <c r="V372"/>
  <c r="W372" s="1"/>
  <c r="V184"/>
  <c r="W184" s="1"/>
  <c r="V411"/>
  <c r="W411" s="1"/>
  <c r="V704"/>
  <c r="W704" s="1"/>
  <c r="V431"/>
  <c r="W431" s="1"/>
  <c r="V425"/>
  <c r="W425" s="1"/>
  <c r="V541"/>
  <c r="W541" s="1"/>
  <c r="V229"/>
  <c r="W229" s="1"/>
  <c r="V539"/>
  <c r="W539" s="1"/>
  <c r="V426"/>
  <c r="W426" s="1"/>
  <c r="V171"/>
  <c r="W171" s="1"/>
  <c r="V160"/>
  <c r="W160" s="1"/>
  <c r="V261"/>
  <c r="W261" s="1"/>
  <c r="V339"/>
  <c r="W339" s="1"/>
  <c r="T994"/>
  <c r="V496"/>
  <c r="W496" s="1"/>
  <c r="V355"/>
  <c r="W355" s="1"/>
  <c r="V59"/>
  <c r="W59" s="1"/>
  <c r="V608"/>
  <c r="W608" s="1"/>
  <c r="V447"/>
  <c r="W447" s="1"/>
  <c r="V134"/>
  <c r="W134" s="1"/>
  <c r="V54"/>
  <c r="W54" s="1"/>
  <c r="V293"/>
  <c r="W293" s="1"/>
  <c r="V112"/>
  <c r="W112" s="1"/>
  <c r="T618"/>
  <c r="V424"/>
  <c r="W424" s="1"/>
  <c r="V516"/>
  <c r="W516" s="1"/>
  <c r="V270"/>
  <c r="W270" s="1"/>
  <c r="V145"/>
  <c r="W145" s="1"/>
  <c r="V222"/>
  <c r="W222" s="1"/>
  <c r="V708"/>
  <c r="W708" s="1"/>
  <c r="V316"/>
  <c r="W316" s="1"/>
  <c r="V394"/>
  <c r="W394" s="1"/>
  <c r="V587"/>
  <c r="W587" s="1"/>
  <c r="V481"/>
  <c r="W481" s="1"/>
  <c r="V568"/>
  <c r="W568" s="1"/>
  <c r="V183"/>
  <c r="W183" s="1"/>
  <c r="V542"/>
  <c r="W542" s="1"/>
  <c r="V563"/>
  <c r="W563" s="1"/>
  <c r="V654"/>
  <c r="W654" s="1"/>
  <c r="V408"/>
  <c r="W408" s="1"/>
  <c r="T449"/>
  <c r="V105"/>
  <c r="W105" s="1"/>
  <c r="V616"/>
  <c r="W616" s="1"/>
  <c r="V582"/>
  <c r="W582" s="1"/>
  <c r="V250"/>
  <c r="W250" s="1"/>
  <c r="V382"/>
  <c r="W382" s="1"/>
  <c r="V576"/>
  <c r="W576" s="1"/>
  <c r="V661"/>
  <c r="W661" s="1"/>
  <c r="V670"/>
  <c r="W670" s="1"/>
  <c r="V412"/>
  <c r="W412" s="1"/>
  <c r="V378"/>
  <c r="W378" s="1"/>
  <c r="V271"/>
  <c r="W271" s="1"/>
  <c r="T252"/>
  <c r="V430"/>
  <c r="W430" s="1"/>
  <c r="V607"/>
  <c r="W607" s="1"/>
  <c r="V58"/>
  <c r="W58" s="1"/>
  <c r="V262"/>
  <c r="W262" s="1"/>
  <c r="V404"/>
  <c r="W404" s="1"/>
  <c r="V676"/>
  <c r="W676" s="1"/>
  <c r="V358"/>
  <c r="W358" s="1"/>
  <c r="V106"/>
  <c r="W106" s="1"/>
  <c r="V51"/>
  <c r="W51" s="1"/>
  <c r="V538"/>
  <c r="W538" s="1"/>
  <c r="V133"/>
  <c r="W133" s="1"/>
  <c r="V480"/>
  <c r="W480" s="1"/>
  <c r="V444"/>
  <c r="W444" s="1"/>
  <c r="V38"/>
  <c r="W38" s="1"/>
  <c r="V564"/>
  <c r="W564" s="1"/>
  <c r="V407"/>
  <c r="W407" s="1"/>
  <c r="V405"/>
  <c r="W405" s="1"/>
  <c r="V223"/>
  <c r="W223" s="1"/>
  <c r="T233"/>
  <c r="V992"/>
  <c r="W992" s="1"/>
  <c r="V709"/>
  <c r="W709" s="1"/>
  <c r="V52"/>
  <c r="W52" s="1"/>
  <c r="V196"/>
  <c r="W196" s="1"/>
  <c r="V385"/>
  <c r="W385" s="1"/>
  <c r="V712"/>
  <c r="W712" s="1"/>
  <c r="V254"/>
  <c r="W254" s="1"/>
  <c r="V632"/>
  <c r="W632" s="1"/>
  <c r="J732" i="3" l="1"/>
  <c r="G733"/>
  <c r="H733" s="1"/>
  <c r="U655" i="1"/>
  <c r="Z656" s="1"/>
  <c r="R656"/>
  <c r="T656"/>
  <c r="V656"/>
  <c r="W656" s="1"/>
  <c r="U544"/>
  <c r="Z544" s="1"/>
  <c r="T545"/>
  <c r="S545" s="1"/>
  <c r="R545"/>
  <c r="Q545" s="1"/>
  <c r="V544"/>
  <c r="W544" s="1"/>
  <c r="U677"/>
  <c r="R678"/>
  <c r="Q678" s="1"/>
  <c r="T678"/>
  <c r="S678" s="1"/>
  <c r="T518"/>
  <c r="S518" s="1"/>
  <c r="R518"/>
  <c r="Q518" s="1"/>
  <c r="U517"/>
  <c r="Z517" s="1"/>
  <c r="R90"/>
  <c r="Q90" s="1"/>
  <c r="T90"/>
  <c r="S90" s="1"/>
  <c r="U89"/>
  <c r="R513"/>
  <c r="Q513" s="1"/>
  <c r="T513"/>
  <c r="S513" s="1"/>
  <c r="U512"/>
  <c r="Z512" s="1"/>
  <c r="Z563"/>
  <c r="Z564"/>
  <c r="Z355"/>
  <c r="Z356"/>
  <c r="Z150"/>
  <c r="Z151"/>
  <c r="Z430"/>
  <c r="Z431"/>
  <c r="Z583"/>
  <c r="Z584"/>
  <c r="Z511"/>
  <c r="Z490"/>
  <c r="Z491"/>
  <c r="Z261"/>
  <c r="Z262"/>
  <c r="Z51"/>
  <c r="Z52"/>
  <c r="Z229"/>
  <c r="Z230"/>
  <c r="Z318"/>
  <c r="Z319"/>
  <c r="Z654"/>
  <c r="Z655"/>
  <c r="Z607"/>
  <c r="Z608"/>
  <c r="Z196"/>
  <c r="Z197"/>
  <c r="Z404"/>
  <c r="Z405"/>
  <c r="Z541"/>
  <c r="Z542"/>
  <c r="Z381"/>
  <c r="Z382"/>
  <c r="Z411"/>
  <c r="Z412"/>
  <c r="Z460"/>
  <c r="Z461"/>
  <c r="Z270"/>
  <c r="Z271"/>
  <c r="Z660"/>
  <c r="Z661"/>
  <c r="Z183"/>
  <c r="Z184"/>
  <c r="Z339"/>
  <c r="Z340"/>
  <c r="Z480"/>
  <c r="Z481"/>
  <c r="Z159"/>
  <c r="Z160"/>
  <c r="Z426"/>
  <c r="Z427"/>
  <c r="Z306"/>
  <c r="Z307"/>
  <c r="Z581"/>
  <c r="Z582"/>
  <c r="Z676"/>
  <c r="Z677"/>
  <c r="Z254"/>
  <c r="Z255"/>
  <c r="Z316"/>
  <c r="Z317"/>
  <c r="Z132"/>
  <c r="Z133"/>
  <c r="Z384"/>
  <c r="Z385"/>
  <c r="Z424"/>
  <c r="Z425"/>
  <c r="Z665"/>
  <c r="Z666"/>
  <c r="Z200"/>
  <c r="Z201"/>
  <c r="Z450"/>
  <c r="Z451"/>
  <c r="Z543"/>
  <c r="Z443"/>
  <c r="Z444"/>
  <c r="Z105"/>
  <c r="Z106"/>
  <c r="Z407"/>
  <c r="Z408"/>
  <c r="Z538"/>
  <c r="Z539"/>
  <c r="Z112"/>
  <c r="Z113"/>
  <c r="Z516"/>
  <c r="Z88"/>
  <c r="Z89"/>
  <c r="Z64"/>
  <c r="Z65"/>
  <c r="Z402"/>
  <c r="Z403"/>
  <c r="Z222"/>
  <c r="Z223"/>
  <c r="U59"/>
  <c r="Z59" s="1"/>
  <c r="R60"/>
  <c r="Q60" s="1"/>
  <c r="T60"/>
  <c r="S60" s="1"/>
  <c r="V722"/>
  <c r="W722" s="1"/>
  <c r="R723"/>
  <c r="T723"/>
  <c r="U722"/>
  <c r="Z722" s="1"/>
  <c r="Y723"/>
  <c r="S723"/>
  <c r="P724"/>
  <c r="Q723"/>
  <c r="S709"/>
  <c r="U709" s="1"/>
  <c r="Q359"/>
  <c r="T360" s="1"/>
  <c r="S360" s="1"/>
  <c r="Q577"/>
  <c r="T578" s="1"/>
  <c r="Q713"/>
  <c r="T714" s="1"/>
  <c r="Q146"/>
  <c r="T147" s="1"/>
  <c r="Q70"/>
  <c r="U70" s="1"/>
  <c r="U496"/>
  <c r="Q588"/>
  <c r="T589" s="1"/>
  <c r="R173"/>
  <c r="T173"/>
  <c r="V172"/>
  <c r="W172" s="1"/>
  <c r="V173"/>
  <c r="W173" s="1"/>
  <c r="R706"/>
  <c r="T706"/>
  <c r="V706"/>
  <c r="W706" s="1"/>
  <c r="V705"/>
  <c r="W705" s="1"/>
  <c r="R710"/>
  <c r="T710"/>
  <c r="U172"/>
  <c r="U705"/>
  <c r="U135"/>
  <c r="U617"/>
  <c r="T634"/>
  <c r="S634" s="1"/>
  <c r="U633"/>
  <c r="Z633" s="1"/>
  <c r="R330"/>
  <c r="Q330" s="1"/>
  <c r="T330"/>
  <c r="S330" s="1"/>
  <c r="U329"/>
  <c r="Z329" s="1"/>
  <c r="V329"/>
  <c r="W329" s="1"/>
  <c r="U395"/>
  <c r="U294"/>
  <c r="T554"/>
  <c r="S554" s="1"/>
  <c r="U553"/>
  <c r="Z553" s="1"/>
  <c r="U232"/>
  <c r="U993"/>
  <c r="U251"/>
  <c r="U373"/>
  <c r="T570"/>
  <c r="S570" s="1"/>
  <c r="U569"/>
  <c r="Z569" s="1"/>
  <c r="U369"/>
  <c r="U689"/>
  <c r="U448"/>
  <c r="R56"/>
  <c r="Q56" s="1"/>
  <c r="V56" s="1"/>
  <c r="T56"/>
  <c r="S56" s="1"/>
  <c r="U55"/>
  <c r="Z55" s="1"/>
  <c r="V55"/>
  <c r="W55" s="1"/>
  <c r="U671"/>
  <c r="U379"/>
  <c r="R497"/>
  <c r="T497"/>
  <c r="V497"/>
  <c r="W497" s="1"/>
  <c r="U39"/>
  <c r="X38"/>
  <c r="R570"/>
  <c r="Q570" s="1"/>
  <c r="V569"/>
  <c r="W569" s="1"/>
  <c r="R136"/>
  <c r="V135"/>
  <c r="W135" s="1"/>
  <c r="V136"/>
  <c r="W136" s="1"/>
  <c r="R252"/>
  <c r="V252"/>
  <c r="W252" s="1"/>
  <c r="V251"/>
  <c r="W251" s="1"/>
  <c r="R690"/>
  <c r="V689"/>
  <c r="W689" s="1"/>
  <c r="V690"/>
  <c r="W690" s="1"/>
  <c r="R233"/>
  <c r="V232"/>
  <c r="W232" s="1"/>
  <c r="V233"/>
  <c r="W233" s="1"/>
  <c r="R380"/>
  <c r="V379"/>
  <c r="W379" s="1"/>
  <c r="V380"/>
  <c r="W380" s="1"/>
  <c r="R40"/>
  <c r="V39"/>
  <c r="W39" s="1"/>
  <c r="V40"/>
  <c r="W40" s="1"/>
  <c r="R370"/>
  <c r="V369"/>
  <c r="W369" s="1"/>
  <c r="V370"/>
  <c r="W370" s="1"/>
  <c r="R449"/>
  <c r="V448"/>
  <c r="W448" s="1"/>
  <c r="V449"/>
  <c r="W449" s="1"/>
  <c r="R672"/>
  <c r="V671"/>
  <c r="W671" s="1"/>
  <c r="V672"/>
  <c r="W672" s="1"/>
  <c r="R618"/>
  <c r="V617"/>
  <c r="W617" s="1"/>
  <c r="V618"/>
  <c r="W618" s="1"/>
  <c r="R374"/>
  <c r="V373"/>
  <c r="W373" s="1"/>
  <c r="V374"/>
  <c r="W374" s="1"/>
  <c r="R634"/>
  <c r="V633"/>
  <c r="W633" s="1"/>
  <c r="R554"/>
  <c r="Q554" s="1"/>
  <c r="V553"/>
  <c r="W553" s="1"/>
  <c r="R994"/>
  <c r="V993"/>
  <c r="W993" s="1"/>
  <c r="V994"/>
  <c r="W994" s="1"/>
  <c r="R295"/>
  <c r="V294"/>
  <c r="W294" s="1"/>
  <c r="V295"/>
  <c r="W295" s="1"/>
  <c r="R396"/>
  <c r="V395"/>
  <c r="W395" s="1"/>
  <c r="V396"/>
  <c r="W396" s="1"/>
  <c r="J733" i="3" l="1"/>
  <c r="G734"/>
  <c r="H734" s="1"/>
  <c r="V545" i="1"/>
  <c r="W545" s="1"/>
  <c r="U545"/>
  <c r="T546"/>
  <c r="R546"/>
  <c r="V546"/>
  <c r="W546" s="1"/>
  <c r="V513"/>
  <c r="W513" s="1"/>
  <c r="U513"/>
  <c r="R514"/>
  <c r="T514"/>
  <c r="V514"/>
  <c r="W514" s="1"/>
  <c r="V90"/>
  <c r="W90" s="1"/>
  <c r="U90"/>
  <c r="Z90" s="1"/>
  <c r="T91"/>
  <c r="S91" s="1"/>
  <c r="R91"/>
  <c r="Q91" s="1"/>
  <c r="T679"/>
  <c r="R679"/>
  <c r="V678"/>
  <c r="W678" s="1"/>
  <c r="V679"/>
  <c r="W679" s="1"/>
  <c r="U678"/>
  <c r="R519"/>
  <c r="Q519" s="1"/>
  <c r="T519"/>
  <c r="S519" s="1"/>
  <c r="V518"/>
  <c r="W518" s="1"/>
  <c r="U518"/>
  <c r="Z518" s="1"/>
  <c r="Z251"/>
  <c r="Z252"/>
  <c r="Z172"/>
  <c r="Z173"/>
  <c r="Z39"/>
  <c r="Z40"/>
  <c r="Z373"/>
  <c r="Z374"/>
  <c r="Z705"/>
  <c r="Z706"/>
  <c r="Z395"/>
  <c r="Z396"/>
  <c r="Z135"/>
  <c r="Z136"/>
  <c r="Z671"/>
  <c r="Z672"/>
  <c r="Z294"/>
  <c r="Z295"/>
  <c r="Z617"/>
  <c r="Z618"/>
  <c r="Z70"/>
  <c r="Z71"/>
  <c r="Z369"/>
  <c r="Z370"/>
  <c r="Z496"/>
  <c r="Z497"/>
  <c r="Z379"/>
  <c r="Z380"/>
  <c r="Z689"/>
  <c r="Z690"/>
  <c r="Z448"/>
  <c r="Z449"/>
  <c r="Z232"/>
  <c r="Z233"/>
  <c r="Z709"/>
  <c r="Z710"/>
  <c r="Z993"/>
  <c r="Z994"/>
  <c r="V60"/>
  <c r="W60" s="1"/>
  <c r="R61"/>
  <c r="T61"/>
  <c r="U60"/>
  <c r="V61"/>
  <c r="W61" s="1"/>
  <c r="X43"/>
  <c r="Y724"/>
  <c r="S724"/>
  <c r="Q724"/>
  <c r="P725"/>
  <c r="R724"/>
  <c r="V723"/>
  <c r="W723" s="1"/>
  <c r="T724"/>
  <c r="U723"/>
  <c r="Z723" s="1"/>
  <c r="T71"/>
  <c r="U713"/>
  <c r="U577"/>
  <c r="U56"/>
  <c r="V146"/>
  <c r="W146" s="1"/>
  <c r="V147"/>
  <c r="W147" s="1"/>
  <c r="R147"/>
  <c r="V359"/>
  <c r="W359" s="1"/>
  <c r="R360"/>
  <c r="Q360" s="1"/>
  <c r="V360" s="1"/>
  <c r="W360" s="1"/>
  <c r="U554"/>
  <c r="U588"/>
  <c r="V589"/>
  <c r="W589" s="1"/>
  <c r="V588"/>
  <c r="W588" s="1"/>
  <c r="R589"/>
  <c r="V578"/>
  <c r="W578" s="1"/>
  <c r="V577"/>
  <c r="W577" s="1"/>
  <c r="R578"/>
  <c r="Q634"/>
  <c r="T635" s="1"/>
  <c r="U146"/>
  <c r="V713"/>
  <c r="W713" s="1"/>
  <c r="V714"/>
  <c r="W714" s="1"/>
  <c r="R714"/>
  <c r="T555"/>
  <c r="V70"/>
  <c r="W70" s="1"/>
  <c r="V71"/>
  <c r="W71" s="1"/>
  <c r="R71"/>
  <c r="U359"/>
  <c r="R331"/>
  <c r="T331"/>
  <c r="V330"/>
  <c r="W330" s="1"/>
  <c r="V331"/>
  <c r="W331" s="1"/>
  <c r="R57"/>
  <c r="T57"/>
  <c r="W56"/>
  <c r="V57"/>
  <c r="W57" s="1"/>
  <c r="T571"/>
  <c r="S571" s="1"/>
  <c r="U570"/>
  <c r="Z570" s="1"/>
  <c r="U330"/>
  <c r="X52"/>
  <c r="Y52" s="1"/>
  <c r="X53"/>
  <c r="X50"/>
  <c r="X42"/>
  <c r="X46"/>
  <c r="X40"/>
  <c r="Y40" s="1"/>
  <c r="X54"/>
  <c r="X49"/>
  <c r="X41"/>
  <c r="X44"/>
  <c r="X51"/>
  <c r="X39"/>
  <c r="X48"/>
  <c r="X45"/>
  <c r="X47"/>
  <c r="X55"/>
  <c r="R555"/>
  <c r="V554"/>
  <c r="W554" s="1"/>
  <c r="V555"/>
  <c r="W555" s="1"/>
  <c r="R571"/>
  <c r="Q571" s="1"/>
  <c r="V570"/>
  <c r="W570" s="1"/>
  <c r="J734" i="3" l="1"/>
  <c r="J735" s="1"/>
  <c r="G735"/>
  <c r="H735" s="1"/>
  <c r="Z545" i="1"/>
  <c r="Z546"/>
  <c r="V91"/>
  <c r="W91" s="1"/>
  <c r="U91"/>
  <c r="Z91" s="1"/>
  <c r="R92"/>
  <c r="Q92" s="1"/>
  <c r="T92"/>
  <c r="S92" s="1"/>
  <c r="Z513"/>
  <c r="Z514"/>
  <c r="T520"/>
  <c r="U519"/>
  <c r="R520"/>
  <c r="V519"/>
  <c r="W519" s="1"/>
  <c r="V520"/>
  <c r="W520" s="1"/>
  <c r="U360"/>
  <c r="R361"/>
  <c r="Q361" s="1"/>
  <c r="T361"/>
  <c r="S361" s="1"/>
  <c r="Z679"/>
  <c r="Z678"/>
  <c r="Z554"/>
  <c r="Z555"/>
  <c r="Z577"/>
  <c r="Z578"/>
  <c r="Z588"/>
  <c r="Z589"/>
  <c r="Z56"/>
  <c r="Z57"/>
  <c r="Z60"/>
  <c r="Z61"/>
  <c r="Z359"/>
  <c r="Z360"/>
  <c r="Z146"/>
  <c r="Z147"/>
  <c r="Z330"/>
  <c r="Z331"/>
  <c r="Z713"/>
  <c r="Z714"/>
  <c r="V724"/>
  <c r="W724" s="1"/>
  <c r="R725"/>
  <c r="T725"/>
  <c r="U724"/>
  <c r="Z724" s="1"/>
  <c r="Y725"/>
  <c r="S725"/>
  <c r="Q725"/>
  <c r="P726"/>
  <c r="R635"/>
  <c r="V634"/>
  <c r="W634" s="1"/>
  <c r="V635"/>
  <c r="W635" s="1"/>
  <c r="X75"/>
  <c r="X74"/>
  <c r="X78"/>
  <c r="X79"/>
  <c r="X73"/>
  <c r="X56"/>
  <c r="U571"/>
  <c r="U634"/>
  <c r="T572"/>
  <c r="X70"/>
  <c r="X63"/>
  <c r="X58"/>
  <c r="X57"/>
  <c r="Y57" s="1"/>
  <c r="X59"/>
  <c r="Y59" s="1"/>
  <c r="X82"/>
  <c r="X66"/>
  <c r="X87"/>
  <c r="X60"/>
  <c r="X84"/>
  <c r="X85"/>
  <c r="X89"/>
  <c r="Y89" s="1"/>
  <c r="X62"/>
  <c r="X81"/>
  <c r="X83"/>
  <c r="X72"/>
  <c r="X61"/>
  <c r="Y61" s="1"/>
  <c r="X77"/>
  <c r="X65"/>
  <c r="Y65" s="1"/>
  <c r="X80"/>
  <c r="X76"/>
  <c r="Y76" s="1"/>
  <c r="X64"/>
  <c r="X88"/>
  <c r="X68"/>
  <c r="X86"/>
  <c r="X69"/>
  <c r="X71"/>
  <c r="Y71" s="1"/>
  <c r="X90"/>
  <c r="X67"/>
  <c r="R572"/>
  <c r="V571"/>
  <c r="W571" s="1"/>
  <c r="V572"/>
  <c r="W572" s="1"/>
  <c r="G736" i="3" l="1"/>
  <c r="H736" s="1"/>
  <c r="R93" i="1"/>
  <c r="V92"/>
  <c r="W92" s="1"/>
  <c r="X253" s="1"/>
  <c r="U92"/>
  <c r="T93"/>
  <c r="V93"/>
  <c r="W93" s="1"/>
  <c r="Z520"/>
  <c r="Z519"/>
  <c r="X96"/>
  <c r="X136"/>
  <c r="Y136" s="1"/>
  <c r="X91"/>
  <c r="X356"/>
  <c r="Y356" s="1"/>
  <c r="X181"/>
  <c r="X100"/>
  <c r="V361"/>
  <c r="W361" s="1"/>
  <c r="T362"/>
  <c r="S362" s="1"/>
  <c r="R362"/>
  <c r="Q362" s="1"/>
  <c r="U361"/>
  <c r="Z361" s="1"/>
  <c r="X293"/>
  <c r="X299"/>
  <c r="X99"/>
  <c r="X283"/>
  <c r="X312"/>
  <c r="X129"/>
  <c r="X154"/>
  <c r="X166"/>
  <c r="X344"/>
  <c r="X315"/>
  <c r="X224"/>
  <c r="X285"/>
  <c r="X122"/>
  <c r="Z571"/>
  <c r="Z572"/>
  <c r="Z634"/>
  <c r="Z635"/>
  <c r="Y726"/>
  <c r="Q726"/>
  <c r="S726"/>
  <c r="P727"/>
  <c r="V725"/>
  <c r="W725" s="1"/>
  <c r="R726"/>
  <c r="T726"/>
  <c r="U725"/>
  <c r="Z725" s="1"/>
  <c r="J736" i="3" l="1"/>
  <c r="G737"/>
  <c r="H737" s="1"/>
  <c r="X158" i="1"/>
  <c r="X322"/>
  <c r="X349"/>
  <c r="X144"/>
  <c r="X155"/>
  <c r="X292"/>
  <c r="X146"/>
  <c r="X243"/>
  <c r="X334"/>
  <c r="X281"/>
  <c r="X150"/>
  <c r="X319"/>
  <c r="Y319" s="1"/>
  <c r="X222"/>
  <c r="X141"/>
  <c r="X313"/>
  <c r="X271"/>
  <c r="Y271" s="1"/>
  <c r="X227"/>
  <c r="X221"/>
  <c r="X147"/>
  <c r="Y147" s="1"/>
  <c r="X124"/>
  <c r="X209"/>
  <c r="X123"/>
  <c r="X215"/>
  <c r="X189"/>
  <c r="X326"/>
  <c r="X116"/>
  <c r="X247"/>
  <c r="X345"/>
  <c r="X235"/>
  <c r="X94"/>
  <c r="X213"/>
  <c r="X187"/>
  <c r="X246"/>
  <c r="X241"/>
  <c r="X231"/>
  <c r="X160"/>
  <c r="Y160" s="1"/>
  <c r="X134"/>
  <c r="X193"/>
  <c r="X228"/>
  <c r="X361"/>
  <c r="X263"/>
  <c r="X109"/>
  <c r="X165"/>
  <c r="X353"/>
  <c r="X107"/>
  <c r="X161"/>
  <c r="X128"/>
  <c r="X258"/>
  <c r="X276"/>
  <c r="X156"/>
  <c r="X288"/>
  <c r="X119"/>
  <c r="X286"/>
  <c r="X329"/>
  <c r="Y329" s="1"/>
  <c r="X261"/>
  <c r="Y261" s="1"/>
  <c r="X318"/>
  <c r="X308"/>
  <c r="X233"/>
  <c r="Y233" s="1"/>
  <c r="X151"/>
  <c r="Y151" s="1"/>
  <c r="X201"/>
  <c r="Y201" s="1"/>
  <c r="X323"/>
  <c r="X245"/>
  <c r="X162"/>
  <c r="X298"/>
  <c r="X332"/>
  <c r="X307"/>
  <c r="Y307" s="1"/>
  <c r="X112"/>
  <c r="X202"/>
  <c r="X101"/>
  <c r="X125"/>
  <c r="X98"/>
  <c r="X184"/>
  <c r="Y184" s="1"/>
  <c r="X328"/>
  <c r="X217"/>
  <c r="X131"/>
  <c r="X203"/>
  <c r="Y203" s="1"/>
  <c r="X206"/>
  <c r="X186"/>
  <c r="X234"/>
  <c r="X111"/>
  <c r="X97"/>
  <c r="X139"/>
  <c r="X287"/>
  <c r="X182"/>
  <c r="X159"/>
  <c r="X192"/>
  <c r="X197"/>
  <c r="Y197" s="1"/>
  <c r="X270"/>
  <c r="X316"/>
  <c r="X297"/>
  <c r="X114"/>
  <c r="X127"/>
  <c r="X149"/>
  <c r="X208"/>
  <c r="X223"/>
  <c r="Y223" s="1"/>
  <c r="X242"/>
  <c r="X267"/>
  <c r="X239"/>
  <c r="X142"/>
  <c r="X359"/>
  <c r="X290"/>
  <c r="X140"/>
  <c r="X337"/>
  <c r="X343"/>
  <c r="X250"/>
  <c r="X301"/>
  <c r="X252"/>
  <c r="Y252" s="1"/>
  <c r="X259"/>
  <c r="X304"/>
  <c r="X336"/>
  <c r="X179"/>
  <c r="X338"/>
  <c r="X358"/>
  <c r="X296"/>
  <c r="X335"/>
  <c r="X210"/>
  <c r="Y210" s="1"/>
  <c r="X200"/>
  <c r="X254"/>
  <c r="X306"/>
  <c r="X321"/>
  <c r="X357"/>
  <c r="X330"/>
  <c r="X126"/>
  <c r="X170"/>
  <c r="X130"/>
  <c r="X117"/>
  <c r="X103"/>
  <c r="X135"/>
  <c r="X211"/>
  <c r="X190"/>
  <c r="X214"/>
  <c r="X236"/>
  <c r="X324"/>
  <c r="X255"/>
  <c r="Y255" s="1"/>
  <c r="X198"/>
  <c r="X220"/>
  <c r="Y220" s="1"/>
  <c r="X251"/>
  <c r="Y251" s="1"/>
  <c r="X347"/>
  <c r="X341"/>
  <c r="X137"/>
  <c r="X230"/>
  <c r="Y230" s="1"/>
  <c r="X229"/>
  <c r="X289"/>
  <c r="X274"/>
  <c r="X309"/>
  <c r="X275"/>
  <c r="X305"/>
  <c r="X95"/>
  <c r="X268"/>
  <c r="Y268" s="1"/>
  <c r="X331"/>
  <c r="Y331" s="1"/>
  <c r="X132"/>
  <c r="X340"/>
  <c r="Y340" s="1"/>
  <c r="X157"/>
  <c r="X219"/>
  <c r="X175"/>
  <c r="X172"/>
  <c r="X225"/>
  <c r="X205"/>
  <c r="X314"/>
  <c r="X195"/>
  <c r="X153"/>
  <c r="X280"/>
  <c r="X110"/>
  <c r="X257"/>
  <c r="X167"/>
  <c r="X278"/>
  <c r="X108"/>
  <c r="X226"/>
  <c r="X311"/>
  <c r="X238"/>
  <c r="Y238" s="1"/>
  <c r="X145"/>
  <c r="X295"/>
  <c r="Y295" s="1"/>
  <c r="X183"/>
  <c r="X360"/>
  <c r="Y360" s="1"/>
  <c r="X272"/>
  <c r="X191"/>
  <c r="X185"/>
  <c r="X115"/>
  <c r="X294"/>
  <c r="X102"/>
  <c r="X148"/>
  <c r="X176"/>
  <c r="X266"/>
  <c r="X279"/>
  <c r="X216"/>
  <c r="X93"/>
  <c r="Y93" s="1"/>
  <c r="X207"/>
  <c r="X194"/>
  <c r="X92"/>
  <c r="X232"/>
  <c r="X273"/>
  <c r="X237"/>
  <c r="X163"/>
  <c r="X269"/>
  <c r="X348"/>
  <c r="X244"/>
  <c r="X291"/>
  <c r="X177"/>
  <c r="Y177" s="1"/>
  <c r="X121"/>
  <c r="Y121" s="1"/>
  <c r="X350"/>
  <c r="X240"/>
  <c r="X327"/>
  <c r="X303"/>
  <c r="X171"/>
  <c r="X118"/>
  <c r="X354"/>
  <c r="X342"/>
  <c r="X173"/>
  <c r="Y173" s="1"/>
  <c r="X120"/>
  <c r="X352"/>
  <c r="X320"/>
  <c r="X264"/>
  <c r="X138"/>
  <c r="X143"/>
  <c r="X300"/>
  <c r="X325"/>
  <c r="X199"/>
  <c r="X249"/>
  <c r="X218"/>
  <c r="X174"/>
  <c r="X277"/>
  <c r="X168"/>
  <c r="X104"/>
  <c r="X346"/>
  <c r="X339"/>
  <c r="X212"/>
  <c r="X164"/>
  <c r="X105"/>
  <c r="X284"/>
  <c r="X260"/>
  <c r="X351"/>
  <c r="X178"/>
  <c r="X169"/>
  <c r="X196"/>
  <c r="X282"/>
  <c r="X204"/>
  <c r="X188"/>
  <c r="X317"/>
  <c r="Y317" s="1"/>
  <c r="X256"/>
  <c r="X310"/>
  <c r="X106"/>
  <c r="Y106" s="1"/>
  <c r="X180"/>
  <c r="X113"/>
  <c r="Y113" s="1"/>
  <c r="X302"/>
  <c r="X333"/>
  <c r="X355"/>
  <c r="X248"/>
  <c r="X262"/>
  <c r="Y262" s="1"/>
  <c r="Z92"/>
  <c r="Z93"/>
  <c r="X133"/>
  <c r="Y133" s="1"/>
  <c r="X265"/>
  <c r="V362"/>
  <c r="W362" s="1"/>
  <c r="T363"/>
  <c r="S363" s="1"/>
  <c r="U362"/>
  <c r="Z362" s="1"/>
  <c r="R363"/>
  <c r="Q363" s="1"/>
  <c r="X152"/>
  <c r="V726"/>
  <c r="W726" s="1"/>
  <c r="R727"/>
  <c r="T727"/>
  <c r="U726"/>
  <c r="Z726" s="1"/>
  <c r="Y727"/>
  <c r="P728"/>
  <c r="Q727"/>
  <c r="S727"/>
  <c r="J737" i="3" l="1"/>
  <c r="J738" s="1"/>
  <c r="G738"/>
  <c r="H738" s="1"/>
  <c r="X506" i="1"/>
  <c r="X441"/>
  <c r="X407"/>
  <c r="V363"/>
  <c r="W363" s="1"/>
  <c r="X402" s="1"/>
  <c r="U363"/>
  <c r="T364"/>
  <c r="R364"/>
  <c r="V364"/>
  <c r="W364" s="1"/>
  <c r="X517"/>
  <c r="Y517" s="1"/>
  <c r="X431"/>
  <c r="Y431" s="1"/>
  <c r="X544"/>
  <c r="Y544" s="1"/>
  <c r="X422"/>
  <c r="X570"/>
  <c r="X499"/>
  <c r="X485"/>
  <c r="X495"/>
  <c r="X474"/>
  <c r="X462"/>
  <c r="X470"/>
  <c r="X512"/>
  <c r="Y512" s="1"/>
  <c r="X363"/>
  <c r="X389"/>
  <c r="Y389" s="1"/>
  <c r="X362"/>
  <c r="X509"/>
  <c r="X540"/>
  <c r="X501"/>
  <c r="X457"/>
  <c r="X551"/>
  <c r="X513"/>
  <c r="X426"/>
  <c r="X562"/>
  <c r="X435"/>
  <c r="X458"/>
  <c r="X528"/>
  <c r="X546"/>
  <c r="Y546" s="1"/>
  <c r="X471"/>
  <c r="X475"/>
  <c r="X534"/>
  <c r="X527"/>
  <c r="X567"/>
  <c r="X556"/>
  <c r="X417"/>
  <c r="X427"/>
  <c r="Y427" s="1"/>
  <c r="X385"/>
  <c r="Y385" s="1"/>
  <c r="X549"/>
  <c r="X373"/>
  <c r="X374"/>
  <c r="Y374" s="1"/>
  <c r="X514"/>
  <c r="Y514" s="1"/>
  <c r="X467"/>
  <c r="X408"/>
  <c r="Y408" s="1"/>
  <c r="X375"/>
  <c r="X508"/>
  <c r="X524"/>
  <c r="X507"/>
  <c r="X397"/>
  <c r="X560"/>
  <c r="X520"/>
  <c r="Y520" s="1"/>
  <c r="X464"/>
  <c r="X557"/>
  <c r="X563"/>
  <c r="X518"/>
  <c r="Y518" s="1"/>
  <c r="X370"/>
  <c r="Y370" s="1"/>
  <c r="X566"/>
  <c r="X484"/>
  <c r="X479"/>
  <c r="X392"/>
  <c r="X541"/>
  <c r="X548"/>
  <c r="X569"/>
  <c r="Y569" s="1"/>
  <c r="X477"/>
  <c r="X726"/>
  <c r="Y728"/>
  <c r="Q728"/>
  <c r="S728"/>
  <c r="P729"/>
  <c r="V727"/>
  <c r="W727" s="1"/>
  <c r="T728"/>
  <c r="U727"/>
  <c r="Z727" s="1"/>
  <c r="R728"/>
  <c r="G739" i="3" l="1"/>
  <c r="H739" s="1"/>
  <c r="X608" i="1"/>
  <c r="Y608" s="1"/>
  <c r="X577"/>
  <c r="X707"/>
  <c r="X472"/>
  <c r="Y472" s="1"/>
  <c r="X537"/>
  <c r="X628"/>
  <c r="X667"/>
  <c r="X519"/>
  <c r="X618"/>
  <c r="Y618" s="1"/>
  <c r="X634"/>
  <c r="X606"/>
  <c r="X368"/>
  <c r="X711"/>
  <c r="X709"/>
  <c r="X584"/>
  <c r="Y584" s="1"/>
  <c r="X660"/>
  <c r="X491"/>
  <c r="Y491" s="1"/>
  <c r="X576"/>
  <c r="X614"/>
  <c r="X699"/>
  <c r="X445"/>
  <c r="X717"/>
  <c r="X629"/>
  <c r="X633"/>
  <c r="Y633" s="1"/>
  <c r="X396"/>
  <c r="Y396" s="1"/>
  <c r="X436"/>
  <c r="X580"/>
  <c r="X697"/>
  <c r="X545"/>
  <c r="X626"/>
  <c r="X585"/>
  <c r="X641"/>
  <c r="X399"/>
  <c r="X489"/>
  <c r="X469"/>
  <c r="X582"/>
  <c r="Y582" s="1"/>
  <c r="X688"/>
  <c r="X481"/>
  <c r="Y481" s="1"/>
  <c r="X619"/>
  <c r="X594"/>
  <c r="X693"/>
  <c r="X649"/>
  <c r="X604"/>
  <c r="X612"/>
  <c r="X681"/>
  <c r="X664"/>
  <c r="X631"/>
  <c r="X643"/>
  <c r="X588"/>
  <c r="X725"/>
  <c r="X691"/>
  <c r="X575"/>
  <c r="X598"/>
  <c r="X655"/>
  <c r="Y655" s="1"/>
  <c r="X722"/>
  <c r="X645"/>
  <c r="X716"/>
  <c r="X680"/>
  <c r="X683"/>
  <c r="X600"/>
  <c r="Y600" s="1"/>
  <c r="X505"/>
  <c r="X487"/>
  <c r="X476"/>
  <c r="X454"/>
  <c r="X428"/>
  <c r="X404"/>
  <c r="X393"/>
  <c r="X553"/>
  <c r="X552"/>
  <c r="X448"/>
  <c r="X400"/>
  <c r="X398"/>
  <c r="X444"/>
  <c r="Y444" s="1"/>
  <c r="X372"/>
  <c r="X463"/>
  <c r="X369"/>
  <c r="X451"/>
  <c r="Y451" s="1"/>
  <c r="X419"/>
  <c r="X465"/>
  <c r="X493"/>
  <c r="X523"/>
  <c r="X486"/>
  <c r="X382"/>
  <c r="Y382" s="1"/>
  <c r="X434"/>
  <c r="X482"/>
  <c r="X559"/>
  <c r="X449"/>
  <c r="Y449" s="1"/>
  <c r="X380"/>
  <c r="Y380" s="1"/>
  <c r="X466"/>
  <c r="X460"/>
  <c r="X395"/>
  <c r="X547"/>
  <c r="X561"/>
  <c r="X379"/>
  <c r="X381"/>
  <c r="X391"/>
  <c r="X535"/>
  <c r="X500"/>
  <c r="X531"/>
  <c r="X425"/>
  <c r="Y425" s="1"/>
  <c r="X405"/>
  <c r="Y405" s="1"/>
  <c r="X529"/>
  <c r="X386"/>
  <c r="X494"/>
  <c r="X367"/>
  <c r="X418"/>
  <c r="X447"/>
  <c r="X440"/>
  <c r="X703"/>
  <c r="Y703" s="1"/>
  <c r="X706"/>
  <c r="Y706" s="1"/>
  <c r="X640"/>
  <c r="X376"/>
  <c r="X533"/>
  <c r="X589"/>
  <c r="Y589" s="1"/>
  <c r="X690"/>
  <c r="Y690" s="1"/>
  <c r="X661"/>
  <c r="Y661" s="1"/>
  <c r="X653"/>
  <c r="X590"/>
  <c r="X704"/>
  <c r="X488"/>
  <c r="X659"/>
  <c r="X623"/>
  <c r="X453"/>
  <c r="X723"/>
  <c r="X581"/>
  <c r="X673"/>
  <c r="X713"/>
  <c r="X671"/>
  <c r="X719"/>
  <c r="Y719" s="1"/>
  <c r="X682"/>
  <c r="X412"/>
  <c r="Y412" s="1"/>
  <c r="X714"/>
  <c r="Y714" s="1"/>
  <c r="X687"/>
  <c r="X624"/>
  <c r="X437"/>
  <c r="X497"/>
  <c r="Y497" s="1"/>
  <c r="X532"/>
  <c r="Z363"/>
  <c r="Z364"/>
  <c r="X515"/>
  <c r="X461"/>
  <c r="Y461" s="1"/>
  <c r="X406"/>
  <c r="X646"/>
  <c r="X692"/>
  <c r="X605"/>
  <c r="X539"/>
  <c r="Y539" s="1"/>
  <c r="X543"/>
  <c r="X599"/>
  <c r="X670"/>
  <c r="Y670" s="1"/>
  <c r="X439"/>
  <c r="X702"/>
  <c r="X651"/>
  <c r="X675"/>
  <c r="X504"/>
  <c r="X613"/>
  <c r="X701"/>
  <c r="X387"/>
  <c r="X574"/>
  <c r="X684"/>
  <c r="X638"/>
  <c r="X383"/>
  <c r="X668"/>
  <c r="X648"/>
  <c r="Y648" s="1"/>
  <c r="X658"/>
  <c r="X411"/>
  <c r="X416"/>
  <c r="X591"/>
  <c r="X712"/>
  <c r="X483"/>
  <c r="X521"/>
  <c r="X371"/>
  <c r="X522"/>
  <c r="X429"/>
  <c r="X420"/>
  <c r="X710"/>
  <c r="Y710" s="1"/>
  <c r="X644"/>
  <c r="X689"/>
  <c r="X413"/>
  <c r="X550"/>
  <c r="X669"/>
  <c r="X700"/>
  <c r="X403"/>
  <c r="Y403" s="1"/>
  <c r="X378"/>
  <c r="X595"/>
  <c r="X678"/>
  <c r="X450"/>
  <c r="X607"/>
  <c r="X579"/>
  <c r="X555"/>
  <c r="Y555" s="1"/>
  <c r="X525"/>
  <c r="X586"/>
  <c r="X665"/>
  <c r="X424"/>
  <c r="X502"/>
  <c r="X636"/>
  <c r="X721"/>
  <c r="X401"/>
  <c r="Y401" s="1"/>
  <c r="X414"/>
  <c r="X611"/>
  <c r="X571"/>
  <c r="X554"/>
  <c r="X438"/>
  <c r="X526"/>
  <c r="X388"/>
  <c r="X473"/>
  <c r="X366"/>
  <c r="X510"/>
  <c r="Y510" s="1"/>
  <c r="X601"/>
  <c r="X632"/>
  <c r="X443"/>
  <c r="X459"/>
  <c r="X694"/>
  <c r="X698"/>
  <c r="X609"/>
  <c r="X394"/>
  <c r="X637"/>
  <c r="X625"/>
  <c r="X456"/>
  <c r="X720"/>
  <c r="X639"/>
  <c r="X496"/>
  <c r="X498"/>
  <c r="X705"/>
  <c r="X596"/>
  <c r="X446"/>
  <c r="X538"/>
  <c r="X642"/>
  <c r="X615"/>
  <c r="X492"/>
  <c r="X421"/>
  <c r="X616"/>
  <c r="X647"/>
  <c r="X686"/>
  <c r="X423"/>
  <c r="X432"/>
  <c r="X503"/>
  <c r="X568"/>
  <c r="X410"/>
  <c r="Y410" s="1"/>
  <c r="X442"/>
  <c r="X630"/>
  <c r="X622"/>
  <c r="Y622" s="1"/>
  <c r="X558"/>
  <c r="X715"/>
  <c r="X696"/>
  <c r="X610"/>
  <c r="X490"/>
  <c r="X415"/>
  <c r="X718"/>
  <c r="X617"/>
  <c r="X564"/>
  <c r="Y564" s="1"/>
  <c r="X657"/>
  <c r="X597"/>
  <c r="X587"/>
  <c r="X530"/>
  <c r="X593"/>
  <c r="X652"/>
  <c r="Y652" s="1"/>
  <c r="X430"/>
  <c r="X384"/>
  <c r="X685"/>
  <c r="X676"/>
  <c r="X724"/>
  <c r="X365"/>
  <c r="X603"/>
  <c r="X650"/>
  <c r="X592"/>
  <c r="X433"/>
  <c r="X478"/>
  <c r="X565"/>
  <c r="X468"/>
  <c r="Y468" s="1"/>
  <c r="X480"/>
  <c r="X377"/>
  <c r="X409"/>
  <c r="X572"/>
  <c r="Y572" s="1"/>
  <c r="X679"/>
  <c r="Y679" s="1"/>
  <c r="X677"/>
  <c r="Y677" s="1"/>
  <c r="X695"/>
  <c r="X583"/>
  <c r="X656"/>
  <c r="Y656" s="1"/>
  <c r="X390"/>
  <c r="X511"/>
  <c r="X578"/>
  <c r="Y578" s="1"/>
  <c r="X620"/>
  <c r="X542"/>
  <c r="Y542" s="1"/>
  <c r="X516"/>
  <c r="X635"/>
  <c r="Y635" s="1"/>
  <c r="X708"/>
  <c r="X666"/>
  <c r="Y666" s="1"/>
  <c r="X573"/>
  <c r="X662"/>
  <c r="X452"/>
  <c r="X536"/>
  <c r="X602"/>
  <c r="X672"/>
  <c r="Y672" s="1"/>
  <c r="X654"/>
  <c r="X627"/>
  <c r="X621"/>
  <c r="X663"/>
  <c r="X674"/>
  <c r="X455"/>
  <c r="X364"/>
  <c r="Y364" s="1"/>
  <c r="X727"/>
  <c r="Y729"/>
  <c r="Q729"/>
  <c r="P730"/>
  <c r="S729"/>
  <c r="V728"/>
  <c r="W728" s="1"/>
  <c r="R729"/>
  <c r="T729"/>
  <c r="U728"/>
  <c r="Z728" s="1"/>
  <c r="J739" i="3" l="1"/>
  <c r="J740" s="1"/>
  <c r="G740"/>
  <c r="H740" s="1"/>
  <c r="X728" i="1"/>
  <c r="T730"/>
  <c r="U729"/>
  <c r="Z729" s="1"/>
  <c r="V729"/>
  <c r="W729" s="1"/>
  <c r="R730"/>
  <c r="Y730"/>
  <c r="Q730"/>
  <c r="P731"/>
  <c r="S730"/>
  <c r="X729"/>
  <c r="J741" i="3" l="1"/>
  <c r="G741"/>
  <c r="H741" s="1"/>
  <c r="U730" i="1"/>
  <c r="Z730" s="1"/>
  <c r="V730"/>
  <c r="W730" s="1"/>
  <c r="R731"/>
  <c r="T731"/>
  <c r="Y731"/>
  <c r="S731"/>
  <c r="Q731"/>
  <c r="P732"/>
  <c r="G742" i="3" l="1"/>
  <c r="H742" s="1"/>
  <c r="Y732" i="1"/>
  <c r="P733"/>
  <c r="X730"/>
  <c r="R732"/>
  <c r="Q732" s="1"/>
  <c r="U731"/>
  <c r="Z731" s="1"/>
  <c r="V731"/>
  <c r="W731" s="1"/>
  <c r="T732"/>
  <c r="S732" s="1"/>
  <c r="J742" i="3" l="1"/>
  <c r="G743"/>
  <c r="H743" s="1"/>
  <c r="R733" i="1"/>
  <c r="T733"/>
  <c r="U732"/>
  <c r="Z732" s="1"/>
  <c r="V732"/>
  <c r="W732" s="1"/>
  <c r="X731"/>
  <c r="S733"/>
  <c r="P734"/>
  <c r="Q733"/>
  <c r="X732"/>
  <c r="J743" i="3" l="1"/>
  <c r="J744" s="1"/>
  <c r="G744"/>
  <c r="H744" s="1"/>
  <c r="Y734" i="1"/>
  <c r="Q734"/>
  <c r="P735"/>
  <c r="S734"/>
  <c r="U733"/>
  <c r="Z733" s="1"/>
  <c r="V733"/>
  <c r="W733" s="1"/>
  <c r="T734"/>
  <c r="R734"/>
  <c r="G745" i="3" l="1"/>
  <c r="H745" s="1"/>
  <c r="X733" i="1"/>
  <c r="Y733" s="1"/>
  <c r="V734"/>
  <c r="W734" s="1"/>
  <c r="T735"/>
  <c r="R735"/>
  <c r="U734"/>
  <c r="Z734" s="1"/>
  <c r="Y735"/>
  <c r="S735"/>
  <c r="Q735"/>
  <c r="P736"/>
  <c r="J745" i="3" l="1"/>
  <c r="J746" s="1"/>
  <c r="G746"/>
  <c r="H746" s="1"/>
  <c r="V735" i="1"/>
  <c r="W735" s="1"/>
  <c r="R736"/>
  <c r="Q736" s="1"/>
  <c r="U735"/>
  <c r="Z735" s="1"/>
  <c r="T736"/>
  <c r="S736" s="1"/>
  <c r="X734"/>
  <c r="Y736"/>
  <c r="P737"/>
  <c r="J747" i="3" l="1"/>
  <c r="G747"/>
  <c r="H747" s="1"/>
  <c r="X735" i="1"/>
  <c r="Q737"/>
  <c r="P738"/>
  <c r="S737"/>
  <c r="V736"/>
  <c r="W736" s="1"/>
  <c r="R737"/>
  <c r="U736"/>
  <c r="Z736" s="1"/>
  <c r="T737"/>
  <c r="J748" i="3" l="1"/>
  <c r="G748"/>
  <c r="H748" s="1"/>
  <c r="X736" i="1"/>
  <c r="V737"/>
  <c r="W737" s="1"/>
  <c r="T738"/>
  <c r="R738"/>
  <c r="U737"/>
  <c r="Z737" s="1"/>
  <c r="Y738"/>
  <c r="S738"/>
  <c r="P739"/>
  <c r="Q738"/>
  <c r="J749" i="3" l="1"/>
  <c r="G749"/>
  <c r="H749" s="1"/>
  <c r="X737" i="1"/>
  <c r="Y737" s="1"/>
  <c r="Y739"/>
  <c r="S739"/>
  <c r="Q739"/>
  <c r="P740"/>
  <c r="U738"/>
  <c r="Z738" s="1"/>
  <c r="V738"/>
  <c r="W738" s="1"/>
  <c r="R739"/>
  <c r="T739"/>
  <c r="J750" i="3" l="1"/>
  <c r="G750"/>
  <c r="H750" s="1"/>
  <c r="V739" i="1"/>
  <c r="W739" s="1"/>
  <c r="R740"/>
  <c r="U739"/>
  <c r="Z739" s="1"/>
  <c r="T740"/>
  <c r="Y740"/>
  <c r="S740"/>
  <c r="P741"/>
  <c r="Q740"/>
  <c r="X738"/>
  <c r="J751" i="3" l="1"/>
  <c r="G751"/>
  <c r="H751" s="1"/>
  <c r="X739" i="1"/>
  <c r="Y741"/>
  <c r="S741"/>
  <c r="P742"/>
  <c r="Q741"/>
  <c r="V740"/>
  <c r="W740" s="1"/>
  <c r="T741"/>
  <c r="U740"/>
  <c r="Z740" s="1"/>
  <c r="R741"/>
  <c r="J752" i="3" l="1"/>
  <c r="G752"/>
  <c r="H752" s="1"/>
  <c r="Y742" i="1"/>
  <c r="S742"/>
  <c r="Q742"/>
  <c r="P743"/>
  <c r="T742"/>
  <c r="R742"/>
  <c r="U741"/>
  <c r="Z741" s="1"/>
  <c r="V741"/>
  <c r="W741" s="1"/>
  <c r="X740"/>
  <c r="G753" i="3" l="1"/>
  <c r="H753" s="1"/>
  <c r="P744" i="1"/>
  <c r="Y743"/>
  <c r="T743"/>
  <c r="S743" s="1"/>
  <c r="V742"/>
  <c r="W742" s="1"/>
  <c r="U742"/>
  <c r="Z742" s="1"/>
  <c r="R743"/>
  <c r="Q743" s="1"/>
  <c r="X741"/>
  <c r="J753" i="3" l="1"/>
  <c r="G754"/>
  <c r="H754" s="1"/>
  <c r="P745" i="1"/>
  <c r="S744"/>
  <c r="X742"/>
  <c r="R744"/>
  <c r="Q744" s="1"/>
  <c r="V743"/>
  <c r="W743" s="1"/>
  <c r="U743"/>
  <c r="Z743" s="1"/>
  <c r="T744"/>
  <c r="J754" i="3" l="1"/>
  <c r="J755" s="1"/>
  <c r="G755"/>
  <c r="H755" s="1"/>
  <c r="S745" i="1"/>
  <c r="Q745"/>
  <c r="P746"/>
  <c r="X743"/>
  <c r="T745"/>
  <c r="U744"/>
  <c r="Z744" s="1"/>
  <c r="R745"/>
  <c r="V744"/>
  <c r="W744" s="1"/>
  <c r="J756" i="3" l="1"/>
  <c r="G756"/>
  <c r="H756" s="1"/>
  <c r="Y746" i="1"/>
  <c r="S746"/>
  <c r="Q746"/>
  <c r="P747"/>
  <c r="X744"/>
  <c r="Y744" s="1"/>
  <c r="T746"/>
  <c r="V745"/>
  <c r="W745" s="1"/>
  <c r="R746"/>
  <c r="U745"/>
  <c r="Z745" s="1"/>
  <c r="J757" i="3" l="1"/>
  <c r="G757"/>
  <c r="H757" s="1"/>
  <c r="Y747" i="1"/>
  <c r="Q747"/>
  <c r="P748"/>
  <c r="S747"/>
  <c r="R747"/>
  <c r="V746"/>
  <c r="W746" s="1"/>
  <c r="X746" s="1"/>
  <c r="T747"/>
  <c r="U746"/>
  <c r="Z746" s="1"/>
  <c r="X745"/>
  <c r="Y745" s="1"/>
  <c r="J758" i="3" l="1"/>
  <c r="G758"/>
  <c r="H758" s="1"/>
  <c r="R748" i="1"/>
  <c r="V747"/>
  <c r="W747" s="1"/>
  <c r="T748"/>
  <c r="U747"/>
  <c r="Z747" s="1"/>
  <c r="Q748"/>
  <c r="P749"/>
  <c r="S748"/>
  <c r="J759" i="3" l="1"/>
  <c r="G759"/>
  <c r="H759" s="1"/>
  <c r="X747" i="1"/>
  <c r="R749"/>
  <c r="T749"/>
  <c r="V748"/>
  <c r="W748" s="1"/>
  <c r="X748" s="1"/>
  <c r="Y748" s="1"/>
  <c r="U748"/>
  <c r="Z748" s="1"/>
  <c r="Y749"/>
  <c r="Q749"/>
  <c r="S749"/>
  <c r="P750"/>
  <c r="J760" i="3" l="1"/>
  <c r="G760"/>
  <c r="H760" s="1"/>
  <c r="Y750" i="1"/>
  <c r="Q750"/>
  <c r="S750"/>
  <c r="P751"/>
  <c r="V749"/>
  <c r="W749" s="1"/>
  <c r="X749" s="1"/>
  <c r="U749"/>
  <c r="Z749" s="1"/>
  <c r="T750"/>
  <c r="R750"/>
  <c r="J761" i="3" l="1"/>
  <c r="G761"/>
  <c r="H761" s="1"/>
  <c r="V750" i="1"/>
  <c r="W750" s="1"/>
  <c r="X750" s="1"/>
  <c r="R751"/>
  <c r="T751"/>
  <c r="U750"/>
  <c r="Z750" s="1"/>
  <c r="Y751"/>
  <c r="P752"/>
  <c r="Q751"/>
  <c r="S751"/>
  <c r="G762" i="3" l="1"/>
  <c r="H762" s="1"/>
  <c r="R752" i="1"/>
  <c r="V751"/>
  <c r="W751" s="1"/>
  <c r="X751" s="1"/>
  <c r="T752"/>
  <c r="U751"/>
  <c r="Z751" s="1"/>
  <c r="Y752"/>
  <c r="S752"/>
  <c r="Q752"/>
  <c r="P753"/>
  <c r="J762" i="3" l="1"/>
  <c r="J763" s="1"/>
  <c r="G763"/>
  <c r="H763" s="1"/>
  <c r="V752" i="1"/>
  <c r="W752" s="1"/>
  <c r="R753"/>
  <c r="T753"/>
  <c r="U752"/>
  <c r="Z752" s="1"/>
  <c r="Y753"/>
  <c r="Q753"/>
  <c r="P754"/>
  <c r="S753"/>
  <c r="J764" i="3" l="1"/>
  <c r="G764"/>
  <c r="H764" s="1"/>
  <c r="X752" i="1"/>
  <c r="Y754"/>
  <c r="Q754"/>
  <c r="P755"/>
  <c r="S754"/>
  <c r="V753"/>
  <c r="W753" s="1"/>
  <c r="X753" s="1"/>
  <c r="R754"/>
  <c r="T754"/>
  <c r="U753"/>
  <c r="Z753" s="1"/>
  <c r="J765" i="3" l="1"/>
  <c r="G765"/>
  <c r="H765" s="1"/>
  <c r="U754" i="1"/>
  <c r="Z754" s="1"/>
  <c r="R755"/>
  <c r="V754"/>
  <c r="W754" s="1"/>
  <c r="T755"/>
  <c r="Y755"/>
  <c r="S755"/>
  <c r="P756"/>
  <c r="Q755"/>
  <c r="J766" i="3" l="1"/>
  <c r="G766"/>
  <c r="H766" s="1"/>
  <c r="Y756" i="1"/>
  <c r="Q756"/>
  <c r="P757"/>
  <c r="S756"/>
  <c r="V755"/>
  <c r="W755" s="1"/>
  <c r="R756"/>
  <c r="T756"/>
  <c r="U755"/>
  <c r="Z755" s="1"/>
  <c r="X754"/>
  <c r="J767" i="3" l="1"/>
  <c r="G767"/>
  <c r="H767" s="1"/>
  <c r="V756" i="1"/>
  <c r="W756" s="1"/>
  <c r="R757"/>
  <c r="T757"/>
  <c r="U756"/>
  <c r="Z756" s="1"/>
  <c r="Y757"/>
  <c r="S757"/>
  <c r="P758"/>
  <c r="Q757"/>
  <c r="X755"/>
  <c r="G768" i="3" l="1"/>
  <c r="H768" s="1"/>
  <c r="X756" i="1"/>
  <c r="Y758"/>
  <c r="Q758"/>
  <c r="S758"/>
  <c r="P759"/>
  <c r="T758"/>
  <c r="U757"/>
  <c r="Z757" s="1"/>
  <c r="V757"/>
  <c r="W757" s="1"/>
  <c r="R758"/>
  <c r="J768" i="3" l="1"/>
  <c r="G769"/>
  <c r="H769" s="1"/>
  <c r="X757" i="1"/>
  <c r="U758"/>
  <c r="Z758" s="1"/>
  <c r="R759"/>
  <c r="Q759" s="1"/>
  <c r="V758"/>
  <c r="W758" s="1"/>
  <c r="T759"/>
  <c r="S759" s="1"/>
  <c r="P760"/>
  <c r="Y759"/>
  <c r="J769" i="3" l="1"/>
  <c r="G770"/>
  <c r="H770" s="1"/>
  <c r="X758" i="1"/>
  <c r="U759"/>
  <c r="Z759" s="1"/>
  <c r="T760"/>
  <c r="R760"/>
  <c r="V759"/>
  <c r="W759" s="1"/>
  <c r="Q760"/>
  <c r="S760"/>
  <c r="P761"/>
  <c r="J770" i="3" l="1"/>
  <c r="G771"/>
  <c r="H771" s="1"/>
  <c r="Y761" i="1"/>
  <c r="Q761"/>
  <c r="S761"/>
  <c r="P762"/>
  <c r="X759"/>
  <c r="U760"/>
  <c r="Z760" s="1"/>
  <c r="R761"/>
  <c r="T761"/>
  <c r="V760"/>
  <c r="W760" s="1"/>
  <c r="X760" s="1"/>
  <c r="Y760" s="1"/>
  <c r="J771" i="3" l="1"/>
  <c r="J772" s="1"/>
  <c r="G772"/>
  <c r="H772" s="1"/>
  <c r="R762" i="1"/>
  <c r="T762"/>
  <c r="U761"/>
  <c r="Z761" s="1"/>
  <c r="V761"/>
  <c r="W761" s="1"/>
  <c r="X761" s="1"/>
  <c r="Y762"/>
  <c r="Q762"/>
  <c r="S762"/>
  <c r="P763"/>
  <c r="J773" i="3" l="1"/>
  <c r="G773"/>
  <c r="H773" s="1"/>
  <c r="T763" i="1"/>
  <c r="R763"/>
  <c r="V762"/>
  <c r="W762" s="1"/>
  <c r="X762" s="1"/>
  <c r="U762"/>
  <c r="Z762" s="1"/>
  <c r="Y763"/>
  <c r="S763"/>
  <c r="Q763"/>
  <c r="P764"/>
  <c r="J774" i="3" l="1"/>
  <c r="G774"/>
  <c r="H774" s="1"/>
  <c r="V763" i="1"/>
  <c r="W763" s="1"/>
  <c r="X763" s="1"/>
  <c r="R764"/>
  <c r="U763"/>
  <c r="Z763" s="1"/>
  <c r="T764"/>
  <c r="Y764"/>
  <c r="Q764"/>
  <c r="S764"/>
  <c r="P765"/>
  <c r="G775" i="3" l="1"/>
  <c r="H775" s="1"/>
  <c r="V764" i="1"/>
  <c r="W764" s="1"/>
  <c r="X764" s="1"/>
  <c r="R765"/>
  <c r="T765"/>
  <c r="U764"/>
  <c r="Z764" s="1"/>
  <c r="Y765"/>
  <c r="S765"/>
  <c r="P766"/>
  <c r="Q765"/>
  <c r="J775" i="3" l="1"/>
  <c r="J776" s="1"/>
  <c r="G776"/>
  <c r="H776" s="1"/>
  <c r="Y766" i="1"/>
  <c r="Q766"/>
  <c r="S766"/>
  <c r="P767"/>
  <c r="R766"/>
  <c r="T766"/>
  <c r="V765"/>
  <c r="W765" s="1"/>
  <c r="X765" s="1"/>
  <c r="U765"/>
  <c r="Z765" s="1"/>
  <c r="J777" i="3" l="1"/>
  <c r="G777"/>
  <c r="H777" s="1"/>
  <c r="T767" i="1"/>
  <c r="R767"/>
  <c r="V766"/>
  <c r="W766" s="1"/>
  <c r="X766" s="1"/>
  <c r="U766"/>
  <c r="Z766" s="1"/>
  <c r="Y767"/>
  <c r="Q767"/>
  <c r="S767"/>
  <c r="P768"/>
  <c r="G778" i="3" l="1"/>
  <c r="H778" s="1"/>
  <c r="R768" i="1"/>
  <c r="T768"/>
  <c r="U767"/>
  <c r="Z767" s="1"/>
  <c r="V767"/>
  <c r="W767" s="1"/>
  <c r="X767" s="1"/>
  <c r="Y768"/>
  <c r="S768"/>
  <c r="P769"/>
  <c r="Q768"/>
  <c r="J778" i="3" l="1"/>
  <c r="J779" s="1"/>
  <c r="G779"/>
  <c r="H779" s="1"/>
  <c r="Y769" i="1"/>
  <c r="Q769"/>
  <c r="S769"/>
  <c r="P770"/>
  <c r="R769"/>
  <c r="T769"/>
  <c r="U768"/>
  <c r="Z768" s="1"/>
  <c r="V768"/>
  <c r="W768" s="1"/>
  <c r="X768" s="1"/>
  <c r="J780" i="3" l="1"/>
  <c r="G780"/>
  <c r="H780" s="1"/>
  <c r="V769" i="1"/>
  <c r="W769" s="1"/>
  <c r="X769" s="1"/>
  <c r="R770"/>
  <c r="T770"/>
  <c r="U769"/>
  <c r="Z769" s="1"/>
  <c r="Y770"/>
  <c r="S770"/>
  <c r="P771"/>
  <c r="Q770"/>
  <c r="J781" i="3" l="1"/>
  <c r="G781"/>
  <c r="H781" s="1"/>
  <c r="Y771" i="1"/>
  <c r="S771"/>
  <c r="Q771"/>
  <c r="P772"/>
  <c r="U770"/>
  <c r="Z770" s="1"/>
  <c r="R771"/>
  <c r="T771"/>
  <c r="V770"/>
  <c r="W770" s="1"/>
  <c r="X770" s="1"/>
  <c r="G782" i="3" l="1"/>
  <c r="H782" s="1"/>
  <c r="Y772" i="1"/>
  <c r="P773"/>
  <c r="Q772"/>
  <c r="S772"/>
  <c r="R772"/>
  <c r="U771"/>
  <c r="Z771" s="1"/>
  <c r="V771"/>
  <c r="W771" s="1"/>
  <c r="X771" s="1"/>
  <c r="T772"/>
  <c r="J782" i="3" l="1"/>
  <c r="J783" s="1"/>
  <c r="G783"/>
  <c r="H783" s="1"/>
  <c r="V772" i="1"/>
  <c r="W772" s="1"/>
  <c r="X772" s="1"/>
  <c r="R773"/>
  <c r="Q773" s="1"/>
  <c r="T773"/>
  <c r="S773" s="1"/>
  <c r="U772"/>
  <c r="Z772" s="1"/>
  <c r="Y773"/>
  <c r="P774"/>
  <c r="G784" i="3" l="1"/>
  <c r="H784" s="1"/>
  <c r="Q774" i="1"/>
  <c r="S774"/>
  <c r="P775"/>
  <c r="R774"/>
  <c r="T774"/>
  <c r="U773"/>
  <c r="Z773" s="1"/>
  <c r="V773"/>
  <c r="W773" s="1"/>
  <c r="X773" s="1"/>
  <c r="J784" i="3" l="1"/>
  <c r="J785" s="1"/>
  <c r="G785"/>
  <c r="H785" s="1"/>
  <c r="R775" i="1"/>
  <c r="Q775" s="1"/>
  <c r="T775"/>
  <c r="S775" s="1"/>
  <c r="V774"/>
  <c r="W774" s="1"/>
  <c r="X774" s="1"/>
  <c r="Y774" s="1"/>
  <c r="U774"/>
  <c r="Z774" s="1"/>
  <c r="P776"/>
  <c r="Y775"/>
  <c r="G786" i="3" l="1"/>
  <c r="H786" s="1"/>
  <c r="U775" i="1"/>
  <c r="Z775" s="1"/>
  <c r="T776"/>
  <c r="S776" s="1"/>
  <c r="V775"/>
  <c r="W775" s="1"/>
  <c r="X775" s="1"/>
  <c r="R776"/>
  <c r="Q776" s="1"/>
  <c r="P777"/>
  <c r="J786" i="3" l="1"/>
  <c r="G787"/>
  <c r="H787" s="1"/>
  <c r="T777" i="1"/>
  <c r="U776"/>
  <c r="Z776" s="1"/>
  <c r="R777"/>
  <c r="V776"/>
  <c r="W776" s="1"/>
  <c r="X776" s="1"/>
  <c r="Y776" s="1"/>
  <c r="Q777"/>
  <c r="S777"/>
  <c r="P778"/>
  <c r="J787" i="3" l="1"/>
  <c r="J788" s="1"/>
  <c r="G788"/>
  <c r="H788" s="1"/>
  <c r="R778" i="1"/>
  <c r="T778"/>
  <c r="U777"/>
  <c r="Z777" s="1"/>
  <c r="V777"/>
  <c r="W777" s="1"/>
  <c r="X777" s="1"/>
  <c r="Y777" s="1"/>
  <c r="Y778"/>
  <c r="Q778"/>
  <c r="S778"/>
  <c r="P779"/>
  <c r="J789" i="3" l="1"/>
  <c r="G789"/>
  <c r="H789" s="1"/>
  <c r="R779" i="1"/>
  <c r="V778"/>
  <c r="W778" s="1"/>
  <c r="X778" s="1"/>
  <c r="T779"/>
  <c r="U778"/>
  <c r="Z778" s="1"/>
  <c r="Y779"/>
  <c r="Q779"/>
  <c r="S779"/>
  <c r="P780"/>
  <c r="G790" i="3" l="1"/>
  <c r="H790" s="1"/>
  <c r="T780" i="1"/>
  <c r="U779"/>
  <c r="Z779" s="1"/>
  <c r="V779"/>
  <c r="W779" s="1"/>
  <c r="X779" s="1"/>
  <c r="R780"/>
  <c r="Y780"/>
  <c r="Q780"/>
  <c r="S780"/>
  <c r="P781"/>
  <c r="J790" i="3" l="1"/>
  <c r="G791"/>
  <c r="H791" s="1"/>
  <c r="U780" i="1"/>
  <c r="Z780" s="1"/>
  <c r="R781"/>
  <c r="V780"/>
  <c r="W780" s="1"/>
  <c r="X780" s="1"/>
  <c r="T781"/>
  <c r="Y781"/>
  <c r="S781"/>
  <c r="Q781"/>
  <c r="P782"/>
  <c r="J791" i="3" l="1"/>
  <c r="J792" s="1"/>
  <c r="G792"/>
  <c r="H792" s="1"/>
  <c r="V781" i="1"/>
  <c r="W781" s="1"/>
  <c r="X781" s="1"/>
  <c r="T782"/>
  <c r="R782"/>
  <c r="U781"/>
  <c r="Z781" s="1"/>
  <c r="Y782"/>
  <c r="P783"/>
  <c r="Q782"/>
  <c r="S782"/>
  <c r="J793" i="3" l="1"/>
  <c r="G793"/>
  <c r="H793" s="1"/>
  <c r="R783" i="1"/>
  <c r="V782"/>
  <c r="W782" s="1"/>
  <c r="X782" s="1"/>
  <c r="T783"/>
  <c r="U782"/>
  <c r="Z782" s="1"/>
  <c r="Y783"/>
  <c r="S783"/>
  <c r="P784"/>
  <c r="Q783"/>
  <c r="J794" i="3" l="1"/>
  <c r="G794"/>
  <c r="H794" s="1"/>
  <c r="Y784" i="1"/>
  <c r="S784"/>
  <c r="Q784"/>
  <c r="P785"/>
  <c r="V783"/>
  <c r="W783" s="1"/>
  <c r="X783" s="1"/>
  <c r="R784"/>
  <c r="T784"/>
  <c r="U783"/>
  <c r="Z783" s="1"/>
  <c r="G795" i="3" l="1"/>
  <c r="H795" s="1"/>
  <c r="T785" i="1"/>
  <c r="U784"/>
  <c r="Z784" s="1"/>
  <c r="R785"/>
  <c r="V784"/>
  <c r="W784" s="1"/>
  <c r="X784" s="1"/>
  <c r="Y785"/>
  <c r="S785"/>
  <c r="Q785"/>
  <c r="P786"/>
  <c r="J795" i="3" l="1"/>
  <c r="J796" s="1"/>
  <c r="G796"/>
  <c r="H796" s="1"/>
  <c r="R786" i="1"/>
  <c r="T786"/>
  <c r="U785"/>
  <c r="Z785" s="1"/>
  <c r="V785"/>
  <c r="W785" s="1"/>
  <c r="X785" s="1"/>
  <c r="Y786"/>
  <c r="Q786"/>
  <c r="S786"/>
  <c r="P787"/>
  <c r="J797" i="3" l="1"/>
  <c r="G797"/>
  <c r="H797" s="1"/>
  <c r="V786" i="1"/>
  <c r="W786" s="1"/>
  <c r="X786" s="1"/>
  <c r="R787"/>
  <c r="T787"/>
  <c r="U786"/>
  <c r="Z786" s="1"/>
  <c r="Y787"/>
  <c r="Q787"/>
  <c r="P788"/>
  <c r="S787"/>
  <c r="G798" i="3" l="1"/>
  <c r="H798" s="1"/>
  <c r="Y788" i="1"/>
  <c r="Q788"/>
  <c r="P789"/>
  <c r="S788"/>
  <c r="V787"/>
  <c r="W787" s="1"/>
  <c r="X787" s="1"/>
  <c r="R788"/>
  <c r="T788"/>
  <c r="U787"/>
  <c r="Z787" s="1"/>
  <c r="J798" i="3" l="1"/>
  <c r="J799" s="1"/>
  <c r="G799"/>
  <c r="H799" s="1"/>
  <c r="V788" i="1"/>
  <c r="W788" s="1"/>
  <c r="X788" s="1"/>
  <c r="T789"/>
  <c r="R789"/>
  <c r="U788"/>
  <c r="Z788" s="1"/>
  <c r="Y789"/>
  <c r="S789"/>
  <c r="Q789"/>
  <c r="P790"/>
  <c r="G800" i="3" l="1"/>
  <c r="H800" s="1"/>
  <c r="U789" i="1"/>
  <c r="Z789" s="1"/>
  <c r="V789"/>
  <c r="W789" s="1"/>
  <c r="X789" s="1"/>
  <c r="R790"/>
  <c r="T790"/>
  <c r="Y790"/>
  <c r="S790"/>
  <c r="Q790"/>
  <c r="P791"/>
  <c r="J800" i="3" l="1"/>
  <c r="J801" s="1"/>
  <c r="G801"/>
  <c r="H801" s="1"/>
  <c r="R791" i="1"/>
  <c r="Q791" s="1"/>
  <c r="V790"/>
  <c r="W790" s="1"/>
  <c r="X790" s="1"/>
  <c r="U790"/>
  <c r="Z790" s="1"/>
  <c r="T791"/>
  <c r="S791" s="1"/>
  <c r="Y791"/>
  <c r="P792"/>
  <c r="G802" i="3" l="1"/>
  <c r="H802" s="1"/>
  <c r="Q792" i="1"/>
  <c r="S792"/>
  <c r="P793"/>
  <c r="R792"/>
  <c r="V791"/>
  <c r="W791" s="1"/>
  <c r="X791" s="1"/>
  <c r="T792"/>
  <c r="U791"/>
  <c r="Z791" s="1"/>
  <c r="J802" i="3" l="1"/>
  <c r="J803" s="1"/>
  <c r="G803"/>
  <c r="H803" s="1"/>
  <c r="Y793" i="1"/>
  <c r="Q793"/>
  <c r="S793"/>
  <c r="P794"/>
  <c r="T793"/>
  <c r="U792"/>
  <c r="Z792" s="1"/>
  <c r="R793"/>
  <c r="V792"/>
  <c r="W792" s="1"/>
  <c r="X792" s="1"/>
  <c r="Y792" s="1"/>
  <c r="J804" i="3" l="1"/>
  <c r="G804"/>
  <c r="H804" s="1"/>
  <c r="R794" i="1"/>
  <c r="T794"/>
  <c r="U793"/>
  <c r="Z793" s="1"/>
  <c r="V793"/>
  <c r="W793" s="1"/>
  <c r="X793" s="1"/>
  <c r="Y794"/>
  <c r="S794"/>
  <c r="Q794"/>
  <c r="P795"/>
  <c r="G805" i="3" l="1"/>
  <c r="H805" s="1"/>
  <c r="U794" i="1"/>
  <c r="Z794" s="1"/>
  <c r="R795"/>
  <c r="Q795" s="1"/>
  <c r="V794"/>
  <c r="W794" s="1"/>
  <c r="X794" s="1"/>
  <c r="T795"/>
  <c r="S795" s="1"/>
  <c r="P796"/>
  <c r="Y795"/>
  <c r="J805" i="3" l="1"/>
  <c r="J806" s="1"/>
  <c r="G806"/>
  <c r="H806" s="1"/>
  <c r="R796" i="1"/>
  <c r="Q796" s="1"/>
  <c r="V795"/>
  <c r="W795" s="1"/>
  <c r="X795" s="1"/>
  <c r="U795"/>
  <c r="Z795" s="1"/>
  <c r="T796"/>
  <c r="S796" s="1"/>
  <c r="P797"/>
  <c r="Y796"/>
  <c r="J807" i="3" l="1"/>
  <c r="G807"/>
  <c r="H807" s="1"/>
  <c r="V796" i="1"/>
  <c r="W796" s="1"/>
  <c r="X796" s="1"/>
  <c r="T797"/>
  <c r="R797"/>
  <c r="U796"/>
  <c r="Z796" s="1"/>
  <c r="S797"/>
  <c r="Q797"/>
  <c r="P798"/>
  <c r="J808" i="3" l="1"/>
  <c r="G808"/>
  <c r="H808" s="1"/>
  <c r="T798" i="1"/>
  <c r="R798"/>
  <c r="U797"/>
  <c r="Z797" s="1"/>
  <c r="V797"/>
  <c r="W797" s="1"/>
  <c r="X797" s="1"/>
  <c r="Y797" s="1"/>
  <c r="Y798"/>
  <c r="P799"/>
  <c r="S798"/>
  <c r="Q798"/>
  <c r="J809" i="3" l="1"/>
  <c r="G809"/>
  <c r="H809" s="1"/>
  <c r="Y799" i="1"/>
  <c r="Q799"/>
  <c r="S799"/>
  <c r="P800"/>
  <c r="R799"/>
  <c r="V798"/>
  <c r="W798" s="1"/>
  <c r="X798" s="1"/>
  <c r="T799"/>
  <c r="U798"/>
  <c r="Z798" s="1"/>
  <c r="J810" i="3" l="1"/>
  <c r="G810"/>
  <c r="H810" s="1"/>
  <c r="Y800" i="1"/>
  <c r="S800"/>
  <c r="Q800"/>
  <c r="P801"/>
  <c r="T800"/>
  <c r="U799"/>
  <c r="Z799" s="1"/>
  <c r="R800"/>
  <c r="V799"/>
  <c r="W799" s="1"/>
  <c r="X799" s="1"/>
  <c r="J811" i="3" l="1"/>
  <c r="G811"/>
  <c r="H811" s="1"/>
  <c r="Y801" i="1"/>
  <c r="Q801"/>
  <c r="S801"/>
  <c r="P802"/>
  <c r="U800"/>
  <c r="Z800" s="1"/>
  <c r="R801"/>
  <c r="T801"/>
  <c r="V800"/>
  <c r="W800" s="1"/>
  <c r="X800" s="1"/>
  <c r="J812" i="3" l="1"/>
  <c r="G812"/>
  <c r="H812" s="1"/>
  <c r="R802" i="1"/>
  <c r="T802"/>
  <c r="U801"/>
  <c r="Z801" s="1"/>
  <c r="V801"/>
  <c r="W801" s="1"/>
  <c r="X801" s="1"/>
  <c r="Y802"/>
  <c r="Q802"/>
  <c r="S802"/>
  <c r="P803"/>
  <c r="J813" i="3" l="1"/>
  <c r="G813"/>
  <c r="H813" s="1"/>
  <c r="U802" i="1"/>
  <c r="Z802" s="1"/>
  <c r="R803"/>
  <c r="V802"/>
  <c r="W802" s="1"/>
  <c r="X802" s="1"/>
  <c r="T803"/>
  <c r="Y803"/>
  <c r="S803"/>
  <c r="Q803"/>
  <c r="P804"/>
  <c r="J814" i="3" l="1"/>
  <c r="G814"/>
  <c r="H814" s="1"/>
  <c r="V803" i="1"/>
  <c r="W803" s="1"/>
  <c r="X803" s="1"/>
  <c r="R804"/>
  <c r="Q804" s="1"/>
  <c r="U803"/>
  <c r="Z803" s="1"/>
  <c r="T804"/>
  <c r="S804" s="1"/>
  <c r="Y804"/>
  <c r="P805"/>
  <c r="G815" i="3" l="1"/>
  <c r="H815" s="1"/>
  <c r="Y805" i="1"/>
  <c r="S805"/>
  <c r="P806"/>
  <c r="R805"/>
  <c r="Q805" s="1"/>
  <c r="U804"/>
  <c r="Z804" s="1"/>
  <c r="V804"/>
  <c r="W804" s="1"/>
  <c r="X804" s="1"/>
  <c r="T805"/>
  <c r="J815" i="3" l="1"/>
  <c r="J816" s="1"/>
  <c r="G816"/>
  <c r="H816" s="1"/>
  <c r="R806" i="1"/>
  <c r="U805"/>
  <c r="Z805" s="1"/>
  <c r="V805"/>
  <c r="W805" s="1"/>
  <c r="X805" s="1"/>
  <c r="T806"/>
  <c r="S806"/>
  <c r="Q806"/>
  <c r="P807"/>
  <c r="G817" i="3" l="1"/>
  <c r="H817" s="1"/>
  <c r="V806" i="1"/>
  <c r="W806" s="1"/>
  <c r="X806" s="1"/>
  <c r="Y806" s="1"/>
  <c r="R807"/>
  <c r="T807"/>
  <c r="U806"/>
  <c r="Z806" s="1"/>
  <c r="Y807"/>
  <c r="Q807"/>
  <c r="P808"/>
  <c r="S807"/>
  <c r="J817" i="3" l="1"/>
  <c r="G818"/>
  <c r="H818" s="1"/>
  <c r="P809" i="1"/>
  <c r="Y808"/>
  <c r="U807"/>
  <c r="Z807" s="1"/>
  <c r="V807"/>
  <c r="W807" s="1"/>
  <c r="X807" s="1"/>
  <c r="T808"/>
  <c r="S808" s="1"/>
  <c r="R808"/>
  <c r="Q808" s="1"/>
  <c r="J818" i="3" l="1"/>
  <c r="G819"/>
  <c r="H819" s="1"/>
  <c r="Q809" i="1"/>
  <c r="S809"/>
  <c r="P810"/>
  <c r="U808"/>
  <c r="Z808" s="1"/>
  <c r="T809"/>
  <c r="V808"/>
  <c r="W808" s="1"/>
  <c r="X808" s="1"/>
  <c r="R809"/>
  <c r="J819" i="3" l="1"/>
  <c r="J820" s="1"/>
  <c r="G820"/>
  <c r="H820" s="1"/>
  <c r="U809" i="1"/>
  <c r="Z809" s="1"/>
  <c r="T810"/>
  <c r="R810"/>
  <c r="V809"/>
  <c r="W809" s="1"/>
  <c r="X809" s="1"/>
  <c r="Y809" s="1"/>
  <c r="Y810"/>
  <c r="Q810"/>
  <c r="S810"/>
  <c r="P811"/>
  <c r="J821" i="3" l="1"/>
  <c r="G821"/>
  <c r="H821" s="1"/>
  <c r="V810" i="1"/>
  <c r="W810" s="1"/>
  <c r="X810" s="1"/>
  <c r="R811"/>
  <c r="T811"/>
  <c r="U810"/>
  <c r="Z810" s="1"/>
  <c r="Y811"/>
  <c r="S811"/>
  <c r="Q811"/>
  <c r="P812"/>
  <c r="J822" i="3" l="1"/>
  <c r="G822"/>
  <c r="H822" s="1"/>
  <c r="R812" i="1"/>
  <c r="V811"/>
  <c r="W811" s="1"/>
  <c r="X811" s="1"/>
  <c r="T812"/>
  <c r="U811"/>
  <c r="Z811" s="1"/>
  <c r="Y812"/>
  <c r="S812"/>
  <c r="P813"/>
  <c r="Q812"/>
  <c r="J823" i="3" l="1"/>
  <c r="G823"/>
  <c r="H823" s="1"/>
  <c r="P814" i="1"/>
  <c r="Y813"/>
  <c r="R813"/>
  <c r="Q813" s="1"/>
  <c r="U812"/>
  <c r="Z812" s="1"/>
  <c r="V812"/>
  <c r="W812" s="1"/>
  <c r="X812" s="1"/>
  <c r="T813"/>
  <c r="S813" s="1"/>
  <c r="J824" i="3" l="1"/>
  <c r="G824"/>
  <c r="H824" s="1"/>
  <c r="Q814" i="1"/>
  <c r="P815"/>
  <c r="S814"/>
  <c r="T814"/>
  <c r="R814"/>
  <c r="V813"/>
  <c r="W813" s="1"/>
  <c r="X813" s="1"/>
  <c r="U813"/>
  <c r="Z813" s="1"/>
  <c r="J825" i="3" l="1"/>
  <c r="G825"/>
  <c r="H825" s="1"/>
  <c r="R815" i="1"/>
  <c r="T815"/>
  <c r="U814"/>
  <c r="Z814" s="1"/>
  <c r="V814"/>
  <c r="W814" s="1"/>
  <c r="X814" s="1"/>
  <c r="Y814" s="1"/>
  <c r="Y815"/>
  <c r="S815"/>
  <c r="Q815"/>
  <c r="P816"/>
  <c r="G826" i="3" l="1"/>
  <c r="H826" s="1"/>
  <c r="R816" i="1"/>
  <c r="V815"/>
  <c r="W815" s="1"/>
  <c r="X815" s="1"/>
  <c r="T816"/>
  <c r="U815"/>
  <c r="Z815" s="1"/>
  <c r="Y816"/>
  <c r="Q816"/>
  <c r="P817"/>
  <c r="S816"/>
  <c r="J826" i="3" l="1"/>
  <c r="J827" s="1"/>
  <c r="G827"/>
  <c r="H827" s="1"/>
  <c r="Y817" i="1"/>
  <c r="Q817"/>
  <c r="P818"/>
  <c r="S817"/>
  <c r="R817"/>
  <c r="U816"/>
  <c r="Z816" s="1"/>
  <c r="V816"/>
  <c r="W816" s="1"/>
  <c r="X816" s="1"/>
  <c r="T817"/>
  <c r="G828" i="3" l="1"/>
  <c r="H828" s="1"/>
  <c r="R818" i="1"/>
  <c r="T818"/>
  <c r="U817"/>
  <c r="Z817" s="1"/>
  <c r="V817"/>
  <c r="W817" s="1"/>
  <c r="X817" s="1"/>
  <c r="Y818"/>
  <c r="S818"/>
  <c r="P819"/>
  <c r="Q818"/>
  <c r="J828" i="3" l="1"/>
  <c r="J829" s="1"/>
  <c r="G829"/>
  <c r="H829" s="1"/>
  <c r="Y819" i="1"/>
  <c r="Q819"/>
  <c r="P820"/>
  <c r="S819"/>
  <c r="T819"/>
  <c r="V818"/>
  <c r="W818" s="1"/>
  <c r="X818" s="1"/>
  <c r="R819"/>
  <c r="U818"/>
  <c r="Z818" s="1"/>
  <c r="G830" i="3" l="1"/>
  <c r="H830" s="1"/>
  <c r="V819" i="1"/>
  <c r="W819" s="1"/>
  <c r="X819" s="1"/>
  <c r="T820"/>
  <c r="R820"/>
  <c r="U819"/>
  <c r="Z819" s="1"/>
  <c r="Y820"/>
  <c r="Q820"/>
  <c r="S820"/>
  <c r="P821"/>
  <c r="J830" i="3" l="1"/>
  <c r="J831" s="1"/>
  <c r="G831"/>
  <c r="H831" s="1"/>
  <c r="V820" i="1"/>
  <c r="W820" s="1"/>
  <c r="X820" s="1"/>
  <c r="T821"/>
  <c r="R821"/>
  <c r="U820"/>
  <c r="Z820" s="1"/>
  <c r="Y821"/>
  <c r="P822"/>
  <c r="Q821"/>
  <c r="S821"/>
  <c r="J832" i="3" l="1"/>
  <c r="G832"/>
  <c r="H832" s="1"/>
  <c r="Y822" i="1"/>
  <c r="Q822"/>
  <c r="S822"/>
  <c r="P823"/>
  <c r="V821"/>
  <c r="W821" s="1"/>
  <c r="X821" s="1"/>
  <c r="R822"/>
  <c r="U821"/>
  <c r="Z821" s="1"/>
  <c r="T822"/>
  <c r="J833" i="3" l="1"/>
  <c r="G833"/>
  <c r="H833" s="1"/>
  <c r="V822" i="1"/>
  <c r="W822" s="1"/>
  <c r="X822" s="1"/>
  <c r="R823"/>
  <c r="T823"/>
  <c r="U822"/>
  <c r="Z822" s="1"/>
  <c r="Y823"/>
  <c r="Q823"/>
  <c r="P824"/>
  <c r="S823"/>
  <c r="J834" i="3" l="1"/>
  <c r="G834"/>
  <c r="H834" s="1"/>
  <c r="Y824" i="1"/>
  <c r="S824"/>
  <c r="P825"/>
  <c r="Q824"/>
  <c r="V823"/>
  <c r="W823" s="1"/>
  <c r="X823" s="1"/>
  <c r="U823"/>
  <c r="Z823" s="1"/>
  <c r="R824"/>
  <c r="T824"/>
  <c r="G835" i="3" l="1"/>
  <c r="H835" s="1"/>
  <c r="Y825" i="1"/>
  <c r="Q825"/>
  <c r="P826"/>
  <c r="S825"/>
  <c r="V824"/>
  <c r="W824" s="1"/>
  <c r="X824" s="1"/>
  <c r="R825"/>
  <c r="U824"/>
  <c r="Z824" s="1"/>
  <c r="T825"/>
  <c r="J835" i="3" l="1"/>
  <c r="J836" s="1"/>
  <c r="G836"/>
  <c r="H836" s="1"/>
  <c r="R826" i="1"/>
  <c r="T826"/>
  <c r="V825"/>
  <c r="W825" s="1"/>
  <c r="X825" s="1"/>
  <c r="U825"/>
  <c r="Z825" s="1"/>
  <c r="Y826"/>
  <c r="S826"/>
  <c r="P827"/>
  <c r="Q826"/>
  <c r="J837" i="3" l="1"/>
  <c r="G837"/>
  <c r="H837" s="1"/>
  <c r="Y827" i="1"/>
  <c r="Q827"/>
  <c r="S827"/>
  <c r="P828"/>
  <c r="R827"/>
  <c r="V826"/>
  <c r="W826" s="1"/>
  <c r="X826" s="1"/>
  <c r="T827"/>
  <c r="U826"/>
  <c r="Z826" s="1"/>
  <c r="J838" i="3" l="1"/>
  <c r="G838"/>
  <c r="H838" s="1"/>
  <c r="T828" i="1"/>
  <c r="S828" s="1"/>
  <c r="U827"/>
  <c r="Z827" s="1"/>
  <c r="R828"/>
  <c r="Q828" s="1"/>
  <c r="V827"/>
  <c r="W827" s="1"/>
  <c r="X827" s="1"/>
  <c r="Y828"/>
  <c r="P829"/>
  <c r="G839" i="3" l="1"/>
  <c r="H839" s="1"/>
  <c r="U828" i="1"/>
  <c r="Z828" s="1"/>
  <c r="T829"/>
  <c r="S829" s="1"/>
  <c r="V828"/>
  <c r="W828" s="1"/>
  <c r="X828" s="1"/>
  <c r="R829"/>
  <c r="Q829" s="1"/>
  <c r="Y829"/>
  <c r="P830"/>
  <c r="J839" i="3" l="1"/>
  <c r="J840" s="1"/>
  <c r="G840"/>
  <c r="H840" s="1"/>
  <c r="U829" i="1"/>
  <c r="Z829" s="1"/>
  <c r="V829"/>
  <c r="W829" s="1"/>
  <c r="X829" s="1"/>
  <c r="T830"/>
  <c r="R830"/>
  <c r="P831"/>
  <c r="Q830"/>
  <c r="S830"/>
  <c r="J841" i="3" l="1"/>
  <c r="G841"/>
  <c r="H841" s="1"/>
  <c r="Y831" i="1"/>
  <c r="S831"/>
  <c r="P832"/>
  <c r="Q831"/>
  <c r="V830"/>
  <c r="W830" s="1"/>
  <c r="X830" s="1"/>
  <c r="Y830" s="1"/>
  <c r="R831"/>
  <c r="T831"/>
  <c r="U830"/>
  <c r="Z830" s="1"/>
  <c r="J842" i="3" l="1"/>
  <c r="G842"/>
  <c r="H842" s="1"/>
  <c r="R832" i="1"/>
  <c r="V831"/>
  <c r="W831" s="1"/>
  <c r="X831" s="1"/>
  <c r="T832"/>
  <c r="U831"/>
  <c r="Z831" s="1"/>
  <c r="Y832"/>
  <c r="Q832"/>
  <c r="P833"/>
  <c r="S832"/>
  <c r="G843" i="3" l="1"/>
  <c r="H843" s="1"/>
  <c r="Y833" i="1"/>
  <c r="Q833"/>
  <c r="S833"/>
  <c r="P834"/>
  <c r="R833"/>
  <c r="V832"/>
  <c r="W832" s="1"/>
  <c r="X832" s="1"/>
  <c r="T833"/>
  <c r="U832"/>
  <c r="Z832" s="1"/>
  <c r="J843" i="3" l="1"/>
  <c r="J844" s="1"/>
  <c r="G844"/>
  <c r="H844" s="1"/>
  <c r="Y834" i="1"/>
  <c r="S834"/>
  <c r="P835"/>
  <c r="Q834"/>
  <c r="R834"/>
  <c r="V833"/>
  <c r="W833" s="1"/>
  <c r="X833" s="1"/>
  <c r="T834"/>
  <c r="U833"/>
  <c r="Z833" s="1"/>
  <c r="J845" i="3" l="1"/>
  <c r="G845"/>
  <c r="H845" s="1"/>
  <c r="Y835" i="1"/>
  <c r="S835"/>
  <c r="Q835"/>
  <c r="P836"/>
  <c r="R835"/>
  <c r="T835"/>
  <c r="U834"/>
  <c r="Z834" s="1"/>
  <c r="V834"/>
  <c r="W834" s="1"/>
  <c r="X834" s="1"/>
  <c r="J846" i="3" l="1"/>
  <c r="G846"/>
  <c r="H846" s="1"/>
  <c r="R836" i="1"/>
  <c r="V835"/>
  <c r="W835" s="1"/>
  <c r="X835" s="1"/>
  <c r="T836"/>
  <c r="U835"/>
  <c r="Z835" s="1"/>
  <c r="Y836"/>
  <c r="S836"/>
  <c r="P837"/>
  <c r="Q836"/>
  <c r="J847" i="3" l="1"/>
  <c r="G847"/>
  <c r="H847" s="1"/>
  <c r="Y837" i="1"/>
  <c r="S837"/>
  <c r="P838"/>
  <c r="Q837"/>
  <c r="V836"/>
  <c r="W836" s="1"/>
  <c r="X836" s="1"/>
  <c r="R837"/>
  <c r="T837"/>
  <c r="U836"/>
  <c r="Z836" s="1"/>
  <c r="J848" i="3" l="1"/>
  <c r="G848"/>
  <c r="H848" s="1"/>
  <c r="V837" i="1"/>
  <c r="W837" s="1"/>
  <c r="X837" s="1"/>
  <c r="R838"/>
  <c r="T838"/>
  <c r="U837"/>
  <c r="Z837" s="1"/>
  <c r="Y838"/>
  <c r="S838"/>
  <c r="P839"/>
  <c r="Q838"/>
  <c r="J849" i="3" l="1"/>
  <c r="G849"/>
  <c r="H849" s="1"/>
  <c r="Y839" i="1"/>
  <c r="Q839"/>
  <c r="S839"/>
  <c r="P840"/>
  <c r="U838"/>
  <c r="Z838" s="1"/>
  <c r="R839"/>
  <c r="V838"/>
  <c r="W838" s="1"/>
  <c r="X838" s="1"/>
  <c r="T839"/>
  <c r="G850" i="3" l="1"/>
  <c r="H850" s="1"/>
  <c r="Y840" i="1"/>
  <c r="P841"/>
  <c r="Q840"/>
  <c r="S840"/>
  <c r="V839"/>
  <c r="W839" s="1"/>
  <c r="X839" s="1"/>
  <c r="T840"/>
  <c r="R840"/>
  <c r="U839"/>
  <c r="Z839" s="1"/>
  <c r="J850" i="3" l="1"/>
  <c r="G851"/>
  <c r="H851" s="1"/>
  <c r="Y841" i="1"/>
  <c r="Q841"/>
  <c r="P842"/>
  <c r="S841"/>
  <c r="R841"/>
  <c r="T841"/>
  <c r="V840"/>
  <c r="W840" s="1"/>
  <c r="X840" s="1"/>
  <c r="U840"/>
  <c r="Z840" s="1"/>
  <c r="J851" i="3" l="1"/>
  <c r="G852"/>
  <c r="H852" s="1"/>
  <c r="V841" i="1"/>
  <c r="W841" s="1"/>
  <c r="X841" s="1"/>
  <c r="R842"/>
  <c r="Q842" s="1"/>
  <c r="T842"/>
  <c r="S842" s="1"/>
  <c r="U841"/>
  <c r="Z841" s="1"/>
  <c r="Y842"/>
  <c r="P843"/>
  <c r="J852" i="3" l="1"/>
  <c r="J853" s="1"/>
  <c r="G853"/>
  <c r="H853" s="1"/>
  <c r="Y843" i="1"/>
  <c r="Q843"/>
  <c r="S843"/>
  <c r="P844"/>
  <c r="R843"/>
  <c r="V842"/>
  <c r="W842" s="1"/>
  <c r="X842" s="1"/>
  <c r="T843"/>
  <c r="U842"/>
  <c r="Z842" s="1"/>
  <c r="J854" i="3" l="1"/>
  <c r="G854"/>
  <c r="H854" s="1"/>
  <c r="V843" i="1"/>
  <c r="W843" s="1"/>
  <c r="X843" s="1"/>
  <c r="R844"/>
  <c r="Q844" s="1"/>
  <c r="T844"/>
  <c r="S844" s="1"/>
  <c r="U843"/>
  <c r="Z843" s="1"/>
  <c r="Y844"/>
  <c r="P845"/>
  <c r="J855" i="3" l="1"/>
  <c r="G855"/>
  <c r="H855" s="1"/>
  <c r="U844" i="1"/>
  <c r="Z844" s="1"/>
  <c r="V844"/>
  <c r="W844" s="1"/>
  <c r="X844" s="1"/>
  <c r="R845"/>
  <c r="Q845" s="1"/>
  <c r="T845"/>
  <c r="S845" s="1"/>
  <c r="Y845"/>
  <c r="P846"/>
  <c r="G856" i="3" l="1"/>
  <c r="H856" s="1"/>
  <c r="V845" i="1"/>
  <c r="W845" s="1"/>
  <c r="X845" s="1"/>
  <c r="T846"/>
  <c r="S846" s="1"/>
  <c r="R846"/>
  <c r="Q846" s="1"/>
  <c r="U845"/>
  <c r="Z845" s="1"/>
  <c r="Y846"/>
  <c r="P847"/>
  <c r="J856" i="3" l="1"/>
  <c r="J857" s="1"/>
  <c r="G857"/>
  <c r="H857" s="1"/>
  <c r="V846" i="1"/>
  <c r="W846" s="1"/>
  <c r="X846" s="1"/>
  <c r="R847"/>
  <c r="Q847" s="1"/>
  <c r="T847"/>
  <c r="S847" s="1"/>
  <c r="U846"/>
  <c r="Z846" s="1"/>
  <c r="Y847"/>
  <c r="P848"/>
  <c r="J858" i="3" l="1"/>
  <c r="G858"/>
  <c r="H858" s="1"/>
  <c r="T848" i="1"/>
  <c r="S848" s="1"/>
  <c r="R848"/>
  <c r="Q848" s="1"/>
  <c r="U847"/>
  <c r="Z847" s="1"/>
  <c r="V847"/>
  <c r="W847" s="1"/>
  <c r="X847" s="1"/>
  <c r="Y848"/>
  <c r="P849"/>
  <c r="J859" i="3" l="1"/>
  <c r="G859"/>
  <c r="H859" s="1"/>
  <c r="Y849" i="1"/>
  <c r="P850"/>
  <c r="T849"/>
  <c r="S849" s="1"/>
  <c r="R849"/>
  <c r="Q849" s="1"/>
  <c r="U848"/>
  <c r="Z848" s="1"/>
  <c r="V848"/>
  <c r="W848" s="1"/>
  <c r="X848" s="1"/>
  <c r="G860" i="3" l="1"/>
  <c r="H860" s="1"/>
  <c r="R850" i="1"/>
  <c r="V849"/>
  <c r="W849" s="1"/>
  <c r="X849" s="1"/>
  <c r="T850"/>
  <c r="U849"/>
  <c r="Z849" s="1"/>
  <c r="S850"/>
  <c r="P851"/>
  <c r="Q850"/>
  <c r="J860" i="3" l="1"/>
  <c r="J861" s="1"/>
  <c r="G861"/>
  <c r="H861" s="1"/>
  <c r="Y851" i="1"/>
  <c r="S851"/>
  <c r="Q851"/>
  <c r="P852"/>
  <c r="V850"/>
  <c r="W850" s="1"/>
  <c r="X850" s="1"/>
  <c r="Y850" s="1"/>
  <c r="R851"/>
  <c r="T851"/>
  <c r="U850"/>
  <c r="Z850" s="1"/>
  <c r="G862" i="3" l="1"/>
  <c r="H862" s="1"/>
  <c r="R852" i="1"/>
  <c r="U851"/>
  <c r="Z851" s="1"/>
  <c r="T852"/>
  <c r="V851"/>
  <c r="W851" s="1"/>
  <c r="X851" s="1"/>
  <c r="Y852"/>
  <c r="Q852"/>
  <c r="S852"/>
  <c r="P853"/>
  <c r="J862" i="3" l="1"/>
  <c r="J863" s="1"/>
  <c r="G863"/>
  <c r="H863" s="1"/>
  <c r="V852" i="1"/>
  <c r="W852" s="1"/>
  <c r="X852" s="1"/>
  <c r="T853"/>
  <c r="S853" s="1"/>
  <c r="R853"/>
  <c r="Q853" s="1"/>
  <c r="U852"/>
  <c r="Z852" s="1"/>
  <c r="Y853"/>
  <c r="P854"/>
  <c r="J864" i="3" l="1"/>
  <c r="G864"/>
  <c r="H864" s="1"/>
  <c r="Y854" i="1"/>
  <c r="Q854"/>
  <c r="P855"/>
  <c r="S854"/>
  <c r="V853"/>
  <c r="W853" s="1"/>
  <c r="X853" s="1"/>
  <c r="R854"/>
  <c r="T854"/>
  <c r="U853"/>
  <c r="Z853" s="1"/>
  <c r="G865" i="3" l="1"/>
  <c r="H865" s="1"/>
  <c r="V854" i="1"/>
  <c r="W854" s="1"/>
  <c r="X854" s="1"/>
  <c r="T855"/>
  <c r="S855" s="1"/>
  <c r="U854"/>
  <c r="Z854" s="1"/>
  <c r="R855"/>
  <c r="Q855" s="1"/>
  <c r="Y855"/>
  <c r="P856"/>
  <c r="J865" i="3" l="1"/>
  <c r="J866" s="1"/>
  <c r="G866"/>
  <c r="H866" s="1"/>
  <c r="S856" i="1"/>
  <c r="P857"/>
  <c r="U855"/>
  <c r="Z855" s="1"/>
  <c r="R856"/>
  <c r="Q856" s="1"/>
  <c r="T856"/>
  <c r="V855"/>
  <c r="W855" s="1"/>
  <c r="X855" s="1"/>
  <c r="J867" i="3" l="1"/>
  <c r="G867"/>
  <c r="H867" s="1"/>
  <c r="S857" i="1"/>
  <c r="P858"/>
  <c r="Q857"/>
  <c r="U856"/>
  <c r="Z856" s="1"/>
  <c r="R857"/>
  <c r="V856"/>
  <c r="W856" s="1"/>
  <c r="X856" s="1"/>
  <c r="Y856" s="1"/>
  <c r="T857"/>
  <c r="J868" i="3" l="1"/>
  <c r="G868"/>
  <c r="H868" s="1"/>
  <c r="Y858" i="1"/>
  <c r="Q858"/>
  <c r="S858"/>
  <c r="P859"/>
  <c r="R858"/>
  <c r="T858"/>
  <c r="U857"/>
  <c r="Z857" s="1"/>
  <c r="V857"/>
  <c r="W857" s="1"/>
  <c r="X857" s="1"/>
  <c r="Y857" s="1"/>
  <c r="J869" i="3" l="1"/>
  <c r="G869"/>
  <c r="H869" s="1"/>
  <c r="Y859" i="1"/>
  <c r="S859"/>
  <c r="P860"/>
  <c r="Q859"/>
  <c r="R859"/>
  <c r="U858"/>
  <c r="Z858" s="1"/>
  <c r="V858"/>
  <c r="W858" s="1"/>
  <c r="X858" s="1"/>
  <c r="T859"/>
  <c r="J870" i="3" l="1"/>
  <c r="G870"/>
  <c r="H870" s="1"/>
  <c r="R860" i="1"/>
  <c r="T860"/>
  <c r="U859"/>
  <c r="Z859" s="1"/>
  <c r="V859"/>
  <c r="W859" s="1"/>
  <c r="X859" s="1"/>
  <c r="Y860"/>
  <c r="P861"/>
  <c r="Q860"/>
  <c r="S860"/>
  <c r="J871" i="3" l="1"/>
  <c r="G871"/>
  <c r="H871" s="1"/>
  <c r="V860" i="1"/>
  <c r="W860" s="1"/>
  <c r="X860" s="1"/>
  <c r="R861"/>
  <c r="T861"/>
  <c r="U860"/>
  <c r="Z860" s="1"/>
  <c r="Y861"/>
  <c r="Q861"/>
  <c r="P862"/>
  <c r="S861"/>
  <c r="J872" i="3" l="1"/>
  <c r="G872"/>
  <c r="H872" s="1"/>
  <c r="Y862" i="1"/>
  <c r="Q862"/>
  <c r="S862"/>
  <c r="P863"/>
  <c r="R862"/>
  <c r="V861"/>
  <c r="W861" s="1"/>
  <c r="X861" s="1"/>
  <c r="T862"/>
  <c r="U861"/>
  <c r="Z861" s="1"/>
  <c r="G873" i="3" l="1"/>
  <c r="H873" s="1"/>
  <c r="T863" i="1"/>
  <c r="R863"/>
  <c r="U862"/>
  <c r="Z862" s="1"/>
  <c r="V862"/>
  <c r="W862" s="1"/>
  <c r="X862" s="1"/>
  <c r="Y863"/>
  <c r="S863"/>
  <c r="Q863"/>
  <c r="P864"/>
  <c r="J873" i="3" l="1"/>
  <c r="G874"/>
  <c r="H874" s="1"/>
  <c r="R864" i="1"/>
  <c r="V863"/>
  <c r="W863" s="1"/>
  <c r="X863" s="1"/>
  <c r="T864"/>
  <c r="U863"/>
  <c r="Z863" s="1"/>
  <c r="Y864"/>
  <c r="Q864"/>
  <c r="S864"/>
  <c r="P865"/>
  <c r="J874" i="3" l="1"/>
  <c r="G875"/>
  <c r="H875" s="1"/>
  <c r="V864" i="1"/>
  <c r="W864" s="1"/>
  <c r="X864" s="1"/>
  <c r="R865"/>
  <c r="T865"/>
  <c r="U864"/>
  <c r="Z864" s="1"/>
  <c r="Y865"/>
  <c r="S865"/>
  <c r="Q865"/>
  <c r="P866"/>
  <c r="J875" i="3" l="1"/>
  <c r="J876" s="1"/>
  <c r="G876"/>
  <c r="H876" s="1"/>
  <c r="R866" i="1"/>
  <c r="U865"/>
  <c r="Z865" s="1"/>
  <c r="V865"/>
  <c r="W865" s="1"/>
  <c r="X865" s="1"/>
  <c r="T866"/>
  <c r="Y866"/>
  <c r="Q866"/>
  <c r="S866"/>
  <c r="P867"/>
  <c r="J877" i="3" l="1"/>
  <c r="G877"/>
  <c r="H877" s="1"/>
  <c r="V866" i="1"/>
  <c r="W866" s="1"/>
  <c r="X866" s="1"/>
  <c r="R867"/>
  <c r="Q867" s="1"/>
  <c r="U866"/>
  <c r="Z866" s="1"/>
  <c r="T867"/>
  <c r="S867" s="1"/>
  <c r="Y867"/>
  <c r="P868"/>
  <c r="J878" i="3" l="1"/>
  <c r="G878"/>
  <c r="H878" s="1"/>
  <c r="Q868" i="1"/>
  <c r="S868"/>
  <c r="P869"/>
  <c r="T868"/>
  <c r="V867"/>
  <c r="W867" s="1"/>
  <c r="X867" s="1"/>
  <c r="R868"/>
  <c r="U867"/>
  <c r="Z867" s="1"/>
  <c r="J879" i="3" l="1"/>
  <c r="G879"/>
  <c r="H879" s="1"/>
  <c r="Y869" i="1"/>
  <c r="Q869"/>
  <c r="S869"/>
  <c r="P870"/>
  <c r="V868"/>
  <c r="W868" s="1"/>
  <c r="X868" s="1"/>
  <c r="Y868" s="1"/>
  <c r="R869"/>
  <c r="T869"/>
  <c r="U868"/>
  <c r="Z868" s="1"/>
  <c r="J880" i="3" l="1"/>
  <c r="G880"/>
  <c r="H880" s="1"/>
  <c r="V869" i="1"/>
  <c r="W869" s="1"/>
  <c r="X869" s="1"/>
  <c r="T870"/>
  <c r="U869"/>
  <c r="Z869" s="1"/>
  <c r="R870"/>
  <c r="Y870"/>
  <c r="Q870"/>
  <c r="P871"/>
  <c r="S870"/>
  <c r="J881" i="3" l="1"/>
  <c r="G881"/>
  <c r="H881" s="1"/>
  <c r="Y871" i="1"/>
  <c r="S871"/>
  <c r="P872"/>
  <c r="Q871"/>
  <c r="V870"/>
  <c r="W870" s="1"/>
  <c r="X870" s="1"/>
  <c r="R871"/>
  <c r="T871"/>
  <c r="U870"/>
  <c r="Z870" s="1"/>
  <c r="J882" i="3" l="1"/>
  <c r="G882"/>
  <c r="H882" s="1"/>
  <c r="V871" i="1"/>
  <c r="W871" s="1"/>
  <c r="X871" s="1"/>
  <c r="R872"/>
  <c r="T872"/>
  <c r="U871"/>
  <c r="Z871" s="1"/>
  <c r="Y872"/>
  <c r="Q872"/>
  <c r="S872"/>
  <c r="P873"/>
  <c r="J883" i="3" l="1"/>
  <c r="G883"/>
  <c r="H883" s="1"/>
  <c r="V872" i="1"/>
  <c r="W872" s="1"/>
  <c r="X872" s="1"/>
  <c r="R873"/>
  <c r="U872"/>
  <c r="Z872" s="1"/>
  <c r="T873"/>
  <c r="Y873"/>
  <c r="S873"/>
  <c r="Q873"/>
  <c r="P874"/>
  <c r="J884" i="3" l="1"/>
  <c r="G884"/>
  <c r="H884" s="1"/>
  <c r="R874" i="1"/>
  <c r="V873"/>
  <c r="W873" s="1"/>
  <c r="X873" s="1"/>
  <c r="T874"/>
  <c r="U873"/>
  <c r="Z873" s="1"/>
  <c r="Y874"/>
  <c r="Q874"/>
  <c r="S874"/>
  <c r="P875"/>
  <c r="J885" i="3" l="1"/>
  <c r="G885"/>
  <c r="H885" s="1"/>
  <c r="T875" i="1"/>
  <c r="U874"/>
  <c r="Z874" s="1"/>
  <c r="R875"/>
  <c r="V874"/>
  <c r="W874" s="1"/>
  <c r="X874" s="1"/>
  <c r="Y875"/>
  <c r="Q875"/>
  <c r="S875"/>
  <c r="P876"/>
  <c r="J886" i="3" l="1"/>
  <c r="G886"/>
  <c r="H886" s="1"/>
  <c r="U875" i="1"/>
  <c r="Z875" s="1"/>
  <c r="R876"/>
  <c r="V875"/>
  <c r="W875" s="1"/>
  <c r="X875" s="1"/>
  <c r="T876"/>
  <c r="Y876"/>
  <c r="Q876"/>
  <c r="S876"/>
  <c r="P877"/>
  <c r="J887" i="3" l="1"/>
  <c r="G887"/>
  <c r="H887" s="1"/>
  <c r="U876" i="1"/>
  <c r="Z876" s="1"/>
  <c r="V876"/>
  <c r="W876" s="1"/>
  <c r="X876" s="1"/>
  <c r="T877"/>
  <c r="R877"/>
  <c r="Y877"/>
  <c r="S877"/>
  <c r="Q877"/>
  <c r="P878"/>
  <c r="J888" i="3" l="1"/>
  <c r="G888"/>
  <c r="H888" s="1"/>
  <c r="R878" i="1"/>
  <c r="T878"/>
  <c r="U877"/>
  <c r="Z877" s="1"/>
  <c r="V877"/>
  <c r="W877" s="1"/>
  <c r="X877" s="1"/>
  <c r="Y878"/>
  <c r="P879"/>
  <c r="Q878"/>
  <c r="S878"/>
  <c r="J889" i="3" l="1"/>
  <c r="G889"/>
  <c r="H889" s="1"/>
  <c r="R879" i="1"/>
  <c r="V878"/>
  <c r="W878" s="1"/>
  <c r="X878" s="1"/>
  <c r="T879"/>
  <c r="U878"/>
  <c r="Z878" s="1"/>
  <c r="Y879"/>
  <c r="Q879"/>
  <c r="S879"/>
  <c r="P880"/>
  <c r="J890" i="3" l="1"/>
  <c r="G890"/>
  <c r="H890" s="1"/>
  <c r="V879" i="1"/>
  <c r="W879" s="1"/>
  <c r="X879" s="1"/>
  <c r="U879"/>
  <c r="Z879" s="1"/>
  <c r="R880"/>
  <c r="Q880" s="1"/>
  <c r="T880"/>
  <c r="S880" s="1"/>
  <c r="P881"/>
  <c r="Y880"/>
  <c r="G891" i="3" l="1"/>
  <c r="H891" s="1"/>
  <c r="R881" i="1"/>
  <c r="V880"/>
  <c r="W880" s="1"/>
  <c r="X880" s="1"/>
  <c r="U880"/>
  <c r="Z880" s="1"/>
  <c r="T881"/>
  <c r="S881"/>
  <c r="Q881"/>
  <c r="P882"/>
  <c r="J891" i="3" l="1"/>
  <c r="J892" s="1"/>
  <c r="G892"/>
  <c r="H892" s="1"/>
  <c r="T882" i="1"/>
  <c r="U881"/>
  <c r="Z881" s="1"/>
  <c r="R882"/>
  <c r="V881"/>
  <c r="W881" s="1"/>
  <c r="X881" s="1"/>
  <c r="Y881" s="1"/>
  <c r="Y882"/>
  <c r="S882"/>
  <c r="Q882"/>
  <c r="P883"/>
  <c r="J893" i="3" l="1"/>
  <c r="G893"/>
  <c r="H893" s="1"/>
  <c r="V882" i="1"/>
  <c r="W882" s="1"/>
  <c r="X882" s="1"/>
  <c r="R883"/>
  <c r="T883"/>
  <c r="U882"/>
  <c r="Z882" s="1"/>
  <c r="Y883"/>
  <c r="S883"/>
  <c r="P884"/>
  <c r="Q883"/>
  <c r="G894" i="3" l="1"/>
  <c r="H894" s="1"/>
  <c r="Y884" i="1"/>
  <c r="P885"/>
  <c r="Q884"/>
  <c r="S884"/>
  <c r="V883"/>
  <c r="W883" s="1"/>
  <c r="X883" s="1"/>
  <c r="T884"/>
  <c r="R884"/>
  <c r="U883"/>
  <c r="Z883" s="1"/>
  <c r="J894" i="3" l="1"/>
  <c r="J895" s="1"/>
  <c r="G895"/>
  <c r="H895" s="1"/>
  <c r="R885" i="1"/>
  <c r="T885"/>
  <c r="V884"/>
  <c r="W884" s="1"/>
  <c r="X884" s="1"/>
  <c r="U884"/>
  <c r="Z884" s="1"/>
  <c r="Y885"/>
  <c r="Q885"/>
  <c r="S885"/>
  <c r="P886"/>
  <c r="G896" i="3" l="1"/>
  <c r="H896" s="1"/>
  <c r="V885" i="1"/>
  <c r="W885" s="1"/>
  <c r="X885" s="1"/>
  <c r="R886"/>
  <c r="T886"/>
  <c r="U885"/>
  <c r="Z885" s="1"/>
  <c r="Y886"/>
  <c r="S886"/>
  <c r="P887"/>
  <c r="Q886"/>
  <c r="J896" i="3" l="1"/>
  <c r="J897" s="1"/>
  <c r="G897"/>
  <c r="H897" s="1"/>
  <c r="Y887" i="1"/>
  <c r="Q887"/>
  <c r="S887"/>
  <c r="P888"/>
  <c r="T887"/>
  <c r="U886"/>
  <c r="Z886" s="1"/>
  <c r="V886"/>
  <c r="W886" s="1"/>
  <c r="X886" s="1"/>
  <c r="R887"/>
  <c r="J898" i="3" l="1"/>
  <c r="G898"/>
  <c r="H898" s="1"/>
  <c r="U887" i="1"/>
  <c r="Z887" s="1"/>
  <c r="R888"/>
  <c r="V887"/>
  <c r="W887" s="1"/>
  <c r="X887" s="1"/>
  <c r="T888"/>
  <c r="Y888"/>
  <c r="S888"/>
  <c r="Q888"/>
  <c r="P889"/>
  <c r="J899" i="3" l="1"/>
  <c r="G899"/>
  <c r="H899" s="1"/>
  <c r="U888" i="1"/>
  <c r="Z888" s="1"/>
  <c r="R889"/>
  <c r="T889"/>
  <c r="V888"/>
  <c r="W888" s="1"/>
  <c r="X888" s="1"/>
  <c r="Y889"/>
  <c r="S889"/>
  <c r="P890"/>
  <c r="Q889"/>
  <c r="G900" i="3" l="1"/>
  <c r="H900" s="1"/>
  <c r="P891" i="1"/>
  <c r="Y890"/>
  <c r="R890"/>
  <c r="Q890" s="1"/>
  <c r="T890"/>
  <c r="S890" s="1"/>
  <c r="U889"/>
  <c r="Z889" s="1"/>
  <c r="V889"/>
  <c r="W889" s="1"/>
  <c r="X889" s="1"/>
  <c r="J900" i="3" l="1"/>
  <c r="J901" s="1"/>
  <c r="G901"/>
  <c r="H901" s="1"/>
  <c r="Q891" i="1"/>
  <c r="P892"/>
  <c r="S891"/>
  <c r="R891"/>
  <c r="V890"/>
  <c r="W890" s="1"/>
  <c r="X890" s="1"/>
  <c r="U890"/>
  <c r="Z890" s="1"/>
  <c r="T891"/>
  <c r="J902" i="3" l="1"/>
  <c r="G902"/>
  <c r="H902" s="1"/>
  <c r="R892" i="1"/>
  <c r="T892"/>
  <c r="U891"/>
  <c r="Z891" s="1"/>
  <c r="V891"/>
  <c r="W891" s="1"/>
  <c r="X891" s="1"/>
  <c r="Y891" s="1"/>
  <c r="Y892"/>
  <c r="P893"/>
  <c r="Q892"/>
  <c r="S892"/>
  <c r="J903" i="3" l="1"/>
  <c r="G903"/>
  <c r="H903" s="1"/>
  <c r="R893" i="1"/>
  <c r="U892"/>
  <c r="Z892" s="1"/>
  <c r="V892"/>
  <c r="W892" s="1"/>
  <c r="X892" s="1"/>
  <c r="T893"/>
  <c r="Y893"/>
  <c r="Q893"/>
  <c r="S893"/>
  <c r="P894"/>
  <c r="G904" i="3" l="1"/>
  <c r="H904" s="1"/>
  <c r="R894" i="1"/>
  <c r="T894"/>
  <c r="U893"/>
  <c r="Z893" s="1"/>
  <c r="V893"/>
  <c r="W893" s="1"/>
  <c r="X893" s="1"/>
  <c r="Y894"/>
  <c r="S894"/>
  <c r="Q894"/>
  <c r="P895"/>
  <c r="J904" i="3" l="1"/>
  <c r="J905" s="1"/>
  <c r="G905"/>
  <c r="H905" s="1"/>
  <c r="V894" i="1"/>
  <c r="W894" s="1"/>
  <c r="X894" s="1"/>
  <c r="T895"/>
  <c r="R895"/>
  <c r="U894"/>
  <c r="Z894" s="1"/>
  <c r="Y895"/>
  <c r="Q895"/>
  <c r="S895"/>
  <c r="P896"/>
  <c r="J906" i="3" l="1"/>
  <c r="G906"/>
  <c r="H906" s="1"/>
  <c r="V895" i="1"/>
  <c r="W895" s="1"/>
  <c r="X895" s="1"/>
  <c r="R896"/>
  <c r="T896"/>
  <c r="U895"/>
  <c r="Z895" s="1"/>
  <c r="Y896"/>
  <c r="P897"/>
  <c r="Q896"/>
  <c r="S896"/>
  <c r="J907" i="3" l="1"/>
  <c r="G907"/>
  <c r="H907" s="1"/>
  <c r="Y897" i="1"/>
  <c r="S897"/>
  <c r="Q897"/>
  <c r="P898"/>
  <c r="R897"/>
  <c r="U896"/>
  <c r="Z896" s="1"/>
  <c r="V896"/>
  <c r="W896" s="1"/>
  <c r="X896" s="1"/>
  <c r="T897"/>
  <c r="J908" i="3" l="1"/>
  <c r="G908"/>
  <c r="H908" s="1"/>
  <c r="P899" i="1"/>
  <c r="Y898"/>
  <c r="V897"/>
  <c r="W897" s="1"/>
  <c r="X897" s="1"/>
  <c r="R898"/>
  <c r="Q898" s="1"/>
  <c r="T898"/>
  <c r="S898" s="1"/>
  <c r="U897"/>
  <c r="Z897" s="1"/>
  <c r="J909" i="3" l="1"/>
  <c r="G909"/>
  <c r="H909" s="1"/>
  <c r="T899" i="1"/>
  <c r="R899"/>
  <c r="V898"/>
  <c r="W898" s="1"/>
  <c r="X898" s="1"/>
  <c r="U898"/>
  <c r="Z898" s="1"/>
  <c r="P900"/>
  <c r="S899"/>
  <c r="Q899"/>
  <c r="J910" i="3" l="1"/>
  <c r="G910"/>
  <c r="H910" s="1"/>
  <c r="Y900" i="1"/>
  <c r="Q900"/>
  <c r="S900"/>
  <c r="P901"/>
  <c r="R900"/>
  <c r="U899"/>
  <c r="Z899" s="1"/>
  <c r="T900"/>
  <c r="V899"/>
  <c r="W899" s="1"/>
  <c r="X899" s="1"/>
  <c r="Y899" s="1"/>
  <c r="J911" i="3" l="1"/>
  <c r="G911"/>
  <c r="H911" s="1"/>
  <c r="Y901" i="1"/>
  <c r="Q901"/>
  <c r="S901"/>
  <c r="P902"/>
  <c r="U900"/>
  <c r="Z900" s="1"/>
  <c r="R901"/>
  <c r="V900"/>
  <c r="W900" s="1"/>
  <c r="X900" s="1"/>
  <c r="T901"/>
  <c r="G912" i="3" l="1"/>
  <c r="H912" s="1"/>
  <c r="R902" i="1"/>
  <c r="T902"/>
  <c r="U901"/>
  <c r="Z901" s="1"/>
  <c r="V901"/>
  <c r="W901" s="1"/>
  <c r="X901" s="1"/>
  <c r="Y902"/>
  <c r="Q902"/>
  <c r="S902"/>
  <c r="P903"/>
  <c r="J912" i="3" l="1"/>
  <c r="G913"/>
  <c r="H913" s="1"/>
  <c r="U902" i="1"/>
  <c r="Z902" s="1"/>
  <c r="R903"/>
  <c r="V902"/>
  <c r="W902" s="1"/>
  <c r="X902" s="1"/>
  <c r="T903"/>
  <c r="Y903"/>
  <c r="Q903"/>
  <c r="S903"/>
  <c r="P904"/>
  <c r="J913" i="3" l="1"/>
  <c r="G914"/>
  <c r="H914" s="1"/>
  <c r="R904" i="1"/>
  <c r="Q904" s="1"/>
  <c r="U903"/>
  <c r="Z903" s="1"/>
  <c r="V903"/>
  <c r="W903" s="1"/>
  <c r="X903" s="1"/>
  <c r="T904"/>
  <c r="S904" s="1"/>
  <c r="P905"/>
  <c r="Y904"/>
  <c r="J914" i="3" l="1"/>
  <c r="J915" s="1"/>
  <c r="G915"/>
  <c r="H915" s="1"/>
  <c r="U904" i="1"/>
  <c r="Z904" s="1"/>
  <c r="V904"/>
  <c r="W904" s="1"/>
  <c r="X904" s="1"/>
  <c r="T905"/>
  <c r="S905" s="1"/>
  <c r="R905"/>
  <c r="Q905" s="1"/>
  <c r="P906"/>
  <c r="G916" i="3" l="1"/>
  <c r="H916" s="1"/>
  <c r="Q906" i="1"/>
  <c r="S906"/>
  <c r="P907"/>
  <c r="R906"/>
  <c r="T906"/>
  <c r="U905"/>
  <c r="Z905" s="1"/>
  <c r="V905"/>
  <c r="W905" s="1"/>
  <c r="X905" s="1"/>
  <c r="Y905" s="1"/>
  <c r="J916" i="3" l="1"/>
  <c r="J917" s="1"/>
  <c r="G917"/>
  <c r="H917" s="1"/>
  <c r="Y907" i="1"/>
  <c r="Q907"/>
  <c r="S907"/>
  <c r="P908"/>
  <c r="R907"/>
  <c r="V906"/>
  <c r="W906" s="1"/>
  <c r="X906" s="1"/>
  <c r="Y906" s="1"/>
  <c r="T907"/>
  <c r="U906"/>
  <c r="Z906" s="1"/>
  <c r="J918" i="3" l="1"/>
  <c r="G918"/>
  <c r="H918" s="1"/>
  <c r="R908" i="1"/>
  <c r="T908"/>
  <c r="U907"/>
  <c r="Z907" s="1"/>
  <c r="V907"/>
  <c r="W907" s="1"/>
  <c r="X907" s="1"/>
  <c r="Y908"/>
  <c r="S908"/>
  <c r="Q908"/>
  <c r="P909"/>
  <c r="J919" i="3" l="1"/>
  <c r="G919"/>
  <c r="H919" s="1"/>
  <c r="R909" i="1"/>
  <c r="T909"/>
  <c r="U908"/>
  <c r="Z908" s="1"/>
  <c r="V908"/>
  <c r="W908" s="1"/>
  <c r="X908" s="1"/>
  <c r="Y909"/>
  <c r="S909"/>
  <c r="Q909"/>
  <c r="P910"/>
  <c r="J920" i="3" l="1"/>
  <c r="G920"/>
  <c r="H920" s="1"/>
  <c r="R910" i="1"/>
  <c r="Q910" s="1"/>
  <c r="T910"/>
  <c r="S910" s="1"/>
  <c r="U909"/>
  <c r="Z909" s="1"/>
  <c r="V909"/>
  <c r="W909" s="1"/>
  <c r="X909" s="1"/>
  <c r="Y910"/>
  <c r="P911"/>
  <c r="G921" i="3" l="1"/>
  <c r="H921" s="1"/>
  <c r="R911" i="1"/>
  <c r="Q911" s="1"/>
  <c r="T911"/>
  <c r="S911" s="1"/>
  <c r="U910"/>
  <c r="Z910" s="1"/>
  <c r="V910"/>
  <c r="W910" s="1"/>
  <c r="X910" s="1"/>
  <c r="Y911"/>
  <c r="P912"/>
  <c r="J921" i="3" l="1"/>
  <c r="G922"/>
  <c r="H922" s="1"/>
  <c r="Y912" i="1"/>
  <c r="S912"/>
  <c r="P913"/>
  <c r="R912"/>
  <c r="Q912" s="1"/>
  <c r="V911"/>
  <c r="W911" s="1"/>
  <c r="X911" s="1"/>
  <c r="U911"/>
  <c r="Z911" s="1"/>
  <c r="T912"/>
  <c r="J922" i="3" l="1"/>
  <c r="G923"/>
  <c r="H923" s="1"/>
  <c r="Y913" i="1"/>
  <c r="P914"/>
  <c r="V912"/>
  <c r="W912" s="1"/>
  <c r="X912" s="1"/>
  <c r="R913"/>
  <c r="Q913" s="1"/>
  <c r="T913"/>
  <c r="S913" s="1"/>
  <c r="U912"/>
  <c r="Z912" s="1"/>
  <c r="J923" i="3" l="1"/>
  <c r="J924" s="1"/>
  <c r="G924"/>
  <c r="H924" s="1"/>
  <c r="Q914" i="1"/>
  <c r="S914"/>
  <c r="P915"/>
  <c r="R914"/>
  <c r="T914"/>
  <c r="U913"/>
  <c r="Z913" s="1"/>
  <c r="V913"/>
  <c r="W913" s="1"/>
  <c r="X913" s="1"/>
  <c r="J925" i="3" l="1"/>
  <c r="G925"/>
  <c r="H925" s="1"/>
  <c r="V914" i="1"/>
  <c r="W914" s="1"/>
  <c r="X914" s="1"/>
  <c r="Y914" s="1"/>
  <c r="R915"/>
  <c r="T915"/>
  <c r="U914"/>
  <c r="Z914" s="1"/>
  <c r="Y915"/>
  <c r="Q915"/>
  <c r="S915"/>
  <c r="P916"/>
  <c r="J926" i="3" l="1"/>
  <c r="G926"/>
  <c r="H926" s="1"/>
  <c r="V915" i="1"/>
  <c r="W915" s="1"/>
  <c r="X915" s="1"/>
  <c r="R916"/>
  <c r="Q916" s="1"/>
  <c r="T916"/>
  <c r="S916" s="1"/>
  <c r="U915"/>
  <c r="Z915" s="1"/>
  <c r="P917"/>
  <c r="Y916"/>
  <c r="G927" i="3" l="1"/>
  <c r="H927" s="1"/>
  <c r="U916" i="1"/>
  <c r="Z916" s="1"/>
  <c r="V916"/>
  <c r="W916" s="1"/>
  <c r="X916" s="1"/>
  <c r="T917"/>
  <c r="R917"/>
  <c r="P918"/>
  <c r="S917"/>
  <c r="Q917"/>
  <c r="J927" i="3" l="1"/>
  <c r="J928" s="1"/>
  <c r="G928"/>
  <c r="H928" s="1"/>
  <c r="Y918" i="1"/>
  <c r="S918"/>
  <c r="P919"/>
  <c r="R918"/>
  <c r="Q918" s="1"/>
  <c r="T918"/>
  <c r="U917"/>
  <c r="Z917" s="1"/>
  <c r="V917"/>
  <c r="W917" s="1"/>
  <c r="X917" s="1"/>
  <c r="Y917" s="1"/>
  <c r="J929" i="3" l="1"/>
  <c r="G929"/>
  <c r="H929" s="1"/>
  <c r="Q919" i="1"/>
  <c r="S919"/>
  <c r="P920"/>
  <c r="R919"/>
  <c r="T919"/>
  <c r="U918"/>
  <c r="Z918" s="1"/>
  <c r="V918"/>
  <c r="W918" s="1"/>
  <c r="X918" s="1"/>
  <c r="J930" i="3" l="1"/>
  <c r="G930"/>
  <c r="H930" s="1"/>
  <c r="R920" i="1"/>
  <c r="T920"/>
  <c r="V919"/>
  <c r="W919" s="1"/>
  <c r="X919" s="1"/>
  <c r="Y919" s="1"/>
  <c r="U919"/>
  <c r="Z919" s="1"/>
  <c r="Y920"/>
  <c r="S920"/>
  <c r="Q920"/>
  <c r="P921"/>
  <c r="G931" i="3" l="1"/>
  <c r="H931" s="1"/>
  <c r="V920" i="1"/>
  <c r="W920" s="1"/>
  <c r="X920" s="1"/>
  <c r="R921"/>
  <c r="T921"/>
  <c r="U920"/>
  <c r="Z920" s="1"/>
  <c r="Y921"/>
  <c r="S921"/>
  <c r="P922"/>
  <c r="Q921"/>
  <c r="J931" i="3" l="1"/>
  <c r="J932" s="1"/>
  <c r="G932"/>
  <c r="H932" s="1"/>
  <c r="Y922" i="1"/>
  <c r="S922"/>
  <c r="Q922"/>
  <c r="P923"/>
  <c r="R922"/>
  <c r="U921"/>
  <c r="Z921" s="1"/>
  <c r="V921"/>
  <c r="W921" s="1"/>
  <c r="X921" s="1"/>
  <c r="T922"/>
  <c r="J933" i="3" l="1"/>
  <c r="G933"/>
  <c r="H933" s="1"/>
  <c r="V922" i="1"/>
  <c r="W922" s="1"/>
  <c r="X922" s="1"/>
  <c r="R923"/>
  <c r="T923"/>
  <c r="U922"/>
  <c r="Z922" s="1"/>
  <c r="Y923"/>
  <c r="S923"/>
  <c r="Q923"/>
  <c r="P924"/>
  <c r="G934" i="3" l="1"/>
  <c r="H934" s="1"/>
  <c r="R924" i="1"/>
  <c r="T924"/>
  <c r="V923"/>
  <c r="W923" s="1"/>
  <c r="X923" s="1"/>
  <c r="U923"/>
  <c r="Z923" s="1"/>
  <c r="Y924"/>
  <c r="Q924"/>
  <c r="S924"/>
  <c r="P925"/>
  <c r="J934" i="3" l="1"/>
  <c r="J935" s="1"/>
  <c r="G935"/>
  <c r="H935" s="1"/>
  <c r="R925" i="1"/>
  <c r="Q925" s="1"/>
  <c r="V924"/>
  <c r="W924" s="1"/>
  <c r="X924" s="1"/>
  <c r="T925"/>
  <c r="S925" s="1"/>
  <c r="U924"/>
  <c r="Z924" s="1"/>
  <c r="P926"/>
  <c r="Y925"/>
  <c r="J936" i="3" l="1"/>
  <c r="G936"/>
  <c r="H936" s="1"/>
  <c r="T926" i="1"/>
  <c r="S926" s="1"/>
  <c r="R926"/>
  <c r="Q926" s="1"/>
  <c r="V925"/>
  <c r="W925" s="1"/>
  <c r="X925" s="1"/>
  <c r="U925"/>
  <c r="Z925" s="1"/>
  <c r="P927"/>
  <c r="Y926"/>
  <c r="J937" i="3" l="1"/>
  <c r="G937"/>
  <c r="H937" s="1"/>
  <c r="V926" i="1"/>
  <c r="W926" s="1"/>
  <c r="X926" s="1"/>
  <c r="R927"/>
  <c r="Q927" s="1"/>
  <c r="U926"/>
  <c r="Z926" s="1"/>
  <c r="T927"/>
  <c r="S927" s="1"/>
  <c r="P928"/>
  <c r="G938" i="3" l="1"/>
  <c r="H938" s="1"/>
  <c r="T928" i="1"/>
  <c r="V927"/>
  <c r="W927" s="1"/>
  <c r="X927" s="1"/>
  <c r="Y927" s="1"/>
  <c r="R928"/>
  <c r="U927"/>
  <c r="Z927" s="1"/>
  <c r="Q928"/>
  <c r="P929"/>
  <c r="S928"/>
  <c r="J938" i="3" l="1"/>
  <c r="J939" s="1"/>
  <c r="G939"/>
  <c r="H939" s="1"/>
  <c r="Y929" i="1"/>
  <c r="Q929"/>
  <c r="S929"/>
  <c r="P930"/>
  <c r="R929"/>
  <c r="T929"/>
  <c r="U928"/>
  <c r="Z928" s="1"/>
  <c r="V928"/>
  <c r="W928" s="1"/>
  <c r="X928" s="1"/>
  <c r="Y928" s="1"/>
  <c r="G940" i="3" l="1"/>
  <c r="H940" s="1"/>
  <c r="R930" i="1"/>
  <c r="T930"/>
  <c r="U929"/>
  <c r="Z929" s="1"/>
  <c r="V929"/>
  <c r="W929" s="1"/>
  <c r="X929" s="1"/>
  <c r="Y930"/>
  <c r="Q930"/>
  <c r="S930"/>
  <c r="P931"/>
  <c r="J940" i="3" l="1"/>
  <c r="J941" s="1"/>
  <c r="G941"/>
  <c r="H941" s="1"/>
  <c r="T931" i="1"/>
  <c r="U930"/>
  <c r="Z930" s="1"/>
  <c r="V930"/>
  <c r="W930" s="1"/>
  <c r="X930" s="1"/>
  <c r="R931"/>
  <c r="Y931"/>
  <c r="Q931"/>
  <c r="P932"/>
  <c r="S931"/>
  <c r="J942" i="3" l="1"/>
  <c r="G942"/>
  <c r="H942" s="1"/>
  <c r="Y932" i="1"/>
  <c r="S932"/>
  <c r="Q932"/>
  <c r="P933"/>
  <c r="V931"/>
  <c r="W931" s="1"/>
  <c r="X931" s="1"/>
  <c r="R932"/>
  <c r="T932"/>
  <c r="U931"/>
  <c r="Z931" s="1"/>
  <c r="J943" i="3" l="1"/>
  <c r="G943"/>
  <c r="H943" s="1"/>
  <c r="Y933" i="1"/>
  <c r="S933"/>
  <c r="Q933"/>
  <c r="P934"/>
  <c r="T933"/>
  <c r="U932"/>
  <c r="Z932" s="1"/>
  <c r="R933"/>
  <c r="V932"/>
  <c r="W932" s="1"/>
  <c r="X932" s="1"/>
  <c r="J944" i="3" l="1"/>
  <c r="G944"/>
  <c r="H944" s="1"/>
  <c r="V933" i="1"/>
  <c r="W933" s="1"/>
  <c r="X933" s="1"/>
  <c r="R934"/>
  <c r="T934"/>
  <c r="U933"/>
  <c r="Z933" s="1"/>
  <c r="Y934"/>
  <c r="P935"/>
  <c r="S934"/>
  <c r="Q934"/>
  <c r="G945" i="3" l="1"/>
  <c r="H945" s="1"/>
  <c r="Y935" i="1"/>
  <c r="P936"/>
  <c r="Q935"/>
  <c r="S935"/>
  <c r="V934"/>
  <c r="W934" s="1"/>
  <c r="X934" s="1"/>
  <c r="R935"/>
  <c r="T935"/>
  <c r="U934"/>
  <c r="Z934" s="1"/>
  <c r="J945" i="3" l="1"/>
  <c r="J946" s="1"/>
  <c r="G946"/>
  <c r="H946" s="1"/>
  <c r="Y936" i="1"/>
  <c r="S936"/>
  <c r="Q936"/>
  <c r="P937"/>
  <c r="U935"/>
  <c r="Z935" s="1"/>
  <c r="V935"/>
  <c r="W935" s="1"/>
  <c r="X935" s="1"/>
  <c r="R936"/>
  <c r="T936"/>
  <c r="G947" i="3" l="1"/>
  <c r="H947" s="1"/>
  <c r="Y937" i="1"/>
  <c r="S937"/>
  <c r="P938"/>
  <c r="Q937"/>
  <c r="V936"/>
  <c r="W936" s="1"/>
  <c r="X936" s="1"/>
  <c r="R937"/>
  <c r="T937"/>
  <c r="U936"/>
  <c r="Z936" s="1"/>
  <c r="J947" i="3" l="1"/>
  <c r="J948" s="1"/>
  <c r="G948"/>
  <c r="H948" s="1"/>
  <c r="Y938" i="1"/>
  <c r="Q938"/>
  <c r="S938"/>
  <c r="P939"/>
  <c r="R938"/>
  <c r="T938"/>
  <c r="U937"/>
  <c r="Z937" s="1"/>
  <c r="V937"/>
  <c r="W937" s="1"/>
  <c r="X937" s="1"/>
  <c r="J949" i="3" l="1"/>
  <c r="G949"/>
  <c r="H949" s="1"/>
  <c r="T939" i="1"/>
  <c r="U938"/>
  <c r="Z938" s="1"/>
  <c r="V938"/>
  <c r="W938" s="1"/>
  <c r="X938" s="1"/>
  <c r="R939"/>
  <c r="Y939"/>
  <c r="P940"/>
  <c r="Q939"/>
  <c r="S939"/>
  <c r="J950" i="3" l="1"/>
  <c r="G950"/>
  <c r="H950" s="1"/>
  <c r="R940" i="1"/>
  <c r="V939"/>
  <c r="W939" s="1"/>
  <c r="X939" s="1"/>
  <c r="T940"/>
  <c r="U939"/>
  <c r="Z939" s="1"/>
  <c r="Y940"/>
  <c r="S940"/>
  <c r="Q940"/>
  <c r="P941"/>
  <c r="G951" i="3" l="1"/>
  <c r="H951" s="1"/>
  <c r="U940" i="1"/>
  <c r="Z940" s="1"/>
  <c r="V940"/>
  <c r="W940" s="1"/>
  <c r="X940" s="1"/>
  <c r="T941"/>
  <c r="R941"/>
  <c r="Y941"/>
  <c r="S941"/>
  <c r="P942"/>
  <c r="Q941"/>
  <c r="J951" i="3" l="1"/>
  <c r="J952" s="1"/>
  <c r="G952"/>
  <c r="H952" s="1"/>
  <c r="Y942" i="1"/>
  <c r="S942"/>
  <c r="P943"/>
  <c r="Q942"/>
  <c r="V941"/>
  <c r="W941" s="1"/>
  <c r="X941" s="1"/>
  <c r="R942"/>
  <c r="T942"/>
  <c r="U941"/>
  <c r="Z941" s="1"/>
  <c r="J953" i="3" l="1"/>
  <c r="G953"/>
  <c r="H953" s="1"/>
  <c r="V942" i="1"/>
  <c r="W942" s="1"/>
  <c r="X942" s="1"/>
  <c r="R943"/>
  <c r="T943"/>
  <c r="U942"/>
  <c r="Z942" s="1"/>
  <c r="Y943"/>
  <c r="P944"/>
  <c r="S943"/>
  <c r="Q943"/>
  <c r="J954" i="3" l="1"/>
  <c r="G954"/>
  <c r="H954" s="1"/>
  <c r="Y944" i="1"/>
  <c r="S944"/>
  <c r="Q944"/>
  <c r="P945"/>
  <c r="U943"/>
  <c r="Z943" s="1"/>
  <c r="V943"/>
  <c r="W943" s="1"/>
  <c r="X943" s="1"/>
  <c r="R944"/>
  <c r="T944"/>
  <c r="J955" i="3" l="1"/>
  <c r="G955"/>
  <c r="H955" s="1"/>
  <c r="V944" i="1"/>
  <c r="W944" s="1"/>
  <c r="X944" s="1"/>
  <c r="T945"/>
  <c r="R945"/>
  <c r="U944"/>
  <c r="Z944" s="1"/>
  <c r="Y945"/>
  <c r="S945"/>
  <c r="Q945"/>
  <c r="P946"/>
  <c r="G956" i="3" l="1"/>
  <c r="H956" s="1"/>
  <c r="U945" i="1"/>
  <c r="Z945" s="1"/>
  <c r="V945"/>
  <c r="W945" s="1"/>
  <c r="X945" s="1"/>
  <c r="R946"/>
  <c r="T946"/>
  <c r="Y946"/>
  <c r="Q946"/>
  <c r="P947"/>
  <c r="S946"/>
  <c r="J956" i="3" l="1"/>
  <c r="J957" s="1"/>
  <c r="G957"/>
  <c r="H957" s="1"/>
  <c r="V946" i="1"/>
  <c r="W946" s="1"/>
  <c r="X946" s="1"/>
  <c r="R947"/>
  <c r="T947"/>
  <c r="U946"/>
  <c r="Z946" s="1"/>
  <c r="Y947"/>
  <c r="S947"/>
  <c r="P948"/>
  <c r="Q947"/>
  <c r="J958" i="3" l="1"/>
  <c r="G958"/>
  <c r="H958" s="1"/>
  <c r="Y948" i="1"/>
  <c r="Q948"/>
  <c r="S948"/>
  <c r="P949"/>
  <c r="V947"/>
  <c r="W947" s="1"/>
  <c r="X947" s="1"/>
  <c r="U947"/>
  <c r="Z947" s="1"/>
  <c r="R948"/>
  <c r="T948"/>
  <c r="J959" i="3" l="1"/>
  <c r="G959"/>
  <c r="H959" s="1"/>
  <c r="R949" i="1"/>
  <c r="T949"/>
  <c r="U948"/>
  <c r="Z948" s="1"/>
  <c r="V948"/>
  <c r="W948" s="1"/>
  <c r="X948" s="1"/>
  <c r="Y949"/>
  <c r="Q949"/>
  <c r="S949"/>
  <c r="P950"/>
  <c r="J960" i="3" l="1"/>
  <c r="G960"/>
  <c r="H960" s="1"/>
  <c r="R950" i="1"/>
  <c r="V949"/>
  <c r="W949" s="1"/>
  <c r="X949" s="1"/>
  <c r="T950"/>
  <c r="U949"/>
  <c r="Z949" s="1"/>
  <c r="Y950"/>
  <c r="Q950"/>
  <c r="S950"/>
  <c r="P951"/>
  <c r="J961" i="3" l="1"/>
  <c r="G961"/>
  <c r="H961" s="1"/>
  <c r="V950" i="1"/>
  <c r="W950" s="1"/>
  <c r="X950" s="1"/>
  <c r="R951"/>
  <c r="T951"/>
  <c r="U950"/>
  <c r="Z950" s="1"/>
  <c r="Y951"/>
  <c r="S951"/>
  <c r="Q951"/>
  <c r="P952"/>
  <c r="J962" i="3" l="1"/>
  <c r="G962"/>
  <c r="H962" s="1"/>
  <c r="V951" i="1"/>
  <c r="W951" s="1"/>
  <c r="X951" s="1"/>
  <c r="R952"/>
  <c r="T952"/>
  <c r="U951"/>
  <c r="Z951" s="1"/>
  <c r="Y952"/>
  <c r="Q952"/>
  <c r="S952"/>
  <c r="P953"/>
  <c r="J963" i="3" l="1"/>
  <c r="G963"/>
  <c r="H963" s="1"/>
  <c r="U952" i="1"/>
  <c r="Z952" s="1"/>
  <c r="V952"/>
  <c r="W952" s="1"/>
  <c r="X952" s="1"/>
  <c r="R953"/>
  <c r="T953"/>
  <c r="Y953"/>
  <c r="Q953"/>
  <c r="S953"/>
  <c r="P954"/>
  <c r="J964" i="3" l="1"/>
  <c r="G964"/>
  <c r="H964" s="1"/>
  <c r="V953" i="1"/>
  <c r="W953" s="1"/>
  <c r="X953" s="1"/>
  <c r="R954"/>
  <c r="T954"/>
  <c r="U953"/>
  <c r="Z953" s="1"/>
  <c r="Y954"/>
  <c r="S954"/>
  <c r="P955"/>
  <c r="Q954"/>
  <c r="J965" i="3" l="1"/>
  <c r="G965"/>
  <c r="H965" s="1"/>
  <c r="Y955" i="1"/>
  <c r="P956"/>
  <c r="Q955"/>
  <c r="S955"/>
  <c r="V954"/>
  <c r="W954" s="1"/>
  <c r="X954" s="1"/>
  <c r="R955"/>
  <c r="T955"/>
  <c r="U954"/>
  <c r="Z954" s="1"/>
  <c r="G966" i="3" l="1"/>
  <c r="H966" s="1"/>
  <c r="Y956" i="1"/>
  <c r="Q956"/>
  <c r="S956"/>
  <c r="P957"/>
  <c r="V955"/>
  <c r="W955" s="1"/>
  <c r="X955" s="1"/>
  <c r="T956"/>
  <c r="R956"/>
  <c r="U955"/>
  <c r="Z955" s="1"/>
  <c r="J966" i="3" l="1"/>
  <c r="G967"/>
  <c r="H967" s="1"/>
  <c r="T957" i="1"/>
  <c r="S957" s="1"/>
  <c r="V956"/>
  <c r="W956" s="1"/>
  <c r="X956" s="1"/>
  <c r="R957"/>
  <c r="Q957" s="1"/>
  <c r="U956"/>
  <c r="Z956" s="1"/>
  <c r="P958"/>
  <c r="Y957"/>
  <c r="J967" i="3" l="1"/>
  <c r="J968" s="1"/>
  <c r="G968"/>
  <c r="H968" s="1"/>
  <c r="Q958" i="1"/>
  <c r="S958"/>
  <c r="P959"/>
  <c r="U957"/>
  <c r="Z957" s="1"/>
  <c r="V957"/>
  <c r="W957" s="1"/>
  <c r="X957" s="1"/>
  <c r="R958"/>
  <c r="T958"/>
  <c r="J969" i="3" l="1"/>
  <c r="G969"/>
  <c r="H969" s="1"/>
  <c r="V958" i="1"/>
  <c r="W958" s="1"/>
  <c r="X958" s="1"/>
  <c r="Y958" s="1"/>
  <c r="T959"/>
  <c r="S959" s="1"/>
  <c r="U958"/>
  <c r="Z958" s="1"/>
  <c r="R959"/>
  <c r="Q959" s="1"/>
  <c r="Y959"/>
  <c r="P960"/>
  <c r="J970" i="3" l="1"/>
  <c r="G970"/>
  <c r="H970" s="1"/>
  <c r="U959" i="1"/>
  <c r="Z959" s="1"/>
  <c r="V959"/>
  <c r="W959" s="1"/>
  <c r="X959" s="1"/>
  <c r="R960"/>
  <c r="Q960" s="1"/>
  <c r="T960"/>
  <c r="S960" s="1"/>
  <c r="Y960"/>
  <c r="P961"/>
  <c r="J971" i="3" l="1"/>
  <c r="G971"/>
  <c r="H971" s="1"/>
  <c r="U960" i="1"/>
  <c r="Z960" s="1"/>
  <c r="V960"/>
  <c r="W960" s="1"/>
  <c r="X960" s="1"/>
  <c r="T961"/>
  <c r="S961" s="1"/>
  <c r="R961"/>
  <c r="Q961" s="1"/>
  <c r="P962"/>
  <c r="J972" i="3" l="1"/>
  <c r="G972"/>
  <c r="H972" s="1"/>
  <c r="V961" i="1"/>
  <c r="W961" s="1"/>
  <c r="X961" s="1"/>
  <c r="Y961" s="1"/>
  <c r="T962"/>
  <c r="R962"/>
  <c r="U961"/>
  <c r="Z961" s="1"/>
  <c r="S962"/>
  <c r="P963"/>
  <c r="Q962"/>
  <c r="J973" i="3" l="1"/>
  <c r="G973"/>
  <c r="H973" s="1"/>
  <c r="Y963" i="1"/>
  <c r="P964"/>
  <c r="S963"/>
  <c r="Q963"/>
  <c r="T963"/>
  <c r="U962"/>
  <c r="Z962" s="1"/>
  <c r="V962"/>
  <c r="W962" s="1"/>
  <c r="X962" s="1"/>
  <c r="Y962" s="1"/>
  <c r="R963"/>
  <c r="J974" i="3" l="1"/>
  <c r="G974"/>
  <c r="H974" s="1"/>
  <c r="Y964" i="1"/>
  <c r="Q964"/>
  <c r="S964"/>
  <c r="P965"/>
  <c r="T964"/>
  <c r="U963"/>
  <c r="Z963" s="1"/>
  <c r="V963"/>
  <c r="W963" s="1"/>
  <c r="X963" s="1"/>
  <c r="R964"/>
  <c r="J975" i="3" l="1"/>
  <c r="G975"/>
  <c r="H975" s="1"/>
  <c r="Y965" i="1"/>
  <c r="Q965"/>
  <c r="S965"/>
  <c r="P966"/>
  <c r="U964"/>
  <c r="Z964" s="1"/>
  <c r="R965"/>
  <c r="T965"/>
  <c r="V964"/>
  <c r="W964" s="1"/>
  <c r="X964" s="1"/>
  <c r="G976" i="3" l="1"/>
  <c r="H976" s="1"/>
  <c r="Y966" i="1"/>
  <c r="P967"/>
  <c r="Q966"/>
  <c r="S966"/>
  <c r="V965"/>
  <c r="W965" s="1"/>
  <c r="X965" s="1"/>
  <c r="T966"/>
  <c r="R966"/>
  <c r="U965"/>
  <c r="Z965" s="1"/>
  <c r="J976" i="3" l="1"/>
  <c r="J977" s="1"/>
  <c r="G977"/>
  <c r="H977" s="1"/>
  <c r="P968" i="1"/>
  <c r="Y967"/>
  <c r="R967"/>
  <c r="Q967" s="1"/>
  <c r="T967"/>
  <c r="S967" s="1"/>
  <c r="V966"/>
  <c r="W966" s="1"/>
  <c r="X966" s="1"/>
  <c r="U966"/>
  <c r="Z966" s="1"/>
  <c r="J978" i="3" l="1"/>
  <c r="G978"/>
  <c r="H978" s="1"/>
  <c r="P969" i="1"/>
  <c r="S968"/>
  <c r="U967"/>
  <c r="Z967" s="1"/>
  <c r="R968"/>
  <c r="Q968" s="1"/>
  <c r="V967"/>
  <c r="W967" s="1"/>
  <c r="X967" s="1"/>
  <c r="T968"/>
  <c r="G979" i="3" l="1"/>
  <c r="H979" s="1"/>
  <c r="P970" i="1"/>
  <c r="Q969"/>
  <c r="S969"/>
  <c r="V968"/>
  <c r="W968" s="1"/>
  <c r="X968" s="1"/>
  <c r="Y968" s="1"/>
  <c r="T969"/>
  <c r="R969"/>
  <c r="U968"/>
  <c r="Z968" s="1"/>
  <c r="J979" i="3" l="1"/>
  <c r="J980" s="1"/>
  <c r="G980"/>
  <c r="H980" s="1"/>
  <c r="T970" i="1"/>
  <c r="U969"/>
  <c r="Z969" s="1"/>
  <c r="R970"/>
  <c r="Y970"/>
  <c r="S970"/>
  <c r="Q970"/>
  <c r="P971"/>
  <c r="V969"/>
  <c r="W969" s="1"/>
  <c r="X969" s="1"/>
  <c r="Y969" s="1"/>
  <c r="J981" i="3" l="1"/>
  <c r="G981"/>
  <c r="H981" s="1"/>
  <c r="V970" i="1"/>
  <c r="W970" s="1"/>
  <c r="X970" s="1"/>
  <c r="T971"/>
  <c r="S971" s="1"/>
  <c r="R971"/>
  <c r="Q971" s="1"/>
  <c r="U970"/>
  <c r="Z970" s="1"/>
  <c r="Y971"/>
  <c r="P972"/>
  <c r="J982" i="3" l="1"/>
  <c r="G982"/>
  <c r="H982" s="1"/>
  <c r="V971" i="1"/>
  <c r="W971" s="1"/>
  <c r="X971" s="1"/>
  <c r="R972"/>
  <c r="Q972" s="1"/>
  <c r="T972"/>
  <c r="S972" s="1"/>
  <c r="U971"/>
  <c r="Z971" s="1"/>
  <c r="Y972"/>
  <c r="P973"/>
  <c r="G983" i="3" l="1"/>
  <c r="H983" s="1"/>
  <c r="S973" i="1"/>
  <c r="P974"/>
  <c r="Q973"/>
  <c r="T973"/>
  <c r="U972"/>
  <c r="Z972" s="1"/>
  <c r="V972"/>
  <c r="W972" s="1"/>
  <c r="X972" s="1"/>
  <c r="R973"/>
  <c r="J983" i="3" l="1"/>
  <c r="J984" s="1"/>
  <c r="G984"/>
  <c r="H984" s="1"/>
  <c r="Y974" i="1"/>
  <c r="Q974"/>
  <c r="P975"/>
  <c r="S974"/>
  <c r="V973"/>
  <c r="W973" s="1"/>
  <c r="X973" s="1"/>
  <c r="Y973" s="1"/>
  <c r="T974"/>
  <c r="R974"/>
  <c r="U973"/>
  <c r="Z973" s="1"/>
  <c r="J985" i="3" l="1"/>
  <c r="G985"/>
  <c r="H985" s="1"/>
  <c r="R975" i="1"/>
  <c r="V974"/>
  <c r="W974" s="1"/>
  <c r="X974" s="1"/>
  <c r="T975"/>
  <c r="U974"/>
  <c r="Z974" s="1"/>
  <c r="Y975"/>
  <c r="S975"/>
  <c r="Q975"/>
  <c r="P976"/>
  <c r="J986" i="3" l="1"/>
  <c r="G986"/>
  <c r="H986" s="1"/>
  <c r="Y976" i="1"/>
  <c r="S976"/>
  <c r="Q976"/>
  <c r="P977"/>
  <c r="R976"/>
  <c r="V975"/>
  <c r="W975" s="1"/>
  <c r="X975" s="1"/>
  <c r="T976"/>
  <c r="U975"/>
  <c r="Z975" s="1"/>
  <c r="J987" i="3" l="1"/>
  <c r="G987"/>
  <c r="H987" s="1"/>
  <c r="R977" i="1"/>
  <c r="T977"/>
  <c r="U976"/>
  <c r="Z976" s="1"/>
  <c r="V976"/>
  <c r="W976" s="1"/>
  <c r="X976" s="1"/>
  <c r="Y977"/>
  <c r="S977"/>
  <c r="Q977"/>
  <c r="P978"/>
  <c r="J988" i="3" l="1"/>
  <c r="G988"/>
  <c r="H988" s="1"/>
  <c r="V977" i="1"/>
  <c r="W977" s="1"/>
  <c r="X977" s="1"/>
  <c r="T978"/>
  <c r="R978"/>
  <c r="U977"/>
  <c r="Z977" s="1"/>
  <c r="Y978"/>
  <c r="Q978"/>
  <c r="P979"/>
  <c r="S978"/>
  <c r="J989" i="3" l="1"/>
  <c r="G989"/>
  <c r="H989" s="1"/>
  <c r="Y979" i="1"/>
  <c r="Q979"/>
  <c r="S979"/>
  <c r="P980"/>
  <c r="R979"/>
  <c r="T979"/>
  <c r="U978"/>
  <c r="Z978" s="1"/>
  <c r="V978"/>
  <c r="W978" s="1"/>
  <c r="X978" s="1"/>
  <c r="G990" i="3" l="1"/>
  <c r="H990" s="1"/>
  <c r="Y980" i="1"/>
  <c r="S980"/>
  <c r="P981"/>
  <c r="Q980"/>
  <c r="V979"/>
  <c r="W979" s="1"/>
  <c r="X979" s="1"/>
  <c r="R980"/>
  <c r="T980"/>
  <c r="U979"/>
  <c r="Z979" s="1"/>
  <c r="J990" i="3" l="1"/>
  <c r="J991" s="1"/>
  <c r="G991"/>
  <c r="H991" s="1"/>
  <c r="Y981" i="1"/>
  <c r="Q981"/>
  <c r="S981"/>
  <c r="V980"/>
  <c r="W980" s="1"/>
  <c r="X980" s="1"/>
  <c r="R981"/>
  <c r="T981"/>
  <c r="U980"/>
  <c r="Z980" s="1"/>
  <c r="G992" i="3" l="1"/>
  <c r="H992" s="1"/>
  <c r="V981" i="1"/>
  <c r="W981" s="1"/>
  <c r="X981" s="1"/>
  <c r="T982"/>
  <c r="S982" s="1"/>
  <c r="R982"/>
  <c r="Q982" s="1"/>
  <c r="U981"/>
  <c r="Z981" s="1"/>
  <c r="J992" i="3" l="1"/>
  <c r="J993" s="1"/>
  <c r="G993"/>
  <c r="H993" s="1"/>
  <c r="V982" i="1"/>
  <c r="W982" s="1"/>
  <c r="X982" s="1"/>
  <c r="T983"/>
  <c r="V983"/>
  <c r="W983" s="1"/>
  <c r="U982"/>
  <c r="R983"/>
  <c r="G994" i="3" l="1"/>
  <c r="H994" s="1"/>
  <c r="Z982" i="1"/>
  <c r="Z983"/>
  <c r="X999"/>
  <c r="X1000"/>
  <c r="X993"/>
  <c r="X983"/>
  <c r="Y983" s="1"/>
  <c r="X991"/>
  <c r="X994"/>
  <c r="Y994" s="1"/>
  <c r="Y1003" s="1"/>
  <c r="X990"/>
  <c r="X989"/>
  <c r="X997"/>
  <c r="X1001"/>
  <c r="Y1001" s="1"/>
  <c r="X985"/>
  <c r="X995"/>
  <c r="W1002"/>
  <c r="X988"/>
  <c r="X987"/>
  <c r="X998"/>
  <c r="X996"/>
  <c r="X992"/>
  <c r="X984"/>
  <c r="X986"/>
  <c r="J994" i="3" l="1"/>
  <c r="J995" s="1"/>
  <c r="G995"/>
  <c r="H995" s="1"/>
  <c r="Z1003" i="1"/>
  <c r="G996" i="3" l="1"/>
  <c r="H996" s="1"/>
  <c r="M33"/>
  <c r="Q32"/>
  <c r="R33"/>
  <c r="S33" s="1"/>
  <c r="J996" l="1"/>
  <c r="G997"/>
  <c r="H997" s="1"/>
  <c r="T34"/>
  <c r="T35"/>
  <c r="V35" s="1"/>
  <c r="T38"/>
  <c r="V38" s="1"/>
  <c r="T36"/>
  <c r="V36" s="1"/>
  <c r="T37"/>
  <c r="V37" s="1"/>
  <c r="J997" l="1"/>
  <c r="J998" s="1"/>
  <c r="G998"/>
  <c r="H998" s="1"/>
  <c r="J999" l="1"/>
  <c r="G999"/>
  <c r="H999" s="1"/>
  <c r="G1000" l="1"/>
  <c r="H1000" s="1"/>
  <c r="U56"/>
  <c r="J1000" l="1"/>
  <c r="J1001" s="1"/>
  <c r="J1002" s="1"/>
  <c r="G1001"/>
  <c r="H1001" s="1"/>
  <c r="G1002"/>
  <c r="H1002" s="1"/>
  <c r="K1000" l="1"/>
  <c r="L1001" s="1"/>
  <c r="K57"/>
  <c r="L58" s="1"/>
  <c r="O1001" l="1"/>
  <c r="O58"/>
  <c r="K58" l="1"/>
  <c r="L59" s="1"/>
  <c r="N58"/>
  <c r="O59" l="1"/>
  <c r="R58"/>
  <c r="S58" s="1"/>
  <c r="M58"/>
  <c r="Q58"/>
  <c r="K59" l="1"/>
  <c r="L60" s="1"/>
  <c r="U59"/>
  <c r="N59"/>
  <c r="P59" s="1"/>
  <c r="O60" l="1"/>
  <c r="N60" s="1"/>
  <c r="P60" s="1"/>
  <c r="M59"/>
  <c r="Q59"/>
  <c r="X59" s="1"/>
  <c r="R59"/>
  <c r="S59" s="1"/>
  <c r="U60" l="1"/>
  <c r="U61" l="1"/>
  <c r="U62" l="1"/>
  <c r="U64" l="1"/>
  <c r="K66" l="1"/>
  <c r="L67" s="1"/>
  <c r="N66"/>
  <c r="O67" l="1"/>
  <c r="Q66"/>
  <c r="K67" l="1"/>
  <c r="L68" s="1"/>
  <c r="U67"/>
  <c r="N67"/>
  <c r="P67" s="1"/>
  <c r="O68" l="1"/>
  <c r="R67"/>
  <c r="S67" s="1"/>
  <c r="M67"/>
  <c r="Q67"/>
  <c r="X67" s="1"/>
  <c r="K68" l="1"/>
  <c r="L69" s="1"/>
  <c r="N68"/>
  <c r="P68" s="1"/>
  <c r="O69" l="1"/>
  <c r="Q68"/>
  <c r="X68" s="1"/>
  <c r="M68"/>
  <c r="R68"/>
  <c r="S68" s="1"/>
  <c r="U68" l="1"/>
  <c r="U69" l="1"/>
  <c r="N69"/>
  <c r="P69" s="1"/>
  <c r="K69"/>
  <c r="L70" s="1"/>
  <c r="O70" l="1"/>
  <c r="M69"/>
  <c r="R69"/>
  <c r="S69" s="1"/>
  <c r="Q69"/>
  <c r="X69" s="1"/>
  <c r="N70" l="1"/>
  <c r="P70" s="1"/>
  <c r="U70"/>
  <c r="K70"/>
  <c r="L71" s="1"/>
  <c r="O71" l="1"/>
  <c r="R70"/>
  <c r="S70" s="1"/>
  <c r="Q70"/>
  <c r="X70" s="1"/>
  <c r="M70"/>
  <c r="K71" l="1"/>
  <c r="L72" s="1"/>
  <c r="N71"/>
  <c r="P71" s="1"/>
  <c r="U71"/>
  <c r="O72" l="1"/>
  <c r="M71"/>
  <c r="R71"/>
  <c r="S71" s="1"/>
  <c r="Q71"/>
  <c r="X71" s="1"/>
  <c r="N72" l="1"/>
  <c r="P72" s="1"/>
  <c r="U72"/>
  <c r="K72"/>
  <c r="L73" s="1"/>
  <c r="O73" l="1"/>
  <c r="R72"/>
  <c r="S72" s="1"/>
  <c r="Q72"/>
  <c r="X72" s="1"/>
  <c r="M72"/>
  <c r="N73" l="1"/>
  <c r="P73" s="1"/>
  <c r="K73"/>
  <c r="L74" s="1"/>
  <c r="U73"/>
  <c r="O74" l="1"/>
  <c r="R73"/>
  <c r="S73" s="1"/>
  <c r="Q73"/>
  <c r="X73" s="1"/>
  <c r="M73"/>
  <c r="K74" l="1"/>
  <c r="L75" s="1"/>
  <c r="N74"/>
  <c r="P74" s="1"/>
  <c r="U74"/>
  <c r="O75" l="1"/>
  <c r="N75" s="1"/>
  <c r="P75" s="1"/>
  <c r="Q74"/>
  <c r="X74" s="1"/>
  <c r="M74"/>
  <c r="R74"/>
  <c r="S74" s="1"/>
  <c r="U75" l="1"/>
  <c r="U76" l="1"/>
  <c r="U77" l="1"/>
  <c r="U79" l="1"/>
  <c r="U82" l="1"/>
  <c r="K83" l="1"/>
  <c r="L84" s="1"/>
  <c r="N83"/>
  <c r="O84" l="1"/>
  <c r="Q83"/>
  <c r="U84" l="1"/>
  <c r="K84"/>
  <c r="L85" s="1"/>
  <c r="N84"/>
  <c r="P84" s="1"/>
  <c r="O85" l="1"/>
  <c r="Q84"/>
  <c r="X84" s="1"/>
  <c r="R84"/>
  <c r="S84" s="1"/>
  <c r="M84"/>
  <c r="K85" l="1"/>
  <c r="L86" s="1"/>
  <c r="N85"/>
  <c r="P85" s="1"/>
  <c r="O86" l="1"/>
  <c r="Q85"/>
  <c r="X85" s="1"/>
  <c r="R85"/>
  <c r="S85" s="1"/>
  <c r="M85"/>
  <c r="U85" l="1"/>
  <c r="U86" l="1"/>
  <c r="K86"/>
  <c r="L87" s="1"/>
  <c r="N86"/>
  <c r="P86" s="1"/>
  <c r="O87" l="1"/>
  <c r="Q86"/>
  <c r="X86" s="1"/>
  <c r="M86"/>
  <c r="R86"/>
  <c r="S86" s="1"/>
  <c r="N87" l="1"/>
  <c r="P87" s="1"/>
  <c r="U87"/>
  <c r="K87"/>
  <c r="L88" s="1"/>
  <c r="O88" l="1"/>
  <c r="R87"/>
  <c r="S87" s="1"/>
  <c r="M87"/>
  <c r="Q87"/>
  <c r="X87" s="1"/>
  <c r="U88" l="1"/>
  <c r="K88"/>
  <c r="L89" s="1"/>
  <c r="N88"/>
  <c r="P88" s="1"/>
  <c r="O89" l="1"/>
  <c r="R88"/>
  <c r="S88" s="1"/>
  <c r="Q88"/>
  <c r="X88" s="1"/>
  <c r="M88"/>
  <c r="K89" l="1"/>
  <c r="L90" s="1"/>
  <c r="U89"/>
  <c r="N89"/>
  <c r="P89" s="1"/>
  <c r="O90" l="1"/>
  <c r="Q89"/>
  <c r="X89" s="1"/>
  <c r="R89"/>
  <c r="S89" s="1"/>
  <c r="M89"/>
  <c r="U90" l="1"/>
  <c r="K90"/>
  <c r="L91" s="1"/>
  <c r="N90"/>
  <c r="P90" s="1"/>
  <c r="O91" l="1"/>
  <c r="M90"/>
  <c r="R90"/>
  <c r="S90" s="1"/>
  <c r="Q90"/>
  <c r="X90" s="1"/>
  <c r="N91" l="1"/>
  <c r="P91" s="1"/>
  <c r="U91"/>
  <c r="K91"/>
  <c r="L92" s="1"/>
  <c r="O92" l="1"/>
  <c r="R91"/>
  <c r="S91" s="1"/>
  <c r="Q91"/>
  <c r="X91" s="1"/>
  <c r="M91"/>
  <c r="U92" l="1"/>
  <c r="K92"/>
  <c r="L93" s="1"/>
  <c r="N92"/>
  <c r="P92" s="1"/>
  <c r="O93" l="1"/>
  <c r="M92"/>
  <c r="Q92"/>
  <c r="X92" s="1"/>
  <c r="R92"/>
  <c r="S92" s="1"/>
  <c r="N93" l="1"/>
  <c r="P93" s="1"/>
  <c r="K93"/>
  <c r="L94" s="1"/>
  <c r="U93"/>
  <c r="O94" l="1"/>
  <c r="R93"/>
  <c r="S93" s="1"/>
  <c r="Q93"/>
  <c r="X93" s="1"/>
  <c r="M93"/>
  <c r="K94" l="1"/>
  <c r="L95" s="1"/>
  <c r="N94"/>
  <c r="P94" s="1"/>
  <c r="U94"/>
  <c r="O95" l="1"/>
  <c r="R94"/>
  <c r="S94" s="1"/>
  <c r="M94"/>
  <c r="Q94"/>
  <c r="X94" s="1"/>
  <c r="U95" l="1"/>
  <c r="N95"/>
  <c r="P95" s="1"/>
  <c r="K95"/>
  <c r="L96" s="1"/>
  <c r="O96" l="1"/>
  <c r="R95"/>
  <c r="S95" s="1"/>
  <c r="Q95"/>
  <c r="X95" s="1"/>
  <c r="M95"/>
  <c r="N96" l="1"/>
  <c r="P96" s="1"/>
  <c r="K96"/>
  <c r="L97" s="1"/>
  <c r="U96"/>
  <c r="O97" l="1"/>
  <c r="R96"/>
  <c r="S96" s="1"/>
  <c r="M96"/>
  <c r="Q96"/>
  <c r="X96" s="1"/>
  <c r="K97"/>
  <c r="L98" s="1"/>
  <c r="N97"/>
  <c r="P97" s="1"/>
  <c r="O98" l="1"/>
  <c r="R97"/>
  <c r="S97" s="1"/>
  <c r="N98"/>
  <c r="P98" s="1"/>
  <c r="K98"/>
  <c r="L99" s="1"/>
  <c r="M97"/>
  <c r="Q97"/>
  <c r="X97" s="1"/>
  <c r="O99" l="1"/>
  <c r="U97"/>
  <c r="M98"/>
  <c r="R98"/>
  <c r="S98" s="1"/>
  <c r="Q98"/>
  <c r="X98" s="1"/>
  <c r="U98" l="1"/>
  <c r="K99" l="1"/>
  <c r="L100" s="1"/>
  <c r="N99"/>
  <c r="P99" s="1"/>
  <c r="U99"/>
  <c r="O100" l="1"/>
  <c r="R99"/>
  <c r="S99" s="1"/>
  <c r="M99"/>
  <c r="Q99"/>
  <c r="X99" s="1"/>
  <c r="U100" l="1"/>
  <c r="K100"/>
  <c r="L101" s="1"/>
  <c r="N100"/>
  <c r="P100" s="1"/>
  <c r="O101" l="1"/>
  <c r="M100"/>
  <c r="Q100"/>
  <c r="X100" s="1"/>
  <c r="R100"/>
  <c r="S100" s="1"/>
  <c r="K101" l="1"/>
  <c r="L102" s="1"/>
  <c r="N101"/>
  <c r="P101" s="1"/>
  <c r="U101"/>
  <c r="O102" l="1"/>
  <c r="Q101"/>
  <c r="X101" s="1"/>
  <c r="M101"/>
  <c r="R101"/>
  <c r="S101" s="1"/>
  <c r="N102" l="1"/>
  <c r="P102" s="1"/>
  <c r="K102"/>
  <c r="L103" s="1"/>
  <c r="U102"/>
  <c r="O103" l="1"/>
  <c r="M102"/>
  <c r="R102"/>
  <c r="S102" s="1"/>
  <c r="Q102"/>
  <c r="X102" s="1"/>
  <c r="K103" l="1"/>
  <c r="L104" s="1"/>
  <c r="U103"/>
  <c r="N103"/>
  <c r="P103" s="1"/>
  <c r="O104" l="1"/>
  <c r="M103"/>
  <c r="Q103"/>
  <c r="X103" s="1"/>
  <c r="R103"/>
  <c r="S103" s="1"/>
  <c r="N104" l="1"/>
  <c r="P104" s="1"/>
  <c r="K104"/>
  <c r="L105" s="1"/>
  <c r="U104"/>
  <c r="O105" l="1"/>
  <c r="M104"/>
  <c r="R104"/>
  <c r="S104" s="1"/>
  <c r="Q104"/>
  <c r="X104" s="1"/>
  <c r="K105" l="1"/>
  <c r="L106" s="1"/>
  <c r="U105"/>
  <c r="N105"/>
  <c r="P105" s="1"/>
  <c r="O106" l="1"/>
  <c r="R105"/>
  <c r="S105" s="1"/>
  <c r="M105"/>
  <c r="Q105"/>
  <c r="X105" s="1"/>
  <c r="U106" l="1"/>
  <c r="N106"/>
  <c r="P106" s="1"/>
  <c r="K106"/>
  <c r="L107" s="1"/>
  <c r="O107" l="1"/>
  <c r="R106"/>
  <c r="S106" s="1"/>
  <c r="M106"/>
  <c r="Q106"/>
  <c r="X106" s="1"/>
  <c r="N107" l="1"/>
  <c r="P107" s="1"/>
  <c r="U107"/>
  <c r="K107"/>
  <c r="L108" s="1"/>
  <c r="O108" l="1"/>
  <c r="Q107"/>
  <c r="X107" s="1"/>
  <c r="M107"/>
  <c r="R107"/>
  <c r="S107" s="1"/>
  <c r="K108"/>
  <c r="L109" s="1"/>
  <c r="O109" l="1"/>
  <c r="M108"/>
  <c r="R108"/>
  <c r="S108" s="1"/>
  <c r="N108" l="1"/>
  <c r="U108"/>
  <c r="P108" l="1"/>
  <c r="Q108"/>
  <c r="X108" s="1"/>
  <c r="U109" l="1"/>
  <c r="K109"/>
  <c r="L110" s="1"/>
  <c r="N109"/>
  <c r="P109" s="1"/>
  <c r="O110" l="1"/>
  <c r="N110" s="1"/>
  <c r="P110" s="1"/>
  <c r="Q109"/>
  <c r="X109" s="1"/>
  <c r="M109"/>
  <c r="K110"/>
  <c r="L111" s="1"/>
  <c r="R109"/>
  <c r="S109" s="1"/>
  <c r="O111" l="1"/>
  <c r="N111" s="1"/>
  <c r="P111" s="1"/>
  <c r="R110"/>
  <c r="S110" s="1"/>
  <c r="Q110"/>
  <c r="X110" s="1"/>
  <c r="K111"/>
  <c r="L112" s="1"/>
  <c r="M110"/>
  <c r="O112" l="1"/>
  <c r="U111"/>
  <c r="M111"/>
  <c r="Q111"/>
  <c r="X111" s="1"/>
  <c r="R111"/>
  <c r="S111" s="1"/>
  <c r="U110"/>
  <c r="N112" l="1"/>
  <c r="P112" s="1"/>
  <c r="K112"/>
  <c r="L113" s="1"/>
  <c r="O113" l="1"/>
  <c r="R112"/>
  <c r="S112" s="1"/>
  <c r="Q112"/>
  <c r="X112" s="1"/>
  <c r="M112"/>
  <c r="K113" l="1"/>
  <c r="L114" s="1"/>
  <c r="N113"/>
  <c r="P113" s="1"/>
  <c r="U113"/>
  <c r="O114" l="1"/>
  <c r="M113"/>
  <c r="R113"/>
  <c r="S113" s="1"/>
  <c r="Q113"/>
  <c r="X113" s="1"/>
  <c r="N114" l="1"/>
  <c r="P114" s="1"/>
  <c r="K114"/>
  <c r="L115" s="1"/>
  <c r="O115" l="1"/>
  <c r="R114"/>
  <c r="S114" s="1"/>
  <c r="Q114"/>
  <c r="X114" s="1"/>
  <c r="M114"/>
  <c r="U114" l="1"/>
  <c r="N115" l="1"/>
  <c r="P115" s="1"/>
  <c r="K115"/>
  <c r="L116" s="1"/>
  <c r="U115"/>
  <c r="O116" l="1"/>
  <c r="Q115"/>
  <c r="X115" s="1"/>
  <c r="M115"/>
  <c r="R115"/>
  <c r="S115" s="1"/>
  <c r="U116" l="1"/>
  <c r="K116"/>
  <c r="L117" s="1"/>
  <c r="N116"/>
  <c r="P116" s="1"/>
  <c r="O117" l="1"/>
  <c r="Q116"/>
  <c r="X116" s="1"/>
  <c r="M116"/>
  <c r="R116"/>
  <c r="S116" s="1"/>
  <c r="K117" l="1"/>
  <c r="L118" s="1"/>
  <c r="U117"/>
  <c r="N117"/>
  <c r="P117" s="1"/>
  <c r="O118" l="1"/>
  <c r="M117"/>
  <c r="N118"/>
  <c r="P118" s="1"/>
  <c r="K118"/>
  <c r="L119" s="1"/>
  <c r="R117"/>
  <c r="S117" s="1"/>
  <c r="Q117"/>
  <c r="X117" s="1"/>
  <c r="O119" l="1"/>
  <c r="M118"/>
  <c r="R118"/>
  <c r="S118" s="1"/>
  <c r="Q118"/>
  <c r="X118" s="1"/>
  <c r="U118" l="1"/>
  <c r="K119" l="1"/>
  <c r="L120" s="1"/>
  <c r="U119"/>
  <c r="N119"/>
  <c r="P119" s="1"/>
  <c r="O120" l="1"/>
  <c r="N120" s="1"/>
  <c r="P120" s="1"/>
  <c r="Q119"/>
  <c r="X119" s="1"/>
  <c r="M119"/>
  <c r="R119"/>
  <c r="S119" s="1"/>
  <c r="U120" l="1"/>
  <c r="U121" l="1"/>
  <c r="K124" l="1"/>
  <c r="L125" s="1"/>
  <c r="N124"/>
  <c r="O125" l="1"/>
  <c r="Q124"/>
  <c r="N125" l="1"/>
  <c r="P125" s="1"/>
  <c r="K125"/>
  <c r="L126" s="1"/>
  <c r="O126" l="1"/>
  <c r="Q125"/>
  <c r="X125" s="1"/>
  <c r="R125"/>
  <c r="S125" s="1"/>
  <c r="M125"/>
  <c r="U125" l="1"/>
  <c r="K126" l="1"/>
  <c r="L127" s="1"/>
  <c r="N126"/>
  <c r="P126" s="1"/>
  <c r="U126"/>
  <c r="O127" l="1"/>
  <c r="M126"/>
  <c r="R126"/>
  <c r="S126" s="1"/>
  <c r="Q126"/>
  <c r="X126" s="1"/>
  <c r="N127" l="1"/>
  <c r="P127" s="1"/>
  <c r="U127"/>
  <c r="K127"/>
  <c r="L128" s="1"/>
  <c r="O128" l="1"/>
  <c r="M127"/>
  <c r="Q127"/>
  <c r="X127" s="1"/>
  <c r="R127"/>
  <c r="S127" s="1"/>
  <c r="K128" l="1"/>
  <c r="L129" s="1"/>
  <c r="U128"/>
  <c r="N128"/>
  <c r="P128" s="1"/>
  <c r="O129" l="1"/>
  <c r="M128"/>
  <c r="R128"/>
  <c r="S128" s="1"/>
  <c r="Q128"/>
  <c r="X128" s="1"/>
  <c r="U129" l="1"/>
  <c r="N129"/>
  <c r="P129" s="1"/>
  <c r="K129"/>
  <c r="L130" s="1"/>
  <c r="O130" l="1"/>
  <c r="Q129"/>
  <c r="X129" s="1"/>
  <c r="M129"/>
  <c r="R129"/>
  <c r="S129" s="1"/>
  <c r="U130" l="1"/>
  <c r="K130"/>
  <c r="L131" s="1"/>
  <c r="N130"/>
  <c r="P130" s="1"/>
  <c r="O131" l="1"/>
  <c r="R130"/>
  <c r="S130" s="1"/>
  <c r="Q130"/>
  <c r="X130" s="1"/>
  <c r="M130"/>
  <c r="K131" l="1"/>
  <c r="L132" s="1"/>
  <c r="U131"/>
  <c r="N131"/>
  <c r="P131" s="1"/>
  <c r="O132" l="1"/>
  <c r="N132"/>
  <c r="P132" s="1"/>
  <c r="M131"/>
  <c r="R131"/>
  <c r="S131" s="1"/>
  <c r="K132"/>
  <c r="L133" s="1"/>
  <c r="Q131"/>
  <c r="X131" s="1"/>
  <c r="O133" l="1"/>
  <c r="Q132"/>
  <c r="X132" s="1"/>
  <c r="R132"/>
  <c r="S132" s="1"/>
  <c r="M132"/>
  <c r="U132" l="1"/>
  <c r="N133" l="1"/>
  <c r="P133" s="1"/>
  <c r="U133"/>
  <c r="K133"/>
  <c r="L134" s="1"/>
  <c r="O134" l="1"/>
  <c r="R133"/>
  <c r="S133" s="1"/>
  <c r="M133"/>
  <c r="Q133"/>
  <c r="X133" s="1"/>
  <c r="N134" l="1"/>
  <c r="P134" s="1"/>
  <c r="K134"/>
  <c r="L135" s="1"/>
  <c r="O135" l="1"/>
  <c r="M134"/>
  <c r="Q134"/>
  <c r="X134" s="1"/>
  <c r="R134"/>
  <c r="S134" s="1"/>
  <c r="U134" l="1"/>
  <c r="K135" l="1"/>
  <c r="L136" s="1"/>
  <c r="U135"/>
  <c r="N135"/>
  <c r="P135" s="1"/>
  <c r="O136" l="1"/>
  <c r="R135"/>
  <c r="S135" s="1"/>
  <c r="M135"/>
  <c r="Q135"/>
  <c r="X135" s="1"/>
  <c r="U136" l="1"/>
  <c r="K136"/>
  <c r="L137" s="1"/>
  <c r="N136"/>
  <c r="P136" s="1"/>
  <c r="O137" l="1"/>
  <c r="Q136"/>
  <c r="X136" s="1"/>
  <c r="R136"/>
  <c r="S136" s="1"/>
  <c r="M136"/>
  <c r="U137" l="1"/>
  <c r="N137"/>
  <c r="P137" s="1"/>
  <c r="K137"/>
  <c r="L138" s="1"/>
  <c r="O138" l="1"/>
  <c r="Q137"/>
  <c r="X137" s="1"/>
  <c r="R137"/>
  <c r="S137" s="1"/>
  <c r="M137"/>
  <c r="U138" l="1"/>
  <c r="K138"/>
  <c r="L139" s="1"/>
  <c r="N138"/>
  <c r="P138" s="1"/>
  <c r="O139" l="1"/>
  <c r="M138"/>
  <c r="R138"/>
  <c r="S138" s="1"/>
  <c r="Q138"/>
  <c r="X138" s="1"/>
  <c r="K139" l="1"/>
  <c r="L140" s="1"/>
  <c r="U139"/>
  <c r="N139"/>
  <c r="P139" s="1"/>
  <c r="O140" l="1"/>
  <c r="Q139"/>
  <c r="X139" s="1"/>
  <c r="R139"/>
  <c r="S139" s="1"/>
  <c r="M139"/>
  <c r="U140" l="1"/>
  <c r="K140"/>
  <c r="L141" s="1"/>
  <c r="N140"/>
  <c r="P140" s="1"/>
  <c r="O141" l="1"/>
  <c r="N141"/>
  <c r="P141" s="1"/>
  <c r="K141"/>
  <c r="L142" s="1"/>
  <c r="Q140"/>
  <c r="X140" s="1"/>
  <c r="M140"/>
  <c r="R140"/>
  <c r="S140" s="1"/>
  <c r="O142" l="1"/>
  <c r="Q141"/>
  <c r="X141" s="1"/>
  <c r="R141"/>
  <c r="S141" s="1"/>
  <c r="M141"/>
  <c r="U141" l="1"/>
  <c r="K142" l="1"/>
  <c r="L143" s="1"/>
  <c r="N142"/>
  <c r="P142" s="1"/>
  <c r="O143" l="1"/>
  <c r="Q142"/>
  <c r="X142" s="1"/>
  <c r="R142"/>
  <c r="S142" s="1"/>
  <c r="M142"/>
  <c r="U142" l="1"/>
  <c r="N143" l="1"/>
  <c r="P143" s="1"/>
  <c r="K143"/>
  <c r="L144" s="1"/>
  <c r="U143"/>
  <c r="O144" l="1"/>
  <c r="Q143"/>
  <c r="X143" s="1"/>
  <c r="R143"/>
  <c r="S143" s="1"/>
  <c r="M143"/>
  <c r="K144" l="1"/>
  <c r="L145" s="1"/>
  <c r="U144"/>
  <c r="N144"/>
  <c r="P144" s="1"/>
  <c r="O145" l="1"/>
  <c r="M144"/>
  <c r="R144"/>
  <c r="S144" s="1"/>
  <c r="Q144"/>
  <c r="X144" s="1"/>
  <c r="N145" l="1"/>
  <c r="P145" s="1"/>
  <c r="U145"/>
  <c r="K145"/>
  <c r="L146" s="1"/>
  <c r="O146" l="1"/>
  <c r="R145"/>
  <c r="S145" s="1"/>
  <c r="Q145"/>
  <c r="X145" s="1"/>
  <c r="M145"/>
  <c r="N146" l="1"/>
  <c r="P146" s="1"/>
  <c r="K146"/>
  <c r="L147" s="1"/>
  <c r="U146"/>
  <c r="O147" l="1"/>
  <c r="R146"/>
  <c r="S146" s="1"/>
  <c r="Q146"/>
  <c r="X146" s="1"/>
  <c r="M146"/>
  <c r="K147" l="1"/>
  <c r="L148" s="1"/>
  <c r="U147"/>
  <c r="N147"/>
  <c r="P147" s="1"/>
  <c r="O148" l="1"/>
  <c r="R147"/>
  <c r="S147" s="1"/>
  <c r="Q147"/>
  <c r="X147" s="1"/>
  <c r="M147"/>
  <c r="U148" l="1"/>
  <c r="K148"/>
  <c r="L149" s="1"/>
  <c r="N148"/>
  <c r="P148" s="1"/>
  <c r="O149" l="1"/>
  <c r="R148"/>
  <c r="S148" s="1"/>
  <c r="Q148"/>
  <c r="X148" s="1"/>
  <c r="M148"/>
  <c r="N149" l="1"/>
  <c r="P149" s="1"/>
  <c r="K149"/>
  <c r="L150" s="1"/>
  <c r="U149"/>
  <c r="O150" l="1"/>
  <c r="R149"/>
  <c r="S149" s="1"/>
  <c r="Q149"/>
  <c r="X149" s="1"/>
  <c r="M149"/>
  <c r="N150" l="1"/>
  <c r="P150" s="1"/>
  <c r="U150"/>
  <c r="K150"/>
  <c r="L151" s="1"/>
  <c r="O151" l="1"/>
  <c r="Q150"/>
  <c r="X150" s="1"/>
  <c r="M150"/>
  <c r="R150"/>
  <c r="S150" s="1"/>
  <c r="N151" l="1"/>
  <c r="P151" s="1"/>
  <c r="U151"/>
  <c r="K151"/>
  <c r="L152" s="1"/>
  <c r="O152" l="1"/>
  <c r="R151"/>
  <c r="S151" s="1"/>
  <c r="M151"/>
  <c r="Q151"/>
  <c r="X151" s="1"/>
  <c r="K152" l="1"/>
  <c r="L153" s="1"/>
  <c r="N152"/>
  <c r="P152" s="1"/>
  <c r="U152"/>
  <c r="O153" l="1"/>
  <c r="N153" s="1"/>
  <c r="P153" s="1"/>
  <c r="R152"/>
  <c r="S152" s="1"/>
  <c r="M152"/>
  <c r="Q152"/>
  <c r="X152" s="1"/>
  <c r="U153" l="1"/>
  <c r="U154" l="1"/>
  <c r="U155" l="1"/>
  <c r="U156" l="1"/>
  <c r="U157" l="1"/>
  <c r="U158" l="1"/>
  <c r="U160" l="1"/>
  <c r="U161" l="1"/>
  <c r="U162" l="1"/>
  <c r="U163" l="1"/>
  <c r="U164" l="1"/>
  <c r="N166" l="1"/>
  <c r="K166"/>
  <c r="L167" s="1"/>
  <c r="O167" l="1"/>
  <c r="Q166"/>
  <c r="N167" l="1"/>
  <c r="P167" s="1"/>
  <c r="U167"/>
  <c r="K167"/>
  <c r="L168" s="1"/>
  <c r="O168" l="1"/>
  <c r="Q167"/>
  <c r="X167" s="1"/>
  <c r="R167"/>
  <c r="S167" s="1"/>
  <c r="M167"/>
  <c r="N168" l="1"/>
  <c r="P168" s="1"/>
  <c r="K168"/>
  <c r="L169" s="1"/>
  <c r="U168"/>
  <c r="O169" l="1"/>
  <c r="Q168"/>
  <c r="X168" s="1"/>
  <c r="R168"/>
  <c r="S168" s="1"/>
  <c r="M168"/>
  <c r="K169" l="1"/>
  <c r="L170" s="1"/>
  <c r="U169"/>
  <c r="N169"/>
  <c r="P169" s="1"/>
  <c r="O170" l="1"/>
  <c r="M169"/>
  <c r="Q169"/>
  <c r="X169" s="1"/>
  <c r="R169"/>
  <c r="S169" s="1"/>
  <c r="K170" l="1"/>
  <c r="L171" s="1"/>
  <c r="N170"/>
  <c r="P170" s="1"/>
  <c r="U170"/>
  <c r="O171" l="1"/>
  <c r="N171" s="1"/>
  <c r="P171" s="1"/>
  <c r="Q170"/>
  <c r="X170" s="1"/>
  <c r="M170"/>
  <c r="R170"/>
  <c r="S170" s="1"/>
  <c r="U171" l="1"/>
  <c r="U173" l="1"/>
  <c r="U172"/>
  <c r="U175" l="1"/>
  <c r="U177" l="1"/>
  <c r="U179" l="1"/>
  <c r="U180" l="1"/>
  <c r="U182" l="1"/>
  <c r="K183" l="1"/>
  <c r="L184" s="1"/>
  <c r="N183"/>
  <c r="O184" l="1"/>
  <c r="Q183"/>
  <c r="K184" l="1"/>
  <c r="L185" s="1"/>
  <c r="N184"/>
  <c r="P184" s="1"/>
  <c r="U184"/>
  <c r="O185" l="1"/>
  <c r="M184"/>
  <c r="R184"/>
  <c r="S184" s="1"/>
  <c r="Q184"/>
  <c r="X184" s="1"/>
  <c r="K185" l="1"/>
  <c r="L186" s="1"/>
  <c r="N185"/>
  <c r="P185" s="1"/>
  <c r="U185"/>
  <c r="O186" l="1"/>
  <c r="R185"/>
  <c r="S185" s="1"/>
  <c r="Q185"/>
  <c r="X185" s="1"/>
  <c r="M185"/>
  <c r="N186" l="1"/>
  <c r="P186" s="1"/>
  <c r="K186"/>
  <c r="L187" s="1"/>
  <c r="U186"/>
  <c r="O187" l="1"/>
  <c r="M186"/>
  <c r="R186"/>
  <c r="S186" s="1"/>
  <c r="Q186"/>
  <c r="X186" s="1"/>
  <c r="K187" l="1"/>
  <c r="L188" s="1"/>
  <c r="U187"/>
  <c r="N187"/>
  <c r="P187" s="1"/>
  <c r="O188" l="1"/>
  <c r="M187"/>
  <c r="R187"/>
  <c r="S187" s="1"/>
  <c r="Q187"/>
  <c r="X187" s="1"/>
  <c r="N188" l="1"/>
  <c r="P188" s="1"/>
  <c r="U188"/>
  <c r="K188"/>
  <c r="L189" s="1"/>
  <c r="O189" l="1"/>
  <c r="M188"/>
  <c r="R188"/>
  <c r="S188" s="1"/>
  <c r="Q188"/>
  <c r="X188" s="1"/>
  <c r="N189" l="1"/>
  <c r="P189" s="1"/>
  <c r="U189"/>
  <c r="K189"/>
  <c r="L190" s="1"/>
  <c r="O190" l="1"/>
  <c r="M189"/>
  <c r="Q189"/>
  <c r="X189" s="1"/>
  <c r="R189"/>
  <c r="S189" s="1"/>
  <c r="U190" l="1"/>
  <c r="N190"/>
  <c r="P190" s="1"/>
  <c r="K190"/>
  <c r="L191" s="1"/>
  <c r="O191" l="1"/>
  <c r="N191" s="1"/>
  <c r="P191" s="1"/>
  <c r="K191"/>
  <c r="L192" s="1"/>
  <c r="R190"/>
  <c r="S190" s="1"/>
  <c r="M190"/>
  <c r="Q190"/>
  <c r="X190" s="1"/>
  <c r="O192" l="1"/>
  <c r="N192" s="1"/>
  <c r="P192" s="1"/>
  <c r="Q191"/>
  <c r="X191" s="1"/>
  <c r="R191"/>
  <c r="S191" s="1"/>
  <c r="M191"/>
  <c r="U191" l="1"/>
  <c r="U192" l="1"/>
  <c r="U194" l="1"/>
  <c r="U195" l="1"/>
  <c r="U196" l="1"/>
  <c r="U197" l="1"/>
  <c r="U198" l="1"/>
  <c r="U200" l="1"/>
  <c r="U199"/>
  <c r="N202" l="1"/>
  <c r="K202"/>
  <c r="L203" s="1"/>
  <c r="O203" l="1"/>
  <c r="Q202"/>
  <c r="N203" l="1"/>
  <c r="P203" s="1"/>
  <c r="U203"/>
  <c r="K203"/>
  <c r="L204" s="1"/>
  <c r="O204" l="1"/>
  <c r="M203"/>
  <c r="Q203"/>
  <c r="X203" s="1"/>
  <c r="R203"/>
  <c r="S203" s="1"/>
  <c r="U204" l="1"/>
  <c r="N204"/>
  <c r="P204" s="1"/>
  <c r="K204"/>
  <c r="L205" s="1"/>
  <c r="O205" l="1"/>
  <c r="Q204"/>
  <c r="X204" s="1"/>
  <c r="M204"/>
  <c r="R204"/>
  <c r="S204" s="1"/>
  <c r="U205" l="1"/>
  <c r="K205"/>
  <c r="L206" s="1"/>
  <c r="N205"/>
  <c r="P205" s="1"/>
  <c r="O206" l="1"/>
  <c r="M205"/>
  <c r="Q205"/>
  <c r="X205" s="1"/>
  <c r="R205"/>
  <c r="S205" s="1"/>
  <c r="K206" l="1"/>
  <c r="L207" s="1"/>
  <c r="U206"/>
  <c r="N206"/>
  <c r="P206" s="1"/>
  <c r="O207" l="1"/>
  <c r="Q206"/>
  <c r="X206" s="1"/>
  <c r="M206"/>
  <c r="R206"/>
  <c r="S206" s="1"/>
  <c r="K207" l="1"/>
  <c r="L208" s="1"/>
  <c r="U207"/>
  <c r="N207"/>
  <c r="P207" s="1"/>
  <c r="O208" l="1"/>
  <c r="R207"/>
  <c r="S207" s="1"/>
  <c r="M207"/>
  <c r="Q207"/>
  <c r="X207" s="1"/>
  <c r="N208" l="1"/>
  <c r="P208" s="1"/>
  <c r="U208"/>
  <c r="K208"/>
  <c r="L209" s="1"/>
  <c r="O209" l="1"/>
  <c r="Q208"/>
  <c r="X208" s="1"/>
  <c r="M208"/>
  <c r="R208"/>
  <c r="S208" s="1"/>
  <c r="K209" l="1"/>
  <c r="L210" s="1"/>
  <c r="U209"/>
  <c r="N209"/>
  <c r="P209" s="1"/>
  <c r="O210" l="1"/>
  <c r="M209"/>
  <c r="Q209"/>
  <c r="X209" s="1"/>
  <c r="R209"/>
  <c r="S209" s="1"/>
  <c r="N210" l="1"/>
  <c r="P210" s="1"/>
  <c r="U210"/>
  <c r="K210"/>
  <c r="L211" s="1"/>
  <c r="O211" l="1"/>
  <c r="N211" s="1"/>
  <c r="P211" s="1"/>
  <c r="R210"/>
  <c r="S210" s="1"/>
  <c r="M210"/>
  <c r="Q210"/>
  <c r="X210" s="1"/>
  <c r="U211" l="1"/>
  <c r="U212" l="1"/>
  <c r="U214" l="1"/>
  <c r="U216" l="1"/>
  <c r="U218" l="1"/>
  <c r="U217"/>
  <c r="U220" l="1"/>
  <c r="U221" l="1"/>
  <c r="U223" l="1"/>
  <c r="U224" l="1"/>
  <c r="U225" l="1"/>
  <c r="U226" l="1"/>
  <c r="U228" l="1"/>
  <c r="U227"/>
  <c r="U229" l="1"/>
  <c r="U230" l="1"/>
  <c r="U231" l="1"/>
  <c r="N232" l="1"/>
  <c r="K232"/>
  <c r="L233" s="1"/>
  <c r="O233" l="1"/>
  <c r="Q232"/>
  <c r="K233" l="1"/>
  <c r="L234" s="1"/>
  <c r="U233"/>
  <c r="N233"/>
  <c r="P233" s="1"/>
  <c r="O234" l="1"/>
  <c r="R233"/>
  <c r="S233" s="1"/>
  <c r="M233"/>
  <c r="Q233"/>
  <c r="X233" s="1"/>
  <c r="K234" l="1"/>
  <c r="L235" s="1"/>
  <c r="N234"/>
  <c r="P234" s="1"/>
  <c r="U234"/>
  <c r="O235" l="1"/>
  <c r="Q234"/>
  <c r="X234" s="1"/>
  <c r="M234"/>
  <c r="R234"/>
  <c r="S234" s="1"/>
  <c r="K235" l="1"/>
  <c r="L236" s="1"/>
  <c r="U235"/>
  <c r="N235"/>
  <c r="P235" s="1"/>
  <c r="O236" l="1"/>
  <c r="Q235"/>
  <c r="X235" s="1"/>
  <c r="R235"/>
  <c r="S235" s="1"/>
  <c r="M235"/>
  <c r="N236" l="1"/>
  <c r="P236" s="1"/>
  <c r="K236"/>
  <c r="L237" s="1"/>
  <c r="U236"/>
  <c r="O237" l="1"/>
  <c r="R236"/>
  <c r="S236" s="1"/>
  <c r="Q236"/>
  <c r="X236" s="1"/>
  <c r="M236"/>
  <c r="K237" l="1"/>
  <c r="L238" s="1"/>
  <c r="N237"/>
  <c r="P237" s="1"/>
  <c r="U237"/>
  <c r="O238" l="1"/>
  <c r="Q237"/>
  <c r="X237" s="1"/>
  <c r="R237"/>
  <c r="S237" s="1"/>
  <c r="M237"/>
  <c r="N238" l="1"/>
  <c r="P238" s="1"/>
  <c r="K238"/>
  <c r="L239" s="1"/>
  <c r="U238"/>
  <c r="O239" l="1"/>
  <c r="Q238"/>
  <c r="X238" s="1"/>
  <c r="R238"/>
  <c r="S238" s="1"/>
  <c r="M238"/>
  <c r="K239" l="1"/>
  <c r="L240" s="1"/>
  <c r="U239"/>
  <c r="N239"/>
  <c r="P239" s="1"/>
  <c r="O240" l="1"/>
  <c r="R239"/>
  <c r="S239" s="1"/>
  <c r="M239"/>
  <c r="N240"/>
  <c r="P240" s="1"/>
  <c r="Q239"/>
  <c r="X239" s="1"/>
  <c r="K240" l="1"/>
  <c r="L241" s="1"/>
  <c r="U240"/>
  <c r="O241" l="1"/>
  <c r="R240"/>
  <c r="S240" s="1"/>
  <c r="M240"/>
  <c r="Q240"/>
  <c r="X240" s="1"/>
  <c r="N241" l="1"/>
  <c r="P241" s="1"/>
  <c r="K241"/>
  <c r="L242" s="1"/>
  <c r="U241"/>
  <c r="O242" l="1"/>
  <c r="N242" s="1"/>
  <c r="P242" s="1"/>
  <c r="M241"/>
  <c r="R241"/>
  <c r="S241" s="1"/>
  <c r="Q241"/>
  <c r="X241" s="1"/>
  <c r="U242" l="1"/>
  <c r="U243" l="1"/>
  <c r="U244" l="1"/>
  <c r="U245" l="1"/>
  <c r="N246" l="1"/>
  <c r="K246"/>
  <c r="L247" s="1"/>
  <c r="O247" l="1"/>
  <c r="Q246"/>
  <c r="N247" l="1"/>
  <c r="P247" s="1"/>
  <c r="U247"/>
  <c r="K247"/>
  <c r="L248" s="1"/>
  <c r="O248" l="1"/>
  <c r="R247"/>
  <c r="S247" s="1"/>
  <c r="M247"/>
  <c r="Q247"/>
  <c r="X247" s="1"/>
  <c r="U248" l="1"/>
  <c r="K248"/>
  <c r="L249" s="1"/>
  <c r="N248"/>
  <c r="P248" s="1"/>
  <c r="O249" l="1"/>
  <c r="Q248"/>
  <c r="X248" s="1"/>
  <c r="M248"/>
  <c r="R248"/>
  <c r="S248" s="1"/>
  <c r="U249" l="1"/>
  <c r="K249"/>
  <c r="L250" s="1"/>
  <c r="N249"/>
  <c r="P249" s="1"/>
  <c r="O250" l="1"/>
  <c r="M249"/>
  <c r="R249"/>
  <c r="S249" s="1"/>
  <c r="Q249"/>
  <c r="X249" s="1"/>
  <c r="K250" l="1"/>
  <c r="L251" s="1"/>
  <c r="N250"/>
  <c r="P250" s="1"/>
  <c r="O251" l="1"/>
  <c r="M250"/>
  <c r="R250"/>
  <c r="S250" s="1"/>
  <c r="Q250"/>
  <c r="X250" s="1"/>
  <c r="K251" l="1"/>
  <c r="L252" s="1"/>
  <c r="N251"/>
  <c r="P251" s="1"/>
  <c r="U251"/>
  <c r="O252" l="1"/>
  <c r="R251"/>
  <c r="S251" s="1"/>
  <c r="M251"/>
  <c r="Q251"/>
  <c r="X251" s="1"/>
  <c r="U252" l="1"/>
  <c r="N252"/>
  <c r="P252" s="1"/>
  <c r="K252"/>
  <c r="L253" s="1"/>
  <c r="O253" l="1"/>
  <c r="Q252"/>
  <c r="X252" s="1"/>
  <c r="M252"/>
  <c r="R252"/>
  <c r="S252" s="1"/>
  <c r="K253" l="1"/>
  <c r="L254" s="1"/>
  <c r="N253"/>
  <c r="P253" s="1"/>
  <c r="U253"/>
  <c r="O254" l="1"/>
  <c r="N254"/>
  <c r="P254" s="1"/>
  <c r="Q253"/>
  <c r="X253" s="1"/>
  <c r="R253"/>
  <c r="S253" s="1"/>
  <c r="K254"/>
  <c r="L255" s="1"/>
  <c r="M253"/>
  <c r="O255" l="1"/>
  <c r="N255" s="1"/>
  <c r="P255" s="1"/>
  <c r="R254"/>
  <c r="S254" s="1"/>
  <c r="M254"/>
  <c r="Q254"/>
  <c r="X254" s="1"/>
  <c r="U254" l="1"/>
  <c r="U255" l="1"/>
  <c r="U257" l="1"/>
  <c r="U256"/>
  <c r="U259" l="1"/>
  <c r="U261" l="1"/>
  <c r="U262" l="1"/>
  <c r="U263" l="1"/>
  <c r="U265" l="1"/>
  <c r="U268" l="1"/>
  <c r="U269" l="1"/>
  <c r="U271" l="1"/>
  <c r="U272" l="1"/>
  <c r="U273" l="1"/>
  <c r="U274" l="1"/>
  <c r="U276" l="1"/>
  <c r="U275"/>
  <c r="U277" l="1"/>
  <c r="U278" l="1"/>
  <c r="U280" l="1"/>
  <c r="U281" l="1"/>
  <c r="U282" l="1"/>
  <c r="N283" l="1"/>
  <c r="K283"/>
  <c r="L284" s="1"/>
  <c r="O284" l="1"/>
  <c r="Q283"/>
  <c r="K284" l="1"/>
  <c r="L285" s="1"/>
  <c r="N284"/>
  <c r="P284" s="1"/>
  <c r="U284"/>
  <c r="O285" l="1"/>
  <c r="R284"/>
  <c r="S284" s="1"/>
  <c r="M284"/>
  <c r="Q284"/>
  <c r="X284" s="1"/>
  <c r="K285" l="1"/>
  <c r="L286" s="1"/>
  <c r="N285"/>
  <c r="P285" s="1"/>
  <c r="U285"/>
  <c r="O286" l="1"/>
  <c r="R285"/>
  <c r="S285" s="1"/>
  <c r="M285"/>
  <c r="Q285"/>
  <c r="X285" s="1"/>
  <c r="K286" l="1"/>
  <c r="L287" s="1"/>
  <c r="N286"/>
  <c r="P286" s="1"/>
  <c r="O287" l="1"/>
  <c r="R286"/>
  <c r="S286" s="1"/>
  <c r="Q286"/>
  <c r="X286" s="1"/>
  <c r="M286"/>
  <c r="U287" l="1"/>
  <c r="K287"/>
  <c r="L288" s="1"/>
  <c r="N287"/>
  <c r="P287" s="1"/>
  <c r="O288" l="1"/>
  <c r="M287"/>
  <c r="R287"/>
  <c r="S287" s="1"/>
  <c r="Q287"/>
  <c r="X287" s="1"/>
  <c r="K288" l="1"/>
  <c r="L289" s="1"/>
  <c r="U288"/>
  <c r="N288"/>
  <c r="P288" s="1"/>
  <c r="O289" l="1"/>
  <c r="R288"/>
  <c r="S288" s="1"/>
  <c r="M288"/>
  <c r="Q288"/>
  <c r="X288" s="1"/>
  <c r="K289" l="1"/>
  <c r="L290" s="1"/>
  <c r="N289"/>
  <c r="P289" s="1"/>
  <c r="U289"/>
  <c r="O290" l="1"/>
  <c r="M289"/>
  <c r="Q289"/>
  <c r="X289" s="1"/>
  <c r="R289"/>
  <c r="S289" s="1"/>
  <c r="K290" l="1"/>
  <c r="L291" s="1"/>
  <c r="N290"/>
  <c r="P290" s="1"/>
  <c r="U290"/>
  <c r="O291" l="1"/>
  <c r="Q290"/>
  <c r="X290" s="1"/>
  <c r="R290"/>
  <c r="S290" s="1"/>
  <c r="M290"/>
  <c r="N291" l="1"/>
  <c r="P291" s="1"/>
  <c r="K291"/>
  <c r="L292" s="1"/>
  <c r="U291"/>
  <c r="O292" l="1"/>
  <c r="R291"/>
  <c r="S291" s="1"/>
  <c r="Q291"/>
  <c r="X291" s="1"/>
  <c r="M291"/>
  <c r="U292" l="1"/>
  <c r="N292"/>
  <c r="P292" s="1"/>
  <c r="K292"/>
  <c r="L293" s="1"/>
  <c r="O293" l="1"/>
  <c r="M292"/>
  <c r="Q292"/>
  <c r="X292" s="1"/>
  <c r="R292"/>
  <c r="S292" s="1"/>
  <c r="K293" l="1"/>
  <c r="L294" s="1"/>
  <c r="U293"/>
  <c r="N293"/>
  <c r="P293" s="1"/>
  <c r="O294" l="1"/>
  <c r="Q293"/>
  <c r="X293" s="1"/>
  <c r="M293"/>
  <c r="R293"/>
  <c r="S293" s="1"/>
  <c r="K294" l="1"/>
  <c r="L295" s="1"/>
  <c r="N294"/>
  <c r="P294" s="1"/>
  <c r="U294"/>
  <c r="O295" l="1"/>
  <c r="Q294"/>
  <c r="X294" s="1"/>
  <c r="R294"/>
  <c r="S294" s="1"/>
  <c r="M294"/>
  <c r="K295" l="1"/>
  <c r="L296" s="1"/>
  <c r="N295"/>
  <c r="P295" s="1"/>
  <c r="U295"/>
  <c r="O296" l="1"/>
  <c r="Q295"/>
  <c r="X295" s="1"/>
  <c r="R295"/>
  <c r="S295" s="1"/>
  <c r="M295"/>
  <c r="K296" l="1"/>
  <c r="L297" s="1"/>
  <c r="U296"/>
  <c r="N296"/>
  <c r="P296" s="1"/>
  <c r="O297" l="1"/>
  <c r="M296"/>
  <c r="R296"/>
  <c r="S296" s="1"/>
  <c r="Q296"/>
  <c r="X296" s="1"/>
  <c r="U297" l="1"/>
  <c r="K297"/>
  <c r="L298" s="1"/>
  <c r="N297"/>
  <c r="P297" s="1"/>
  <c r="O298" l="1"/>
  <c r="Q297"/>
  <c r="X297" s="1"/>
  <c r="R297"/>
  <c r="S297" s="1"/>
  <c r="M297"/>
  <c r="N298" l="1"/>
  <c r="P298" s="1"/>
  <c r="U298"/>
  <c r="K298"/>
  <c r="L299" s="1"/>
  <c r="O299" l="1"/>
  <c r="M298"/>
  <c r="R298"/>
  <c r="S298" s="1"/>
  <c r="Q298"/>
  <c r="X298" s="1"/>
  <c r="K299" l="1"/>
  <c r="L300" s="1"/>
  <c r="U299"/>
  <c r="N299"/>
  <c r="P299" s="1"/>
  <c r="O300" l="1"/>
  <c r="Q299"/>
  <c r="X299" s="1"/>
  <c r="M299"/>
  <c r="R299"/>
  <c r="S299" s="1"/>
  <c r="U300" l="1"/>
  <c r="K300"/>
  <c r="L301" s="1"/>
  <c r="N300"/>
  <c r="P300" s="1"/>
  <c r="O301" l="1"/>
  <c r="Q300"/>
  <c r="X300" s="1"/>
  <c r="R300"/>
  <c r="S300" s="1"/>
  <c r="M300"/>
  <c r="U301" l="1"/>
  <c r="N301"/>
  <c r="P301" s="1"/>
  <c r="K301"/>
  <c r="L302" s="1"/>
  <c r="O302" l="1"/>
  <c r="R301"/>
  <c r="S301" s="1"/>
  <c r="Q301"/>
  <c r="X301" s="1"/>
  <c r="M301"/>
  <c r="U302" l="1"/>
  <c r="K302"/>
  <c r="L303" s="1"/>
  <c r="N302"/>
  <c r="P302" s="1"/>
  <c r="O303" l="1"/>
  <c r="M302"/>
  <c r="R302"/>
  <c r="S302" s="1"/>
  <c r="Q302"/>
  <c r="X302" s="1"/>
  <c r="N303" l="1"/>
  <c r="P303" s="1"/>
  <c r="K303"/>
  <c r="L304" s="1"/>
  <c r="U303"/>
  <c r="O304" l="1"/>
  <c r="R303"/>
  <c r="S303" s="1"/>
  <c r="M303"/>
  <c r="Q303"/>
  <c r="X303" s="1"/>
  <c r="K304" l="1"/>
  <c r="L305" s="1"/>
  <c r="N304"/>
  <c r="P304" s="1"/>
  <c r="U304"/>
  <c r="O305" l="1"/>
  <c r="Q304"/>
  <c r="X304" s="1"/>
  <c r="M304"/>
  <c r="R304"/>
  <c r="S304" s="1"/>
  <c r="U305" l="1"/>
  <c r="N305"/>
  <c r="P305" s="1"/>
  <c r="K305"/>
  <c r="L306" s="1"/>
  <c r="O306" l="1"/>
  <c r="N306" s="1"/>
  <c r="P306" s="1"/>
  <c r="R305"/>
  <c r="S305" s="1"/>
  <c r="M305"/>
  <c r="Q305"/>
  <c r="X305" s="1"/>
  <c r="U306" l="1"/>
  <c r="U307" l="1"/>
  <c r="U308" l="1"/>
  <c r="U309" l="1"/>
  <c r="U311" l="1"/>
  <c r="U312" l="1"/>
  <c r="U313" l="1"/>
  <c r="U314" l="1"/>
  <c r="U316" l="1"/>
  <c r="U318" l="1"/>
  <c r="U320" l="1"/>
  <c r="U319"/>
  <c r="U321" l="1"/>
  <c r="U322"/>
  <c r="U323" l="1"/>
  <c r="U324" l="1"/>
  <c r="U325" l="1"/>
  <c r="U326" l="1"/>
  <c r="U327" l="1"/>
  <c r="U329" l="1"/>
  <c r="U331" l="1"/>
  <c r="U330"/>
  <c r="U332" l="1"/>
  <c r="U334" l="1"/>
  <c r="N335" l="1"/>
  <c r="K335"/>
  <c r="L336" s="1"/>
  <c r="O336" l="1"/>
  <c r="Q335"/>
  <c r="K336" l="1"/>
  <c r="L337" s="1"/>
  <c r="U336"/>
  <c r="N336"/>
  <c r="P336" s="1"/>
  <c r="O337" l="1"/>
  <c r="Q336"/>
  <c r="X336" s="1"/>
  <c r="M336"/>
  <c r="R336"/>
  <c r="S336" s="1"/>
  <c r="U337" l="1"/>
  <c r="N337"/>
  <c r="P337" s="1"/>
  <c r="K337"/>
  <c r="L338" s="1"/>
  <c r="O338" l="1"/>
  <c r="M337"/>
  <c r="R337"/>
  <c r="S337" s="1"/>
  <c r="Q337"/>
  <c r="X337" s="1"/>
  <c r="K338" l="1"/>
  <c r="L339" s="1"/>
  <c r="U338"/>
  <c r="N338"/>
  <c r="P338" s="1"/>
  <c r="O339" l="1"/>
  <c r="N339" s="1"/>
  <c r="P339" s="1"/>
  <c r="K339"/>
  <c r="L340" s="1"/>
  <c r="R338"/>
  <c r="S338" s="1"/>
  <c r="M338"/>
  <c r="Q338"/>
  <c r="X338" s="1"/>
  <c r="O340" l="1"/>
  <c r="R339"/>
  <c r="S339" s="1"/>
  <c r="Q339"/>
  <c r="X339" s="1"/>
  <c r="M339"/>
  <c r="K340" l="1"/>
  <c r="L341" s="1"/>
  <c r="N340"/>
  <c r="P340" s="1"/>
  <c r="U340"/>
  <c r="U339"/>
  <c r="O341" l="1"/>
  <c r="Q340"/>
  <c r="X340" s="1"/>
  <c r="R340"/>
  <c r="S340" s="1"/>
  <c r="M340"/>
  <c r="K341" l="1"/>
  <c r="L342" s="1"/>
  <c r="N341"/>
  <c r="P341" s="1"/>
  <c r="O342" l="1"/>
  <c r="K342"/>
  <c r="L343" s="1"/>
  <c r="R341"/>
  <c r="S341" s="1"/>
  <c r="M341"/>
  <c r="Q341"/>
  <c r="X341" s="1"/>
  <c r="O343" l="1"/>
  <c r="K343"/>
  <c r="L344" s="1"/>
  <c r="M342"/>
  <c r="R342"/>
  <c r="S342" s="1"/>
  <c r="O344" l="1"/>
  <c r="N343"/>
  <c r="P343" s="1"/>
  <c r="M343"/>
  <c r="R343"/>
  <c r="S343" s="1"/>
  <c r="N342"/>
  <c r="U342"/>
  <c r="Q343" l="1"/>
  <c r="U343"/>
  <c r="K344"/>
  <c r="L345" s="1"/>
  <c r="N344"/>
  <c r="P344" s="1"/>
  <c r="P342"/>
  <c r="Q342"/>
  <c r="X342" s="1"/>
  <c r="O345" l="1"/>
  <c r="X343"/>
  <c r="R344"/>
  <c r="S344" s="1"/>
  <c r="M344"/>
  <c r="Q344"/>
  <c r="X344" s="1"/>
  <c r="K345" l="1"/>
  <c r="L346" s="1"/>
  <c r="N345"/>
  <c r="P345" s="1"/>
  <c r="U345"/>
  <c r="O346" l="1"/>
  <c r="R345"/>
  <c r="S345" s="1"/>
  <c r="M345"/>
  <c r="Q345"/>
  <c r="X345" s="1"/>
  <c r="N346" l="1"/>
  <c r="P346" s="1"/>
  <c r="K346"/>
  <c r="L347" s="1"/>
  <c r="U346"/>
  <c r="O347" l="1"/>
  <c r="Q346"/>
  <c r="X346" s="1"/>
  <c r="M346"/>
  <c r="R346"/>
  <c r="S346" s="1"/>
  <c r="N347" l="1"/>
  <c r="P347" s="1"/>
  <c r="U347"/>
  <c r="K347"/>
  <c r="L348" s="1"/>
  <c r="O348" l="1"/>
  <c r="R347"/>
  <c r="S347" s="1"/>
  <c r="M347"/>
  <c r="Q347"/>
  <c r="X347" s="1"/>
  <c r="N348" l="1"/>
  <c r="P348" s="1"/>
  <c r="K348"/>
  <c r="L349" s="1"/>
  <c r="U348"/>
  <c r="O349" l="1"/>
  <c r="R348"/>
  <c r="S348" s="1"/>
  <c r="M348"/>
  <c r="Q348"/>
  <c r="X348" s="1"/>
  <c r="K349" l="1"/>
  <c r="L350" s="1"/>
  <c r="N349"/>
  <c r="P349" s="1"/>
  <c r="U349"/>
  <c r="O350" l="1"/>
  <c r="R349"/>
  <c r="S349" s="1"/>
  <c r="M349"/>
  <c r="Q349"/>
  <c r="X349" s="1"/>
  <c r="U350" l="1"/>
  <c r="N350"/>
  <c r="P350" s="1"/>
  <c r="K350"/>
  <c r="L351" s="1"/>
  <c r="O351" l="1"/>
  <c r="M350"/>
  <c r="Q350"/>
  <c r="X350" s="1"/>
  <c r="R350"/>
  <c r="S350" s="1"/>
  <c r="K351" l="1"/>
  <c r="L352" s="1"/>
  <c r="N351"/>
  <c r="P351" s="1"/>
  <c r="U351"/>
  <c r="O352" l="1"/>
  <c r="Q351"/>
  <c r="X351" s="1"/>
  <c r="M351"/>
  <c r="R351"/>
  <c r="S351" s="1"/>
  <c r="K352" l="1"/>
  <c r="L353" s="1"/>
  <c r="N352"/>
  <c r="P352" s="1"/>
  <c r="O353" l="1"/>
  <c r="M352"/>
  <c r="Q352"/>
  <c r="X352" s="1"/>
  <c r="R352"/>
  <c r="S352" s="1"/>
  <c r="N353" l="1"/>
  <c r="P353" s="1"/>
  <c r="U353"/>
  <c r="K353"/>
  <c r="L354" s="1"/>
  <c r="O354" l="1"/>
  <c r="N354" s="1"/>
  <c r="P354" s="1"/>
  <c r="R353"/>
  <c r="S353" s="1"/>
  <c r="K354"/>
  <c r="L355" s="1"/>
  <c r="Q353"/>
  <c r="X353" s="1"/>
  <c r="M353"/>
  <c r="O355" l="1"/>
  <c r="N355" s="1"/>
  <c r="P355" s="1"/>
  <c r="Q354"/>
  <c r="X354" s="1"/>
  <c r="M354"/>
  <c r="R354"/>
  <c r="S354" s="1"/>
  <c r="U354" l="1"/>
  <c r="U355" l="1"/>
  <c r="U356" l="1"/>
  <c r="U357" l="1"/>
  <c r="U359" l="1"/>
  <c r="U358"/>
  <c r="U360" l="1"/>
  <c r="U364" l="1"/>
  <c r="U363"/>
  <c r="U365" l="1"/>
  <c r="K367" l="1"/>
  <c r="L368" s="1"/>
  <c r="N367"/>
  <c r="O368" l="1"/>
  <c r="Q367"/>
  <c r="K368" l="1"/>
  <c r="L369" s="1"/>
  <c r="U368"/>
  <c r="N368"/>
  <c r="P368" s="1"/>
  <c r="O369" l="1"/>
  <c r="R368"/>
  <c r="S368" s="1"/>
  <c r="M368"/>
  <c r="Q368"/>
  <c r="X368" s="1"/>
  <c r="U369" l="1"/>
  <c r="K369"/>
  <c r="L370" s="1"/>
  <c r="N369"/>
  <c r="P369" s="1"/>
  <c r="O370" l="1"/>
  <c r="Q369"/>
  <c r="X369" s="1"/>
  <c r="M369"/>
  <c r="R369"/>
  <c r="S369" s="1"/>
  <c r="K370" l="1"/>
  <c r="L371" s="1"/>
  <c r="N370"/>
  <c r="P370" s="1"/>
  <c r="U370"/>
  <c r="O371" l="1"/>
  <c r="M370"/>
  <c r="Q370"/>
  <c r="X370" s="1"/>
  <c r="R370"/>
  <c r="S370" s="1"/>
  <c r="K371" l="1"/>
  <c r="L372" s="1"/>
  <c r="U371"/>
  <c r="N371"/>
  <c r="P371" s="1"/>
  <c r="O372" l="1"/>
  <c r="Q371"/>
  <c r="X371" s="1"/>
  <c r="R371"/>
  <c r="S371" s="1"/>
  <c r="M371"/>
  <c r="N372" l="1"/>
  <c r="P372" s="1"/>
  <c r="K372"/>
  <c r="L373" s="1"/>
  <c r="U372"/>
  <c r="O373" l="1"/>
  <c r="M372"/>
  <c r="Q372"/>
  <c r="X372" s="1"/>
  <c r="R372"/>
  <c r="S372" s="1"/>
  <c r="U373" l="1"/>
  <c r="N373"/>
  <c r="P373" s="1"/>
  <c r="K373"/>
  <c r="L374" s="1"/>
  <c r="O374" l="1"/>
  <c r="M373"/>
  <c r="Q373"/>
  <c r="X373" s="1"/>
  <c r="R373"/>
  <c r="S373" s="1"/>
  <c r="U374" l="1"/>
  <c r="K374"/>
  <c r="L375" s="1"/>
  <c r="N374"/>
  <c r="P374" s="1"/>
  <c r="O375" l="1"/>
  <c r="R374"/>
  <c r="S374" s="1"/>
  <c r="Q374"/>
  <c r="X374" s="1"/>
  <c r="M374"/>
  <c r="U375" l="1"/>
  <c r="K375"/>
  <c r="L376" s="1"/>
  <c r="N375"/>
  <c r="P375" s="1"/>
  <c r="O376" l="1"/>
  <c r="R375"/>
  <c r="S375" s="1"/>
  <c r="M375"/>
  <c r="Q375"/>
  <c r="X375" s="1"/>
  <c r="N376" l="1"/>
  <c r="P376" s="1"/>
  <c r="U376"/>
  <c r="K376"/>
  <c r="L377" s="1"/>
  <c r="O377" l="1"/>
  <c r="M376"/>
  <c r="R376"/>
  <c r="S376" s="1"/>
  <c r="Q376"/>
  <c r="X376" s="1"/>
  <c r="N377" l="1"/>
  <c r="P377" s="1"/>
  <c r="U377"/>
  <c r="K377"/>
  <c r="L378" s="1"/>
  <c r="O378" l="1"/>
  <c r="R377"/>
  <c r="S377" s="1"/>
  <c r="M377"/>
  <c r="Q377"/>
  <c r="X377" s="1"/>
  <c r="U378" l="1"/>
  <c r="N378"/>
  <c r="P378" s="1"/>
  <c r="K378"/>
  <c r="L379" s="1"/>
  <c r="O379" l="1"/>
  <c r="R378"/>
  <c r="S378" s="1"/>
  <c r="M378"/>
  <c r="Q378"/>
  <c r="X378" s="1"/>
  <c r="K379" l="1"/>
  <c r="L380" s="1"/>
  <c r="U379"/>
  <c r="N379"/>
  <c r="P379" s="1"/>
  <c r="O380" l="1"/>
  <c r="Q379"/>
  <c r="X379" s="1"/>
  <c r="R379"/>
  <c r="S379" s="1"/>
  <c r="M379"/>
  <c r="K380" l="1"/>
  <c r="L381" s="1"/>
  <c r="U380"/>
  <c r="N380"/>
  <c r="P380" s="1"/>
  <c r="O381" l="1"/>
  <c r="N381" s="1"/>
  <c r="P381" s="1"/>
  <c r="R380"/>
  <c r="S380" s="1"/>
  <c r="M380"/>
  <c r="Q380"/>
  <c r="X380" s="1"/>
  <c r="K381"/>
  <c r="L382" s="1"/>
  <c r="O382" l="1"/>
  <c r="N382" s="1"/>
  <c r="P382" s="1"/>
  <c r="R381"/>
  <c r="S381" s="1"/>
  <c r="M381"/>
  <c r="Q381"/>
  <c r="X381" s="1"/>
  <c r="K382"/>
  <c r="L383" s="1"/>
  <c r="O383" l="1"/>
  <c r="N383" s="1"/>
  <c r="P383" s="1"/>
  <c r="U381"/>
  <c r="R382"/>
  <c r="S382" s="1"/>
  <c r="M382"/>
  <c r="Q382"/>
  <c r="X382" s="1"/>
  <c r="U382" l="1"/>
  <c r="U383" l="1"/>
  <c r="U385" l="1"/>
  <c r="U384"/>
  <c r="U386" l="1"/>
  <c r="U388" l="1"/>
  <c r="U392" l="1"/>
  <c r="K393" l="1"/>
  <c r="L394" s="1"/>
  <c r="N393"/>
  <c r="O394" l="1"/>
  <c r="Q393"/>
  <c r="K394" l="1"/>
  <c r="L395" s="1"/>
  <c r="N394"/>
  <c r="P394" s="1"/>
  <c r="O395" l="1"/>
  <c r="M394"/>
  <c r="R394"/>
  <c r="S394" s="1"/>
  <c r="Q394"/>
  <c r="X394" s="1"/>
  <c r="U394" l="1"/>
  <c r="N395" l="1"/>
  <c r="P395" s="1"/>
  <c r="K395"/>
  <c r="L396" s="1"/>
  <c r="U395"/>
  <c r="O396" l="1"/>
  <c r="Q395"/>
  <c r="X395" s="1"/>
  <c r="M395"/>
  <c r="R395"/>
  <c r="S395" s="1"/>
  <c r="N396" l="1"/>
  <c r="P396" s="1"/>
  <c r="U396"/>
  <c r="K396"/>
  <c r="L397" s="1"/>
  <c r="O397" l="1"/>
  <c r="Q396"/>
  <c r="X396" s="1"/>
  <c r="R396"/>
  <c r="S396" s="1"/>
  <c r="M396"/>
  <c r="N397" l="1"/>
  <c r="P397" s="1"/>
  <c r="U397"/>
  <c r="K397"/>
  <c r="L398" s="1"/>
  <c r="O398" l="1"/>
  <c r="N398" s="1"/>
  <c r="P398" s="1"/>
  <c r="K398"/>
  <c r="L399" s="1"/>
  <c r="R397"/>
  <c r="S397" s="1"/>
  <c r="Q397"/>
  <c r="X397" s="1"/>
  <c r="M397"/>
  <c r="O399" l="1"/>
  <c r="Q398"/>
  <c r="X398" s="1"/>
  <c r="M398"/>
  <c r="R398"/>
  <c r="S398" s="1"/>
  <c r="N399" l="1"/>
  <c r="P399" s="1"/>
  <c r="K399"/>
  <c r="L400" s="1"/>
  <c r="U399"/>
  <c r="U398"/>
  <c r="K400" l="1"/>
  <c r="L401" s="1"/>
  <c r="O400"/>
  <c r="N400" s="1"/>
  <c r="P400" s="1"/>
  <c r="M399"/>
  <c r="Q399"/>
  <c r="X399" s="1"/>
  <c r="R399"/>
  <c r="S399" s="1"/>
  <c r="O401" l="1"/>
  <c r="R400"/>
  <c r="S400" s="1"/>
  <c r="Q400"/>
  <c r="X400" s="1"/>
  <c r="M400"/>
  <c r="N401" l="1"/>
  <c r="P401" s="1"/>
  <c r="K401"/>
  <c r="L402" s="1"/>
  <c r="U400"/>
  <c r="O402" l="1"/>
  <c r="N402" s="1"/>
  <c r="P402" s="1"/>
  <c r="K402"/>
  <c r="L403" s="1"/>
  <c r="R401"/>
  <c r="S401" s="1"/>
  <c r="Q401"/>
  <c r="X401" s="1"/>
  <c r="M401"/>
  <c r="O403" l="1"/>
  <c r="N403" s="1"/>
  <c r="P403" s="1"/>
  <c r="R402"/>
  <c r="S402" s="1"/>
  <c r="M402"/>
  <c r="Q402"/>
  <c r="X402" s="1"/>
  <c r="U402" l="1"/>
  <c r="U403" l="1"/>
  <c r="U405" l="1"/>
  <c r="U406" l="1"/>
  <c r="U407" l="1"/>
  <c r="U408" l="1"/>
  <c r="N410" l="1"/>
  <c r="K410"/>
  <c r="L411" s="1"/>
  <c r="O411" l="1"/>
  <c r="Q410"/>
  <c r="K411" l="1"/>
  <c r="L412" s="1"/>
  <c r="N411"/>
  <c r="P411" s="1"/>
  <c r="O412" l="1"/>
  <c r="M411"/>
  <c r="Q411"/>
  <c r="X411" s="1"/>
  <c r="R411"/>
  <c r="S411" s="1"/>
  <c r="U411" l="1"/>
  <c r="K412" l="1"/>
  <c r="L413" s="1"/>
  <c r="U412"/>
  <c r="N412"/>
  <c r="P412" s="1"/>
  <c r="O413" l="1"/>
  <c r="Q412"/>
  <c r="X412" s="1"/>
  <c r="R412"/>
  <c r="S412" s="1"/>
  <c r="M412"/>
  <c r="K413" l="1"/>
  <c r="L414" s="1"/>
  <c r="U413"/>
  <c r="N413"/>
  <c r="P413" s="1"/>
  <c r="O414" l="1"/>
  <c r="Q413"/>
  <c r="X413" s="1"/>
  <c r="R413"/>
  <c r="S413" s="1"/>
  <c r="M413"/>
  <c r="N414" l="1"/>
  <c r="P414" s="1"/>
  <c r="K414"/>
  <c r="L415" s="1"/>
  <c r="U414"/>
  <c r="O415" l="1"/>
  <c r="M414"/>
  <c r="R414"/>
  <c r="S414" s="1"/>
  <c r="Q414"/>
  <c r="X414" s="1"/>
  <c r="K415" l="1"/>
  <c r="L416" s="1"/>
  <c r="N415"/>
  <c r="P415" s="1"/>
  <c r="U415"/>
  <c r="O416" l="1"/>
  <c r="R415"/>
  <c r="S415" s="1"/>
  <c r="Q415"/>
  <c r="X415" s="1"/>
  <c r="M415"/>
  <c r="K416" l="1"/>
  <c r="L417" s="1"/>
  <c r="U416"/>
  <c r="N416"/>
  <c r="P416" s="1"/>
  <c r="O417" l="1"/>
  <c r="Q416"/>
  <c r="X416" s="1"/>
  <c r="R416"/>
  <c r="S416" s="1"/>
  <c r="M416"/>
  <c r="U417" l="1"/>
  <c r="N417"/>
  <c r="P417" s="1"/>
  <c r="K417"/>
  <c r="L418" s="1"/>
  <c r="O418" l="1"/>
  <c r="M417"/>
  <c r="R417"/>
  <c r="S417" s="1"/>
  <c r="Q417"/>
  <c r="X417" s="1"/>
  <c r="K418" l="1"/>
  <c r="L419" s="1"/>
  <c r="U418"/>
  <c r="N418"/>
  <c r="P418" s="1"/>
  <c r="O419" l="1"/>
  <c r="R418"/>
  <c r="S418" s="1"/>
  <c r="M418"/>
  <c r="Q418"/>
  <c r="X418" s="1"/>
  <c r="U419" l="1"/>
  <c r="N419"/>
  <c r="P419" s="1"/>
  <c r="K419"/>
  <c r="L420" s="1"/>
  <c r="O420" l="1"/>
  <c r="M419"/>
  <c r="R419"/>
  <c r="S419" s="1"/>
  <c r="Q419"/>
  <c r="X419" s="1"/>
  <c r="K420" l="1"/>
  <c r="L421" s="1"/>
  <c r="U420"/>
  <c r="N420"/>
  <c r="P420" s="1"/>
  <c r="O421" l="1"/>
  <c r="R420"/>
  <c r="S420" s="1"/>
  <c r="M420"/>
  <c r="Q420"/>
  <c r="X420" s="1"/>
  <c r="K421"/>
  <c r="L422" s="1"/>
  <c r="N421"/>
  <c r="P421" s="1"/>
  <c r="O422" l="1"/>
  <c r="N422" s="1"/>
  <c r="P422" s="1"/>
  <c r="M421"/>
  <c r="R421"/>
  <c r="S421" s="1"/>
  <c r="Q421"/>
  <c r="X421" s="1"/>
  <c r="U421" l="1"/>
  <c r="U422" l="1"/>
  <c r="U423" l="1"/>
  <c r="K425" l="1"/>
  <c r="L426" s="1"/>
  <c r="N425"/>
  <c r="O426" l="1"/>
  <c r="Q425"/>
  <c r="K426" l="1"/>
  <c r="L427" s="1"/>
  <c r="U426"/>
  <c r="N426"/>
  <c r="P426" s="1"/>
  <c r="O427" l="1"/>
  <c r="R426"/>
  <c r="S426" s="1"/>
  <c r="M426"/>
  <c r="Q426"/>
  <c r="X426" s="1"/>
  <c r="N427" l="1"/>
  <c r="P427" s="1"/>
  <c r="U427"/>
  <c r="K427"/>
  <c r="L428" s="1"/>
  <c r="O428" l="1"/>
  <c r="Q427"/>
  <c r="X427" s="1"/>
  <c r="R427"/>
  <c r="S427" s="1"/>
  <c r="M427"/>
  <c r="N428" l="1"/>
  <c r="P428" s="1"/>
  <c r="U428"/>
  <c r="K428"/>
  <c r="L429" s="1"/>
  <c r="O429" l="1"/>
  <c r="M428"/>
  <c r="Q428"/>
  <c r="X428" s="1"/>
  <c r="R428"/>
  <c r="S428" s="1"/>
  <c r="U429" l="1"/>
  <c r="N429"/>
  <c r="P429" s="1"/>
  <c r="K429"/>
  <c r="L430" s="1"/>
  <c r="O430" l="1"/>
  <c r="Q429"/>
  <c r="X429" s="1"/>
  <c r="R429"/>
  <c r="S429" s="1"/>
  <c r="M429"/>
  <c r="U430" l="1"/>
  <c r="K430"/>
  <c r="L431" s="1"/>
  <c r="N430"/>
  <c r="P430" s="1"/>
  <c r="O431" l="1"/>
  <c r="R430"/>
  <c r="S430" s="1"/>
  <c r="Q430"/>
  <c r="X430" s="1"/>
  <c r="M430"/>
  <c r="U431" l="1"/>
  <c r="N431"/>
  <c r="P431" s="1"/>
  <c r="K431"/>
  <c r="L432" s="1"/>
  <c r="O432" l="1"/>
  <c r="R431"/>
  <c r="S431" s="1"/>
  <c r="Q431"/>
  <c r="X431" s="1"/>
  <c r="M431"/>
  <c r="N432" l="1"/>
  <c r="P432" s="1"/>
  <c r="U432"/>
  <c r="K432"/>
  <c r="L433" s="1"/>
  <c r="O433" l="1"/>
  <c r="R432"/>
  <c r="S432" s="1"/>
  <c r="Q432"/>
  <c r="X432" s="1"/>
  <c r="M432"/>
  <c r="N433" l="1"/>
  <c r="P433" s="1"/>
  <c r="U433"/>
  <c r="K433"/>
  <c r="L434" s="1"/>
  <c r="O434" l="1"/>
  <c r="M433"/>
  <c r="R433"/>
  <c r="S433" s="1"/>
  <c r="Q433"/>
  <c r="X433" s="1"/>
  <c r="U434" l="1"/>
  <c r="N434"/>
  <c r="P434" s="1"/>
  <c r="K434"/>
  <c r="L435" s="1"/>
  <c r="O435" l="1"/>
  <c r="M434"/>
  <c r="R434"/>
  <c r="S434" s="1"/>
  <c r="Q434"/>
  <c r="X434" s="1"/>
  <c r="N435" l="1"/>
  <c r="P435" s="1"/>
  <c r="U435"/>
  <c r="K435"/>
  <c r="L436" s="1"/>
  <c r="O436" l="1"/>
  <c r="N436" s="1"/>
  <c r="P436" s="1"/>
  <c r="R435"/>
  <c r="S435" s="1"/>
  <c r="Q435"/>
  <c r="X435" s="1"/>
  <c r="M435"/>
  <c r="U436" l="1"/>
  <c r="U437" l="1"/>
  <c r="U438" l="1"/>
  <c r="U439" l="1"/>
  <c r="U441" l="1"/>
  <c r="U442"/>
  <c r="U444" l="1"/>
  <c r="U445" l="1"/>
  <c r="U446"/>
  <c r="U447" l="1"/>
  <c r="U449" l="1"/>
  <c r="U450" l="1"/>
  <c r="U451" l="1"/>
  <c r="U452" l="1"/>
  <c r="U453" l="1"/>
  <c r="U454" l="1"/>
  <c r="U455" l="1"/>
  <c r="N456"/>
  <c r="K456"/>
  <c r="L457" s="1"/>
  <c r="O457" l="1"/>
  <c r="N457" s="1"/>
  <c r="P457" s="1"/>
  <c r="Q456"/>
  <c r="K457"/>
  <c r="L458" s="1"/>
  <c r="O458" l="1"/>
  <c r="Q457"/>
  <c r="X457" s="1"/>
  <c r="M457"/>
  <c r="R457"/>
  <c r="S457" s="1"/>
  <c r="U458" l="1"/>
  <c r="N458"/>
  <c r="P458" s="1"/>
  <c r="K458"/>
  <c r="L459" s="1"/>
  <c r="U457"/>
  <c r="O459" l="1"/>
  <c r="R458"/>
  <c r="S458" s="1"/>
  <c r="M458"/>
  <c r="Q458"/>
  <c r="X458" s="1"/>
  <c r="N459" l="1"/>
  <c r="P459" s="1"/>
  <c r="U459"/>
  <c r="K459"/>
  <c r="L460" s="1"/>
  <c r="O460" l="1"/>
  <c r="M459"/>
  <c r="Q459"/>
  <c r="X459" s="1"/>
  <c r="R459"/>
  <c r="S459" s="1"/>
  <c r="N460" l="1"/>
  <c r="P460" s="1"/>
  <c r="K460"/>
  <c r="L461" s="1"/>
  <c r="O461" l="1"/>
  <c r="M460"/>
  <c r="R460"/>
  <c r="S460" s="1"/>
  <c r="Q460"/>
  <c r="X460" s="1"/>
  <c r="K461" l="1"/>
  <c r="L462" s="1"/>
  <c r="U461"/>
  <c r="N461"/>
  <c r="P461" s="1"/>
  <c r="O462" l="1"/>
  <c r="Q461"/>
  <c r="X461" s="1"/>
  <c r="M461"/>
  <c r="R461"/>
  <c r="S461" s="1"/>
  <c r="N462" l="1"/>
  <c r="P462" s="1"/>
  <c r="U462"/>
  <c r="K462"/>
  <c r="L463" s="1"/>
  <c r="O463" l="1"/>
  <c r="R462"/>
  <c r="S462" s="1"/>
  <c r="Q462"/>
  <c r="X462" s="1"/>
  <c r="M462"/>
  <c r="K463" l="1"/>
  <c r="L464" s="1"/>
  <c r="N463"/>
  <c r="P463" s="1"/>
  <c r="U463"/>
  <c r="O464" l="1"/>
  <c r="Q463"/>
  <c r="X463" s="1"/>
  <c r="M463"/>
  <c r="R463"/>
  <c r="S463" s="1"/>
  <c r="U464" l="1"/>
  <c r="N464"/>
  <c r="P464" s="1"/>
  <c r="K464"/>
  <c r="L465" s="1"/>
  <c r="O465" l="1"/>
  <c r="Q464"/>
  <c r="X464" s="1"/>
  <c r="M464"/>
  <c r="R464"/>
  <c r="S464" s="1"/>
  <c r="N465" l="1"/>
  <c r="P465" s="1"/>
  <c r="U465"/>
  <c r="K465"/>
  <c r="L466" s="1"/>
  <c r="O466" l="1"/>
  <c r="R465"/>
  <c r="S465" s="1"/>
  <c r="M465"/>
  <c r="Q465"/>
  <c r="X465" s="1"/>
  <c r="U466" l="1"/>
  <c r="N466"/>
  <c r="P466" s="1"/>
  <c r="K466"/>
  <c r="L467" s="1"/>
  <c r="O467" l="1"/>
  <c r="Q466"/>
  <c r="X466" s="1"/>
  <c r="R466"/>
  <c r="S466" s="1"/>
  <c r="M466"/>
  <c r="U467" l="1"/>
  <c r="K467"/>
  <c r="L468" s="1"/>
  <c r="N467"/>
  <c r="P467" s="1"/>
  <c r="O468" l="1"/>
  <c r="R467"/>
  <c r="S467" s="1"/>
  <c r="Q467"/>
  <c r="X467" s="1"/>
  <c r="M467"/>
  <c r="K468" l="1"/>
  <c r="L469" s="1"/>
  <c r="N468"/>
  <c r="P468" s="1"/>
  <c r="U468"/>
  <c r="O469" l="1"/>
  <c r="Q468"/>
  <c r="X468" s="1"/>
  <c r="M468"/>
  <c r="R468"/>
  <c r="S468" s="1"/>
  <c r="N469" l="1"/>
  <c r="P469" s="1"/>
  <c r="U469"/>
  <c r="K469"/>
  <c r="L470" s="1"/>
  <c r="O470" l="1"/>
  <c r="N470" s="1"/>
  <c r="P470" s="1"/>
  <c r="R469"/>
  <c r="S469" s="1"/>
  <c r="M469"/>
  <c r="Q469"/>
  <c r="X469" s="1"/>
  <c r="K470"/>
  <c r="L471" s="1"/>
  <c r="O471" l="1"/>
  <c r="R470"/>
  <c r="S470" s="1"/>
  <c r="M470"/>
  <c r="Q470"/>
  <c r="X470" s="1"/>
  <c r="N471" l="1"/>
  <c r="P471" s="1"/>
  <c r="U471"/>
  <c r="K471"/>
  <c r="L472" s="1"/>
  <c r="U470"/>
  <c r="O472" l="1"/>
  <c r="N472" s="1"/>
  <c r="P472" s="1"/>
  <c r="M471"/>
  <c r="Q471"/>
  <c r="X471" s="1"/>
  <c r="K472"/>
  <c r="L473" s="1"/>
  <c r="R471"/>
  <c r="S471" s="1"/>
  <c r="O473" l="1"/>
  <c r="N473" s="1"/>
  <c r="P473" s="1"/>
  <c r="M472"/>
  <c r="R472"/>
  <c r="S472" s="1"/>
  <c r="Q472"/>
  <c r="X472" s="1"/>
  <c r="U472" l="1"/>
  <c r="U473" l="1"/>
  <c r="U476" l="1"/>
  <c r="U477" l="1"/>
  <c r="U478" l="1"/>
  <c r="U479" l="1"/>
  <c r="U480" l="1"/>
  <c r="U481" l="1"/>
  <c r="U482" l="1"/>
  <c r="U483" l="1"/>
  <c r="U486" l="1"/>
  <c r="U487" l="1"/>
  <c r="U488" l="1"/>
  <c r="U489" l="1"/>
  <c r="N491" l="1"/>
  <c r="K491"/>
  <c r="L492" s="1"/>
  <c r="O492" l="1"/>
  <c r="Q491"/>
  <c r="K492" l="1"/>
  <c r="L493" s="1"/>
  <c r="U492"/>
  <c r="N492"/>
  <c r="P492" s="1"/>
  <c r="O493" l="1"/>
  <c r="R492"/>
  <c r="S492" s="1"/>
  <c r="M492"/>
  <c r="Q492"/>
  <c r="X492" s="1"/>
  <c r="U493" l="1"/>
  <c r="N493"/>
  <c r="P493" s="1"/>
  <c r="K493"/>
  <c r="L494" s="1"/>
  <c r="O494" l="1"/>
  <c r="M493"/>
  <c r="Q493"/>
  <c r="X493" s="1"/>
  <c r="R493"/>
  <c r="S493" s="1"/>
  <c r="K494" l="1"/>
  <c r="L495" s="1"/>
  <c r="U494"/>
  <c r="N494"/>
  <c r="P494" s="1"/>
  <c r="O495" l="1"/>
  <c r="Q494"/>
  <c r="X494" s="1"/>
  <c r="R494"/>
  <c r="S494" s="1"/>
  <c r="M494"/>
  <c r="U495" l="1"/>
  <c r="N495"/>
  <c r="P495" s="1"/>
  <c r="K495"/>
  <c r="L496" s="1"/>
  <c r="O496" l="1"/>
  <c r="Q495"/>
  <c r="X495" s="1"/>
  <c r="M495"/>
  <c r="R495"/>
  <c r="S495" s="1"/>
  <c r="N496" l="1"/>
  <c r="P496" s="1"/>
  <c r="U496"/>
  <c r="K496"/>
  <c r="L497" s="1"/>
  <c r="O497" l="1"/>
  <c r="M496"/>
  <c r="R496"/>
  <c r="S496" s="1"/>
  <c r="Q496"/>
  <c r="X496" s="1"/>
  <c r="N497" l="1"/>
  <c r="P497" s="1"/>
  <c r="U497"/>
  <c r="K497"/>
  <c r="L498" s="1"/>
  <c r="O498" l="1"/>
  <c r="M497"/>
  <c r="Q497"/>
  <c r="X497" s="1"/>
  <c r="R497"/>
  <c r="S497" s="1"/>
  <c r="U498" l="1"/>
  <c r="N498"/>
  <c r="P498" s="1"/>
  <c r="K498"/>
  <c r="L499" s="1"/>
  <c r="O499" l="1"/>
  <c r="Q498"/>
  <c r="X498" s="1"/>
  <c r="M498"/>
  <c r="R498"/>
  <c r="S498" s="1"/>
  <c r="K499" l="1"/>
  <c r="L500" s="1"/>
  <c r="N499"/>
  <c r="P499" s="1"/>
  <c r="U499"/>
  <c r="O500" l="1"/>
  <c r="N500"/>
  <c r="P500" s="1"/>
  <c r="K500"/>
  <c r="L501" s="1"/>
  <c r="Q499"/>
  <c r="X499" s="1"/>
  <c r="R499"/>
  <c r="S499" s="1"/>
  <c r="M499"/>
  <c r="O501" l="1"/>
  <c r="Q500"/>
  <c r="X500" s="1"/>
  <c r="M500"/>
  <c r="R500"/>
  <c r="S500" s="1"/>
  <c r="K501" l="1"/>
  <c r="L502" s="1"/>
  <c r="N501"/>
  <c r="P501" s="1"/>
  <c r="U501"/>
  <c r="U500"/>
  <c r="O502" l="1"/>
  <c r="N502" s="1"/>
  <c r="P502" s="1"/>
  <c r="R501"/>
  <c r="S501" s="1"/>
  <c r="Q501"/>
  <c r="X501" s="1"/>
  <c r="M501"/>
  <c r="U502" l="1"/>
  <c r="U503" l="1"/>
  <c r="U504" l="1"/>
  <c r="U505" l="1"/>
  <c r="U509" l="1"/>
  <c r="U508"/>
  <c r="U510" l="1"/>
  <c r="U511" l="1"/>
  <c r="U512" l="1"/>
  <c r="U514" l="1"/>
  <c r="U515" l="1"/>
  <c r="U517" l="1"/>
  <c r="U516"/>
  <c r="U518" l="1"/>
  <c r="U519" l="1"/>
  <c r="U520" l="1"/>
  <c r="U521" l="1"/>
  <c r="U522" l="1"/>
  <c r="U523" l="1"/>
  <c r="U524" l="1"/>
  <c r="U525" l="1"/>
  <c r="U526" l="1"/>
  <c r="U529" l="1"/>
  <c r="U528"/>
  <c r="U530" l="1"/>
  <c r="U531" l="1"/>
  <c r="U532" l="1"/>
  <c r="U534" l="1"/>
  <c r="U535" l="1"/>
  <c r="N536" l="1"/>
  <c r="K536"/>
  <c r="L537" s="1"/>
  <c r="O537" l="1"/>
  <c r="Q536"/>
  <c r="N537" l="1"/>
  <c r="P537" s="1"/>
  <c r="K537"/>
  <c r="L538" s="1"/>
  <c r="U537"/>
  <c r="O538" l="1"/>
  <c r="R537"/>
  <c r="S537" s="1"/>
  <c r="Q537"/>
  <c r="X537" s="1"/>
  <c r="M537"/>
  <c r="N538" l="1"/>
  <c r="P538" s="1"/>
  <c r="U538"/>
  <c r="K538"/>
  <c r="L539" s="1"/>
  <c r="O539" l="1"/>
  <c r="N539" s="1"/>
  <c r="P539" s="1"/>
  <c r="R538"/>
  <c r="S538" s="1"/>
  <c r="Q538"/>
  <c r="X538" s="1"/>
  <c r="K539"/>
  <c r="L540" s="1"/>
  <c r="M538"/>
  <c r="O540" l="1"/>
  <c r="N540" s="1"/>
  <c r="P540" s="1"/>
  <c r="M539"/>
  <c r="Q539"/>
  <c r="X539" s="1"/>
  <c r="R539"/>
  <c r="S539" s="1"/>
  <c r="K540"/>
  <c r="L541" s="1"/>
  <c r="O541" l="1"/>
  <c r="N541" s="1"/>
  <c r="P541" s="1"/>
  <c r="U539"/>
  <c r="Q540"/>
  <c r="X540" s="1"/>
  <c r="M540"/>
  <c r="R540"/>
  <c r="S540" s="1"/>
  <c r="U540" l="1"/>
  <c r="U541" l="1"/>
  <c r="U542" l="1"/>
  <c r="U544" l="1"/>
  <c r="U546" l="1"/>
  <c r="K547" l="1"/>
  <c r="L548" s="1"/>
  <c r="N547"/>
  <c r="O548" l="1"/>
  <c r="Q547"/>
  <c r="K548" l="1"/>
  <c r="L549" s="1"/>
  <c r="N548"/>
  <c r="P548" s="1"/>
  <c r="U548"/>
  <c r="O549" l="1"/>
  <c r="M548"/>
  <c r="R548"/>
  <c r="S548" s="1"/>
  <c r="Q548"/>
  <c r="X548" s="1"/>
  <c r="K549" l="1"/>
  <c r="L550" s="1"/>
  <c r="U549"/>
  <c r="N549"/>
  <c r="P549" s="1"/>
  <c r="O550" l="1"/>
  <c r="R549"/>
  <c r="S549" s="1"/>
  <c r="Q549"/>
  <c r="X549" s="1"/>
  <c r="M549"/>
  <c r="U550" l="1"/>
  <c r="N550"/>
  <c r="P550" s="1"/>
  <c r="K550"/>
  <c r="L551" s="1"/>
  <c r="O551" l="1"/>
  <c r="R550"/>
  <c r="S550" s="1"/>
  <c r="Q550"/>
  <c r="X550" s="1"/>
  <c r="M550"/>
  <c r="N551" l="1"/>
  <c r="P551" s="1"/>
  <c r="K551"/>
  <c r="L552" s="1"/>
  <c r="U551"/>
  <c r="O552" l="1"/>
  <c r="R551"/>
  <c r="S551" s="1"/>
  <c r="M551"/>
  <c r="Q551"/>
  <c r="X551" s="1"/>
  <c r="N552" l="1"/>
  <c r="P552" s="1"/>
  <c r="U552"/>
  <c r="K552"/>
  <c r="L553" s="1"/>
  <c r="O553" l="1"/>
  <c r="R552"/>
  <c r="S552" s="1"/>
  <c r="Q552"/>
  <c r="X552" s="1"/>
  <c r="M552"/>
  <c r="N553" l="1"/>
  <c r="P553" s="1"/>
  <c r="U553"/>
  <c r="K553"/>
  <c r="L554" s="1"/>
  <c r="O554" l="1"/>
  <c r="R553"/>
  <c r="S553" s="1"/>
  <c r="M553"/>
  <c r="Q553"/>
  <c r="X553" s="1"/>
  <c r="N554" l="1"/>
  <c r="P554" s="1"/>
  <c r="U554"/>
  <c r="K554"/>
  <c r="L555" s="1"/>
  <c r="O555" l="1"/>
  <c r="M554"/>
  <c r="R554"/>
  <c r="S554" s="1"/>
  <c r="Q554"/>
  <c r="X554" s="1"/>
  <c r="K555" l="1"/>
  <c r="L556" s="1"/>
  <c r="N555"/>
  <c r="P555" s="1"/>
  <c r="U555"/>
  <c r="O556" l="1"/>
  <c r="K556"/>
  <c r="L557" s="1"/>
  <c r="N556"/>
  <c r="P556" s="1"/>
  <c r="M555"/>
  <c r="R555"/>
  <c r="S555" s="1"/>
  <c r="Q555"/>
  <c r="X555" s="1"/>
  <c r="O557" l="1"/>
  <c r="Q556"/>
  <c r="X556" s="1"/>
  <c r="M556"/>
  <c r="R556"/>
  <c r="S556" s="1"/>
  <c r="K557" l="1"/>
  <c r="L558" s="1"/>
  <c r="U557"/>
  <c r="N557"/>
  <c r="P557" s="1"/>
  <c r="U556"/>
  <c r="O558" l="1"/>
  <c r="M557"/>
  <c r="R557"/>
  <c r="S557" s="1"/>
  <c r="Q557"/>
  <c r="X557" s="1"/>
  <c r="U558" l="1"/>
  <c r="N558"/>
  <c r="P558" s="1"/>
  <c r="K558"/>
  <c r="L559" s="1"/>
  <c r="O559" l="1"/>
  <c r="R558"/>
  <c r="S558" s="1"/>
  <c r="M558"/>
  <c r="Q558"/>
  <c r="X558" s="1"/>
  <c r="U559" l="1"/>
  <c r="K559"/>
  <c r="L560" s="1"/>
  <c r="N559"/>
  <c r="P559" s="1"/>
  <c r="O560" l="1"/>
  <c r="Q559"/>
  <c r="X559" s="1"/>
  <c r="M559"/>
  <c r="R559"/>
  <c r="S559" s="1"/>
  <c r="K560" l="1"/>
  <c r="L561" s="1"/>
  <c r="N560"/>
  <c r="P560" s="1"/>
  <c r="O561" l="1"/>
  <c r="Q560"/>
  <c r="X560" s="1"/>
  <c r="R560"/>
  <c r="S560" s="1"/>
  <c r="M560"/>
  <c r="U560" l="1"/>
  <c r="U561" l="1"/>
  <c r="N561"/>
  <c r="P561" s="1"/>
  <c r="K561"/>
  <c r="L562" s="1"/>
  <c r="O562" l="1"/>
  <c r="R561"/>
  <c r="S561" s="1"/>
  <c r="M561"/>
  <c r="Q561"/>
  <c r="X561" s="1"/>
  <c r="U562" l="1"/>
  <c r="K562"/>
  <c r="L563" s="1"/>
  <c r="N562"/>
  <c r="P562" s="1"/>
  <c r="O563" l="1"/>
  <c r="Q562"/>
  <c r="X562" s="1"/>
  <c r="M562"/>
  <c r="R562"/>
  <c r="S562" s="1"/>
  <c r="U563" l="1"/>
  <c r="K563"/>
  <c r="L564" s="1"/>
  <c r="N563"/>
  <c r="P563" s="1"/>
  <c r="O564" l="1"/>
  <c r="M563"/>
  <c r="Q563"/>
  <c r="X563" s="1"/>
  <c r="R563"/>
  <c r="S563" s="1"/>
  <c r="N564" l="1"/>
  <c r="P564" s="1"/>
  <c r="K564"/>
  <c r="L565" s="1"/>
  <c r="U564"/>
  <c r="O565" l="1"/>
  <c r="R564"/>
  <c r="S564" s="1"/>
  <c r="M564"/>
  <c r="Q564"/>
  <c r="X564" s="1"/>
  <c r="U565" l="1"/>
  <c r="K565"/>
  <c r="L566" s="1"/>
  <c r="N565"/>
  <c r="P565" s="1"/>
  <c r="O566" l="1"/>
  <c r="R565"/>
  <c r="S565" s="1"/>
  <c r="M565"/>
  <c r="Q565"/>
  <c r="X565" s="1"/>
  <c r="N566" l="1"/>
  <c r="P566" s="1"/>
  <c r="U566"/>
  <c r="K566"/>
  <c r="L567" s="1"/>
  <c r="O567" l="1"/>
  <c r="M566"/>
  <c r="R566"/>
  <c r="S566" s="1"/>
  <c r="Q566"/>
  <c r="X566" s="1"/>
  <c r="U567" l="1"/>
  <c r="K567"/>
  <c r="L568" s="1"/>
  <c r="N567"/>
  <c r="P567" s="1"/>
  <c r="O568" l="1"/>
  <c r="Q567"/>
  <c r="X567" s="1"/>
  <c r="R567"/>
  <c r="S567" s="1"/>
  <c r="M567"/>
  <c r="K568" l="1"/>
  <c r="L569" s="1"/>
  <c r="U568"/>
  <c r="N568"/>
  <c r="P568" s="1"/>
  <c r="O569" l="1"/>
  <c r="Q568"/>
  <c r="X568" s="1"/>
  <c r="R568"/>
  <c r="S568" s="1"/>
  <c r="M568"/>
  <c r="U569" l="1"/>
  <c r="K569"/>
  <c r="L570" s="1"/>
  <c r="N569"/>
  <c r="P569" s="1"/>
  <c r="O570" l="1"/>
  <c r="Q569"/>
  <c r="X569" s="1"/>
  <c r="M569"/>
  <c r="R569"/>
  <c r="S569" s="1"/>
  <c r="K570" l="1"/>
  <c r="L571" s="1"/>
  <c r="U570"/>
  <c r="N570"/>
  <c r="P570" s="1"/>
  <c r="O571" l="1"/>
  <c r="M570"/>
  <c r="Q570"/>
  <c r="X570" s="1"/>
  <c r="R570"/>
  <c r="S570" s="1"/>
  <c r="U571" l="1"/>
  <c r="K571"/>
  <c r="L572" s="1"/>
  <c r="N571"/>
  <c r="P571" s="1"/>
  <c r="O572" l="1"/>
  <c r="M571"/>
  <c r="R571"/>
  <c r="S571" s="1"/>
  <c r="Q571"/>
  <c r="X571" s="1"/>
  <c r="U572" l="1"/>
  <c r="K572"/>
  <c r="L573" s="1"/>
  <c r="N572"/>
  <c r="P572" s="1"/>
  <c r="O573" l="1"/>
  <c r="R572"/>
  <c r="S572" s="1"/>
  <c r="M572"/>
  <c r="Q572"/>
  <c r="X572" s="1"/>
  <c r="K573" l="1"/>
  <c r="L574" s="1"/>
  <c r="N573"/>
  <c r="P573" s="1"/>
  <c r="U573"/>
  <c r="O574" l="1"/>
  <c r="Q573"/>
  <c r="X573" s="1"/>
  <c r="R573"/>
  <c r="S573" s="1"/>
  <c r="M573"/>
  <c r="U574" l="1"/>
  <c r="N574"/>
  <c r="P574" s="1"/>
  <c r="K574"/>
  <c r="L575" s="1"/>
  <c r="O575" l="1"/>
  <c r="M574"/>
  <c r="R574"/>
  <c r="S574" s="1"/>
  <c r="Q574"/>
  <c r="X574" s="1"/>
  <c r="K575" l="1"/>
  <c r="L576" s="1"/>
  <c r="N575"/>
  <c r="P575" s="1"/>
  <c r="U575"/>
  <c r="O576" l="1"/>
  <c r="M575"/>
  <c r="Q575"/>
  <c r="X575" s="1"/>
  <c r="R575"/>
  <c r="S575" s="1"/>
  <c r="N576" l="1"/>
  <c r="P576" s="1"/>
  <c r="U576"/>
  <c r="K576"/>
  <c r="L577" s="1"/>
  <c r="O577" l="1"/>
  <c r="R576"/>
  <c r="S576" s="1"/>
  <c r="M576"/>
  <c r="Q576"/>
  <c r="X576" s="1"/>
  <c r="N577" l="1"/>
  <c r="P577" s="1"/>
  <c r="K577"/>
  <c r="L578" s="1"/>
  <c r="U577"/>
  <c r="O578" l="1"/>
  <c r="N578" s="1"/>
  <c r="P578" s="1"/>
  <c r="K578"/>
  <c r="L579" s="1"/>
  <c r="Q577"/>
  <c r="X577" s="1"/>
  <c r="M577"/>
  <c r="R577"/>
  <c r="S577" s="1"/>
  <c r="O579" l="1"/>
  <c r="Q578"/>
  <c r="X578" s="1"/>
  <c r="M578"/>
  <c r="R578"/>
  <c r="S578" s="1"/>
  <c r="K579" l="1"/>
  <c r="L580" s="1"/>
  <c r="N579"/>
  <c r="P579" s="1"/>
  <c r="U579"/>
  <c r="U578"/>
  <c r="O580" l="1"/>
  <c r="Q579"/>
  <c r="X579" s="1"/>
  <c r="M579"/>
  <c r="R579"/>
  <c r="S579" s="1"/>
  <c r="K580" l="1"/>
  <c r="L581" s="1"/>
  <c r="N580"/>
  <c r="P580" s="1"/>
  <c r="U580"/>
  <c r="O581" l="1"/>
  <c r="N581" s="1"/>
  <c r="P581" s="1"/>
  <c r="Q580"/>
  <c r="X580" s="1"/>
  <c r="M580"/>
  <c r="R580"/>
  <c r="S580" s="1"/>
  <c r="U581" l="1"/>
  <c r="N583" l="1"/>
  <c r="K583"/>
  <c r="L584" s="1"/>
  <c r="O584" l="1"/>
  <c r="Q583"/>
  <c r="K584" l="1"/>
  <c r="L585" s="1"/>
  <c r="N584"/>
  <c r="P584" s="1"/>
  <c r="U584"/>
  <c r="O585" l="1"/>
  <c r="M584"/>
  <c r="R584"/>
  <c r="S584" s="1"/>
  <c r="Q584"/>
  <c r="X584" s="1"/>
  <c r="U585" l="1"/>
  <c r="K585"/>
  <c r="L586" s="1"/>
  <c r="N585"/>
  <c r="P585" s="1"/>
  <c r="O586" l="1"/>
  <c r="R585"/>
  <c r="S585" s="1"/>
  <c r="Q585"/>
  <c r="X585" s="1"/>
  <c r="M585"/>
  <c r="N586" l="1"/>
  <c r="P586" s="1"/>
  <c r="U586"/>
  <c r="K586"/>
  <c r="L587" s="1"/>
  <c r="O587" l="1"/>
  <c r="R586"/>
  <c r="S586" s="1"/>
  <c r="Q586"/>
  <c r="X586" s="1"/>
  <c r="M586"/>
  <c r="N587" l="1"/>
  <c r="P587" s="1"/>
  <c r="K587"/>
  <c r="L588" s="1"/>
  <c r="U587"/>
  <c r="O588" l="1"/>
  <c r="M587"/>
  <c r="R587"/>
  <c r="S587" s="1"/>
  <c r="Q587"/>
  <c r="X587" s="1"/>
  <c r="N588" l="1"/>
  <c r="P588" s="1"/>
  <c r="K588"/>
  <c r="L589" s="1"/>
  <c r="U588"/>
  <c r="O589" l="1"/>
  <c r="N589" s="1"/>
  <c r="P589" s="1"/>
  <c r="K589"/>
  <c r="L590" s="1"/>
  <c r="M588"/>
  <c r="R588"/>
  <c r="S588" s="1"/>
  <c r="Q588"/>
  <c r="X588" s="1"/>
  <c r="O590" l="1"/>
  <c r="N590" s="1"/>
  <c r="P590" s="1"/>
  <c r="Q589"/>
  <c r="X589" s="1"/>
  <c r="R589"/>
  <c r="S589" s="1"/>
  <c r="M589"/>
  <c r="U589" l="1"/>
  <c r="U590" l="1"/>
  <c r="U591" l="1"/>
  <c r="U592" l="1"/>
  <c r="U594" l="1"/>
  <c r="K597" l="1"/>
  <c r="L598" s="1"/>
  <c r="N597"/>
  <c r="O598" l="1"/>
  <c r="Q597"/>
  <c r="N598" l="1"/>
  <c r="P598" s="1"/>
  <c r="U598"/>
  <c r="K598"/>
  <c r="L599" s="1"/>
  <c r="O599" l="1"/>
  <c r="Q598"/>
  <c r="X598" s="1"/>
  <c r="R598"/>
  <c r="S598" s="1"/>
  <c r="M598"/>
  <c r="N599" l="1"/>
  <c r="P599" s="1"/>
  <c r="K599"/>
  <c r="L600" s="1"/>
  <c r="U599"/>
  <c r="O600" l="1"/>
  <c r="R599"/>
  <c r="S599" s="1"/>
  <c r="Q599"/>
  <c r="X599" s="1"/>
  <c r="M599"/>
  <c r="K600" l="1"/>
  <c r="L601" s="1"/>
  <c r="U600"/>
  <c r="N600"/>
  <c r="P600" s="1"/>
  <c r="O601" l="1"/>
  <c r="Q600"/>
  <c r="X600" s="1"/>
  <c r="M600"/>
  <c r="R600"/>
  <c r="S600" s="1"/>
  <c r="N601" l="1"/>
  <c r="P601" s="1"/>
  <c r="U601"/>
  <c r="K601"/>
  <c r="L602" s="1"/>
  <c r="O602" l="1"/>
  <c r="Q601"/>
  <c r="X601" s="1"/>
  <c r="M601"/>
  <c r="R601"/>
  <c r="S601" s="1"/>
  <c r="N602" l="1"/>
  <c r="P602" s="1"/>
  <c r="U602"/>
  <c r="K602"/>
  <c r="L603" s="1"/>
  <c r="O603" l="1"/>
  <c r="M602"/>
  <c r="R602"/>
  <c r="S602" s="1"/>
  <c r="Q602"/>
  <c r="X602" s="1"/>
  <c r="N603" l="1"/>
  <c r="P603" s="1"/>
  <c r="K603"/>
  <c r="L604" s="1"/>
  <c r="U603"/>
  <c r="O604" l="1"/>
  <c r="R603"/>
  <c r="S603" s="1"/>
  <c r="Q603"/>
  <c r="X603" s="1"/>
  <c r="M603"/>
  <c r="N604" l="1"/>
  <c r="P604" s="1"/>
  <c r="U604"/>
  <c r="K604"/>
  <c r="L605" s="1"/>
  <c r="O605" l="1"/>
  <c r="R604"/>
  <c r="S604" s="1"/>
  <c r="M604"/>
  <c r="Q604"/>
  <c r="X604" s="1"/>
  <c r="N605" l="1"/>
  <c r="P605" s="1"/>
  <c r="K605"/>
  <c r="L606" s="1"/>
  <c r="O606" l="1"/>
  <c r="Q605"/>
  <c r="X605" s="1"/>
  <c r="R605"/>
  <c r="S605" s="1"/>
  <c r="M605"/>
  <c r="U606" l="1"/>
  <c r="K606"/>
  <c r="L607" s="1"/>
  <c r="N606"/>
  <c r="P606" s="1"/>
  <c r="O607" l="1"/>
  <c r="Q606"/>
  <c r="X606" s="1"/>
  <c r="K607"/>
  <c r="L608" s="1"/>
  <c r="M606"/>
  <c r="N607"/>
  <c r="P607" s="1"/>
  <c r="R606"/>
  <c r="S606" s="1"/>
  <c r="K608" l="1"/>
  <c r="L609" s="1"/>
  <c r="O608"/>
  <c r="N608" s="1"/>
  <c r="P608" s="1"/>
  <c r="Q607"/>
  <c r="X607" s="1"/>
  <c r="R607"/>
  <c r="S607" s="1"/>
  <c r="M607"/>
  <c r="K609" l="1"/>
  <c r="L610" s="1"/>
  <c r="O609"/>
  <c r="N609" s="1"/>
  <c r="P609" s="1"/>
  <c r="M608"/>
  <c r="Q608"/>
  <c r="X608" s="1"/>
  <c r="R608"/>
  <c r="S608" s="1"/>
  <c r="U607"/>
  <c r="O610" l="1"/>
  <c r="N610" s="1"/>
  <c r="P610" s="1"/>
  <c r="K610"/>
  <c r="L611" s="1"/>
  <c r="R609"/>
  <c r="S609" s="1"/>
  <c r="Q609"/>
  <c r="X609" s="1"/>
  <c r="M609"/>
  <c r="U608"/>
  <c r="O611" l="1"/>
  <c r="N611" s="1"/>
  <c r="P611" s="1"/>
  <c r="R610"/>
  <c r="S610" s="1"/>
  <c r="M610"/>
  <c r="Q610"/>
  <c r="X610" s="1"/>
  <c r="U609"/>
  <c r="U611" l="1"/>
  <c r="U612" l="1"/>
  <c r="U613" l="1"/>
  <c r="U614" l="1"/>
  <c r="N616" l="1"/>
  <c r="K616"/>
  <c r="L617" s="1"/>
  <c r="O617" l="1"/>
  <c r="Q616"/>
  <c r="N617" l="1"/>
  <c r="P617" s="1"/>
  <c r="K617"/>
  <c r="L618" s="1"/>
  <c r="O618" l="1"/>
  <c r="Q617"/>
  <c r="X617" s="1"/>
  <c r="M617"/>
  <c r="R617"/>
  <c r="S617" s="1"/>
  <c r="U617" l="1"/>
  <c r="N618" l="1"/>
  <c r="P618" s="1"/>
  <c r="K618"/>
  <c r="L619" s="1"/>
  <c r="U618"/>
  <c r="O619" l="1"/>
  <c r="R618"/>
  <c r="S618" s="1"/>
  <c r="M618"/>
  <c r="Q618"/>
  <c r="X618" s="1"/>
  <c r="K619" l="1"/>
  <c r="L620" s="1"/>
  <c r="U619"/>
  <c r="N619"/>
  <c r="P619" s="1"/>
  <c r="O620" l="1"/>
  <c r="R619"/>
  <c r="S619" s="1"/>
  <c r="Q619"/>
  <c r="X619" s="1"/>
  <c r="M619"/>
  <c r="U620" l="1"/>
  <c r="K620"/>
  <c r="L621" s="1"/>
  <c r="N620"/>
  <c r="P620" s="1"/>
  <c r="O621" l="1"/>
  <c r="M620"/>
  <c r="R620"/>
  <c r="S620" s="1"/>
  <c r="Q620"/>
  <c r="X620" s="1"/>
  <c r="K621" l="1"/>
  <c r="L622" s="1"/>
  <c r="U621"/>
  <c r="N621"/>
  <c r="P621" s="1"/>
  <c r="O622" l="1"/>
  <c r="M621"/>
  <c r="R621"/>
  <c r="S621" s="1"/>
  <c r="Q621"/>
  <c r="X621" s="1"/>
  <c r="N622" l="1"/>
  <c r="P622" s="1"/>
  <c r="K622"/>
  <c r="L623" s="1"/>
  <c r="U622"/>
  <c r="O623" l="1"/>
  <c r="R622"/>
  <c r="S622" s="1"/>
  <c r="Q622"/>
  <c r="X622" s="1"/>
  <c r="M622"/>
  <c r="K623" l="1"/>
  <c r="L624" s="1"/>
  <c r="U623"/>
  <c r="N623"/>
  <c r="P623" s="1"/>
  <c r="O624" l="1"/>
  <c r="M623"/>
  <c r="Q623"/>
  <c r="X623" s="1"/>
  <c r="R623"/>
  <c r="S623" s="1"/>
  <c r="N624" l="1"/>
  <c r="P624" s="1"/>
  <c r="K624"/>
  <c r="L625" s="1"/>
  <c r="U624"/>
  <c r="O625" l="1"/>
  <c r="R624"/>
  <c r="S624" s="1"/>
  <c r="Q624"/>
  <c r="X624" s="1"/>
  <c r="M624"/>
  <c r="K625" l="1"/>
  <c r="L626" s="1"/>
  <c r="U625"/>
  <c r="N625"/>
  <c r="P625" s="1"/>
  <c r="O626" l="1"/>
  <c r="Q625"/>
  <c r="X625" s="1"/>
  <c r="R625"/>
  <c r="S625" s="1"/>
  <c r="M625"/>
  <c r="N626" l="1"/>
  <c r="P626" s="1"/>
  <c r="U626"/>
  <c r="K626"/>
  <c r="L627" s="1"/>
  <c r="O627" l="1"/>
  <c r="Q626"/>
  <c r="X626" s="1"/>
  <c r="R626"/>
  <c r="S626" s="1"/>
  <c r="M626"/>
  <c r="K627" l="1"/>
  <c r="L628" s="1"/>
  <c r="U627"/>
  <c r="N627"/>
  <c r="P627" s="1"/>
  <c r="O628" l="1"/>
  <c r="Q627"/>
  <c r="X627" s="1"/>
  <c r="M627"/>
  <c r="R627"/>
  <c r="S627" s="1"/>
  <c r="N628" l="1"/>
  <c r="P628" s="1"/>
  <c r="U628"/>
  <c r="K628"/>
  <c r="L629" s="1"/>
  <c r="O629" l="1"/>
  <c r="R628"/>
  <c r="S628" s="1"/>
  <c r="Q628"/>
  <c r="X628" s="1"/>
  <c r="M628"/>
  <c r="K629" l="1"/>
  <c r="L630" s="1"/>
  <c r="N629"/>
  <c r="P629" s="1"/>
  <c r="U629"/>
  <c r="O630" l="1"/>
  <c r="R629"/>
  <c r="S629" s="1"/>
  <c r="M629"/>
  <c r="Q629"/>
  <c r="X629" s="1"/>
  <c r="N630" l="1"/>
  <c r="P630" s="1"/>
  <c r="U630"/>
  <c r="K630"/>
  <c r="L631" s="1"/>
  <c r="O631" l="1"/>
  <c r="R630"/>
  <c r="S630" s="1"/>
  <c r="M630"/>
  <c r="Q630"/>
  <c r="X630" s="1"/>
  <c r="U631" l="1"/>
  <c r="K631"/>
  <c r="L632" s="1"/>
  <c r="N631"/>
  <c r="P631" s="1"/>
  <c r="O632" l="1"/>
  <c r="Q631"/>
  <c r="X631" s="1"/>
  <c r="M631"/>
  <c r="R631"/>
  <c r="S631" s="1"/>
  <c r="K632" l="1"/>
  <c r="L633" s="1"/>
  <c r="N632"/>
  <c r="P632" s="1"/>
  <c r="U632"/>
  <c r="O633" l="1"/>
  <c r="M632"/>
  <c r="Q632"/>
  <c r="X632" s="1"/>
  <c r="R632"/>
  <c r="S632" s="1"/>
  <c r="K633" l="1"/>
  <c r="L634" s="1"/>
  <c r="U633"/>
  <c r="N633"/>
  <c r="P633" s="1"/>
  <c r="O634" l="1"/>
  <c r="N634" s="1"/>
  <c r="P634" s="1"/>
  <c r="Q633"/>
  <c r="X633" s="1"/>
  <c r="M633"/>
  <c r="K634"/>
  <c r="L635" s="1"/>
  <c r="R633"/>
  <c r="S633" s="1"/>
  <c r="O635" l="1"/>
  <c r="N635" s="1"/>
  <c r="P635" s="1"/>
  <c r="K635"/>
  <c r="L636" s="1"/>
  <c r="M634"/>
  <c r="R634"/>
  <c r="S634" s="1"/>
  <c r="Q634"/>
  <c r="X634" s="1"/>
  <c r="O636" l="1"/>
  <c r="U634"/>
  <c r="R635"/>
  <c r="S635" s="1"/>
  <c r="M635"/>
  <c r="Q635"/>
  <c r="X635" s="1"/>
  <c r="U635" l="1"/>
  <c r="N636" l="1"/>
  <c r="P636" s="1"/>
  <c r="K636"/>
  <c r="L637" s="1"/>
  <c r="O637" l="1"/>
  <c r="Q636"/>
  <c r="X636" s="1"/>
  <c r="R636"/>
  <c r="S636" s="1"/>
  <c r="M636"/>
  <c r="N637" l="1"/>
  <c r="P637" s="1"/>
  <c r="K637"/>
  <c r="L638" s="1"/>
  <c r="U637"/>
  <c r="O638" l="1"/>
  <c r="R637"/>
  <c r="S637" s="1"/>
  <c r="Q637"/>
  <c r="X637" s="1"/>
  <c r="M637"/>
  <c r="K638" l="1"/>
  <c r="L639" s="1"/>
  <c r="U638"/>
  <c r="N638"/>
  <c r="P638" s="1"/>
  <c r="O639" l="1"/>
  <c r="Q638"/>
  <c r="X638" s="1"/>
  <c r="R638"/>
  <c r="S638" s="1"/>
  <c r="M638"/>
  <c r="N639" l="1"/>
  <c r="P639" s="1"/>
  <c r="K639"/>
  <c r="L640" s="1"/>
  <c r="O640" l="1"/>
  <c r="M639"/>
  <c r="Q639"/>
  <c r="X639" s="1"/>
  <c r="R639"/>
  <c r="S639" s="1"/>
  <c r="U639" l="1"/>
  <c r="N640" l="1"/>
  <c r="P640" s="1"/>
  <c r="U640"/>
  <c r="K640"/>
  <c r="L641" s="1"/>
  <c r="O641" l="1"/>
  <c r="Q640"/>
  <c r="X640" s="1"/>
  <c r="M640"/>
  <c r="R640"/>
  <c r="S640" s="1"/>
  <c r="U641" l="1"/>
  <c r="K641"/>
  <c r="L642" s="1"/>
  <c r="N641"/>
  <c r="P641" s="1"/>
  <c r="O642" l="1"/>
  <c r="R641"/>
  <c r="S641" s="1"/>
  <c r="Q641"/>
  <c r="X641" s="1"/>
  <c r="M641"/>
  <c r="U642" l="1"/>
  <c r="K642"/>
  <c r="L643" s="1"/>
  <c r="N642"/>
  <c r="P642" s="1"/>
  <c r="O643" l="1"/>
  <c r="Q642"/>
  <c r="X642" s="1"/>
  <c r="M642"/>
  <c r="R642"/>
  <c r="S642" s="1"/>
  <c r="K643" l="1"/>
  <c r="L644" s="1"/>
  <c r="N643"/>
  <c r="P643" s="1"/>
  <c r="U643"/>
  <c r="O644" l="1"/>
  <c r="K644"/>
  <c r="L645" s="1"/>
  <c r="R643"/>
  <c r="S643" s="1"/>
  <c r="M643"/>
  <c r="N644"/>
  <c r="P644" s="1"/>
  <c r="Q643"/>
  <c r="X643" s="1"/>
  <c r="O645" l="1"/>
  <c r="R644"/>
  <c r="S644" s="1"/>
  <c r="K645"/>
  <c r="L646" s="1"/>
  <c r="N645"/>
  <c r="P645" s="1"/>
  <c r="M644"/>
  <c r="Q644"/>
  <c r="X644" s="1"/>
  <c r="O646" l="1"/>
  <c r="Q645"/>
  <c r="X645" s="1"/>
  <c r="N646"/>
  <c r="P646" s="1"/>
  <c r="M645"/>
  <c r="R645"/>
  <c r="S645" s="1"/>
  <c r="K646"/>
  <c r="L647" s="1"/>
  <c r="U644"/>
  <c r="O647" l="1"/>
  <c r="N647"/>
  <c r="P647" s="1"/>
  <c r="U646"/>
  <c r="Q646"/>
  <c r="X646" s="1"/>
  <c r="M646"/>
  <c r="R646"/>
  <c r="S646" s="1"/>
  <c r="U645"/>
  <c r="U647" l="1"/>
  <c r="U648" l="1"/>
  <c r="U649" l="1"/>
  <c r="U650" l="1"/>
  <c r="U651" l="1"/>
  <c r="K654" l="1"/>
  <c r="L655" s="1"/>
  <c r="N654"/>
  <c r="O655" l="1"/>
  <c r="Q654"/>
  <c r="K655" l="1"/>
  <c r="L656" s="1"/>
  <c r="N655"/>
  <c r="P655" s="1"/>
  <c r="U655"/>
  <c r="O656" l="1"/>
  <c r="M655"/>
  <c r="R655"/>
  <c r="S655" s="1"/>
  <c r="Q655"/>
  <c r="X655" s="1"/>
  <c r="U656" l="1"/>
  <c r="N656"/>
  <c r="P656" s="1"/>
  <c r="K656"/>
  <c r="L657" s="1"/>
  <c r="O657" l="1"/>
  <c r="Q656"/>
  <c r="X656" s="1"/>
  <c r="M656"/>
  <c r="R656"/>
  <c r="S656" s="1"/>
  <c r="K657" l="1"/>
  <c r="L658" s="1"/>
  <c r="N657"/>
  <c r="P657" s="1"/>
  <c r="U657"/>
  <c r="O658" l="1"/>
  <c r="R657"/>
  <c r="S657" s="1"/>
  <c r="M657"/>
  <c r="Q657"/>
  <c r="X657" s="1"/>
  <c r="U658" l="1"/>
  <c r="N658"/>
  <c r="P658" s="1"/>
  <c r="K658"/>
  <c r="L659" s="1"/>
  <c r="O659" l="1"/>
  <c r="R658"/>
  <c r="S658" s="1"/>
  <c r="M658"/>
  <c r="Q658"/>
  <c r="X658" s="1"/>
  <c r="N659" l="1"/>
  <c r="P659" s="1"/>
  <c r="K659"/>
  <c r="L660" s="1"/>
  <c r="U659"/>
  <c r="O660" l="1"/>
  <c r="Q659"/>
  <c r="X659" s="1"/>
  <c r="M659"/>
  <c r="R659"/>
  <c r="S659" s="1"/>
  <c r="N660" l="1"/>
  <c r="P660" s="1"/>
  <c r="K660"/>
  <c r="L661" s="1"/>
  <c r="U660"/>
  <c r="O661" l="1"/>
  <c r="Q660"/>
  <c r="X660" s="1"/>
  <c r="M660"/>
  <c r="R660"/>
  <c r="S660" s="1"/>
  <c r="U661" l="1"/>
  <c r="K661"/>
  <c r="L662" s="1"/>
  <c r="N661"/>
  <c r="P661" s="1"/>
  <c r="O662" l="1"/>
  <c r="R661"/>
  <c r="S661" s="1"/>
  <c r="Q661"/>
  <c r="X661" s="1"/>
  <c r="M661"/>
  <c r="U662" l="1"/>
  <c r="K662"/>
  <c r="L663" s="1"/>
  <c r="N662"/>
  <c r="P662" s="1"/>
  <c r="O663" l="1"/>
  <c r="R662"/>
  <c r="S662" s="1"/>
  <c r="M662"/>
  <c r="Q662"/>
  <c r="X662" s="1"/>
  <c r="U663" l="1"/>
  <c r="N663"/>
  <c r="P663" s="1"/>
  <c r="K663"/>
  <c r="L664" s="1"/>
  <c r="K664" l="1"/>
  <c r="L665" s="1"/>
  <c r="O664"/>
  <c r="N664" s="1"/>
  <c r="P664" s="1"/>
  <c r="R663"/>
  <c r="S663" s="1"/>
  <c r="M663"/>
  <c r="Q663"/>
  <c r="X663" s="1"/>
  <c r="O665" l="1"/>
  <c r="N665" s="1"/>
  <c r="P665" s="1"/>
  <c r="M664"/>
  <c r="Q664"/>
  <c r="X664" s="1"/>
  <c r="R664"/>
  <c r="S664" s="1"/>
  <c r="U664" l="1"/>
  <c r="U665" l="1"/>
  <c r="U666" l="1"/>
  <c r="U667" l="1"/>
  <c r="U668" l="1"/>
  <c r="U670" l="1"/>
  <c r="U671"/>
  <c r="U672" l="1"/>
  <c r="U675" l="1"/>
  <c r="K676" l="1"/>
  <c r="L677" s="1"/>
  <c r="N676"/>
  <c r="O677" l="1"/>
  <c r="Q676"/>
  <c r="U677" l="1"/>
  <c r="N677"/>
  <c r="P677" s="1"/>
  <c r="K677"/>
  <c r="L678" s="1"/>
  <c r="O678" l="1"/>
  <c r="R677"/>
  <c r="S677" s="1"/>
  <c r="Q677"/>
  <c r="X677" s="1"/>
  <c r="M677"/>
  <c r="N678" l="1"/>
  <c r="P678" s="1"/>
  <c r="K678"/>
  <c r="L679" s="1"/>
  <c r="U678"/>
  <c r="O679" l="1"/>
  <c r="M678"/>
  <c r="Q678"/>
  <c r="X678" s="1"/>
  <c r="R678"/>
  <c r="S678" s="1"/>
  <c r="U679" l="1"/>
  <c r="N679"/>
  <c r="P679" s="1"/>
  <c r="K679"/>
  <c r="L680" s="1"/>
  <c r="O680" l="1"/>
  <c r="R679"/>
  <c r="S679" s="1"/>
  <c r="Q679"/>
  <c r="X679" s="1"/>
  <c r="M679"/>
  <c r="N680" l="1"/>
  <c r="P680" s="1"/>
  <c r="K680"/>
  <c r="L681" s="1"/>
  <c r="U680"/>
  <c r="O681" l="1"/>
  <c r="R680"/>
  <c r="S680" s="1"/>
  <c r="Q680"/>
  <c r="X680" s="1"/>
  <c r="M680"/>
  <c r="K681" l="1"/>
  <c r="L682" s="1"/>
  <c r="U681"/>
  <c r="N681"/>
  <c r="P681" s="1"/>
  <c r="O682" l="1"/>
  <c r="M681"/>
  <c r="Q681"/>
  <c r="X681" s="1"/>
  <c r="R681"/>
  <c r="S681" s="1"/>
  <c r="K682" l="1"/>
  <c r="L683" s="1"/>
  <c r="N682"/>
  <c r="P682" s="1"/>
  <c r="U682"/>
  <c r="O683" l="1"/>
  <c r="R682"/>
  <c r="S682" s="1"/>
  <c r="M682"/>
  <c r="Q682"/>
  <c r="X682" s="1"/>
  <c r="K683" l="1"/>
  <c r="L684" s="1"/>
  <c r="U683"/>
  <c r="N683"/>
  <c r="P683" s="1"/>
  <c r="O684" l="1"/>
  <c r="Q683"/>
  <c r="X683" s="1"/>
  <c r="R683"/>
  <c r="S683" s="1"/>
  <c r="M683"/>
  <c r="U684" l="1"/>
  <c r="N684"/>
  <c r="P684" s="1"/>
  <c r="K684"/>
  <c r="L685" s="1"/>
  <c r="O685" l="1"/>
  <c r="N685" s="1"/>
  <c r="P685" s="1"/>
  <c r="Q684"/>
  <c r="X684" s="1"/>
  <c r="M684"/>
  <c r="K685"/>
  <c r="L686" s="1"/>
  <c r="R684"/>
  <c r="S684" s="1"/>
  <c r="O686" l="1"/>
  <c r="N686" s="1"/>
  <c r="P686" s="1"/>
  <c r="M685"/>
  <c r="R685"/>
  <c r="S685" s="1"/>
  <c r="Q685"/>
  <c r="X685" s="1"/>
  <c r="U685" l="1"/>
  <c r="U686" l="1"/>
  <c r="U687" l="1"/>
  <c r="N689" l="1"/>
  <c r="K689"/>
  <c r="L690" s="1"/>
  <c r="O690" l="1"/>
  <c r="Q689"/>
  <c r="N690" l="1"/>
  <c r="P690" s="1"/>
  <c r="U690"/>
  <c r="K690"/>
  <c r="L691" s="1"/>
  <c r="O691" l="1"/>
  <c r="Q690"/>
  <c r="X690" s="1"/>
  <c r="M690"/>
  <c r="R690"/>
  <c r="S690" s="1"/>
  <c r="K691" l="1"/>
  <c r="L692" s="1"/>
  <c r="N691"/>
  <c r="P691" s="1"/>
  <c r="U691"/>
  <c r="O692" l="1"/>
  <c r="R691"/>
  <c r="S691" s="1"/>
  <c r="M691"/>
  <c r="Q691"/>
  <c r="X691" s="1"/>
  <c r="U692" l="1"/>
  <c r="K692"/>
  <c r="L693" s="1"/>
  <c r="N692"/>
  <c r="P692" s="1"/>
  <c r="O693" l="1"/>
  <c r="R692"/>
  <c r="S692" s="1"/>
  <c r="M692"/>
  <c r="Q692"/>
  <c r="X692" s="1"/>
  <c r="K693" l="1"/>
  <c r="L694" s="1"/>
  <c r="N693"/>
  <c r="P693" s="1"/>
  <c r="U693"/>
  <c r="O694" l="1"/>
  <c r="Q693"/>
  <c r="X693" s="1"/>
  <c r="R693"/>
  <c r="S693" s="1"/>
  <c r="M693"/>
  <c r="N694" l="1"/>
  <c r="P694" s="1"/>
  <c r="K694"/>
  <c r="L695" s="1"/>
  <c r="U694"/>
  <c r="O695" l="1"/>
  <c r="Q694"/>
  <c r="X694" s="1"/>
  <c r="R694"/>
  <c r="S694" s="1"/>
  <c r="M694"/>
  <c r="N695" l="1"/>
  <c r="P695" s="1"/>
  <c r="K695"/>
  <c r="L696" s="1"/>
  <c r="O696" l="1"/>
  <c r="Q695"/>
  <c r="X695" s="1"/>
  <c r="M695"/>
  <c r="R695"/>
  <c r="S695" s="1"/>
  <c r="U695" l="1"/>
  <c r="U696" l="1"/>
  <c r="K696"/>
  <c r="L697" s="1"/>
  <c r="N696"/>
  <c r="P696" s="1"/>
  <c r="O697" l="1"/>
  <c r="M696"/>
  <c r="Q696"/>
  <c r="X696" s="1"/>
  <c r="R696"/>
  <c r="S696" s="1"/>
  <c r="U697" l="1"/>
  <c r="N697"/>
  <c r="P697" s="1"/>
  <c r="K697"/>
  <c r="L698" s="1"/>
  <c r="O698" l="1"/>
  <c r="R697"/>
  <c r="S697" s="1"/>
  <c r="Q697"/>
  <c r="X697" s="1"/>
  <c r="M697"/>
  <c r="N698" l="1"/>
  <c r="P698" s="1"/>
  <c r="K698"/>
  <c r="L699" s="1"/>
  <c r="U698"/>
  <c r="O699" l="1"/>
  <c r="M698"/>
  <c r="Q698"/>
  <c r="X698" s="1"/>
  <c r="R698"/>
  <c r="S698" s="1"/>
  <c r="K699" l="1"/>
  <c r="L700" s="1"/>
  <c r="N699"/>
  <c r="P699" s="1"/>
  <c r="U699"/>
  <c r="O700" l="1"/>
  <c r="R699"/>
  <c r="S699" s="1"/>
  <c r="M699"/>
  <c r="Q699"/>
  <c r="X699" s="1"/>
  <c r="N700" l="1"/>
  <c r="P700" s="1"/>
  <c r="K700"/>
  <c r="L701" s="1"/>
  <c r="U700"/>
  <c r="O701" l="1"/>
  <c r="R700"/>
  <c r="S700" s="1"/>
  <c r="M700"/>
  <c r="Q700"/>
  <c r="X700" s="1"/>
  <c r="K701" l="1"/>
  <c r="L702" s="1"/>
  <c r="N701"/>
  <c r="P701" s="1"/>
  <c r="U701"/>
  <c r="O702" l="1"/>
  <c r="M701"/>
  <c r="R701"/>
  <c r="S701" s="1"/>
  <c r="Q701"/>
  <c r="X701" s="1"/>
  <c r="U702" l="1"/>
  <c r="K702"/>
  <c r="L703" s="1"/>
  <c r="N702"/>
  <c r="P702" s="1"/>
  <c r="O703" l="1"/>
  <c r="M702"/>
  <c r="Q702"/>
  <c r="X702" s="1"/>
  <c r="R702"/>
  <c r="S702" s="1"/>
  <c r="N703" l="1"/>
  <c r="P703" s="1"/>
  <c r="K703"/>
  <c r="L704" s="1"/>
  <c r="U703"/>
  <c r="O704" l="1"/>
  <c r="R703"/>
  <c r="S703" s="1"/>
  <c r="M703"/>
  <c r="Q703"/>
  <c r="X703" s="1"/>
  <c r="K704" l="1"/>
  <c r="L705" s="1"/>
  <c r="N704"/>
  <c r="P704" s="1"/>
  <c r="O705" l="1"/>
  <c r="M704"/>
  <c r="R704"/>
  <c r="S704" s="1"/>
  <c r="Q704"/>
  <c r="X704" s="1"/>
  <c r="N705" l="1"/>
  <c r="P705" s="1"/>
  <c r="K705"/>
  <c r="L706" s="1"/>
  <c r="U705"/>
  <c r="O706" l="1"/>
  <c r="R705"/>
  <c r="S705" s="1"/>
  <c r="Q705"/>
  <c r="X705" s="1"/>
  <c r="M705"/>
  <c r="U706" l="1"/>
  <c r="K706"/>
  <c r="L707" s="1"/>
  <c r="N706"/>
  <c r="P706" s="1"/>
  <c r="O707" l="1"/>
  <c r="N707" s="1"/>
  <c r="P707" s="1"/>
  <c r="R706"/>
  <c r="S706" s="1"/>
  <c r="Q706"/>
  <c r="X706" s="1"/>
  <c r="M706"/>
  <c r="U707" l="1"/>
  <c r="U708" l="1"/>
  <c r="N709" l="1"/>
  <c r="K709"/>
  <c r="L710" s="1"/>
  <c r="O710" l="1"/>
  <c r="Q709"/>
  <c r="N710" l="1"/>
  <c r="P710" s="1"/>
  <c r="U710"/>
  <c r="K710"/>
  <c r="L711" s="1"/>
  <c r="O711" l="1"/>
  <c r="R710"/>
  <c r="S710" s="1"/>
  <c r="M710"/>
  <c r="Q710"/>
  <c r="X710" s="1"/>
  <c r="U711" l="1"/>
  <c r="N711"/>
  <c r="P711" s="1"/>
  <c r="K711"/>
  <c r="L712" s="1"/>
  <c r="O712" l="1"/>
  <c r="N712" s="1"/>
  <c r="P712" s="1"/>
  <c r="Q711"/>
  <c r="X711" s="1"/>
  <c r="M711"/>
  <c r="R711"/>
  <c r="S711" s="1"/>
  <c r="U712" l="1"/>
  <c r="U713" l="1"/>
  <c r="U714" l="1"/>
  <c r="U717" l="1"/>
  <c r="U720" l="1"/>
  <c r="U721" l="1"/>
  <c r="U724" l="1"/>
  <c r="U723"/>
  <c r="U726" l="1"/>
  <c r="U727" l="1"/>
  <c r="U728" l="1"/>
  <c r="U729" l="1"/>
  <c r="K730" l="1"/>
  <c r="L731" s="1"/>
  <c r="N730"/>
  <c r="O731" l="1"/>
  <c r="Q730"/>
  <c r="N731" l="1"/>
  <c r="P731" s="1"/>
  <c r="K731"/>
  <c r="L732" s="1"/>
  <c r="U731"/>
  <c r="O732" l="1"/>
  <c r="R731"/>
  <c r="S731" s="1"/>
  <c r="Q731"/>
  <c r="X731" s="1"/>
  <c r="M731"/>
  <c r="N732" l="1"/>
  <c r="P732" s="1"/>
  <c r="K732"/>
  <c r="L733" s="1"/>
  <c r="U732"/>
  <c r="O733" l="1"/>
  <c r="M732"/>
  <c r="Q732"/>
  <c r="X732" s="1"/>
  <c r="R732"/>
  <c r="S732" s="1"/>
  <c r="U733" l="1"/>
  <c r="N733"/>
  <c r="P733" s="1"/>
  <c r="K733"/>
  <c r="L734" s="1"/>
  <c r="O734" l="1"/>
  <c r="M733"/>
  <c r="R733"/>
  <c r="S733" s="1"/>
  <c r="Q733"/>
  <c r="X733" s="1"/>
  <c r="K734" l="1"/>
  <c r="L735" s="1"/>
  <c r="N734"/>
  <c r="P734" s="1"/>
  <c r="O735" l="1"/>
  <c r="R734"/>
  <c r="S734" s="1"/>
  <c r="M734"/>
  <c r="Q734"/>
  <c r="X734" s="1"/>
  <c r="U735" l="1"/>
  <c r="N735"/>
  <c r="P735" s="1"/>
  <c r="K735"/>
  <c r="L736" s="1"/>
  <c r="O736" l="1"/>
  <c r="M735"/>
  <c r="R735"/>
  <c r="S735" s="1"/>
  <c r="Q735"/>
  <c r="X735" s="1"/>
  <c r="N736" l="1"/>
  <c r="P736" s="1"/>
  <c r="U736"/>
  <c r="K736"/>
  <c r="L737" s="1"/>
  <c r="O737" l="1"/>
  <c r="Q736"/>
  <c r="X736" s="1"/>
  <c r="M736"/>
  <c r="R736"/>
  <c r="S736" s="1"/>
  <c r="N737" l="1"/>
  <c r="P737" s="1"/>
  <c r="K737"/>
  <c r="L738" s="1"/>
  <c r="U737"/>
  <c r="O738" l="1"/>
  <c r="R737"/>
  <c r="S737" s="1"/>
  <c r="M737"/>
  <c r="Q737"/>
  <c r="X737" s="1"/>
  <c r="K738" l="1"/>
  <c r="L739" s="1"/>
  <c r="N738"/>
  <c r="P738" s="1"/>
  <c r="U738"/>
  <c r="O739" l="1"/>
  <c r="Q738"/>
  <c r="X738" s="1"/>
  <c r="M738"/>
  <c r="R738"/>
  <c r="S738" s="1"/>
  <c r="N739" l="1"/>
  <c r="P739" s="1"/>
  <c r="U739"/>
  <c r="K739"/>
  <c r="L740" s="1"/>
  <c r="O740" l="1"/>
  <c r="M739"/>
  <c r="Q739"/>
  <c r="X739" s="1"/>
  <c r="R739"/>
  <c r="S739" s="1"/>
  <c r="N740" l="1"/>
  <c r="P740" s="1"/>
  <c r="U740"/>
  <c r="K740"/>
  <c r="L741" s="1"/>
  <c r="O741" l="1"/>
  <c r="M740"/>
  <c r="R740"/>
  <c r="S740" s="1"/>
  <c r="Q740"/>
  <c r="X740" s="1"/>
  <c r="N741" l="1"/>
  <c r="P741" s="1"/>
  <c r="K741"/>
  <c r="L742" s="1"/>
  <c r="O742" l="1"/>
  <c r="R741"/>
  <c r="S741" s="1"/>
  <c r="M741"/>
  <c r="Q741"/>
  <c r="X741" s="1"/>
  <c r="U742" l="1"/>
  <c r="N742"/>
  <c r="P742" s="1"/>
  <c r="K742"/>
  <c r="L743" s="1"/>
  <c r="O743" l="1"/>
  <c r="M742"/>
  <c r="Q742"/>
  <c r="X742" s="1"/>
  <c r="R742"/>
  <c r="S742" s="1"/>
  <c r="K743" l="1"/>
  <c r="L744" s="1"/>
  <c r="N743"/>
  <c r="P743" s="1"/>
  <c r="O744" l="1"/>
  <c r="R743"/>
  <c r="S743" s="1"/>
  <c r="Q743"/>
  <c r="X743" s="1"/>
  <c r="M743"/>
  <c r="U744" l="1"/>
  <c r="K744"/>
  <c r="L745" s="1"/>
  <c r="N744"/>
  <c r="P744" s="1"/>
  <c r="K745" l="1"/>
  <c r="L746" s="1"/>
  <c r="O745"/>
  <c r="N745" s="1"/>
  <c r="P745" s="1"/>
  <c r="M744"/>
  <c r="R744"/>
  <c r="S744" s="1"/>
  <c r="Q744"/>
  <c r="X744" s="1"/>
  <c r="O746" l="1"/>
  <c r="N746" s="1"/>
  <c r="P746" s="1"/>
  <c r="R745"/>
  <c r="S745" s="1"/>
  <c r="Q745"/>
  <c r="X745" s="1"/>
  <c r="M745"/>
  <c r="U745" l="1"/>
  <c r="U746" l="1"/>
  <c r="U747" l="1"/>
  <c r="U748" l="1"/>
  <c r="U749" l="1"/>
  <c r="U750" l="1"/>
  <c r="U751" l="1"/>
  <c r="U752" l="1"/>
  <c r="U757" l="1"/>
  <c r="U759" l="1"/>
  <c r="U758"/>
  <c r="U760" l="1"/>
  <c r="U761" l="1"/>
  <c r="U762" l="1"/>
  <c r="U763" l="1"/>
  <c r="U764" l="1"/>
  <c r="U765" l="1"/>
  <c r="U766" l="1"/>
  <c r="U767" l="1"/>
  <c r="U768" l="1"/>
  <c r="U769" l="1"/>
  <c r="U770" l="1"/>
  <c r="U771" l="1"/>
  <c r="N774" l="1"/>
  <c r="K774"/>
  <c r="L775" s="1"/>
  <c r="O775" l="1"/>
  <c r="Q774"/>
  <c r="U775" l="1"/>
  <c r="N775"/>
  <c r="P775" s="1"/>
  <c r="K775"/>
  <c r="L776" s="1"/>
  <c r="O776" l="1"/>
  <c r="Q775"/>
  <c r="X775" s="1"/>
  <c r="M775"/>
  <c r="R775"/>
  <c r="S775" s="1"/>
  <c r="K776" l="1"/>
  <c r="L777" s="1"/>
  <c r="N776"/>
  <c r="P776" s="1"/>
  <c r="U776"/>
  <c r="O777" l="1"/>
  <c r="Q776"/>
  <c r="X776" s="1"/>
  <c r="M776"/>
  <c r="R776"/>
  <c r="S776" s="1"/>
  <c r="U777" l="1"/>
  <c r="N777"/>
  <c r="P777" s="1"/>
  <c r="K777"/>
  <c r="L778" s="1"/>
  <c r="O778" l="1"/>
  <c r="M777"/>
  <c r="Q777"/>
  <c r="X777" s="1"/>
  <c r="R777"/>
  <c r="S777" s="1"/>
  <c r="N778" l="1"/>
  <c r="P778" s="1"/>
  <c r="K778"/>
  <c r="L779" s="1"/>
  <c r="U778"/>
  <c r="O779" l="1"/>
  <c r="M778"/>
  <c r="R778"/>
  <c r="S778" s="1"/>
  <c r="Q778"/>
  <c r="X778" s="1"/>
  <c r="N779" l="1"/>
  <c r="P779" s="1"/>
  <c r="U779"/>
  <c r="K779"/>
  <c r="L780" s="1"/>
  <c r="O780" l="1"/>
  <c r="M779"/>
  <c r="Q779"/>
  <c r="X779" s="1"/>
  <c r="R779"/>
  <c r="S779" s="1"/>
  <c r="K780" l="1"/>
  <c r="L781" s="1"/>
  <c r="U780"/>
  <c r="N780"/>
  <c r="P780" s="1"/>
  <c r="O781" l="1"/>
  <c r="M780"/>
  <c r="R780"/>
  <c r="S780" s="1"/>
  <c r="Q780"/>
  <c r="X780" s="1"/>
  <c r="U781" l="1"/>
  <c r="K781"/>
  <c r="L782" s="1"/>
  <c r="N781"/>
  <c r="P781" s="1"/>
  <c r="O782" l="1"/>
  <c r="Q781"/>
  <c r="X781" s="1"/>
  <c r="M781"/>
  <c r="R781"/>
  <c r="S781" s="1"/>
  <c r="K782" l="1"/>
  <c r="L783" s="1"/>
  <c r="N782"/>
  <c r="P782" s="1"/>
  <c r="U782"/>
  <c r="O783" l="1"/>
  <c r="M782"/>
  <c r="Q782"/>
  <c r="X782" s="1"/>
  <c r="R782"/>
  <c r="S782" s="1"/>
  <c r="U783" l="1"/>
  <c r="N783"/>
  <c r="P783" s="1"/>
  <c r="K783"/>
  <c r="L784" s="1"/>
  <c r="O784" l="1"/>
  <c r="Q783"/>
  <c r="X783" s="1"/>
  <c r="R783"/>
  <c r="S783" s="1"/>
  <c r="M783"/>
  <c r="K784" l="1"/>
  <c r="L785" s="1"/>
  <c r="U784"/>
  <c r="N784"/>
  <c r="P784" s="1"/>
  <c r="O785" l="1"/>
  <c r="R784"/>
  <c r="S784" s="1"/>
  <c r="M784"/>
  <c r="Q784"/>
  <c r="X784" s="1"/>
  <c r="N785" l="1"/>
  <c r="P785" s="1"/>
  <c r="U785"/>
  <c r="K785"/>
  <c r="L786" s="1"/>
  <c r="O786" l="1"/>
  <c r="Q785"/>
  <c r="X785" s="1"/>
  <c r="R785"/>
  <c r="S785" s="1"/>
  <c r="M785"/>
  <c r="U786" l="1"/>
  <c r="K786"/>
  <c r="L787" s="1"/>
  <c r="N786"/>
  <c r="P786" s="1"/>
  <c r="O787" l="1"/>
  <c r="Q786"/>
  <c r="X786" s="1"/>
  <c r="M786"/>
  <c r="R786"/>
  <c r="S786" s="1"/>
  <c r="U787" l="1"/>
  <c r="K787"/>
  <c r="L788" s="1"/>
  <c r="N787"/>
  <c r="P787" s="1"/>
  <c r="O788" l="1"/>
  <c r="R787"/>
  <c r="S787" s="1"/>
  <c r="Q787"/>
  <c r="X787" s="1"/>
  <c r="M787"/>
  <c r="U788" l="1"/>
  <c r="K788"/>
  <c r="L789" s="1"/>
  <c r="N788"/>
  <c r="P788" s="1"/>
  <c r="O789" l="1"/>
  <c r="M788"/>
  <c r="N789"/>
  <c r="P789" s="1"/>
  <c r="Q788"/>
  <c r="X788" s="1"/>
  <c r="K789"/>
  <c r="L790" s="1"/>
  <c r="R788"/>
  <c r="S788" s="1"/>
  <c r="O790" l="1"/>
  <c r="N790" s="1"/>
  <c r="P790" s="1"/>
  <c r="R789"/>
  <c r="S789" s="1"/>
  <c r="Q789"/>
  <c r="X789" s="1"/>
  <c r="M789"/>
  <c r="U789" l="1"/>
  <c r="U790" l="1"/>
  <c r="U791" l="1"/>
  <c r="U793" l="1"/>
  <c r="K794" l="1"/>
  <c r="L795" s="1"/>
  <c r="N794"/>
  <c r="O795" l="1"/>
  <c r="Q794"/>
  <c r="K795" l="1"/>
  <c r="L796" s="1"/>
  <c r="U795"/>
  <c r="N795"/>
  <c r="P795" s="1"/>
  <c r="O796" l="1"/>
  <c r="M795"/>
  <c r="R795"/>
  <c r="S795" s="1"/>
  <c r="Q795"/>
  <c r="X795" s="1"/>
  <c r="N796" l="1"/>
  <c r="P796" s="1"/>
  <c r="U796"/>
  <c r="K796"/>
  <c r="L797" s="1"/>
  <c r="O797" l="1"/>
  <c r="Q796"/>
  <c r="X796" s="1"/>
  <c r="R796"/>
  <c r="S796" s="1"/>
  <c r="M796"/>
  <c r="K797" l="1"/>
  <c r="L798" s="1"/>
  <c r="U797"/>
  <c r="N797"/>
  <c r="P797" s="1"/>
  <c r="O798" l="1"/>
  <c r="N798" s="1"/>
  <c r="P798" s="1"/>
  <c r="K798"/>
  <c r="L799" s="1"/>
  <c r="M797"/>
  <c r="R797"/>
  <c r="S797" s="1"/>
  <c r="Q797"/>
  <c r="X797" s="1"/>
  <c r="O799" l="1"/>
  <c r="N799" s="1"/>
  <c r="P799" s="1"/>
  <c r="Q798"/>
  <c r="X798" s="1"/>
  <c r="M798"/>
  <c r="R798"/>
  <c r="S798" s="1"/>
  <c r="U798" l="1"/>
  <c r="U799" l="1"/>
  <c r="U800" l="1"/>
  <c r="U801" l="1"/>
  <c r="U802" l="1"/>
  <c r="K804" l="1"/>
  <c r="L805" s="1"/>
  <c r="N804"/>
  <c r="O805" l="1"/>
  <c r="Q804"/>
  <c r="N805" l="1"/>
  <c r="P805" s="1"/>
  <c r="K805"/>
  <c r="L806" s="1"/>
  <c r="O806" l="1"/>
  <c r="Q805"/>
  <c r="X805" s="1"/>
  <c r="R805"/>
  <c r="S805" s="1"/>
  <c r="M805"/>
  <c r="U805" l="1"/>
  <c r="U806" l="1"/>
  <c r="N806"/>
  <c r="P806" s="1"/>
  <c r="K806"/>
  <c r="L807" s="1"/>
  <c r="O807" l="1"/>
  <c r="R806"/>
  <c r="S806" s="1"/>
  <c r="M806"/>
  <c r="Q806"/>
  <c r="X806" s="1"/>
  <c r="K807" l="1"/>
  <c r="L808" s="1"/>
  <c r="U807"/>
  <c r="N807"/>
  <c r="P807" s="1"/>
  <c r="O808" l="1"/>
  <c r="R807"/>
  <c r="S807" s="1"/>
  <c r="Q807"/>
  <c r="X807" s="1"/>
  <c r="M807"/>
  <c r="U808" l="1"/>
  <c r="K808"/>
  <c r="L809" s="1"/>
  <c r="N808"/>
  <c r="P808" s="1"/>
  <c r="O809" l="1"/>
  <c r="M808"/>
  <c r="Q808"/>
  <c r="X808" s="1"/>
  <c r="R808"/>
  <c r="S808" s="1"/>
  <c r="K809" l="1"/>
  <c r="L810" s="1"/>
  <c r="N809"/>
  <c r="P809" s="1"/>
  <c r="O810" l="1"/>
  <c r="M809"/>
  <c r="R809"/>
  <c r="S809" s="1"/>
  <c r="Q809"/>
  <c r="X809" s="1"/>
  <c r="K810" l="1"/>
  <c r="L811" s="1"/>
  <c r="N810"/>
  <c r="P810" s="1"/>
  <c r="O811" l="1"/>
  <c r="M810"/>
  <c r="R810"/>
  <c r="S810" s="1"/>
  <c r="Q810"/>
  <c r="X810" s="1"/>
  <c r="N811" l="1"/>
  <c r="P811" s="1"/>
  <c r="K811"/>
  <c r="L812" s="1"/>
  <c r="U811"/>
  <c r="O812" l="1"/>
  <c r="M811"/>
  <c r="Q811"/>
  <c r="X811" s="1"/>
  <c r="R811"/>
  <c r="S811" s="1"/>
  <c r="U812" l="1"/>
  <c r="N812"/>
  <c r="P812" s="1"/>
  <c r="K812"/>
  <c r="L813" s="1"/>
  <c r="O813" l="1"/>
  <c r="R812"/>
  <c r="S812" s="1"/>
  <c r="M812"/>
  <c r="Q812"/>
  <c r="X812" s="1"/>
  <c r="K813" l="1"/>
  <c r="L814" s="1"/>
  <c r="U813"/>
  <c r="N813"/>
  <c r="P813" s="1"/>
  <c r="O814" l="1"/>
  <c r="R813"/>
  <c r="S813" s="1"/>
  <c r="Q813"/>
  <c r="X813" s="1"/>
  <c r="M813"/>
  <c r="N814" l="1"/>
  <c r="P814" s="1"/>
  <c r="U814"/>
  <c r="K814"/>
  <c r="L815" s="1"/>
  <c r="O815" l="1"/>
  <c r="Q814"/>
  <c r="X814" s="1"/>
  <c r="R814"/>
  <c r="S814" s="1"/>
  <c r="M814"/>
  <c r="N815" l="1"/>
  <c r="P815" s="1"/>
  <c r="U815"/>
  <c r="K815"/>
  <c r="L816" s="1"/>
  <c r="O816" l="1"/>
  <c r="M815"/>
  <c r="Q815"/>
  <c r="X815" s="1"/>
  <c r="R815"/>
  <c r="S815" s="1"/>
  <c r="K816" l="1"/>
  <c r="L817" s="1"/>
  <c r="U816"/>
  <c r="N816"/>
  <c r="P816" s="1"/>
  <c r="O817" l="1"/>
  <c r="M816"/>
  <c r="Q816"/>
  <c r="X816" s="1"/>
  <c r="N817"/>
  <c r="P817" s="1"/>
  <c r="R816"/>
  <c r="S816" s="1"/>
  <c r="K817"/>
  <c r="L818" s="1"/>
  <c r="O818" l="1"/>
  <c r="N818"/>
  <c r="P818" s="1"/>
  <c r="K818"/>
  <c r="L819" s="1"/>
  <c r="Q817"/>
  <c r="X817" s="1"/>
  <c r="R817"/>
  <c r="S817" s="1"/>
  <c r="M817"/>
  <c r="O819" l="1"/>
  <c r="N819"/>
  <c r="P819" s="1"/>
  <c r="Q818"/>
  <c r="X818" s="1"/>
  <c r="R818"/>
  <c r="S818" s="1"/>
  <c r="M818"/>
  <c r="U817" l="1"/>
  <c r="U818" l="1"/>
  <c r="U819" l="1"/>
  <c r="U820" l="1"/>
  <c r="U821" l="1"/>
  <c r="U822" l="1"/>
  <c r="U823" l="1"/>
  <c r="U824" l="1"/>
  <c r="U825" l="1"/>
  <c r="U829" l="1"/>
  <c r="U828"/>
  <c r="U830" l="1"/>
  <c r="K832" l="1"/>
  <c r="L833" s="1"/>
  <c r="N832"/>
  <c r="O833" l="1"/>
  <c r="Q832"/>
  <c r="N833" l="1"/>
  <c r="P833" s="1"/>
  <c r="K833"/>
  <c r="L834" s="1"/>
  <c r="O834" l="1"/>
  <c r="M833"/>
  <c r="R833"/>
  <c r="S833" s="1"/>
  <c r="Q833"/>
  <c r="X833" s="1"/>
  <c r="U833" l="1"/>
  <c r="K834" l="1"/>
  <c r="L835" s="1"/>
  <c r="U834"/>
  <c r="N834"/>
  <c r="P834" s="1"/>
  <c r="O835" l="1"/>
  <c r="R834"/>
  <c r="S834" s="1"/>
  <c r="M834"/>
  <c r="Q834"/>
  <c r="X834" s="1"/>
  <c r="U835" l="1"/>
  <c r="N835"/>
  <c r="P835" s="1"/>
  <c r="K835"/>
  <c r="L836" s="1"/>
  <c r="O836" l="1"/>
  <c r="R835"/>
  <c r="S835" s="1"/>
  <c r="Q835"/>
  <c r="X835" s="1"/>
  <c r="M835"/>
  <c r="K836" l="1"/>
  <c r="L837" s="1"/>
  <c r="N836"/>
  <c r="P836" s="1"/>
  <c r="U836"/>
  <c r="O837" l="1"/>
  <c r="Q836"/>
  <c r="X836" s="1"/>
  <c r="R836"/>
  <c r="S836" s="1"/>
  <c r="M836"/>
  <c r="K837" l="1"/>
  <c r="L838" s="1"/>
  <c r="N837"/>
  <c r="P837" s="1"/>
  <c r="U837"/>
  <c r="O838" l="1"/>
  <c r="Q837"/>
  <c r="X837" s="1"/>
  <c r="R837"/>
  <c r="S837" s="1"/>
  <c r="M837"/>
  <c r="K838" l="1"/>
  <c r="L839" s="1"/>
  <c r="N838"/>
  <c r="P838" s="1"/>
  <c r="U838"/>
  <c r="O839" l="1"/>
  <c r="Q838"/>
  <c r="X838" s="1"/>
  <c r="M838"/>
  <c r="R838"/>
  <c r="S838" s="1"/>
  <c r="N839" l="1"/>
  <c r="P839" s="1"/>
  <c r="U839"/>
  <c r="K839"/>
  <c r="L840" s="1"/>
  <c r="O840" l="1"/>
  <c r="M839"/>
  <c r="Q839"/>
  <c r="X839" s="1"/>
  <c r="R839"/>
  <c r="S839" s="1"/>
  <c r="U840" l="1"/>
  <c r="K840"/>
  <c r="L841" s="1"/>
  <c r="N840"/>
  <c r="P840" s="1"/>
  <c r="O841" l="1"/>
  <c r="R840"/>
  <c r="S840" s="1"/>
  <c r="M840"/>
  <c r="Q840"/>
  <c r="X840" s="1"/>
  <c r="K841" l="1"/>
  <c r="L842" s="1"/>
  <c r="U841"/>
  <c r="N841"/>
  <c r="P841" s="1"/>
  <c r="O842" l="1"/>
  <c r="M841"/>
  <c r="Q841"/>
  <c r="X841" s="1"/>
  <c r="R841"/>
  <c r="S841" s="1"/>
  <c r="K842" l="1"/>
  <c r="L843" s="1"/>
  <c r="U842"/>
  <c r="N842"/>
  <c r="P842" s="1"/>
  <c r="O843" l="1"/>
  <c r="R842"/>
  <c r="S842" s="1"/>
  <c r="Q842"/>
  <c r="X842" s="1"/>
  <c r="M842"/>
  <c r="K843" l="1"/>
  <c r="L844" s="1"/>
  <c r="N843"/>
  <c r="P843" s="1"/>
  <c r="U843"/>
  <c r="O844" l="1"/>
  <c r="Q843"/>
  <c r="X843" s="1"/>
  <c r="M843"/>
  <c r="R843"/>
  <c r="S843" s="1"/>
  <c r="K844" l="1"/>
  <c r="L845" s="1"/>
  <c r="U844"/>
  <c r="N844"/>
  <c r="P844" s="1"/>
  <c r="O845" l="1"/>
  <c r="M844"/>
  <c r="R844"/>
  <c r="S844" s="1"/>
  <c r="Q844"/>
  <c r="X844" s="1"/>
  <c r="N845" l="1"/>
  <c r="P845" s="1"/>
  <c r="K845"/>
  <c r="L846" s="1"/>
  <c r="U845"/>
  <c r="O846" l="1"/>
  <c r="N846" s="1"/>
  <c r="P846" s="1"/>
  <c r="R845"/>
  <c r="S845" s="1"/>
  <c r="M845"/>
  <c r="Q845"/>
  <c r="X845" s="1"/>
  <c r="U846" l="1"/>
  <c r="U847" l="1"/>
  <c r="U848" l="1"/>
  <c r="U849" l="1"/>
  <c r="U851" l="1"/>
  <c r="K855" l="1"/>
  <c r="L856" s="1"/>
  <c r="N855"/>
  <c r="O856" l="1"/>
  <c r="Q855"/>
  <c r="K856" l="1"/>
  <c r="L857" s="1"/>
  <c r="U856"/>
  <c r="N856"/>
  <c r="P856" s="1"/>
  <c r="O857" l="1"/>
  <c r="M856"/>
  <c r="R856"/>
  <c r="S856" s="1"/>
  <c r="Q856"/>
  <c r="X856" s="1"/>
  <c r="K857" l="1"/>
  <c r="L858" s="1"/>
  <c r="U857"/>
  <c r="N857"/>
  <c r="P857" s="1"/>
  <c r="O858" l="1"/>
  <c r="R857"/>
  <c r="S857" s="1"/>
  <c r="M857"/>
  <c r="Q857"/>
  <c r="X857" s="1"/>
  <c r="N858" l="1"/>
  <c r="P858" s="1"/>
  <c r="K858"/>
  <c r="L859" s="1"/>
  <c r="U858"/>
  <c r="O859" l="1"/>
  <c r="R858"/>
  <c r="S858" s="1"/>
  <c r="M858"/>
  <c r="Q858"/>
  <c r="X858" s="1"/>
  <c r="N859" l="1"/>
  <c r="P859" s="1"/>
  <c r="K859"/>
  <c r="L860" s="1"/>
  <c r="U859"/>
  <c r="O860" l="1"/>
  <c r="Q859"/>
  <c r="X859" s="1"/>
  <c r="M859"/>
  <c r="R859"/>
  <c r="S859" s="1"/>
  <c r="U860" l="1"/>
  <c r="K860"/>
  <c r="L861" s="1"/>
  <c r="N860"/>
  <c r="P860" s="1"/>
  <c r="O861" l="1"/>
  <c r="R860"/>
  <c r="S860" s="1"/>
  <c r="M860"/>
  <c r="Q860"/>
  <c r="X860" s="1"/>
  <c r="U861" l="1"/>
  <c r="N861"/>
  <c r="P861" s="1"/>
  <c r="K861"/>
  <c r="L862" s="1"/>
  <c r="O862" l="1"/>
  <c r="N862" s="1"/>
  <c r="P862" s="1"/>
  <c r="K862"/>
  <c r="L863" s="1"/>
  <c r="Q861"/>
  <c r="X861" s="1"/>
  <c r="M861"/>
  <c r="R861"/>
  <c r="S861" s="1"/>
  <c r="O863" l="1"/>
  <c r="N863" s="1"/>
  <c r="P863" s="1"/>
  <c r="K863"/>
  <c r="L864" s="1"/>
  <c r="Q862"/>
  <c r="X862" s="1"/>
  <c r="M862"/>
  <c r="R862"/>
  <c r="S862" s="1"/>
  <c r="O864" l="1"/>
  <c r="N864" s="1"/>
  <c r="P864" s="1"/>
  <c r="U862"/>
  <c r="R863"/>
  <c r="S863" s="1"/>
  <c r="Q863"/>
  <c r="X863" s="1"/>
  <c r="M863"/>
  <c r="U863" l="1"/>
  <c r="U864" l="1"/>
  <c r="U865" l="1"/>
  <c r="U868" l="1"/>
  <c r="U869" l="1"/>
  <c r="N870" l="1"/>
  <c r="K870"/>
  <c r="L871" s="1"/>
  <c r="O871" l="1"/>
  <c r="Q870"/>
  <c r="N871" l="1"/>
  <c r="P871" s="1"/>
  <c r="K871"/>
  <c r="L872" s="1"/>
  <c r="U871"/>
  <c r="O872" l="1"/>
  <c r="Q871"/>
  <c r="X871" s="1"/>
  <c r="M871"/>
  <c r="R871"/>
  <c r="S871" s="1"/>
  <c r="U872" l="1"/>
  <c r="K872"/>
  <c r="L873" s="1"/>
  <c r="N872"/>
  <c r="P872" s="1"/>
  <c r="O873" l="1"/>
  <c r="R872"/>
  <c r="S872" s="1"/>
  <c r="M872"/>
  <c r="Q872"/>
  <c r="X872" s="1"/>
  <c r="K873" l="1"/>
  <c r="L874" s="1"/>
  <c r="U873"/>
  <c r="N873"/>
  <c r="P873" s="1"/>
  <c r="O874" l="1"/>
  <c r="Q873"/>
  <c r="X873" s="1"/>
  <c r="R873"/>
  <c r="S873" s="1"/>
  <c r="M873"/>
  <c r="N874" l="1"/>
  <c r="P874" s="1"/>
  <c r="K874"/>
  <c r="L875" s="1"/>
  <c r="U874"/>
  <c r="O875" l="1"/>
  <c r="R874"/>
  <c r="S874" s="1"/>
  <c r="Q874"/>
  <c r="X874" s="1"/>
  <c r="M874"/>
  <c r="N875" l="1"/>
  <c r="P875" s="1"/>
  <c r="K875"/>
  <c r="L876" s="1"/>
  <c r="U875"/>
  <c r="O876" l="1"/>
  <c r="R875"/>
  <c r="S875" s="1"/>
  <c r="Q875"/>
  <c r="X875" s="1"/>
  <c r="M875"/>
  <c r="N876" l="1"/>
  <c r="P876" s="1"/>
  <c r="K876"/>
  <c r="L877" s="1"/>
  <c r="U876"/>
  <c r="O877" l="1"/>
  <c r="R876"/>
  <c r="S876" s="1"/>
  <c r="Q876"/>
  <c r="X876" s="1"/>
  <c r="M876"/>
  <c r="N877" l="1"/>
  <c r="P877" s="1"/>
  <c r="K877"/>
  <c r="L878" s="1"/>
  <c r="O878" l="1"/>
  <c r="R877"/>
  <c r="S877" s="1"/>
  <c r="Q877"/>
  <c r="X877" s="1"/>
  <c r="M877"/>
  <c r="U877" l="1"/>
  <c r="U878" l="1"/>
  <c r="N878"/>
  <c r="P878" s="1"/>
  <c r="K878"/>
  <c r="L879" s="1"/>
  <c r="O879" l="1"/>
  <c r="M878"/>
  <c r="Q878"/>
  <c r="X878" s="1"/>
  <c r="R878"/>
  <c r="S878" s="1"/>
  <c r="N879" l="1"/>
  <c r="P879" s="1"/>
  <c r="K879"/>
  <c r="L880" s="1"/>
  <c r="U879"/>
  <c r="O880" l="1"/>
  <c r="Q879"/>
  <c r="X879" s="1"/>
  <c r="R879"/>
  <c r="S879" s="1"/>
  <c r="M879"/>
  <c r="U880" l="1"/>
  <c r="K880"/>
  <c r="L881" s="1"/>
  <c r="N880"/>
  <c r="P880" s="1"/>
  <c r="O881" l="1"/>
  <c r="M880"/>
  <c r="Q880"/>
  <c r="X880" s="1"/>
  <c r="R880"/>
  <c r="S880" s="1"/>
  <c r="K881" l="1"/>
  <c r="L882" s="1"/>
  <c r="U881"/>
  <c r="N881"/>
  <c r="P881" s="1"/>
  <c r="O882" l="1"/>
  <c r="R881"/>
  <c r="S881" s="1"/>
  <c r="M881"/>
  <c r="Q881"/>
  <c r="X881" s="1"/>
  <c r="N882" l="1"/>
  <c r="P882" s="1"/>
  <c r="K882"/>
  <c r="L883" s="1"/>
  <c r="U882"/>
  <c r="O883" l="1"/>
  <c r="N883" s="1"/>
  <c r="P883" s="1"/>
  <c r="R882"/>
  <c r="S882" s="1"/>
  <c r="M882"/>
  <c r="K883"/>
  <c r="L884" s="1"/>
  <c r="Q882"/>
  <c r="X882" s="1"/>
  <c r="O884" l="1"/>
  <c r="M883"/>
  <c r="R883"/>
  <c r="S883" s="1"/>
  <c r="Q883"/>
  <c r="X883" s="1"/>
  <c r="U883" l="1"/>
  <c r="U884"/>
  <c r="N884"/>
  <c r="P884" s="1"/>
  <c r="K884"/>
  <c r="L885" s="1"/>
  <c r="O885" l="1"/>
  <c r="N885" s="1"/>
  <c r="P885" s="1"/>
  <c r="R884"/>
  <c r="S884" s="1"/>
  <c r="Q884"/>
  <c r="X884" s="1"/>
  <c r="M884"/>
  <c r="K885"/>
  <c r="L886" s="1"/>
  <c r="O886" l="1"/>
  <c r="N886" s="1"/>
  <c r="P886" s="1"/>
  <c r="Q885"/>
  <c r="X885" s="1"/>
  <c r="R885"/>
  <c r="S885" s="1"/>
  <c r="M885"/>
  <c r="U885" l="1"/>
  <c r="U886" l="1"/>
  <c r="U887" l="1"/>
  <c r="U890" l="1"/>
  <c r="U889"/>
  <c r="U891" l="1"/>
  <c r="U892" l="1"/>
  <c r="U893" l="1"/>
  <c r="U894"/>
  <c r="U897" l="1"/>
  <c r="U898" l="1"/>
  <c r="N899" l="1"/>
  <c r="K899"/>
  <c r="L900" s="1"/>
  <c r="O900" l="1"/>
  <c r="Q899"/>
  <c r="N900" l="1"/>
  <c r="P900" s="1"/>
  <c r="K900"/>
  <c r="L901" s="1"/>
  <c r="U900"/>
  <c r="O901" l="1"/>
  <c r="M900"/>
  <c r="Q900"/>
  <c r="X900" s="1"/>
  <c r="R900"/>
  <c r="S900" s="1"/>
  <c r="U901" l="1"/>
  <c r="N901"/>
  <c r="P901" s="1"/>
  <c r="K901"/>
  <c r="L902" s="1"/>
  <c r="O902" l="1"/>
  <c r="M901"/>
  <c r="Q901"/>
  <c r="X901" s="1"/>
  <c r="R901"/>
  <c r="S901" s="1"/>
  <c r="U902" l="1"/>
  <c r="N902"/>
  <c r="P902" s="1"/>
  <c r="K902"/>
  <c r="L903" s="1"/>
  <c r="O903" l="1"/>
  <c r="R902"/>
  <c r="S902" s="1"/>
  <c r="M902"/>
  <c r="Q902"/>
  <c r="X902" s="1"/>
  <c r="N903" l="1"/>
  <c r="P903" s="1"/>
  <c r="U903"/>
  <c r="K903"/>
  <c r="L904" s="1"/>
  <c r="O904" l="1"/>
  <c r="N904" s="1"/>
  <c r="P904" s="1"/>
  <c r="R903"/>
  <c r="S903" s="1"/>
  <c r="Q903"/>
  <c r="X903" s="1"/>
  <c r="M903"/>
  <c r="U904" l="1"/>
  <c r="U905" l="1"/>
  <c r="U906" l="1"/>
  <c r="U907" l="1"/>
  <c r="U911" l="1"/>
  <c r="K913" l="1"/>
  <c r="L914" s="1"/>
  <c r="N913"/>
  <c r="O914" l="1"/>
  <c r="Q913"/>
  <c r="N914" l="1"/>
  <c r="P914" s="1"/>
  <c r="U914"/>
  <c r="K914"/>
  <c r="L915" s="1"/>
  <c r="O915" l="1"/>
  <c r="R914"/>
  <c r="S914" s="1"/>
  <c r="M914"/>
  <c r="Q914"/>
  <c r="X914" s="1"/>
  <c r="N915" l="1"/>
  <c r="P915" s="1"/>
  <c r="K915"/>
  <c r="L916" s="1"/>
  <c r="U915"/>
  <c r="O916" l="1"/>
  <c r="Q915"/>
  <c r="X915" s="1"/>
  <c r="R915"/>
  <c r="S915" s="1"/>
  <c r="M915"/>
  <c r="K916" l="1"/>
  <c r="L917" s="1"/>
  <c r="U916"/>
  <c r="N916"/>
  <c r="P916" s="1"/>
  <c r="O917" l="1"/>
  <c r="M916"/>
  <c r="R916"/>
  <c r="S916" s="1"/>
  <c r="Q916"/>
  <c r="X916" s="1"/>
  <c r="K917" l="1"/>
  <c r="L918" s="1"/>
  <c r="U917"/>
  <c r="N917"/>
  <c r="P917" s="1"/>
  <c r="O918" l="1"/>
  <c r="R917"/>
  <c r="S917" s="1"/>
  <c r="Q917"/>
  <c r="X917" s="1"/>
  <c r="M917"/>
  <c r="N918" l="1"/>
  <c r="P918" s="1"/>
  <c r="U918"/>
  <c r="K918"/>
  <c r="L919" s="1"/>
  <c r="O919" l="1"/>
  <c r="Q918"/>
  <c r="X918" s="1"/>
  <c r="M918"/>
  <c r="R918"/>
  <c r="S918" s="1"/>
  <c r="K919" l="1"/>
  <c r="L920" s="1"/>
  <c r="U919"/>
  <c r="N919"/>
  <c r="P919" s="1"/>
  <c r="O920" l="1"/>
  <c r="R919"/>
  <c r="S919" s="1"/>
  <c r="Q919"/>
  <c r="X919" s="1"/>
  <c r="M919"/>
  <c r="N920" l="1"/>
  <c r="P920" s="1"/>
  <c r="K920"/>
  <c r="L921" s="1"/>
  <c r="U920"/>
  <c r="O921" l="1"/>
  <c r="R920"/>
  <c r="S920" s="1"/>
  <c r="M920"/>
  <c r="Q920"/>
  <c r="X920" s="1"/>
  <c r="N921" l="1"/>
  <c r="P921" s="1"/>
  <c r="U921"/>
  <c r="K921"/>
  <c r="L922" s="1"/>
  <c r="O922" l="1"/>
  <c r="M921"/>
  <c r="R921"/>
  <c r="S921" s="1"/>
  <c r="Q921"/>
  <c r="X921" s="1"/>
  <c r="K922" l="1"/>
  <c r="L923" s="1"/>
  <c r="N922"/>
  <c r="P922" s="1"/>
  <c r="U922"/>
  <c r="O923" l="1"/>
  <c r="R922"/>
  <c r="S922" s="1"/>
  <c r="Q922"/>
  <c r="X922" s="1"/>
  <c r="M922"/>
  <c r="N923" l="1"/>
  <c r="P923" s="1"/>
  <c r="K923"/>
  <c r="L924" s="1"/>
  <c r="U923"/>
  <c r="O924" l="1"/>
  <c r="M923"/>
  <c r="R923"/>
  <c r="S923" s="1"/>
  <c r="Q923"/>
  <c r="X923" s="1"/>
  <c r="N924" l="1"/>
  <c r="P924" s="1"/>
  <c r="U924"/>
  <c r="K924"/>
  <c r="L925" s="1"/>
  <c r="O925" l="1"/>
  <c r="M924"/>
  <c r="R924"/>
  <c r="S924" s="1"/>
  <c r="Q924"/>
  <c r="X924" s="1"/>
  <c r="K925" l="1"/>
  <c r="L926" s="1"/>
  <c r="U925"/>
  <c r="N925"/>
  <c r="P925" s="1"/>
  <c r="O926" l="1"/>
  <c r="R925"/>
  <c r="S925" s="1"/>
  <c r="M925"/>
  <c r="Q925"/>
  <c r="X925" s="1"/>
  <c r="K926" l="1"/>
  <c r="L927" s="1"/>
  <c r="N926"/>
  <c r="P926" s="1"/>
  <c r="U926"/>
  <c r="O927" l="1"/>
  <c r="Q926"/>
  <c r="X926" s="1"/>
  <c r="R926"/>
  <c r="S926" s="1"/>
  <c r="M926"/>
  <c r="U927" l="1"/>
  <c r="K927"/>
  <c r="L928" s="1"/>
  <c r="N927"/>
  <c r="P927" s="1"/>
  <c r="K928" l="1"/>
  <c r="L929" s="1"/>
  <c r="O928"/>
  <c r="N928" s="1"/>
  <c r="P928" s="1"/>
  <c r="Q927"/>
  <c r="X927" s="1"/>
  <c r="R927"/>
  <c r="S927" s="1"/>
  <c r="M927"/>
  <c r="O929" l="1"/>
  <c r="R928"/>
  <c r="S928" s="1"/>
  <c r="Q928"/>
  <c r="X928" s="1"/>
  <c r="M928"/>
  <c r="U928" l="1"/>
  <c r="K929" l="1"/>
  <c r="L930" s="1"/>
  <c r="N929"/>
  <c r="P929" s="1"/>
  <c r="O930" l="1"/>
  <c r="Q929"/>
  <c r="X929" s="1"/>
  <c r="M929"/>
  <c r="R929"/>
  <c r="S929" s="1"/>
  <c r="N930" l="1"/>
  <c r="P930" s="1"/>
  <c r="K930"/>
  <c r="L931" s="1"/>
  <c r="U930"/>
  <c r="O931" l="1"/>
  <c r="M930"/>
  <c r="R930"/>
  <c r="S930" s="1"/>
  <c r="Q930"/>
  <c r="X930" s="1"/>
  <c r="N931" l="1"/>
  <c r="P931" s="1"/>
  <c r="K931"/>
  <c r="L932" s="1"/>
  <c r="O932" l="1"/>
  <c r="R931"/>
  <c r="S931" s="1"/>
  <c r="Q931"/>
  <c r="X931" s="1"/>
  <c r="M931"/>
  <c r="N932" l="1"/>
  <c r="P932" s="1"/>
  <c r="K932"/>
  <c r="L933" s="1"/>
  <c r="U932"/>
  <c r="O933" l="1"/>
  <c r="M932"/>
  <c r="Q932"/>
  <c r="X932" s="1"/>
  <c r="R932"/>
  <c r="S932" s="1"/>
  <c r="N933" l="1"/>
  <c r="P933" s="1"/>
  <c r="U933"/>
  <c r="K933"/>
  <c r="L934" s="1"/>
  <c r="O934" l="1"/>
  <c r="N934" s="1"/>
  <c r="P934" s="1"/>
  <c r="Q933"/>
  <c r="X933" s="1"/>
  <c r="R933"/>
  <c r="S933" s="1"/>
  <c r="M933"/>
  <c r="U934" l="1"/>
  <c r="U935" l="1"/>
  <c r="U936"/>
  <c r="U937" l="1"/>
  <c r="N941" l="1"/>
  <c r="K941"/>
  <c r="L942" s="1"/>
  <c r="O942" l="1"/>
  <c r="Q941"/>
  <c r="K942" l="1"/>
  <c r="L943" s="1"/>
  <c r="U942"/>
  <c r="N942"/>
  <c r="P942" s="1"/>
  <c r="O943" l="1"/>
  <c r="R942"/>
  <c r="S942" s="1"/>
  <c r="Q942"/>
  <c r="X942" s="1"/>
  <c r="M942"/>
  <c r="U943" l="1"/>
  <c r="N943"/>
  <c r="P943" s="1"/>
  <c r="K943"/>
  <c r="L944" s="1"/>
  <c r="O944" l="1"/>
  <c r="M943"/>
  <c r="Q943"/>
  <c r="X943" s="1"/>
  <c r="R943"/>
  <c r="S943" s="1"/>
  <c r="U944" l="1"/>
  <c r="N944"/>
  <c r="P944" s="1"/>
  <c r="K944"/>
  <c r="L945" s="1"/>
  <c r="O945" l="1"/>
  <c r="R944"/>
  <c r="S944" s="1"/>
  <c r="M944"/>
  <c r="Q944"/>
  <c r="X944" s="1"/>
  <c r="U945" l="1"/>
  <c r="N945"/>
  <c r="P945" s="1"/>
  <c r="K945"/>
  <c r="L946" s="1"/>
  <c r="O946" l="1"/>
  <c r="R945"/>
  <c r="S945" s="1"/>
  <c r="Q945"/>
  <c r="X945" s="1"/>
  <c r="M945"/>
  <c r="N946" l="1"/>
  <c r="P946" s="1"/>
  <c r="U946"/>
  <c r="K946"/>
  <c r="L947" s="1"/>
  <c r="O947" l="1"/>
  <c r="N947" s="1"/>
  <c r="P947" s="1"/>
  <c r="M946"/>
  <c r="R946"/>
  <c r="S946" s="1"/>
  <c r="K947"/>
  <c r="L948" s="1"/>
  <c r="Q946"/>
  <c r="X946" s="1"/>
  <c r="O948" l="1"/>
  <c r="N948" s="1"/>
  <c r="P948" s="1"/>
  <c r="Q947"/>
  <c r="X947" s="1"/>
  <c r="K948"/>
  <c r="L949" s="1"/>
  <c r="R947"/>
  <c r="S947" s="1"/>
  <c r="M947"/>
  <c r="O949" l="1"/>
  <c r="N949" s="1"/>
  <c r="P949" s="1"/>
  <c r="Q948"/>
  <c r="X948" s="1"/>
  <c r="R948"/>
  <c r="S948" s="1"/>
  <c r="M948"/>
  <c r="K949"/>
  <c r="L950" s="1"/>
  <c r="U947"/>
  <c r="O950" l="1"/>
  <c r="N950" s="1"/>
  <c r="P950" s="1"/>
  <c r="R949"/>
  <c r="S949" s="1"/>
  <c r="K950"/>
  <c r="L951" s="1"/>
  <c r="M949"/>
  <c r="Q949"/>
  <c r="X949" s="1"/>
  <c r="U948"/>
  <c r="O951" l="1"/>
  <c r="N951" s="1"/>
  <c r="P951" s="1"/>
  <c r="M950"/>
  <c r="Q950"/>
  <c r="X950" s="1"/>
  <c r="R950"/>
  <c r="S950" s="1"/>
  <c r="U949"/>
  <c r="U950" l="1"/>
  <c r="U951" l="1"/>
  <c r="U952" l="1"/>
  <c r="U953" l="1"/>
  <c r="U954" l="1"/>
  <c r="U956" l="1"/>
  <c r="U955"/>
  <c r="U957" l="1"/>
  <c r="U958" l="1"/>
  <c r="U959" l="1"/>
  <c r="U960" l="1"/>
  <c r="U961" l="1"/>
  <c r="U962" l="1"/>
  <c r="U967" l="1"/>
  <c r="U969" l="1"/>
  <c r="U968"/>
  <c r="U970" l="1"/>
  <c r="U971" l="1"/>
  <c r="U972" l="1"/>
  <c r="U973" l="1"/>
  <c r="U974" l="1"/>
  <c r="U975" l="1"/>
  <c r="U976" l="1"/>
  <c r="U977" l="1"/>
  <c r="U978" l="1"/>
  <c r="U979" l="1"/>
  <c r="U980" l="1"/>
  <c r="U981" l="1"/>
  <c r="U982" l="1"/>
  <c r="U983" l="1"/>
  <c r="K986" l="1"/>
  <c r="L987" s="1"/>
  <c r="N986"/>
  <c r="O987" l="1"/>
  <c r="Q986"/>
  <c r="K987" l="1"/>
  <c r="L988" s="1"/>
  <c r="U987"/>
  <c r="N987"/>
  <c r="P987" s="1"/>
  <c r="O988" l="1"/>
  <c r="R987"/>
  <c r="S987" s="1"/>
  <c r="M987"/>
  <c r="Q987"/>
  <c r="X987" s="1"/>
  <c r="N988" l="1"/>
  <c r="P988" s="1"/>
  <c r="U988"/>
  <c r="K988"/>
  <c r="L989" s="1"/>
  <c r="O989" l="1"/>
  <c r="M988"/>
  <c r="Q988"/>
  <c r="X988" s="1"/>
  <c r="R988"/>
  <c r="S988" s="1"/>
  <c r="K989" l="1"/>
  <c r="L990" s="1"/>
  <c r="U989"/>
  <c r="N989"/>
  <c r="P989" s="1"/>
  <c r="O990" l="1"/>
  <c r="M989"/>
  <c r="Q989"/>
  <c r="X989" s="1"/>
  <c r="R989"/>
  <c r="S989" s="1"/>
  <c r="N990" l="1"/>
  <c r="P990" s="1"/>
  <c r="U990"/>
  <c r="K990"/>
  <c r="L991" s="1"/>
  <c r="O991" l="1"/>
  <c r="M990"/>
  <c r="Q990"/>
  <c r="X990" s="1"/>
  <c r="N991"/>
  <c r="P991" s="1"/>
  <c r="K991"/>
  <c r="L992" s="1"/>
  <c r="R990"/>
  <c r="S990" s="1"/>
  <c r="O992" l="1"/>
  <c r="M991"/>
  <c r="Q991"/>
  <c r="X991" s="1"/>
  <c r="R991"/>
  <c r="S991" s="1"/>
  <c r="U991" l="1"/>
  <c r="K992" l="1"/>
  <c r="L993" s="1"/>
  <c r="U992"/>
  <c r="N992"/>
  <c r="P992" s="1"/>
  <c r="O993" l="1"/>
  <c r="R992"/>
  <c r="S992" s="1"/>
  <c r="Q992"/>
  <c r="X992" s="1"/>
  <c r="M992"/>
  <c r="K993" l="1"/>
  <c r="L994" s="1"/>
  <c r="U993"/>
  <c r="N993"/>
  <c r="P993" s="1"/>
  <c r="O994" l="1"/>
  <c r="Q993"/>
  <c r="X993" s="1"/>
  <c r="M993"/>
  <c r="R993"/>
  <c r="S993" s="1"/>
  <c r="N994" l="1"/>
  <c r="P994" s="1"/>
  <c r="U994"/>
  <c r="K994"/>
  <c r="L995" s="1"/>
  <c r="O995" l="1"/>
  <c r="M994"/>
  <c r="R994"/>
  <c r="S994" s="1"/>
  <c r="Q994"/>
  <c r="X994" s="1"/>
  <c r="U995" l="1"/>
  <c r="N995"/>
  <c r="P995" s="1"/>
  <c r="K995"/>
  <c r="L996" s="1"/>
  <c r="O996" l="1"/>
  <c r="M995"/>
  <c r="Q995"/>
  <c r="X995" s="1"/>
  <c r="R995"/>
  <c r="S995" s="1"/>
  <c r="N996" l="1"/>
  <c r="P996" s="1"/>
  <c r="K996"/>
  <c r="L997" s="1"/>
  <c r="U996"/>
  <c r="O997" l="1"/>
  <c r="Q996"/>
  <c r="X996" s="1"/>
  <c r="R996"/>
  <c r="S996" s="1"/>
  <c r="M996"/>
  <c r="K997" l="1"/>
  <c r="L998" s="1"/>
  <c r="N997"/>
  <c r="P997" s="1"/>
  <c r="U997"/>
  <c r="O998" l="1"/>
  <c r="R997"/>
  <c r="S997" s="1"/>
  <c r="M997"/>
  <c r="Q997"/>
  <c r="X997" s="1"/>
  <c r="U998" l="1"/>
  <c r="N998"/>
  <c r="P998" s="1"/>
  <c r="K998"/>
  <c r="L999" s="1"/>
  <c r="O999" l="1"/>
  <c r="M998"/>
  <c r="R998"/>
  <c r="S998" s="1"/>
  <c r="Q998"/>
  <c r="X998" s="1"/>
  <c r="K999" l="1"/>
  <c r="L1000" s="1"/>
  <c r="N999"/>
  <c r="P999" s="1"/>
  <c r="O1000" l="1"/>
  <c r="R999"/>
  <c r="S999" s="1"/>
  <c r="Q999"/>
  <c r="X999" s="1"/>
  <c r="M999"/>
  <c r="U999" l="1"/>
  <c r="U1000" l="1"/>
  <c r="N1000"/>
  <c r="P1000" s="1"/>
  <c r="M1000" l="1"/>
  <c r="R1000"/>
  <c r="S1000" s="1"/>
  <c r="Q1000"/>
  <c r="X1000" s="1"/>
  <c r="N1001" l="1"/>
  <c r="P1001" s="1"/>
  <c r="U1001"/>
  <c r="K1001"/>
  <c r="L1002" s="1"/>
  <c r="O1002" l="1"/>
  <c r="R1001"/>
  <c r="S1001" s="1"/>
  <c r="Q1001"/>
  <c r="X1001" s="1"/>
  <c r="M1001"/>
  <c r="U1002" l="1"/>
  <c r="K1002"/>
  <c r="N1002"/>
  <c r="P1002" s="1"/>
  <c r="Q1002" l="1"/>
  <c r="X1002" s="1"/>
  <c r="R1002"/>
  <c r="S1002" s="1"/>
  <c r="M1002"/>
  <c r="K422"/>
  <c r="L423" s="1"/>
  <c r="K746"/>
  <c r="L747" s="1"/>
  <c r="K502"/>
  <c r="L503" s="1"/>
  <c r="K581"/>
  <c r="K153"/>
  <c r="L154" s="1"/>
  <c r="K686"/>
  <c r="L687" s="1"/>
  <c r="K707"/>
  <c r="L708" s="1"/>
  <c r="K590"/>
  <c r="L591" s="1"/>
  <c r="K647"/>
  <c r="L648" s="1"/>
  <c r="K665"/>
  <c r="L666" s="1"/>
  <c r="K171"/>
  <c r="L172" s="1"/>
  <c r="K120"/>
  <c r="L121" s="1"/>
  <c r="K306"/>
  <c r="L307" s="1"/>
  <c r="K712"/>
  <c r="L713" s="1"/>
  <c r="K864"/>
  <c r="L865" s="1"/>
  <c r="K611"/>
  <c r="L612" s="1"/>
  <c r="K799"/>
  <c r="L800" s="1"/>
  <c r="K819"/>
  <c r="L820" s="1"/>
  <c r="K403"/>
  <c r="L404" s="1"/>
  <c r="K436"/>
  <c r="L437" s="1"/>
  <c r="K934"/>
  <c r="L935" s="1"/>
  <c r="K541"/>
  <c r="L542" s="1"/>
  <c r="K60"/>
  <c r="L61" s="1"/>
  <c r="K211"/>
  <c r="L212" s="1"/>
  <c r="K355"/>
  <c r="L356" s="1"/>
  <c r="K75"/>
  <c r="L76" s="1"/>
  <c r="K383"/>
  <c r="L384" s="1"/>
  <c r="K192"/>
  <c r="L193" s="1"/>
  <c r="K790"/>
  <c r="L791" s="1"/>
  <c r="K951"/>
  <c r="L952" s="1"/>
  <c r="K473"/>
  <c r="L474" s="1"/>
  <c r="K886"/>
  <c r="L887" s="1"/>
  <c r="K846"/>
  <c r="L847" s="1"/>
  <c r="K255"/>
  <c r="L256" s="1"/>
  <c r="K242"/>
  <c r="L243" s="1"/>
  <c r="K39"/>
  <c r="L40" s="1"/>
  <c r="K904"/>
  <c r="L905" s="1"/>
  <c r="L582" l="1"/>
  <c r="K582" s="1"/>
  <c r="O952"/>
  <c r="O384"/>
  <c r="N384" s="1"/>
  <c r="P384" s="1"/>
  <c r="O243"/>
  <c r="O193"/>
  <c r="O935"/>
  <c r="O307"/>
  <c r="N307" s="1"/>
  <c r="P307" s="1"/>
  <c r="O154"/>
  <c r="N154" s="1"/>
  <c r="P154" s="1"/>
  <c r="O256"/>
  <c r="N256" s="1"/>
  <c r="P256" s="1"/>
  <c r="O437"/>
  <c r="N437" s="1"/>
  <c r="P437" s="1"/>
  <c r="O40"/>
  <c r="O542"/>
  <c r="O713"/>
  <c r="N713" s="1"/>
  <c r="P713" s="1"/>
  <c r="O687"/>
  <c r="K905"/>
  <c r="L906" s="1"/>
  <c r="O905"/>
  <c r="N905" s="1"/>
  <c r="P905" s="1"/>
  <c r="O865"/>
  <c r="N865" s="1"/>
  <c r="O708"/>
  <c r="N708" s="1"/>
  <c r="O591"/>
  <c r="O791"/>
  <c r="N791" s="1"/>
  <c r="O212"/>
  <c r="O474"/>
  <c r="O356"/>
  <c r="K800"/>
  <c r="L801" s="1"/>
  <c r="O800"/>
  <c r="N800" s="1"/>
  <c r="P800" s="1"/>
  <c r="O648"/>
  <c r="N648" s="1"/>
  <c r="P648" s="1"/>
  <c r="O423"/>
  <c r="O887"/>
  <c r="O61"/>
  <c r="N61" s="1"/>
  <c r="P61" s="1"/>
  <c r="O612"/>
  <c r="O820"/>
  <c r="N820" s="1"/>
  <c r="P820" s="1"/>
  <c r="O666"/>
  <c r="N666" s="1"/>
  <c r="P666" s="1"/>
  <c r="O747"/>
  <c r="N747" s="1"/>
  <c r="P747" s="1"/>
  <c r="O847"/>
  <c r="N847" s="1"/>
  <c r="P847" s="1"/>
  <c r="O76"/>
  <c r="O404"/>
  <c r="O172"/>
  <c r="N172" s="1"/>
  <c r="K172"/>
  <c r="L173" s="1"/>
  <c r="O503"/>
  <c r="O121"/>
  <c r="N121" s="1"/>
  <c r="O582"/>
  <c r="N582" s="1"/>
  <c r="K791"/>
  <c r="L792" s="1"/>
  <c r="K307"/>
  <c r="L308" s="1"/>
  <c r="N243"/>
  <c r="P243" s="1"/>
  <c r="N423"/>
  <c r="K666"/>
  <c r="L667" s="1"/>
  <c r="N404"/>
  <c r="R211"/>
  <c r="S211" s="1"/>
  <c r="Q436"/>
  <c r="X436" s="1"/>
  <c r="N952"/>
  <c r="P952" s="1"/>
  <c r="N356"/>
  <c r="P356" s="1"/>
  <c r="Q686"/>
  <c r="X686" s="1"/>
  <c r="R951"/>
  <c r="S951" s="1"/>
  <c r="Q712"/>
  <c r="X712" s="1"/>
  <c r="R590"/>
  <c r="S590" s="1"/>
  <c r="R60"/>
  <c r="S60" s="1"/>
  <c r="K503"/>
  <c r="L504" s="1"/>
  <c r="N503"/>
  <c r="P503" s="1"/>
  <c r="K256"/>
  <c r="L257" s="1"/>
  <c r="R255"/>
  <c r="S255" s="1"/>
  <c r="M255"/>
  <c r="K474"/>
  <c r="L475" s="1"/>
  <c r="M473"/>
  <c r="R473"/>
  <c r="S473" s="1"/>
  <c r="Q473"/>
  <c r="X473" s="1"/>
  <c r="M790"/>
  <c r="Q790"/>
  <c r="X790" s="1"/>
  <c r="M306"/>
  <c r="Q306"/>
  <c r="X306" s="1"/>
  <c r="R306"/>
  <c r="S306" s="1"/>
  <c r="N474"/>
  <c r="K243"/>
  <c r="L244" s="1"/>
  <c r="M242"/>
  <c r="R242"/>
  <c r="S242" s="1"/>
  <c r="Q242"/>
  <c r="X242" s="1"/>
  <c r="K193"/>
  <c r="L194" s="1"/>
  <c r="R192"/>
  <c r="S192" s="1"/>
  <c r="Q192"/>
  <c r="X192" s="1"/>
  <c r="M192"/>
  <c r="N193"/>
  <c r="R790"/>
  <c r="S790" s="1"/>
  <c r="Q255"/>
  <c r="X255" s="1"/>
  <c r="M904"/>
  <c r="R904"/>
  <c r="S904" s="1"/>
  <c r="K356"/>
  <c r="L357" s="1"/>
  <c r="M355"/>
  <c r="R355"/>
  <c r="S355" s="1"/>
  <c r="Q355"/>
  <c r="X355" s="1"/>
  <c r="M403"/>
  <c r="K404"/>
  <c r="L405" s="1"/>
  <c r="Q403"/>
  <c r="X403" s="1"/>
  <c r="K820"/>
  <c r="L821" s="1"/>
  <c r="M819"/>
  <c r="R819"/>
  <c r="S819" s="1"/>
  <c r="M799"/>
  <c r="R799"/>
  <c r="S799" s="1"/>
  <c r="K612"/>
  <c r="L613" s="1"/>
  <c r="M611"/>
  <c r="N612"/>
  <c r="R611"/>
  <c r="S611" s="1"/>
  <c r="Q611"/>
  <c r="X611" s="1"/>
  <c r="Q665"/>
  <c r="X665" s="1"/>
  <c r="M665"/>
  <c r="R665"/>
  <c r="S665" s="1"/>
  <c r="Q904"/>
  <c r="X904" s="1"/>
  <c r="K542"/>
  <c r="L543" s="1"/>
  <c r="M541"/>
  <c r="N542"/>
  <c r="Q541"/>
  <c r="X541" s="1"/>
  <c r="Q171"/>
  <c r="X171" s="1"/>
  <c r="M171"/>
  <c r="R171"/>
  <c r="S171" s="1"/>
  <c r="Q819"/>
  <c r="X819" s="1"/>
  <c r="M39"/>
  <c r="Q39"/>
  <c r="X39" s="1"/>
  <c r="K847"/>
  <c r="L848" s="1"/>
  <c r="Q846"/>
  <c r="X846" s="1"/>
  <c r="M846"/>
  <c r="R846"/>
  <c r="S846" s="1"/>
  <c r="K887"/>
  <c r="L888" s="1"/>
  <c r="Q886"/>
  <c r="X886" s="1"/>
  <c r="N887"/>
  <c r="M886"/>
  <c r="R886"/>
  <c r="S886" s="1"/>
  <c r="K61"/>
  <c r="L62" s="1"/>
  <c r="M60"/>
  <c r="Q60"/>
  <c r="X60" s="1"/>
  <c r="K935"/>
  <c r="L936" s="1"/>
  <c r="M934"/>
  <c r="N935"/>
  <c r="P935" s="1"/>
  <c r="Q934"/>
  <c r="X934" s="1"/>
  <c r="K865"/>
  <c r="L866" s="1"/>
  <c r="Q864"/>
  <c r="X864" s="1"/>
  <c r="R864"/>
  <c r="S864" s="1"/>
  <c r="M864"/>
  <c r="R541"/>
  <c r="S541" s="1"/>
  <c r="K713"/>
  <c r="L714" s="1"/>
  <c r="M712"/>
  <c r="R39"/>
  <c r="S39" s="1"/>
  <c r="N40"/>
  <c r="K40"/>
  <c r="L41" s="1"/>
  <c r="Q799"/>
  <c r="X799" s="1"/>
  <c r="K384"/>
  <c r="L385" s="1"/>
  <c r="M383"/>
  <c r="R383"/>
  <c r="S383" s="1"/>
  <c r="Q383"/>
  <c r="X383" s="1"/>
  <c r="R934"/>
  <c r="S934" s="1"/>
  <c r="R712"/>
  <c r="S712" s="1"/>
  <c r="R403"/>
  <c r="S403" s="1"/>
  <c r="K952"/>
  <c r="L953" s="1"/>
  <c r="Q951"/>
  <c r="X951" s="1"/>
  <c r="M951"/>
  <c r="K76"/>
  <c r="L77" s="1"/>
  <c r="M75"/>
  <c r="R75"/>
  <c r="S75" s="1"/>
  <c r="Q75"/>
  <c r="X75" s="1"/>
  <c r="N76"/>
  <c r="K212"/>
  <c r="L213" s="1"/>
  <c r="M211"/>
  <c r="Q211"/>
  <c r="X211" s="1"/>
  <c r="N212"/>
  <c r="K437"/>
  <c r="L438" s="1"/>
  <c r="R436"/>
  <c r="S436" s="1"/>
  <c r="M436"/>
  <c r="K121"/>
  <c r="L122" s="1"/>
  <c r="R120"/>
  <c r="S120" s="1"/>
  <c r="Q120"/>
  <c r="X120" s="1"/>
  <c r="M120"/>
  <c r="N591"/>
  <c r="Q590"/>
  <c r="X590" s="1"/>
  <c r="Q647"/>
  <c r="X647" s="1"/>
  <c r="K423"/>
  <c r="M422"/>
  <c r="Q422"/>
  <c r="X422" s="1"/>
  <c r="R502"/>
  <c r="S502" s="1"/>
  <c r="M502"/>
  <c r="Q502"/>
  <c r="X502" s="1"/>
  <c r="K708"/>
  <c r="L709" s="1"/>
  <c r="M707"/>
  <c r="Q707"/>
  <c r="X707" s="1"/>
  <c r="K747"/>
  <c r="L748" s="1"/>
  <c r="M746"/>
  <c r="R746"/>
  <c r="S746" s="1"/>
  <c r="Q746"/>
  <c r="X746" s="1"/>
  <c r="R422"/>
  <c r="S422" s="1"/>
  <c r="K591"/>
  <c r="L592" s="1"/>
  <c r="M590"/>
  <c r="K687"/>
  <c r="L688" s="1"/>
  <c r="M686"/>
  <c r="R686"/>
  <c r="S686" s="1"/>
  <c r="N687"/>
  <c r="K154"/>
  <c r="L155" s="1"/>
  <c r="M153"/>
  <c r="Q153"/>
  <c r="X153" s="1"/>
  <c r="R153"/>
  <c r="S153" s="1"/>
  <c r="M581"/>
  <c r="Q581"/>
  <c r="R581"/>
  <c r="S581" s="1"/>
  <c r="R707"/>
  <c r="S707" s="1"/>
  <c r="K648"/>
  <c r="L649" s="1"/>
  <c r="M647"/>
  <c r="R647"/>
  <c r="S647" s="1"/>
  <c r="L583" l="1"/>
  <c r="Q582"/>
  <c r="X583" s="1"/>
  <c r="O583"/>
  <c r="R583"/>
  <c r="S583" s="1"/>
  <c r="M583"/>
  <c r="R582"/>
  <c r="S582" s="1"/>
  <c r="M582"/>
  <c r="L424"/>
  <c r="K424"/>
  <c r="M424" s="1"/>
  <c r="N424"/>
  <c r="P425" s="1"/>
  <c r="P582"/>
  <c r="P583"/>
  <c r="O173"/>
  <c r="N173" s="1"/>
  <c r="O213"/>
  <c r="N213" s="1"/>
  <c r="O592"/>
  <c r="O424"/>
  <c r="O821"/>
  <c r="N821" s="1"/>
  <c r="P821" s="1"/>
  <c r="O649"/>
  <c r="N649" s="1"/>
  <c r="P649" s="1"/>
  <c r="O714"/>
  <c r="N714" s="1"/>
  <c r="O122"/>
  <c r="N122" s="1"/>
  <c r="O866"/>
  <c r="O848"/>
  <c r="O357"/>
  <c r="O257"/>
  <c r="N257" s="1"/>
  <c r="O748"/>
  <c r="N748" s="1"/>
  <c r="P748" s="1"/>
  <c r="O62"/>
  <c r="N62" s="1"/>
  <c r="O194"/>
  <c r="N194" s="1"/>
  <c r="O801"/>
  <c r="N801" s="1"/>
  <c r="P801" s="1"/>
  <c r="O667"/>
  <c r="N667" s="1"/>
  <c r="P667" s="1"/>
  <c r="O308"/>
  <c r="N308" s="1"/>
  <c r="P308" s="1"/>
  <c r="O41"/>
  <c r="O475"/>
  <c r="O688"/>
  <c r="N688" s="1"/>
  <c r="O953"/>
  <c r="O888"/>
  <c r="N888" s="1"/>
  <c r="O77"/>
  <c r="O936"/>
  <c r="N936" s="1"/>
  <c r="P936" s="1"/>
  <c r="O155"/>
  <c r="N155" s="1"/>
  <c r="O709"/>
  <c r="O438"/>
  <c r="O385"/>
  <c r="N385" s="1"/>
  <c r="P385" s="1"/>
  <c r="O613"/>
  <c r="N613" s="1"/>
  <c r="O405"/>
  <c r="O906"/>
  <c r="N906" s="1"/>
  <c r="P906" s="1"/>
  <c r="O244"/>
  <c r="O504"/>
  <c r="O543"/>
  <c r="O792"/>
  <c r="R503"/>
  <c r="S503" s="1"/>
  <c r="N438"/>
  <c r="P438" s="1"/>
  <c r="K385"/>
  <c r="L386" s="1"/>
  <c r="K504"/>
  <c r="L505" s="1"/>
  <c r="K155"/>
  <c r="L156" s="1"/>
  <c r="K122"/>
  <c r="L123" s="1"/>
  <c r="K821"/>
  <c r="L822" s="1"/>
  <c r="N357"/>
  <c r="P357" s="1"/>
  <c r="K257"/>
  <c r="L258" s="1"/>
  <c r="K649"/>
  <c r="L650" s="1"/>
  <c r="K213"/>
  <c r="L214" s="1"/>
  <c r="N543"/>
  <c r="M503"/>
  <c r="K475"/>
  <c r="L476" s="1"/>
  <c r="M474"/>
  <c r="Q474"/>
  <c r="X474" s="1"/>
  <c r="R474"/>
  <c r="S474" s="1"/>
  <c r="M887"/>
  <c r="Q887"/>
  <c r="X887" s="1"/>
  <c r="R887"/>
  <c r="S887" s="1"/>
  <c r="K888"/>
  <c r="L889" s="1"/>
  <c r="K244"/>
  <c r="L245" s="1"/>
  <c r="M243"/>
  <c r="Q243"/>
  <c r="X243" s="1"/>
  <c r="N244"/>
  <c r="R243"/>
  <c r="S243" s="1"/>
  <c r="M212"/>
  <c r="Q212"/>
  <c r="X212" s="1"/>
  <c r="R212"/>
  <c r="S212" s="1"/>
  <c r="M648"/>
  <c r="Q648"/>
  <c r="X648" s="1"/>
  <c r="R648"/>
  <c r="S648" s="1"/>
  <c r="P212"/>
  <c r="K77"/>
  <c r="L78" s="1"/>
  <c r="M76"/>
  <c r="Q76"/>
  <c r="X76" s="1"/>
  <c r="R76"/>
  <c r="S76" s="1"/>
  <c r="M384"/>
  <c r="R384"/>
  <c r="S384" s="1"/>
  <c r="Q384"/>
  <c r="X384" s="1"/>
  <c r="M820"/>
  <c r="R820"/>
  <c r="S820" s="1"/>
  <c r="Q820"/>
  <c r="X820" s="1"/>
  <c r="K688"/>
  <c r="L689" s="1"/>
  <c r="M687"/>
  <c r="Q687"/>
  <c r="X687" s="1"/>
  <c r="R687"/>
  <c r="S687" s="1"/>
  <c r="K748"/>
  <c r="L749" s="1"/>
  <c r="M747"/>
  <c r="Q747"/>
  <c r="X747" s="1"/>
  <c r="R747"/>
  <c r="S747" s="1"/>
  <c r="P424"/>
  <c r="P423"/>
  <c r="K438"/>
  <c r="L439" s="1"/>
  <c r="M437"/>
  <c r="R437"/>
  <c r="S437" s="1"/>
  <c r="Q437"/>
  <c r="X437" s="1"/>
  <c r="P612"/>
  <c r="P193"/>
  <c r="K792"/>
  <c r="L793" s="1"/>
  <c r="M791"/>
  <c r="R791"/>
  <c r="S791" s="1"/>
  <c r="Q791"/>
  <c r="X791" s="1"/>
  <c r="R256"/>
  <c r="S256" s="1"/>
  <c r="M256"/>
  <c r="Q256"/>
  <c r="X256" s="1"/>
  <c r="K953"/>
  <c r="L954" s="1"/>
  <c r="M952"/>
  <c r="R952"/>
  <c r="S952" s="1"/>
  <c r="Q952"/>
  <c r="X952" s="1"/>
  <c r="N953"/>
  <c r="P953" s="1"/>
  <c r="T39"/>
  <c r="V39" s="1"/>
  <c r="K543"/>
  <c r="L544" s="1"/>
  <c r="R542"/>
  <c r="S542" s="1"/>
  <c r="M542"/>
  <c r="Q542"/>
  <c r="X542" s="1"/>
  <c r="P791"/>
  <c r="N792"/>
  <c r="M154"/>
  <c r="Q154"/>
  <c r="X154" s="1"/>
  <c r="R154"/>
  <c r="S154" s="1"/>
  <c r="P591"/>
  <c r="K906"/>
  <c r="L907" s="1"/>
  <c r="Q905"/>
  <c r="X905" s="1"/>
  <c r="M905"/>
  <c r="R905"/>
  <c r="S905" s="1"/>
  <c r="M121"/>
  <c r="R121"/>
  <c r="S121" s="1"/>
  <c r="Q121"/>
  <c r="X121" s="1"/>
  <c r="P76"/>
  <c r="N77"/>
  <c r="P40"/>
  <c r="P865"/>
  <c r="P887"/>
  <c r="P542"/>
  <c r="K667"/>
  <c r="L668" s="1"/>
  <c r="M666"/>
  <c r="Q666"/>
  <c r="X666" s="1"/>
  <c r="R666"/>
  <c r="S666" s="1"/>
  <c r="K801"/>
  <c r="L802" s="1"/>
  <c r="R800"/>
  <c r="S800" s="1"/>
  <c r="M800"/>
  <c r="Q800"/>
  <c r="X800" s="1"/>
  <c r="Q503"/>
  <c r="X503" s="1"/>
  <c r="K41"/>
  <c r="L42" s="1"/>
  <c r="N41"/>
  <c r="M40"/>
  <c r="R40"/>
  <c r="S40" s="1"/>
  <c r="Q40"/>
  <c r="X40" s="1"/>
  <c r="P172"/>
  <c r="P404"/>
  <c r="K194"/>
  <c r="L195" s="1"/>
  <c r="M193"/>
  <c r="Q193"/>
  <c r="X193" s="1"/>
  <c r="R193"/>
  <c r="S193" s="1"/>
  <c r="K308"/>
  <c r="L309" s="1"/>
  <c r="M307"/>
  <c r="Q307"/>
  <c r="X307" s="1"/>
  <c r="R307"/>
  <c r="S307" s="1"/>
  <c r="P687"/>
  <c r="X581"/>
  <c r="M709"/>
  <c r="M708"/>
  <c r="Q708"/>
  <c r="R709"/>
  <c r="S709" s="1"/>
  <c r="R708"/>
  <c r="S708" s="1"/>
  <c r="Q423"/>
  <c r="M423"/>
  <c r="R423"/>
  <c r="S423" s="1"/>
  <c r="P121"/>
  <c r="K936"/>
  <c r="L937" s="1"/>
  <c r="M935"/>
  <c r="Q935"/>
  <c r="X935" s="1"/>
  <c r="R935"/>
  <c r="S935" s="1"/>
  <c r="K848"/>
  <c r="L849" s="1"/>
  <c r="M847"/>
  <c r="R847"/>
  <c r="S847" s="1"/>
  <c r="Q847"/>
  <c r="X847" s="1"/>
  <c r="N848"/>
  <c r="P848" s="1"/>
  <c r="M172"/>
  <c r="Q172"/>
  <c r="X172" s="1"/>
  <c r="K173"/>
  <c r="L174" s="1"/>
  <c r="R172"/>
  <c r="S172" s="1"/>
  <c r="K405"/>
  <c r="L406" s="1"/>
  <c r="M404"/>
  <c r="N405"/>
  <c r="R404"/>
  <c r="S404" s="1"/>
  <c r="Q404"/>
  <c r="X404" s="1"/>
  <c r="N504"/>
  <c r="P504" s="1"/>
  <c r="K592"/>
  <c r="L593" s="1"/>
  <c r="M591"/>
  <c r="N592"/>
  <c r="R591"/>
  <c r="S591" s="1"/>
  <c r="Q591"/>
  <c r="X591" s="1"/>
  <c r="P708"/>
  <c r="P709"/>
  <c r="K714"/>
  <c r="L715" s="1"/>
  <c r="M713"/>
  <c r="R713"/>
  <c r="S713" s="1"/>
  <c r="Q713"/>
  <c r="X713" s="1"/>
  <c r="K866"/>
  <c r="L867" s="1"/>
  <c r="N866"/>
  <c r="M865"/>
  <c r="Q865"/>
  <c r="X865" s="1"/>
  <c r="R865"/>
  <c r="S865" s="1"/>
  <c r="K62"/>
  <c r="L63" s="1"/>
  <c r="M61"/>
  <c r="R61"/>
  <c r="S61" s="1"/>
  <c r="Q61"/>
  <c r="X61" s="1"/>
  <c r="K613"/>
  <c r="L614" s="1"/>
  <c r="M612"/>
  <c r="R612"/>
  <c r="S612" s="1"/>
  <c r="Q612"/>
  <c r="X612" s="1"/>
  <c r="K357"/>
  <c r="L358" s="1"/>
  <c r="M356"/>
  <c r="Q356"/>
  <c r="X356" s="1"/>
  <c r="R356"/>
  <c r="S356" s="1"/>
  <c r="P474"/>
  <c r="N475"/>
  <c r="R424" l="1"/>
  <c r="S424" s="1"/>
  <c r="X582"/>
  <c r="L425"/>
  <c r="Q424"/>
  <c r="X425" s="1"/>
  <c r="O425"/>
  <c r="M425"/>
  <c r="R425"/>
  <c r="S425" s="1"/>
  <c r="M504"/>
  <c r="O593"/>
  <c r="N593" s="1"/>
  <c r="O174"/>
  <c r="O907"/>
  <c r="N907" s="1"/>
  <c r="O650"/>
  <c r="O156"/>
  <c r="N156" s="1"/>
  <c r="P156" s="1"/>
  <c r="O715"/>
  <c r="N715" s="1"/>
  <c r="O849"/>
  <c r="N849" s="1"/>
  <c r="O802"/>
  <c r="N802" s="1"/>
  <c r="O544"/>
  <c r="O63"/>
  <c r="O406"/>
  <c r="N406" s="1"/>
  <c r="P406" s="1"/>
  <c r="O214"/>
  <c r="N214" s="1"/>
  <c r="O123"/>
  <c r="N123" s="1"/>
  <c r="O386"/>
  <c r="N386" s="1"/>
  <c r="O309"/>
  <c r="N309" s="1"/>
  <c r="K309"/>
  <c r="L310" s="1"/>
  <c r="O954"/>
  <c r="O689"/>
  <c r="O822"/>
  <c r="N822" s="1"/>
  <c r="P822" s="1"/>
  <c r="O358"/>
  <c r="O793"/>
  <c r="K505"/>
  <c r="L506" s="1"/>
  <c r="O505"/>
  <c r="O867"/>
  <c r="O937"/>
  <c r="N937" s="1"/>
  <c r="O668"/>
  <c r="N668" s="1"/>
  <c r="O195"/>
  <c r="N195" s="1"/>
  <c r="P195" s="1"/>
  <c r="O439"/>
  <c r="N439" s="1"/>
  <c r="K439"/>
  <c r="L440" s="1"/>
  <c r="O889"/>
  <c r="O258"/>
  <c r="N258" s="1"/>
  <c r="O614"/>
  <c r="K614"/>
  <c r="L615" s="1"/>
  <c r="O42"/>
  <c r="N42" s="1"/>
  <c r="K42"/>
  <c r="L43" s="1"/>
  <c r="O749"/>
  <c r="N749" s="1"/>
  <c r="P749" s="1"/>
  <c r="O78"/>
  <c r="N78" s="1"/>
  <c r="O245"/>
  <c r="O476"/>
  <c r="R504"/>
  <c r="S504" s="1"/>
  <c r="N867"/>
  <c r="K214"/>
  <c r="L215" s="1"/>
  <c r="N358"/>
  <c r="P358" s="1"/>
  <c r="N650"/>
  <c r="P650" s="1"/>
  <c r="N476"/>
  <c r="P476" s="1"/>
  <c r="K476"/>
  <c r="L477" s="1"/>
  <c r="N614"/>
  <c r="K258"/>
  <c r="L259" s="1"/>
  <c r="K889"/>
  <c r="L890" s="1"/>
  <c r="K195"/>
  <c r="L196" s="1"/>
  <c r="Q213"/>
  <c r="X213" s="1"/>
  <c r="M213"/>
  <c r="R213"/>
  <c r="S213" s="1"/>
  <c r="Q475"/>
  <c r="X475" s="1"/>
  <c r="M475"/>
  <c r="R475"/>
  <c r="S475" s="1"/>
  <c r="P405"/>
  <c r="M194"/>
  <c r="Q194"/>
  <c r="X194" s="1"/>
  <c r="R194"/>
  <c r="S194" s="1"/>
  <c r="P173"/>
  <c r="P194"/>
  <c r="M41"/>
  <c r="Q41"/>
  <c r="X41" s="1"/>
  <c r="R41"/>
  <c r="S41" s="1"/>
  <c r="T41" s="1"/>
  <c r="V41" s="1"/>
  <c r="Q688"/>
  <c r="M689"/>
  <c r="M688"/>
  <c r="R688"/>
  <c r="S688" s="1"/>
  <c r="R689"/>
  <c r="S689" s="1"/>
  <c r="M866"/>
  <c r="Q866"/>
  <c r="X866" s="1"/>
  <c r="R866"/>
  <c r="S866" s="1"/>
  <c r="K867"/>
  <c r="L868" s="1"/>
  <c r="P41"/>
  <c r="P866"/>
  <c r="K544"/>
  <c r="M543"/>
  <c r="R543"/>
  <c r="S543" s="1"/>
  <c r="Q543"/>
  <c r="X543" s="1"/>
  <c r="K793"/>
  <c r="L794" s="1"/>
  <c r="M792"/>
  <c r="Q792"/>
  <c r="X792" s="1"/>
  <c r="R792"/>
  <c r="S792" s="1"/>
  <c r="M592"/>
  <c r="R592"/>
  <c r="S592" s="1"/>
  <c r="Q592"/>
  <c r="X592" s="1"/>
  <c r="K593"/>
  <c r="L594" s="1"/>
  <c r="M613"/>
  <c r="R613"/>
  <c r="S613" s="1"/>
  <c r="Q613"/>
  <c r="X613" s="1"/>
  <c r="P613"/>
  <c r="P592"/>
  <c r="Q405"/>
  <c r="X405" s="1"/>
  <c r="M405"/>
  <c r="R405"/>
  <c r="S405" s="1"/>
  <c r="K406"/>
  <c r="L407" s="1"/>
  <c r="P475"/>
  <c r="P714"/>
  <c r="K849"/>
  <c r="L850" s="1"/>
  <c r="M848"/>
  <c r="Q848"/>
  <c r="X848" s="1"/>
  <c r="R848"/>
  <c r="S848" s="1"/>
  <c r="M257"/>
  <c r="R257"/>
  <c r="S257" s="1"/>
  <c r="Q257"/>
  <c r="X257" s="1"/>
  <c r="Q504"/>
  <c r="X504" s="1"/>
  <c r="K174"/>
  <c r="L175" s="1"/>
  <c r="N174"/>
  <c r="P174" s="1"/>
  <c r="M173"/>
  <c r="Q173"/>
  <c r="X173" s="1"/>
  <c r="R173"/>
  <c r="S173" s="1"/>
  <c r="M308"/>
  <c r="R308"/>
  <c r="S308" s="1"/>
  <c r="Q308"/>
  <c r="X308" s="1"/>
  <c r="K907"/>
  <c r="L908" s="1"/>
  <c r="R906"/>
  <c r="S906" s="1"/>
  <c r="M906"/>
  <c r="Q906"/>
  <c r="X906" s="1"/>
  <c r="M438"/>
  <c r="R438"/>
  <c r="S438" s="1"/>
  <c r="Q438"/>
  <c r="X438" s="1"/>
  <c r="K78"/>
  <c r="L79" s="1"/>
  <c r="M77"/>
  <c r="Q77"/>
  <c r="X77" s="1"/>
  <c r="R77"/>
  <c r="S77" s="1"/>
  <c r="K358"/>
  <c r="L359" s="1"/>
  <c r="M357"/>
  <c r="R357"/>
  <c r="S357" s="1"/>
  <c r="Q357"/>
  <c r="X357" s="1"/>
  <c r="P122"/>
  <c r="K749"/>
  <c r="L750" s="1"/>
  <c r="M748"/>
  <c r="R748"/>
  <c r="S748" s="1"/>
  <c r="Q748"/>
  <c r="X748" s="1"/>
  <c r="K386"/>
  <c r="L387" s="1"/>
  <c r="M385"/>
  <c r="R385"/>
  <c r="S385" s="1"/>
  <c r="Q385"/>
  <c r="X385" s="1"/>
  <c r="T40"/>
  <c r="P62"/>
  <c r="K937"/>
  <c r="L938" s="1"/>
  <c r="M936"/>
  <c r="R936"/>
  <c r="S936" s="1"/>
  <c r="Q936"/>
  <c r="X936" s="1"/>
  <c r="K802"/>
  <c r="L803" s="1"/>
  <c r="M801"/>
  <c r="R801"/>
  <c r="S801" s="1"/>
  <c r="Q801"/>
  <c r="X801" s="1"/>
  <c r="P888"/>
  <c r="M122"/>
  <c r="Q122"/>
  <c r="X122" s="1"/>
  <c r="K123"/>
  <c r="L124" s="1"/>
  <c r="R122"/>
  <c r="S122" s="1"/>
  <c r="P792"/>
  <c r="N793"/>
  <c r="P213"/>
  <c r="N889"/>
  <c r="P889" s="1"/>
  <c r="M888"/>
  <c r="R888"/>
  <c r="S888" s="1"/>
  <c r="Q888"/>
  <c r="X888" s="1"/>
  <c r="K156"/>
  <c r="L157" s="1"/>
  <c r="M155"/>
  <c r="R155"/>
  <c r="S155" s="1"/>
  <c r="Q155"/>
  <c r="X155" s="1"/>
  <c r="P257"/>
  <c r="K245"/>
  <c r="L246" s="1"/>
  <c r="M244"/>
  <c r="R244"/>
  <c r="S244" s="1"/>
  <c r="Q244"/>
  <c r="X244" s="1"/>
  <c r="X424"/>
  <c r="X423"/>
  <c r="P543"/>
  <c r="N544"/>
  <c r="P77"/>
  <c r="K954"/>
  <c r="L955" s="1"/>
  <c r="R953"/>
  <c r="S953" s="1"/>
  <c r="M953"/>
  <c r="N954"/>
  <c r="Q953"/>
  <c r="X953" s="1"/>
  <c r="K650"/>
  <c r="L651" s="1"/>
  <c r="M649"/>
  <c r="R649"/>
  <c r="S649" s="1"/>
  <c r="Q649"/>
  <c r="X649" s="1"/>
  <c r="K668"/>
  <c r="L669" s="1"/>
  <c r="M667"/>
  <c r="R667"/>
  <c r="S667" s="1"/>
  <c r="Q667"/>
  <c r="X667" s="1"/>
  <c r="K715"/>
  <c r="L716" s="1"/>
  <c r="M714"/>
  <c r="R714"/>
  <c r="S714" s="1"/>
  <c r="Q714"/>
  <c r="X714" s="1"/>
  <c r="K63"/>
  <c r="L64" s="1"/>
  <c r="N63"/>
  <c r="P63" s="1"/>
  <c r="M62"/>
  <c r="R62"/>
  <c r="S62" s="1"/>
  <c r="Q62"/>
  <c r="X62" s="1"/>
  <c r="X708"/>
  <c r="X709"/>
  <c r="P689"/>
  <c r="P688"/>
  <c r="P155"/>
  <c r="K822"/>
  <c r="L823" s="1"/>
  <c r="M821"/>
  <c r="R821"/>
  <c r="S821" s="1"/>
  <c r="Q821"/>
  <c r="X821" s="1"/>
  <c r="P244"/>
  <c r="N245"/>
  <c r="N505"/>
  <c r="L545" l="1"/>
  <c r="K545" s="1"/>
  <c r="O440"/>
  <c r="N440" s="1"/>
  <c r="O310"/>
  <c r="N310" s="1"/>
  <c r="P310" s="1"/>
  <c r="O506"/>
  <c r="M505"/>
  <c r="R505"/>
  <c r="S505" s="1"/>
  <c r="O615"/>
  <c r="O43"/>
  <c r="O823"/>
  <c r="N823" s="1"/>
  <c r="P823" s="1"/>
  <c r="O955"/>
  <c r="O545"/>
  <c r="N545" s="1"/>
  <c r="O890"/>
  <c r="Q505"/>
  <c r="X505" s="1"/>
  <c r="O64"/>
  <c r="O669"/>
  <c r="O79"/>
  <c r="O175"/>
  <c r="N175" s="1"/>
  <c r="O850"/>
  <c r="N850" s="1"/>
  <c r="O477"/>
  <c r="N477" s="1"/>
  <c r="P477" s="1"/>
  <c r="O215"/>
  <c r="O124"/>
  <c r="O908"/>
  <c r="O157"/>
  <c r="N157" s="1"/>
  <c r="P157" s="1"/>
  <c r="O803"/>
  <c r="O594"/>
  <c r="N594" s="1"/>
  <c r="O196"/>
  <c r="N196" s="1"/>
  <c r="O794"/>
  <c r="O750"/>
  <c r="N750" s="1"/>
  <c r="P750" s="1"/>
  <c r="O651"/>
  <c r="O359"/>
  <c r="N359" s="1"/>
  <c r="P359" s="1"/>
  <c r="O868"/>
  <c r="O716"/>
  <c r="N716" s="1"/>
  <c r="P716" s="1"/>
  <c r="O246"/>
  <c r="O938"/>
  <c r="N938" s="1"/>
  <c r="K938"/>
  <c r="L939" s="1"/>
  <c r="O387"/>
  <c r="O407"/>
  <c r="O259"/>
  <c r="N259" s="1"/>
  <c r="K259"/>
  <c r="L260" s="1"/>
  <c r="V40"/>
  <c r="U40"/>
  <c r="K716"/>
  <c r="L717" s="1"/>
  <c r="K594"/>
  <c r="L595" s="1"/>
  <c r="K750"/>
  <c r="L751" s="1"/>
  <c r="N890"/>
  <c r="K890"/>
  <c r="L891" s="1"/>
  <c r="K175"/>
  <c r="L176" s="1"/>
  <c r="K477"/>
  <c r="L478" s="1"/>
  <c r="N506"/>
  <c r="K506"/>
  <c r="L507" s="1"/>
  <c r="M174"/>
  <c r="Q174"/>
  <c r="X174" s="1"/>
  <c r="R174"/>
  <c r="S174" s="1"/>
  <c r="K215"/>
  <c r="L216" s="1"/>
  <c r="M214"/>
  <c r="R214"/>
  <c r="S214" s="1"/>
  <c r="Q214"/>
  <c r="X214" s="1"/>
  <c r="M544"/>
  <c r="Q544"/>
  <c r="R544"/>
  <c r="S544" s="1"/>
  <c r="M889"/>
  <c r="R889"/>
  <c r="S889" s="1"/>
  <c r="Q889"/>
  <c r="X889" s="1"/>
  <c r="K615"/>
  <c r="L616" s="1"/>
  <c r="M614"/>
  <c r="R614"/>
  <c r="S614" s="1"/>
  <c r="Q614"/>
  <c r="X614" s="1"/>
  <c r="M715"/>
  <c r="Q715"/>
  <c r="X715" s="1"/>
  <c r="R715"/>
  <c r="S715" s="1"/>
  <c r="P715"/>
  <c r="M78"/>
  <c r="Q78"/>
  <c r="X78" s="1"/>
  <c r="R78"/>
  <c r="S78" s="1"/>
  <c r="K79"/>
  <c r="L80" s="1"/>
  <c r="M42"/>
  <c r="R42"/>
  <c r="S42" s="1"/>
  <c r="K43"/>
  <c r="L44" s="1"/>
  <c r="Q42"/>
  <c r="X42" s="1"/>
  <c r="P123"/>
  <c r="P124"/>
  <c r="P42"/>
  <c r="N43"/>
  <c r="P43" s="1"/>
  <c r="K157"/>
  <c r="L158" s="1"/>
  <c r="R156"/>
  <c r="S156" s="1"/>
  <c r="M156"/>
  <c r="Q156"/>
  <c r="X156" s="1"/>
  <c r="K823"/>
  <c r="L824" s="1"/>
  <c r="M822"/>
  <c r="R822"/>
  <c r="S822" s="1"/>
  <c r="Q822"/>
  <c r="X822" s="1"/>
  <c r="K387"/>
  <c r="L388" s="1"/>
  <c r="M386"/>
  <c r="Q386"/>
  <c r="X386" s="1"/>
  <c r="R386"/>
  <c r="S386" s="1"/>
  <c r="M309"/>
  <c r="R309"/>
  <c r="S309" s="1"/>
  <c r="Q309"/>
  <c r="X309" s="1"/>
  <c r="K310"/>
  <c r="L311" s="1"/>
  <c r="M258"/>
  <c r="R258"/>
  <c r="S258" s="1"/>
  <c r="Q258"/>
  <c r="X258" s="1"/>
  <c r="N615"/>
  <c r="P614"/>
  <c r="K64"/>
  <c r="L65" s="1"/>
  <c r="M63"/>
  <c r="N64"/>
  <c r="R63"/>
  <c r="S63" s="1"/>
  <c r="Q63"/>
  <c r="X63" s="1"/>
  <c r="M246"/>
  <c r="Q245"/>
  <c r="M245"/>
  <c r="R246"/>
  <c r="S246" s="1"/>
  <c r="R245"/>
  <c r="S245" s="1"/>
  <c r="P907"/>
  <c r="P849"/>
  <c r="K407"/>
  <c r="L408" s="1"/>
  <c r="M406"/>
  <c r="N407"/>
  <c r="R406"/>
  <c r="S406" s="1"/>
  <c r="Q406"/>
  <c r="X406" s="1"/>
  <c r="M593"/>
  <c r="Q593"/>
  <c r="X593" s="1"/>
  <c r="R593"/>
  <c r="S593" s="1"/>
  <c r="Q793"/>
  <c r="M793"/>
  <c r="M794"/>
  <c r="R794"/>
  <c r="S794" s="1"/>
  <c r="R793"/>
  <c r="S793" s="1"/>
  <c r="K196"/>
  <c r="L197" s="1"/>
  <c r="Q195"/>
  <c r="X195" s="1"/>
  <c r="M195"/>
  <c r="R195"/>
  <c r="S195" s="1"/>
  <c r="K669"/>
  <c r="L670" s="1"/>
  <c r="M668"/>
  <c r="Q668"/>
  <c r="X668" s="1"/>
  <c r="R668"/>
  <c r="S668" s="1"/>
  <c r="P954"/>
  <c r="M124"/>
  <c r="M123"/>
  <c r="Q123"/>
  <c r="R123"/>
  <c r="S123" s="1"/>
  <c r="R124"/>
  <c r="S124" s="1"/>
  <c r="P802"/>
  <c r="M937"/>
  <c r="R937"/>
  <c r="S937" s="1"/>
  <c r="Q937"/>
  <c r="X937" s="1"/>
  <c r="K440"/>
  <c r="L441" s="1"/>
  <c r="M439"/>
  <c r="Q439"/>
  <c r="X439" s="1"/>
  <c r="R439"/>
  <c r="S439" s="1"/>
  <c r="N868"/>
  <c r="M867"/>
  <c r="R867"/>
  <c r="S867" s="1"/>
  <c r="K868"/>
  <c r="L869" s="1"/>
  <c r="Q867"/>
  <c r="X867" s="1"/>
  <c r="P386"/>
  <c r="N387"/>
  <c r="M749"/>
  <c r="R749"/>
  <c r="S749" s="1"/>
  <c r="Q749"/>
  <c r="X749" s="1"/>
  <c r="P309"/>
  <c r="P593"/>
  <c r="M476"/>
  <c r="R476"/>
  <c r="S476" s="1"/>
  <c r="Q476"/>
  <c r="X476" s="1"/>
  <c r="K651"/>
  <c r="L652" s="1"/>
  <c r="M650"/>
  <c r="Q650"/>
  <c r="X650" s="1"/>
  <c r="R650"/>
  <c r="S650" s="1"/>
  <c r="N651"/>
  <c r="K359"/>
  <c r="L360" s="1"/>
  <c r="M358"/>
  <c r="R358"/>
  <c r="S358" s="1"/>
  <c r="Q358"/>
  <c r="X358" s="1"/>
  <c r="P439"/>
  <c r="P258"/>
  <c r="P793"/>
  <c r="P794"/>
  <c r="P937"/>
  <c r="K908"/>
  <c r="L909" s="1"/>
  <c r="N908"/>
  <c r="M907"/>
  <c r="Q907"/>
  <c r="X907" s="1"/>
  <c r="R907"/>
  <c r="S907" s="1"/>
  <c r="P867"/>
  <c r="P246"/>
  <c r="P245"/>
  <c r="P668"/>
  <c r="N669"/>
  <c r="P544"/>
  <c r="P214"/>
  <c r="N215"/>
  <c r="P215" s="1"/>
  <c r="K850"/>
  <c r="L851" s="1"/>
  <c r="M849"/>
  <c r="Q849"/>
  <c r="X849" s="1"/>
  <c r="R849"/>
  <c r="S849" s="1"/>
  <c r="P505"/>
  <c r="K955"/>
  <c r="L956" s="1"/>
  <c r="N955"/>
  <c r="M954"/>
  <c r="Q954"/>
  <c r="X954" s="1"/>
  <c r="R954"/>
  <c r="S954" s="1"/>
  <c r="P78"/>
  <c r="N79"/>
  <c r="K803"/>
  <c r="L804" s="1"/>
  <c r="M802"/>
  <c r="N803"/>
  <c r="Q802"/>
  <c r="X802" s="1"/>
  <c r="R802"/>
  <c r="S802" s="1"/>
  <c r="X688"/>
  <c r="X689"/>
  <c r="L546" l="1"/>
  <c r="K546" s="1"/>
  <c r="Q545"/>
  <c r="X545" s="1"/>
  <c r="O546"/>
  <c r="N546" s="1"/>
  <c r="M545"/>
  <c r="R545"/>
  <c r="S545" s="1"/>
  <c r="P545"/>
  <c r="O939"/>
  <c r="O909"/>
  <c r="N909" s="1"/>
  <c r="O652"/>
  <c r="N652" s="1"/>
  <c r="O388"/>
  <c r="O216"/>
  <c r="N216" s="1"/>
  <c r="P216" s="1"/>
  <c r="O956"/>
  <c r="O804"/>
  <c r="O869"/>
  <c r="O441"/>
  <c r="O408"/>
  <c r="O80"/>
  <c r="N80" s="1"/>
  <c r="O176"/>
  <c r="N176" s="1"/>
  <c r="O670"/>
  <c r="N670" s="1"/>
  <c r="P670" s="1"/>
  <c r="O478"/>
  <c r="O595"/>
  <c r="N595" s="1"/>
  <c r="K824"/>
  <c r="L825" s="1"/>
  <c r="O824"/>
  <c r="N824" s="1"/>
  <c r="P824" s="1"/>
  <c r="O751"/>
  <c r="O44"/>
  <c r="N44" s="1"/>
  <c r="K44"/>
  <c r="L45" s="1"/>
  <c r="O507"/>
  <c r="N507" s="1"/>
  <c r="K360"/>
  <c r="L361" s="1"/>
  <c r="O360"/>
  <c r="O260"/>
  <c r="N260" s="1"/>
  <c r="P260" s="1"/>
  <c r="K260"/>
  <c r="L261" s="1"/>
  <c r="O65"/>
  <c r="O616"/>
  <c r="O851"/>
  <c r="N851" s="1"/>
  <c r="O197"/>
  <c r="O891"/>
  <c r="O311"/>
  <c r="N311" s="1"/>
  <c r="P311" s="1"/>
  <c r="O158"/>
  <c r="N158" s="1"/>
  <c r="K158"/>
  <c r="O717"/>
  <c r="M506"/>
  <c r="R506"/>
  <c r="S506" s="1"/>
  <c r="Q506"/>
  <c r="X506" s="1"/>
  <c r="K909"/>
  <c r="L910" s="1"/>
  <c r="K939"/>
  <c r="K507"/>
  <c r="N956"/>
  <c r="P956" s="1"/>
  <c r="N441"/>
  <c r="K441"/>
  <c r="L442" s="1"/>
  <c r="K670"/>
  <c r="L671" s="1"/>
  <c r="K388"/>
  <c r="L389" s="1"/>
  <c r="R387"/>
  <c r="S387" s="1"/>
  <c r="M387"/>
  <c r="Q387"/>
  <c r="X387" s="1"/>
  <c r="M616"/>
  <c r="M615"/>
  <c r="Q615"/>
  <c r="R615"/>
  <c r="S615" s="1"/>
  <c r="R616"/>
  <c r="S616" s="1"/>
  <c r="P908"/>
  <c r="P868"/>
  <c r="P804"/>
  <c r="P803"/>
  <c r="M440"/>
  <c r="Q440"/>
  <c r="X440" s="1"/>
  <c r="R440"/>
  <c r="S440" s="1"/>
  <c r="M259"/>
  <c r="R259"/>
  <c r="S259" s="1"/>
  <c r="Q259"/>
  <c r="X259" s="1"/>
  <c r="K851"/>
  <c r="L852" s="1"/>
  <c r="M850"/>
  <c r="Q850"/>
  <c r="X850" s="1"/>
  <c r="R850"/>
  <c r="S850" s="1"/>
  <c r="P440"/>
  <c r="P955"/>
  <c r="Q938"/>
  <c r="X938" s="1"/>
  <c r="M938"/>
  <c r="R938"/>
  <c r="S938" s="1"/>
  <c r="K956"/>
  <c r="L957" s="1"/>
  <c r="M955"/>
  <c r="R955"/>
  <c r="S955" s="1"/>
  <c r="Q955"/>
  <c r="X955" s="1"/>
  <c r="P850"/>
  <c r="M908"/>
  <c r="R908"/>
  <c r="S908" s="1"/>
  <c r="Q908"/>
  <c r="X908" s="1"/>
  <c r="M669"/>
  <c r="Q669"/>
  <c r="X669" s="1"/>
  <c r="R669"/>
  <c r="S669" s="1"/>
  <c r="K478"/>
  <c r="L479" s="1"/>
  <c r="M477"/>
  <c r="N478"/>
  <c r="R477"/>
  <c r="S477" s="1"/>
  <c r="Q477"/>
  <c r="X477" s="1"/>
  <c r="X246"/>
  <c r="X245"/>
  <c r="K311"/>
  <c r="L312" s="1"/>
  <c r="M310"/>
  <c r="Q310"/>
  <c r="X310" s="1"/>
  <c r="R310"/>
  <c r="S310" s="1"/>
  <c r="M823"/>
  <c r="R823"/>
  <c r="S823" s="1"/>
  <c r="Q823"/>
  <c r="X823" s="1"/>
  <c r="T42"/>
  <c r="K176"/>
  <c r="L177" s="1"/>
  <c r="R175"/>
  <c r="S175" s="1"/>
  <c r="Q175"/>
  <c r="X175" s="1"/>
  <c r="M175"/>
  <c r="K408"/>
  <c r="L409" s="1"/>
  <c r="M407"/>
  <c r="R407"/>
  <c r="S407" s="1"/>
  <c r="Q407"/>
  <c r="X407" s="1"/>
  <c r="K65"/>
  <c r="L66" s="1"/>
  <c r="M64"/>
  <c r="Q64"/>
  <c r="X64" s="1"/>
  <c r="R64"/>
  <c r="S64" s="1"/>
  <c r="M43"/>
  <c r="R43"/>
  <c r="S43" s="1"/>
  <c r="Q43"/>
  <c r="X43" s="1"/>
  <c r="K216"/>
  <c r="L217" s="1"/>
  <c r="M215"/>
  <c r="R215"/>
  <c r="S215" s="1"/>
  <c r="Q215"/>
  <c r="X215" s="1"/>
  <c r="P651"/>
  <c r="K197"/>
  <c r="L198" s="1"/>
  <c r="M196"/>
  <c r="N197"/>
  <c r="R196"/>
  <c r="S196" s="1"/>
  <c r="Q196"/>
  <c r="X196" s="1"/>
  <c r="K595"/>
  <c r="L596" s="1"/>
  <c r="M594"/>
  <c r="Q594"/>
  <c r="X594" s="1"/>
  <c r="R594"/>
  <c r="S594" s="1"/>
  <c r="P407"/>
  <c r="N408"/>
  <c r="P64"/>
  <c r="N65"/>
  <c r="M157"/>
  <c r="R157"/>
  <c r="S157" s="1"/>
  <c r="Q157"/>
  <c r="X157" s="1"/>
  <c r="M803"/>
  <c r="M804"/>
  <c r="Q803"/>
  <c r="R804"/>
  <c r="S804" s="1"/>
  <c r="R803"/>
  <c r="S803" s="1"/>
  <c r="P669"/>
  <c r="P259"/>
  <c r="K80"/>
  <c r="L81" s="1"/>
  <c r="R79"/>
  <c r="S79" s="1"/>
  <c r="M79"/>
  <c r="Q79"/>
  <c r="X79" s="1"/>
  <c r="K717"/>
  <c r="L718" s="1"/>
  <c r="M716"/>
  <c r="R716"/>
  <c r="S716" s="1"/>
  <c r="Q716"/>
  <c r="X716" s="1"/>
  <c r="N717"/>
  <c r="K891"/>
  <c r="L892" s="1"/>
  <c r="R890"/>
  <c r="S890" s="1"/>
  <c r="M890"/>
  <c r="Q890"/>
  <c r="X890" s="1"/>
  <c r="P175"/>
  <c r="X794"/>
  <c r="X793"/>
  <c r="M359"/>
  <c r="N360"/>
  <c r="Q359"/>
  <c r="X359" s="1"/>
  <c r="R359"/>
  <c r="S359" s="1"/>
  <c r="K869"/>
  <c r="L870" s="1"/>
  <c r="N869"/>
  <c r="M868"/>
  <c r="R868"/>
  <c r="S868" s="1"/>
  <c r="Q868"/>
  <c r="X868" s="1"/>
  <c r="K652"/>
  <c r="L653" s="1"/>
  <c r="M651"/>
  <c r="Q651"/>
  <c r="X651" s="1"/>
  <c r="R651"/>
  <c r="S651" s="1"/>
  <c r="P387"/>
  <c r="N388"/>
  <c r="X123"/>
  <c r="X124"/>
  <c r="P196"/>
  <c r="P79"/>
  <c r="P506"/>
  <c r="P938"/>
  <c r="N939"/>
  <c r="P594"/>
  <c r="K751"/>
  <c r="L752" s="1"/>
  <c r="R750"/>
  <c r="S750" s="1"/>
  <c r="M750"/>
  <c r="Q750"/>
  <c r="X750" s="1"/>
  <c r="N751"/>
  <c r="P751" s="1"/>
  <c r="P615"/>
  <c r="P616"/>
  <c r="P890"/>
  <c r="N891"/>
  <c r="X544"/>
  <c r="N159" l="1"/>
  <c r="L159"/>
  <c r="K159" s="1"/>
  <c r="L547"/>
  <c r="Q546"/>
  <c r="R546"/>
  <c r="S546" s="1"/>
  <c r="M546"/>
  <c r="O547"/>
  <c r="M547"/>
  <c r="R547"/>
  <c r="S547" s="1"/>
  <c r="P546"/>
  <c r="P547"/>
  <c r="L940"/>
  <c r="K940" s="1"/>
  <c r="R507"/>
  <c r="S507" s="1"/>
  <c r="L508"/>
  <c r="M507"/>
  <c r="O825"/>
  <c r="N825" s="1"/>
  <c r="P825" s="1"/>
  <c r="O361"/>
  <c r="N361" s="1"/>
  <c r="O45"/>
  <c r="O159"/>
  <c r="O261"/>
  <c r="O718"/>
  <c r="O957"/>
  <c r="O752"/>
  <c r="N752" s="1"/>
  <c r="P752" s="1"/>
  <c r="O852"/>
  <c r="N852" s="1"/>
  <c r="O870"/>
  <c r="O198"/>
  <c r="N198" s="1"/>
  <c r="P198" s="1"/>
  <c r="O910"/>
  <c r="O409"/>
  <c r="O442"/>
  <c r="N442" s="1"/>
  <c r="O81"/>
  <c r="O217"/>
  <c r="N217" s="1"/>
  <c r="P217" s="1"/>
  <c r="O312"/>
  <c r="N312" s="1"/>
  <c r="P312" s="1"/>
  <c r="O671"/>
  <c r="N671" s="1"/>
  <c r="O940"/>
  <c r="N940" s="1"/>
  <c r="O389"/>
  <c r="O892"/>
  <c r="N892" s="1"/>
  <c r="O479"/>
  <c r="O653"/>
  <c r="O596"/>
  <c r="O66"/>
  <c r="O177"/>
  <c r="N177" s="1"/>
  <c r="O508"/>
  <c r="V42"/>
  <c r="U42"/>
  <c r="K177"/>
  <c r="K361"/>
  <c r="L362" s="1"/>
  <c r="K45"/>
  <c r="L46" s="1"/>
  <c r="K508"/>
  <c r="L509" s="1"/>
  <c r="N409"/>
  <c r="K910"/>
  <c r="L911" s="1"/>
  <c r="K217"/>
  <c r="L218" s="1"/>
  <c r="N479"/>
  <c r="P479" s="1"/>
  <c r="K389"/>
  <c r="L390" s="1"/>
  <c r="N957"/>
  <c r="K892"/>
  <c r="L893" s="1"/>
  <c r="M891"/>
  <c r="Q891"/>
  <c r="X891" s="1"/>
  <c r="R891"/>
  <c r="S891" s="1"/>
  <c r="M176"/>
  <c r="R176"/>
  <c r="S176" s="1"/>
  <c r="Q176"/>
  <c r="X176" s="1"/>
  <c r="M388"/>
  <c r="R388"/>
  <c r="S388" s="1"/>
  <c r="Q388"/>
  <c r="X388" s="1"/>
  <c r="P80"/>
  <c r="P197"/>
  <c r="K671"/>
  <c r="L672" s="1"/>
  <c r="M670"/>
  <c r="Q670"/>
  <c r="X670" s="1"/>
  <c r="R670"/>
  <c r="S670" s="1"/>
  <c r="M65"/>
  <c r="Q65"/>
  <c r="M66"/>
  <c r="R66"/>
  <c r="S66" s="1"/>
  <c r="R65"/>
  <c r="S65" s="1"/>
  <c r="K653"/>
  <c r="L654" s="1"/>
  <c r="M652"/>
  <c r="Q652"/>
  <c r="X652" s="1"/>
  <c r="R652"/>
  <c r="S652" s="1"/>
  <c r="M909"/>
  <c r="N910"/>
  <c r="R909"/>
  <c r="S909" s="1"/>
  <c r="Q909"/>
  <c r="X909" s="1"/>
  <c r="N653"/>
  <c r="P652"/>
  <c r="K409"/>
  <c r="L410" s="1"/>
  <c r="M408"/>
  <c r="R408"/>
  <c r="S408" s="1"/>
  <c r="Q408"/>
  <c r="X408" s="1"/>
  <c r="P909"/>
  <c r="K957"/>
  <c r="L958" s="1"/>
  <c r="M956"/>
  <c r="Q956"/>
  <c r="X956" s="1"/>
  <c r="R956"/>
  <c r="S956" s="1"/>
  <c r="M870"/>
  <c r="M869"/>
  <c r="Q869"/>
  <c r="R870"/>
  <c r="S870" s="1"/>
  <c r="R869"/>
  <c r="S869" s="1"/>
  <c r="K81"/>
  <c r="L82" s="1"/>
  <c r="M80"/>
  <c r="N81"/>
  <c r="R80"/>
  <c r="S80" s="1"/>
  <c r="Q80"/>
  <c r="X80" s="1"/>
  <c r="K852"/>
  <c r="L853" s="1"/>
  <c r="M851"/>
  <c r="Q851"/>
  <c r="X851" s="1"/>
  <c r="R851"/>
  <c r="S851" s="1"/>
  <c r="P870"/>
  <c r="P869"/>
  <c r="K198"/>
  <c r="L199" s="1"/>
  <c r="M197"/>
  <c r="R197"/>
  <c r="S197" s="1"/>
  <c r="Q197"/>
  <c r="X197" s="1"/>
  <c r="P891"/>
  <c r="K752"/>
  <c r="L753" s="1"/>
  <c r="M751"/>
  <c r="R751"/>
  <c r="S751" s="1"/>
  <c r="Q751"/>
  <c r="X751" s="1"/>
  <c r="M44"/>
  <c r="Q44"/>
  <c r="X44" s="1"/>
  <c r="R44"/>
  <c r="S44" s="1"/>
  <c r="T44" s="1"/>
  <c r="V44" s="1"/>
  <c r="P478"/>
  <c r="P441"/>
  <c r="M216"/>
  <c r="Q216"/>
  <c r="X216" s="1"/>
  <c r="R216"/>
  <c r="S216" s="1"/>
  <c r="M595"/>
  <c r="Q595"/>
  <c r="X595" s="1"/>
  <c r="K596"/>
  <c r="L597" s="1"/>
  <c r="R595"/>
  <c r="S595" s="1"/>
  <c r="M360"/>
  <c r="Q360"/>
  <c r="X360" s="1"/>
  <c r="R360"/>
  <c r="S360" s="1"/>
  <c r="P408"/>
  <c r="P851"/>
  <c r="M939"/>
  <c r="Q939"/>
  <c r="R939"/>
  <c r="S939" s="1"/>
  <c r="K261"/>
  <c r="L262" s="1"/>
  <c r="R260"/>
  <c r="S260" s="1"/>
  <c r="M260"/>
  <c r="N261"/>
  <c r="P261" s="1"/>
  <c r="Q260"/>
  <c r="X260" s="1"/>
  <c r="P939"/>
  <c r="K718"/>
  <c r="L719" s="1"/>
  <c r="M717"/>
  <c r="Q717"/>
  <c r="X717" s="1"/>
  <c r="R717"/>
  <c r="S717" s="1"/>
  <c r="P44"/>
  <c r="N45"/>
  <c r="P45" s="1"/>
  <c r="K825"/>
  <c r="L826" s="1"/>
  <c r="R824"/>
  <c r="S824" s="1"/>
  <c r="M824"/>
  <c r="Q824"/>
  <c r="X824" s="1"/>
  <c r="X615"/>
  <c r="X616"/>
  <c r="P507"/>
  <c r="N508"/>
  <c r="P388"/>
  <c r="N389"/>
  <c r="P360"/>
  <c r="P66"/>
  <c r="P65"/>
  <c r="K442"/>
  <c r="M441"/>
  <c r="Q441"/>
  <c r="X441" s="1"/>
  <c r="R441"/>
  <c r="S441" s="1"/>
  <c r="X804"/>
  <c r="X803"/>
  <c r="N596"/>
  <c r="P595"/>
  <c r="R158"/>
  <c r="S158" s="1"/>
  <c r="Q158"/>
  <c r="M158"/>
  <c r="K312"/>
  <c r="L313" s="1"/>
  <c r="M311"/>
  <c r="R311"/>
  <c r="S311" s="1"/>
  <c r="Q311"/>
  <c r="X311" s="1"/>
  <c r="T43"/>
  <c r="V43" s="1"/>
  <c r="P176"/>
  <c r="N718"/>
  <c r="P717"/>
  <c r="P158"/>
  <c r="P159"/>
  <c r="K479"/>
  <c r="L480" s="1"/>
  <c r="M478"/>
  <c r="R478"/>
  <c r="S478" s="1"/>
  <c r="Q478"/>
  <c r="X478" s="1"/>
  <c r="Q507"/>
  <c r="X507" s="1"/>
  <c r="L160" l="1"/>
  <c r="K160" s="1"/>
  <c r="Q159"/>
  <c r="X159" s="1"/>
  <c r="O160"/>
  <c r="N160" s="1"/>
  <c r="R159"/>
  <c r="S159" s="1"/>
  <c r="M159"/>
  <c r="L941"/>
  <c r="Q940"/>
  <c r="X941" s="1"/>
  <c r="O941"/>
  <c r="M941"/>
  <c r="R941"/>
  <c r="S941" s="1"/>
  <c r="R940"/>
  <c r="S940" s="1"/>
  <c r="M940"/>
  <c r="P941"/>
  <c r="P940"/>
  <c r="X546"/>
  <c r="X547"/>
  <c r="L178"/>
  <c r="K178" s="1"/>
  <c r="L443"/>
  <c r="K443"/>
  <c r="O313"/>
  <c r="N313" s="1"/>
  <c r="P313" s="1"/>
  <c r="O826"/>
  <c r="K826"/>
  <c r="L827" s="1"/>
  <c r="O262"/>
  <c r="N262" s="1"/>
  <c r="K262"/>
  <c r="L263" s="1"/>
  <c r="O410"/>
  <c r="O46"/>
  <c r="O443"/>
  <c r="N443" s="1"/>
  <c r="O199"/>
  <c r="N199" s="1"/>
  <c r="O893"/>
  <c r="O911"/>
  <c r="O719"/>
  <c r="O853"/>
  <c r="N853" s="1"/>
  <c r="O218"/>
  <c r="N218" s="1"/>
  <c r="K218"/>
  <c r="L219" s="1"/>
  <c r="O597"/>
  <c r="O509"/>
  <c r="O178"/>
  <c r="N178" s="1"/>
  <c r="O958"/>
  <c r="O672"/>
  <c r="N672" s="1"/>
  <c r="K753"/>
  <c r="L754" s="1"/>
  <c r="O753"/>
  <c r="N753" s="1"/>
  <c r="O82"/>
  <c r="N82" s="1"/>
  <c r="O654"/>
  <c r="O362"/>
  <c r="O480"/>
  <c r="O390"/>
  <c r="M508"/>
  <c r="R508"/>
  <c r="S508" s="1"/>
  <c r="K893"/>
  <c r="L894" s="1"/>
  <c r="N46"/>
  <c r="K719"/>
  <c r="L720" s="1"/>
  <c r="K509"/>
  <c r="L510" s="1"/>
  <c r="K313"/>
  <c r="L314" s="1"/>
  <c r="K199"/>
  <c r="L200" s="1"/>
  <c r="P442"/>
  <c r="M892"/>
  <c r="R892"/>
  <c r="S892" s="1"/>
  <c r="Q892"/>
  <c r="X892" s="1"/>
  <c r="M198"/>
  <c r="Q198"/>
  <c r="X198" s="1"/>
  <c r="R198"/>
  <c r="S198" s="1"/>
  <c r="K853"/>
  <c r="M852"/>
  <c r="R852"/>
  <c r="S852" s="1"/>
  <c r="Q852"/>
  <c r="X852" s="1"/>
  <c r="Q409"/>
  <c r="M409"/>
  <c r="M410"/>
  <c r="R409"/>
  <c r="S409" s="1"/>
  <c r="R410"/>
  <c r="S410" s="1"/>
  <c r="K911"/>
  <c r="R910"/>
  <c r="S910" s="1"/>
  <c r="Q910"/>
  <c r="X910" s="1"/>
  <c r="M910"/>
  <c r="M718"/>
  <c r="Q718"/>
  <c r="X718" s="1"/>
  <c r="R718"/>
  <c r="S718" s="1"/>
  <c r="K46"/>
  <c r="L47" s="1"/>
  <c r="M45"/>
  <c r="R45"/>
  <c r="S45" s="1"/>
  <c r="Q45"/>
  <c r="X45" s="1"/>
  <c r="K82"/>
  <c r="L83" s="1"/>
  <c r="M81"/>
  <c r="Q81"/>
  <c r="X81" s="1"/>
  <c r="R81"/>
  <c r="S81" s="1"/>
  <c r="M443"/>
  <c r="M442"/>
  <c r="Q442"/>
  <c r="R443"/>
  <c r="S443" s="1"/>
  <c r="R442"/>
  <c r="S442" s="1"/>
  <c r="N911"/>
  <c r="P910"/>
  <c r="P81"/>
  <c r="M654"/>
  <c r="Q653"/>
  <c r="M653"/>
  <c r="R653"/>
  <c r="S653" s="1"/>
  <c r="R654"/>
  <c r="S654" s="1"/>
  <c r="P177"/>
  <c r="P596"/>
  <c r="P597"/>
  <c r="M361"/>
  <c r="Q361"/>
  <c r="X361" s="1"/>
  <c r="R361"/>
  <c r="S361" s="1"/>
  <c r="K362"/>
  <c r="L363" s="1"/>
  <c r="K958"/>
  <c r="L959" s="1"/>
  <c r="M957"/>
  <c r="R957"/>
  <c r="S957" s="1"/>
  <c r="Q957"/>
  <c r="X957" s="1"/>
  <c r="N719"/>
  <c r="P718"/>
  <c r="M217"/>
  <c r="Q217"/>
  <c r="X217" s="1"/>
  <c r="R217"/>
  <c r="S217" s="1"/>
  <c r="X869"/>
  <c r="X870"/>
  <c r="P671"/>
  <c r="K390"/>
  <c r="M389"/>
  <c r="Q389"/>
  <c r="X389" s="1"/>
  <c r="R389"/>
  <c r="S389" s="1"/>
  <c r="M177"/>
  <c r="Q177"/>
  <c r="R177"/>
  <c r="S177" s="1"/>
  <c r="M312"/>
  <c r="R312"/>
  <c r="S312" s="1"/>
  <c r="Q312"/>
  <c r="X312" s="1"/>
  <c r="M825"/>
  <c r="R825"/>
  <c r="S825" s="1"/>
  <c r="N826"/>
  <c r="Q825"/>
  <c r="X825" s="1"/>
  <c r="X939"/>
  <c r="P409"/>
  <c r="P410"/>
  <c r="Q596"/>
  <c r="M597"/>
  <c r="M596"/>
  <c r="R596"/>
  <c r="S596" s="1"/>
  <c r="R597"/>
  <c r="S597" s="1"/>
  <c r="N893"/>
  <c r="P892"/>
  <c r="K480"/>
  <c r="L481" s="1"/>
  <c r="M479"/>
  <c r="N480"/>
  <c r="P480" s="1"/>
  <c r="R479"/>
  <c r="S479" s="1"/>
  <c r="Q479"/>
  <c r="X479" s="1"/>
  <c r="P508"/>
  <c r="N509"/>
  <c r="M752"/>
  <c r="Q752"/>
  <c r="X752" s="1"/>
  <c r="R752"/>
  <c r="S752" s="1"/>
  <c r="X158"/>
  <c r="P957"/>
  <c r="N958"/>
  <c r="P389"/>
  <c r="N390"/>
  <c r="M261"/>
  <c r="R261"/>
  <c r="S261" s="1"/>
  <c r="Q261"/>
  <c r="X261" s="1"/>
  <c r="P852"/>
  <c r="P654"/>
  <c r="P653"/>
  <c r="X66"/>
  <c r="X65"/>
  <c r="K672"/>
  <c r="L673" s="1"/>
  <c r="M671"/>
  <c r="R671"/>
  <c r="S671" s="1"/>
  <c r="Q671"/>
  <c r="X671" s="1"/>
  <c r="Q508"/>
  <c r="X508" s="1"/>
  <c r="P361"/>
  <c r="N362"/>
  <c r="L161" l="1"/>
  <c r="K161" s="1"/>
  <c r="M160"/>
  <c r="R160"/>
  <c r="S160" s="1"/>
  <c r="Q160"/>
  <c r="X160" s="1"/>
  <c r="O161"/>
  <c r="N161" s="1"/>
  <c r="P160"/>
  <c r="X940"/>
  <c r="L179"/>
  <c r="K179" s="1"/>
  <c r="Q178"/>
  <c r="X178" s="1"/>
  <c r="O179"/>
  <c r="N179" s="1"/>
  <c r="M178"/>
  <c r="R178"/>
  <c r="S178" s="1"/>
  <c r="P443"/>
  <c r="P178"/>
  <c r="L854"/>
  <c r="K854" s="1"/>
  <c r="L444"/>
  <c r="K444" s="1"/>
  <c r="Q443"/>
  <c r="X443" s="1"/>
  <c r="O444"/>
  <c r="N444" s="1"/>
  <c r="L912"/>
  <c r="K912" s="1"/>
  <c r="L391"/>
  <c r="K391" s="1"/>
  <c r="O754"/>
  <c r="N754" s="1"/>
  <c r="O827"/>
  <c r="N827" s="1"/>
  <c r="O263"/>
  <c r="O219"/>
  <c r="N219" s="1"/>
  <c r="O959"/>
  <c r="K481"/>
  <c r="L482" s="1"/>
  <c r="O481"/>
  <c r="O47"/>
  <c r="O854"/>
  <c r="N854" s="1"/>
  <c r="O200"/>
  <c r="O912"/>
  <c r="N912" s="1"/>
  <c r="O720"/>
  <c r="N720" s="1"/>
  <c r="O510"/>
  <c r="O391"/>
  <c r="N391" s="1"/>
  <c r="O83"/>
  <c r="O314"/>
  <c r="N314" s="1"/>
  <c r="O673"/>
  <c r="N673" s="1"/>
  <c r="O894"/>
  <c r="N894" s="1"/>
  <c r="O363"/>
  <c r="R509"/>
  <c r="S509" s="1"/>
  <c r="Q509"/>
  <c r="X509" s="1"/>
  <c r="M509"/>
  <c r="K219"/>
  <c r="L220" s="1"/>
  <c r="K314"/>
  <c r="L315" s="1"/>
  <c r="N47"/>
  <c r="P47" s="1"/>
  <c r="K47"/>
  <c r="L48" s="1"/>
  <c r="N263"/>
  <c r="K263"/>
  <c r="L264" s="1"/>
  <c r="K894"/>
  <c r="L895" s="1"/>
  <c r="N481"/>
  <c r="P481" s="1"/>
  <c r="N510"/>
  <c r="K510"/>
  <c r="L511" s="1"/>
  <c r="M853"/>
  <c r="Q853"/>
  <c r="R853"/>
  <c r="S853" s="1"/>
  <c r="M893"/>
  <c r="Q893"/>
  <c r="X893" s="1"/>
  <c r="R893"/>
  <c r="S893" s="1"/>
  <c r="M390"/>
  <c r="Q390"/>
  <c r="R390"/>
  <c r="S390" s="1"/>
  <c r="M958"/>
  <c r="R958"/>
  <c r="S958" s="1"/>
  <c r="K959"/>
  <c r="L960" s="1"/>
  <c r="Q958"/>
  <c r="X958" s="1"/>
  <c r="K673"/>
  <c r="M672"/>
  <c r="R672"/>
  <c r="S672" s="1"/>
  <c r="Q672"/>
  <c r="X672" s="1"/>
  <c r="P672"/>
  <c r="K720"/>
  <c r="L721" s="1"/>
  <c r="M719"/>
  <c r="R719"/>
  <c r="S719" s="1"/>
  <c r="Q719"/>
  <c r="X719" s="1"/>
  <c r="P262"/>
  <c r="P826"/>
  <c r="M313"/>
  <c r="Q313"/>
  <c r="X313" s="1"/>
  <c r="R313"/>
  <c r="S313" s="1"/>
  <c r="P719"/>
  <c r="X442"/>
  <c r="K200"/>
  <c r="L201" s="1"/>
  <c r="M199"/>
  <c r="R199"/>
  <c r="S199" s="1"/>
  <c r="Q199"/>
  <c r="X199" s="1"/>
  <c r="M262"/>
  <c r="R262"/>
  <c r="S262" s="1"/>
  <c r="Q262"/>
  <c r="X262" s="1"/>
  <c r="K363"/>
  <c r="L364" s="1"/>
  <c r="M362"/>
  <c r="Q362"/>
  <c r="X362" s="1"/>
  <c r="R362"/>
  <c r="S362" s="1"/>
  <c r="M46"/>
  <c r="Q46"/>
  <c r="X46" s="1"/>
  <c r="R46"/>
  <c r="S46" s="1"/>
  <c r="T46" s="1"/>
  <c r="V46" s="1"/>
  <c r="X410"/>
  <c r="X409"/>
  <c r="P958"/>
  <c r="N959"/>
  <c r="P959" s="1"/>
  <c r="P753"/>
  <c r="M218"/>
  <c r="R218"/>
  <c r="S218" s="1"/>
  <c r="Q218"/>
  <c r="X218" s="1"/>
  <c r="X653"/>
  <c r="X654"/>
  <c r="M911"/>
  <c r="Q911"/>
  <c r="R911"/>
  <c r="S911" s="1"/>
  <c r="P362"/>
  <c r="N363"/>
  <c r="P853"/>
  <c r="X177"/>
  <c r="P911"/>
  <c r="M82"/>
  <c r="Q82"/>
  <c r="M83"/>
  <c r="R83"/>
  <c r="S83" s="1"/>
  <c r="R82"/>
  <c r="S82" s="1"/>
  <c r="T45"/>
  <c r="P390"/>
  <c r="P199"/>
  <c r="N200"/>
  <c r="P509"/>
  <c r="P893"/>
  <c r="K827"/>
  <c r="L828" s="1"/>
  <c r="M826"/>
  <c r="R826"/>
  <c r="S826" s="1"/>
  <c r="Q826"/>
  <c r="X826" s="1"/>
  <c r="P83"/>
  <c r="P82"/>
  <c r="P46"/>
  <c r="K754"/>
  <c r="L755" s="1"/>
  <c r="M753"/>
  <c r="R753"/>
  <c r="S753" s="1"/>
  <c r="Q753"/>
  <c r="X753" s="1"/>
  <c r="P218"/>
  <c r="M480"/>
  <c r="R480"/>
  <c r="S480" s="1"/>
  <c r="Q480"/>
  <c r="X480" s="1"/>
  <c r="X597"/>
  <c r="X596"/>
  <c r="P855" l="1"/>
  <c r="P854"/>
  <c r="P161"/>
  <c r="L162"/>
  <c r="Q161"/>
  <c r="X161" s="1"/>
  <c r="M161"/>
  <c r="R161"/>
  <c r="S161" s="1"/>
  <c r="O162"/>
  <c r="N162" s="1"/>
  <c r="K162"/>
  <c r="L855"/>
  <c r="Q854"/>
  <c r="X855" s="1"/>
  <c r="O855"/>
  <c r="R855"/>
  <c r="S855" s="1"/>
  <c r="M855"/>
  <c r="M854"/>
  <c r="R854"/>
  <c r="S854" s="1"/>
  <c r="L180"/>
  <c r="K180" s="1"/>
  <c r="Q179"/>
  <c r="X179" s="1"/>
  <c r="R179"/>
  <c r="S179" s="1"/>
  <c r="M179"/>
  <c r="O180"/>
  <c r="N180" s="1"/>
  <c r="L445"/>
  <c r="Q444"/>
  <c r="X444" s="1"/>
  <c r="M444"/>
  <c r="R444"/>
  <c r="S444" s="1"/>
  <c r="K445"/>
  <c r="O445"/>
  <c r="N445" s="1"/>
  <c r="P913"/>
  <c r="P912"/>
  <c r="P444"/>
  <c r="L913"/>
  <c r="Q912"/>
  <c r="X913" s="1"/>
  <c r="O913"/>
  <c r="R913"/>
  <c r="S913" s="1"/>
  <c r="M913"/>
  <c r="M912"/>
  <c r="R912"/>
  <c r="S912" s="1"/>
  <c r="L392"/>
  <c r="Q391"/>
  <c r="X391" s="1"/>
  <c r="O392"/>
  <c r="N392" s="1"/>
  <c r="K392"/>
  <c r="M391"/>
  <c r="R391"/>
  <c r="S391" s="1"/>
  <c r="P391"/>
  <c r="L674"/>
  <c r="K674" s="1"/>
  <c r="P179"/>
  <c r="O482"/>
  <c r="N482" s="1"/>
  <c r="P482" s="1"/>
  <c r="O364"/>
  <c r="O755"/>
  <c r="N755" s="1"/>
  <c r="K755"/>
  <c r="L756" s="1"/>
  <c r="O201"/>
  <c r="O828"/>
  <c r="N828" s="1"/>
  <c r="O264"/>
  <c r="O220"/>
  <c r="N220" s="1"/>
  <c r="P220" s="1"/>
  <c r="K220"/>
  <c r="L221" s="1"/>
  <c r="O721"/>
  <c r="N721" s="1"/>
  <c r="O960"/>
  <c r="O511"/>
  <c r="O895"/>
  <c r="O315"/>
  <c r="N315" s="1"/>
  <c r="P315" s="1"/>
  <c r="K315"/>
  <c r="L316" s="1"/>
  <c r="O674"/>
  <c r="N674" s="1"/>
  <c r="O48"/>
  <c r="N48" s="1"/>
  <c r="R510"/>
  <c r="S510" s="1"/>
  <c r="V45"/>
  <c r="U45"/>
  <c r="M510"/>
  <c r="K960"/>
  <c r="L961" s="1"/>
  <c r="N264"/>
  <c r="K828"/>
  <c r="L829" s="1"/>
  <c r="K48"/>
  <c r="L49" s="1"/>
  <c r="K482"/>
  <c r="L483" s="1"/>
  <c r="K511"/>
  <c r="L512" s="1"/>
  <c r="M219"/>
  <c r="Q219"/>
  <c r="X219" s="1"/>
  <c r="R219"/>
  <c r="S219" s="1"/>
  <c r="M47"/>
  <c r="R47"/>
  <c r="S47" s="1"/>
  <c r="Q47"/>
  <c r="X47" s="1"/>
  <c r="K721"/>
  <c r="L722" s="1"/>
  <c r="M720"/>
  <c r="Q720"/>
  <c r="X720" s="1"/>
  <c r="R720"/>
  <c r="S720" s="1"/>
  <c r="R827"/>
  <c r="S827" s="1"/>
  <c r="M827"/>
  <c r="Q827"/>
  <c r="X827" s="1"/>
  <c r="M673"/>
  <c r="Q673"/>
  <c r="R673"/>
  <c r="S673" s="1"/>
  <c r="P720"/>
  <c r="M363"/>
  <c r="Q363"/>
  <c r="X363" s="1"/>
  <c r="R363"/>
  <c r="S363" s="1"/>
  <c r="K364"/>
  <c r="L365" s="1"/>
  <c r="M754"/>
  <c r="R754"/>
  <c r="S754" s="1"/>
  <c r="Q754"/>
  <c r="X754" s="1"/>
  <c r="P827"/>
  <c r="P754"/>
  <c r="P263"/>
  <c r="M481"/>
  <c r="R481"/>
  <c r="S481" s="1"/>
  <c r="Q481"/>
  <c r="X481" s="1"/>
  <c r="P510"/>
  <c r="N511"/>
  <c r="P673"/>
  <c r="M959"/>
  <c r="R959"/>
  <c r="S959" s="1"/>
  <c r="Q959"/>
  <c r="X959" s="1"/>
  <c r="N960"/>
  <c r="X82"/>
  <c r="X83"/>
  <c r="M263"/>
  <c r="Q263"/>
  <c r="X263" s="1"/>
  <c r="R263"/>
  <c r="S263" s="1"/>
  <c r="K264"/>
  <c r="L265" s="1"/>
  <c r="X390"/>
  <c r="K201"/>
  <c r="L202" s="1"/>
  <c r="M200"/>
  <c r="N201"/>
  <c r="R200"/>
  <c r="S200" s="1"/>
  <c r="Q200"/>
  <c r="X200" s="1"/>
  <c r="P200"/>
  <c r="P894"/>
  <c r="K895"/>
  <c r="N895"/>
  <c r="M894"/>
  <c r="Q894"/>
  <c r="X894" s="1"/>
  <c r="R894"/>
  <c r="S894" s="1"/>
  <c r="X853"/>
  <c r="X854"/>
  <c r="P219"/>
  <c r="M314"/>
  <c r="R314"/>
  <c r="S314" s="1"/>
  <c r="Q314"/>
  <c r="X314" s="1"/>
  <c r="P363"/>
  <c r="N364"/>
  <c r="X912"/>
  <c r="X911"/>
  <c r="Q510"/>
  <c r="X510" s="1"/>
  <c r="P314"/>
  <c r="P162" l="1"/>
  <c r="N163"/>
  <c r="L163"/>
  <c r="K163" s="1"/>
  <c r="Q162"/>
  <c r="X162" s="1"/>
  <c r="R162"/>
  <c r="S162" s="1"/>
  <c r="O163"/>
  <c r="M162"/>
  <c r="P445"/>
  <c r="L675"/>
  <c r="K675" s="1"/>
  <c r="Q674"/>
  <c r="O675"/>
  <c r="N675" s="1"/>
  <c r="R674"/>
  <c r="S674" s="1"/>
  <c r="M674"/>
  <c r="P674"/>
  <c r="P392"/>
  <c r="P393"/>
  <c r="P180"/>
  <c r="L393"/>
  <c r="M392"/>
  <c r="Q392"/>
  <c r="R392"/>
  <c r="S392" s="1"/>
  <c r="O393"/>
  <c r="R393"/>
  <c r="S393" s="1"/>
  <c r="M393"/>
  <c r="L446"/>
  <c r="K446" s="1"/>
  <c r="M445"/>
  <c r="Q445"/>
  <c r="X445" s="1"/>
  <c r="R445"/>
  <c r="S445" s="1"/>
  <c r="O446"/>
  <c r="N446" s="1"/>
  <c r="L181"/>
  <c r="M180"/>
  <c r="Q180"/>
  <c r="X180" s="1"/>
  <c r="R180"/>
  <c r="S180" s="1"/>
  <c r="O181"/>
  <c r="N181" s="1"/>
  <c r="K181"/>
  <c r="L896"/>
  <c r="K896"/>
  <c r="M896" s="1"/>
  <c r="O221"/>
  <c r="N221" s="1"/>
  <c r="O316"/>
  <c r="N316" s="1"/>
  <c r="O756"/>
  <c r="N756" s="1"/>
  <c r="O483"/>
  <c r="N483" s="1"/>
  <c r="O265"/>
  <c r="N265" s="1"/>
  <c r="O365"/>
  <c r="O512"/>
  <c r="O829"/>
  <c r="O722"/>
  <c r="O202"/>
  <c r="K49"/>
  <c r="L50" s="1"/>
  <c r="O49"/>
  <c r="N49" s="1"/>
  <c r="O896"/>
  <c r="N896" s="1"/>
  <c r="O961"/>
  <c r="N961" s="1"/>
  <c r="R511"/>
  <c r="S511" s="1"/>
  <c r="Q511"/>
  <c r="X511" s="1"/>
  <c r="M511"/>
  <c r="K221"/>
  <c r="K829"/>
  <c r="L830" s="1"/>
  <c r="K265"/>
  <c r="L266" s="1"/>
  <c r="K316"/>
  <c r="L317" s="1"/>
  <c r="N512"/>
  <c r="K512"/>
  <c r="M220"/>
  <c r="R220"/>
  <c r="S220" s="1"/>
  <c r="Q220"/>
  <c r="X220" s="1"/>
  <c r="Q721"/>
  <c r="X721" s="1"/>
  <c r="M721"/>
  <c r="K722"/>
  <c r="L723" s="1"/>
  <c r="R721"/>
  <c r="S721" s="1"/>
  <c r="P895"/>
  <c r="M895"/>
  <c r="Q895"/>
  <c r="R895"/>
  <c r="S895" s="1"/>
  <c r="R896"/>
  <c r="S896" s="1"/>
  <c r="P202"/>
  <c r="P201"/>
  <c r="M264"/>
  <c r="Q264"/>
  <c r="X264" s="1"/>
  <c r="R264"/>
  <c r="S264" s="1"/>
  <c r="P960"/>
  <c r="P511"/>
  <c r="P264"/>
  <c r="K756"/>
  <c r="L757" s="1"/>
  <c r="M755"/>
  <c r="Q755"/>
  <c r="X755" s="1"/>
  <c r="R755"/>
  <c r="S755" s="1"/>
  <c r="M315"/>
  <c r="R315"/>
  <c r="S315" s="1"/>
  <c r="Q315"/>
  <c r="X315" s="1"/>
  <c r="K483"/>
  <c r="L484" s="1"/>
  <c r="M482"/>
  <c r="R482"/>
  <c r="S482" s="1"/>
  <c r="Q482"/>
  <c r="X482" s="1"/>
  <c r="K365"/>
  <c r="M364"/>
  <c r="R364"/>
  <c r="S364" s="1"/>
  <c r="Q364"/>
  <c r="X364" s="1"/>
  <c r="X674"/>
  <c r="X673"/>
  <c r="K961"/>
  <c r="L962" s="1"/>
  <c r="M960"/>
  <c r="Q960"/>
  <c r="X960" s="1"/>
  <c r="R960"/>
  <c r="S960" s="1"/>
  <c r="P828"/>
  <c r="N829"/>
  <c r="M828"/>
  <c r="R828"/>
  <c r="S828" s="1"/>
  <c r="Q828"/>
  <c r="X828" s="1"/>
  <c r="M48"/>
  <c r="R48"/>
  <c r="S48" s="1"/>
  <c r="Q48"/>
  <c r="X48" s="1"/>
  <c r="P721"/>
  <c r="N722"/>
  <c r="P364"/>
  <c r="N365"/>
  <c r="T47"/>
  <c r="V47" s="1"/>
  <c r="Q201"/>
  <c r="M201"/>
  <c r="M202"/>
  <c r="R202"/>
  <c r="S202" s="1"/>
  <c r="R201"/>
  <c r="S201" s="1"/>
  <c r="P755"/>
  <c r="P48"/>
  <c r="L164" l="1"/>
  <c r="K164" s="1"/>
  <c r="R163"/>
  <c r="S163" s="1"/>
  <c r="M163"/>
  <c r="O164"/>
  <c r="N164" s="1"/>
  <c r="Q163"/>
  <c r="X163" s="1"/>
  <c r="P163"/>
  <c r="L447"/>
  <c r="K447" s="1"/>
  <c r="M446"/>
  <c r="Q446"/>
  <c r="X446" s="1"/>
  <c r="R446"/>
  <c r="S446" s="1"/>
  <c r="O447"/>
  <c r="L676"/>
  <c r="Q675"/>
  <c r="R675"/>
  <c r="S675" s="1"/>
  <c r="M675"/>
  <c r="O676"/>
  <c r="R676"/>
  <c r="S676" s="1"/>
  <c r="M676"/>
  <c r="P181"/>
  <c r="P675"/>
  <c r="P676"/>
  <c r="P896"/>
  <c r="P446"/>
  <c r="N447"/>
  <c r="L366"/>
  <c r="K366" s="1"/>
  <c r="L182"/>
  <c r="M181"/>
  <c r="R181"/>
  <c r="S181" s="1"/>
  <c r="Q181"/>
  <c r="X181" s="1"/>
  <c r="O182"/>
  <c r="N182" s="1"/>
  <c r="K182"/>
  <c r="X392"/>
  <c r="X393"/>
  <c r="L897"/>
  <c r="K897" s="1"/>
  <c r="Q896"/>
  <c r="X896" s="1"/>
  <c r="O897"/>
  <c r="N897" s="1"/>
  <c r="L513"/>
  <c r="K513" s="1"/>
  <c r="L222"/>
  <c r="K222"/>
  <c r="R222" s="1"/>
  <c r="S222" s="1"/>
  <c r="N366"/>
  <c r="P367" s="1"/>
  <c r="O50"/>
  <c r="N50" s="1"/>
  <c r="K50"/>
  <c r="O723"/>
  <c r="N723" s="1"/>
  <c r="O317"/>
  <c r="N317" s="1"/>
  <c r="P317" s="1"/>
  <c r="O484"/>
  <c r="O222"/>
  <c r="N222" s="1"/>
  <c r="O757"/>
  <c r="O513"/>
  <c r="N513" s="1"/>
  <c r="O830"/>
  <c r="O962"/>
  <c r="O366"/>
  <c r="O266"/>
  <c r="N266" s="1"/>
  <c r="R512"/>
  <c r="S512" s="1"/>
  <c r="Q512"/>
  <c r="X512" s="1"/>
  <c r="M512"/>
  <c r="K266"/>
  <c r="K723"/>
  <c r="L724" s="1"/>
  <c r="N962"/>
  <c r="K962"/>
  <c r="L963" s="1"/>
  <c r="P961"/>
  <c r="K830"/>
  <c r="L831" s="1"/>
  <c r="M829"/>
  <c r="Q829"/>
  <c r="X829" s="1"/>
  <c r="R829"/>
  <c r="S829" s="1"/>
  <c r="M265"/>
  <c r="Q265"/>
  <c r="X265" s="1"/>
  <c r="R265"/>
  <c r="S265" s="1"/>
  <c r="P49"/>
  <c r="M365"/>
  <c r="Q365"/>
  <c r="R365"/>
  <c r="S365" s="1"/>
  <c r="K757"/>
  <c r="L758" s="1"/>
  <c r="M756"/>
  <c r="Q756"/>
  <c r="X756" s="1"/>
  <c r="R756"/>
  <c r="S756" s="1"/>
  <c r="P265"/>
  <c r="M49"/>
  <c r="R49"/>
  <c r="S49" s="1"/>
  <c r="Q49"/>
  <c r="X49" s="1"/>
  <c r="N830"/>
  <c r="P829"/>
  <c r="M961"/>
  <c r="R961"/>
  <c r="S961" s="1"/>
  <c r="Q961"/>
  <c r="X961" s="1"/>
  <c r="P722"/>
  <c r="X895"/>
  <c r="M221"/>
  <c r="Q221"/>
  <c r="R221"/>
  <c r="S221" s="1"/>
  <c r="P316"/>
  <c r="M722"/>
  <c r="Q722"/>
  <c r="X722" s="1"/>
  <c r="R722"/>
  <c r="S722" s="1"/>
  <c r="P221"/>
  <c r="X201"/>
  <c r="X202"/>
  <c r="T48"/>
  <c r="V48" s="1"/>
  <c r="P512"/>
  <c r="P756"/>
  <c r="N757"/>
  <c r="K484"/>
  <c r="L485" s="1"/>
  <c r="M483"/>
  <c r="N484"/>
  <c r="R483"/>
  <c r="S483" s="1"/>
  <c r="Q483"/>
  <c r="X483" s="1"/>
  <c r="P365"/>
  <c r="K317"/>
  <c r="L318" s="1"/>
  <c r="M316"/>
  <c r="R316"/>
  <c r="S316" s="1"/>
  <c r="Q316"/>
  <c r="X316" s="1"/>
  <c r="P483"/>
  <c r="P366" l="1"/>
  <c r="P164"/>
  <c r="L165"/>
  <c r="K165" s="1"/>
  <c r="R165" s="1"/>
  <c r="S165" s="1"/>
  <c r="R164"/>
  <c r="S164" s="1"/>
  <c r="M164"/>
  <c r="Q164"/>
  <c r="O165"/>
  <c r="N165" s="1"/>
  <c r="P166" s="1"/>
  <c r="M222"/>
  <c r="L448"/>
  <c r="K448" s="1"/>
  <c r="M448" s="1"/>
  <c r="Q447"/>
  <c r="R447"/>
  <c r="S447" s="1"/>
  <c r="M447"/>
  <c r="O448"/>
  <c r="N448" s="1"/>
  <c r="L367"/>
  <c r="Q366"/>
  <c r="X367" s="1"/>
  <c r="O367"/>
  <c r="M367"/>
  <c r="R367"/>
  <c r="S367" s="1"/>
  <c r="R366"/>
  <c r="S366" s="1"/>
  <c r="M366"/>
  <c r="P222"/>
  <c r="P897"/>
  <c r="N514"/>
  <c r="P513"/>
  <c r="L514"/>
  <c r="K514" s="1"/>
  <c r="Q513"/>
  <c r="X513" s="1"/>
  <c r="O514"/>
  <c r="M513"/>
  <c r="R513"/>
  <c r="S513" s="1"/>
  <c r="P182"/>
  <c r="P183"/>
  <c r="L223"/>
  <c r="K223" s="1"/>
  <c r="Q222"/>
  <c r="X222" s="1"/>
  <c r="O223"/>
  <c r="N223" s="1"/>
  <c r="L898"/>
  <c r="K898" s="1"/>
  <c r="Q897"/>
  <c r="X897" s="1"/>
  <c r="R897"/>
  <c r="S897" s="1"/>
  <c r="M897"/>
  <c r="O898"/>
  <c r="N898" s="1"/>
  <c r="L51"/>
  <c r="K51"/>
  <c r="R51" s="1"/>
  <c r="S51" s="1"/>
  <c r="L183"/>
  <c r="Q182"/>
  <c r="M182"/>
  <c r="R182"/>
  <c r="S182" s="1"/>
  <c r="O183"/>
  <c r="R183"/>
  <c r="S183" s="1"/>
  <c r="M183"/>
  <c r="P447"/>
  <c r="P448"/>
  <c r="L267"/>
  <c r="K267" s="1"/>
  <c r="X675"/>
  <c r="X676"/>
  <c r="O51"/>
  <c r="N51" s="1"/>
  <c r="O267"/>
  <c r="N267" s="1"/>
  <c r="O758"/>
  <c r="O318"/>
  <c r="N318" s="1"/>
  <c r="O724"/>
  <c r="N724" s="1"/>
  <c r="O831"/>
  <c r="O963"/>
  <c r="N963" s="1"/>
  <c r="O485"/>
  <c r="N485" s="1"/>
  <c r="P485" s="1"/>
  <c r="N831"/>
  <c r="K318"/>
  <c r="L319" s="1"/>
  <c r="M266"/>
  <c r="Q266"/>
  <c r="R266"/>
  <c r="S266" s="1"/>
  <c r="P723"/>
  <c r="K963"/>
  <c r="L964" s="1"/>
  <c r="M962"/>
  <c r="R962"/>
  <c r="S962" s="1"/>
  <c r="Q962"/>
  <c r="X962" s="1"/>
  <c r="M484"/>
  <c r="Q484"/>
  <c r="X484" s="1"/>
  <c r="K485"/>
  <c r="L486" s="1"/>
  <c r="R484"/>
  <c r="S484" s="1"/>
  <c r="R317"/>
  <c r="S317" s="1"/>
  <c r="M317"/>
  <c r="Q317"/>
  <c r="X317" s="1"/>
  <c r="P484"/>
  <c r="K758"/>
  <c r="L759" s="1"/>
  <c r="M757"/>
  <c r="R757"/>
  <c r="S757" s="1"/>
  <c r="Q757"/>
  <c r="X757" s="1"/>
  <c r="M50"/>
  <c r="Q50"/>
  <c r="R50"/>
  <c r="S50" s="1"/>
  <c r="P50"/>
  <c r="P962"/>
  <c r="P830"/>
  <c r="K831"/>
  <c r="L832" s="1"/>
  <c r="M830"/>
  <c r="R830"/>
  <c r="S830" s="1"/>
  <c r="Q830"/>
  <c r="X830" s="1"/>
  <c r="P266"/>
  <c r="K724"/>
  <c r="M723"/>
  <c r="Q723"/>
  <c r="X723" s="1"/>
  <c r="R723"/>
  <c r="S723" s="1"/>
  <c r="X221"/>
  <c r="T49"/>
  <c r="V49" s="1"/>
  <c r="P757"/>
  <c r="N758"/>
  <c r="P758" s="1"/>
  <c r="X365"/>
  <c r="P165" l="1"/>
  <c r="R448"/>
  <c r="S448" s="1"/>
  <c r="M165"/>
  <c r="L449"/>
  <c r="K449" s="1"/>
  <c r="Q448"/>
  <c r="O449"/>
  <c r="N449" s="1"/>
  <c r="P449" s="1"/>
  <c r="L166"/>
  <c r="Q165"/>
  <c r="X166" s="1"/>
  <c r="O166"/>
  <c r="R166"/>
  <c r="S166" s="1"/>
  <c r="M166"/>
  <c r="M51"/>
  <c r="M267"/>
  <c r="R267"/>
  <c r="S267" s="1"/>
  <c r="X164"/>
  <c r="X165"/>
  <c r="X366"/>
  <c r="P898"/>
  <c r="P899"/>
  <c r="L224"/>
  <c r="K224" s="1"/>
  <c r="R223"/>
  <c r="S223" s="1"/>
  <c r="Q223"/>
  <c r="X223" s="1"/>
  <c r="M223"/>
  <c r="O224"/>
  <c r="N224" s="1"/>
  <c r="L515"/>
  <c r="K515" s="1"/>
  <c r="M514"/>
  <c r="R514"/>
  <c r="S514" s="1"/>
  <c r="Q514"/>
  <c r="X514" s="1"/>
  <c r="O515"/>
  <c r="N515" s="1"/>
  <c r="P223"/>
  <c r="P267"/>
  <c r="P51"/>
  <c r="L899"/>
  <c r="R898"/>
  <c r="S898" s="1"/>
  <c r="Q898"/>
  <c r="M898"/>
  <c r="O899"/>
  <c r="R899"/>
  <c r="S899" s="1"/>
  <c r="M899"/>
  <c r="L52"/>
  <c r="K52" s="1"/>
  <c r="O52"/>
  <c r="N52" s="1"/>
  <c r="Q51"/>
  <c r="X51" s="1"/>
  <c r="X447"/>
  <c r="X448"/>
  <c r="P514"/>
  <c r="X182"/>
  <c r="X183"/>
  <c r="L268"/>
  <c r="K268" s="1"/>
  <c r="Q267"/>
  <c r="O268"/>
  <c r="N268" s="1"/>
  <c r="L725"/>
  <c r="K725"/>
  <c r="R725" s="1"/>
  <c r="S725" s="1"/>
  <c r="O964"/>
  <c r="O832"/>
  <c r="O725"/>
  <c r="N725" s="1"/>
  <c r="O319"/>
  <c r="N319" s="1"/>
  <c r="P319" s="1"/>
  <c r="O486"/>
  <c r="O759"/>
  <c r="P724"/>
  <c r="M724"/>
  <c r="Q724"/>
  <c r="R724"/>
  <c r="S724" s="1"/>
  <c r="K759"/>
  <c r="L760" s="1"/>
  <c r="Q758"/>
  <c r="X758" s="1"/>
  <c r="R758"/>
  <c r="S758" s="1"/>
  <c r="M758"/>
  <c r="N759"/>
  <c r="M831"/>
  <c r="M832"/>
  <c r="Q831"/>
  <c r="R831"/>
  <c r="S831" s="1"/>
  <c r="R832"/>
  <c r="S832" s="1"/>
  <c r="P963"/>
  <c r="M318"/>
  <c r="R318"/>
  <c r="S318" s="1"/>
  <c r="K319"/>
  <c r="L320" s="1"/>
  <c r="Q318"/>
  <c r="X318" s="1"/>
  <c r="K964"/>
  <c r="L965" s="1"/>
  <c r="M963"/>
  <c r="N964"/>
  <c r="Q963"/>
  <c r="X963" s="1"/>
  <c r="R963"/>
  <c r="S963" s="1"/>
  <c r="P832"/>
  <c r="P831"/>
  <c r="T51"/>
  <c r="X50"/>
  <c r="T50"/>
  <c r="X267"/>
  <c r="X266"/>
  <c r="P318"/>
  <c r="K486"/>
  <c r="L487" s="1"/>
  <c r="M485"/>
  <c r="Q485"/>
  <c r="X485" s="1"/>
  <c r="R485"/>
  <c r="S485" s="1"/>
  <c r="N486"/>
  <c r="L450" l="1"/>
  <c r="K450" s="1"/>
  <c r="Q449"/>
  <c r="X449" s="1"/>
  <c r="R449"/>
  <c r="S449" s="1"/>
  <c r="O450"/>
  <c r="N450" s="1"/>
  <c r="M449"/>
  <c r="M725"/>
  <c r="P268"/>
  <c r="L225"/>
  <c r="K225" s="1"/>
  <c r="Q224"/>
  <c r="X224" s="1"/>
  <c r="M224"/>
  <c r="R224"/>
  <c r="S224" s="1"/>
  <c r="O225"/>
  <c r="N225" s="1"/>
  <c r="L53"/>
  <c r="K53" s="1"/>
  <c r="Q52"/>
  <c r="X52" s="1"/>
  <c r="M52"/>
  <c r="R52"/>
  <c r="S52" s="1"/>
  <c r="O53"/>
  <c r="P224"/>
  <c r="P725"/>
  <c r="N53"/>
  <c r="P53" s="1"/>
  <c r="P52"/>
  <c r="L516"/>
  <c r="K516" s="1"/>
  <c r="R515"/>
  <c r="S515" s="1"/>
  <c r="M515"/>
  <c r="Q515"/>
  <c r="X515" s="1"/>
  <c r="O516"/>
  <c r="N516" s="1"/>
  <c r="L269"/>
  <c r="K269" s="1"/>
  <c r="Q268"/>
  <c r="X268" s="1"/>
  <c r="R268"/>
  <c r="S268" s="1"/>
  <c r="M268"/>
  <c r="O269"/>
  <c r="N269" s="1"/>
  <c r="P515"/>
  <c r="L726"/>
  <c r="K726" s="1"/>
  <c r="Q725"/>
  <c r="X725" s="1"/>
  <c r="O726"/>
  <c r="N726" s="1"/>
  <c r="X898"/>
  <c r="X899"/>
  <c r="V50"/>
  <c r="U50"/>
  <c r="U123"/>
  <c r="O487"/>
  <c r="N487" s="1"/>
  <c r="O320"/>
  <c r="N320" s="1"/>
  <c r="O965"/>
  <c r="O760"/>
  <c r="N760" s="1"/>
  <c r="U78"/>
  <c r="U176"/>
  <c r="U63"/>
  <c r="U264"/>
  <c r="U315"/>
  <c r="U193"/>
  <c r="U260"/>
  <c r="U266"/>
  <c r="U80"/>
  <c r="U213"/>
  <c r="U258"/>
  <c r="U65"/>
  <c r="U81"/>
  <c r="U310"/>
  <c r="U215"/>
  <c r="U122"/>
  <c r="P964"/>
  <c r="K965"/>
  <c r="N965"/>
  <c r="M964"/>
  <c r="Q964"/>
  <c r="X964" s="1"/>
  <c r="R964"/>
  <c r="S964" s="1"/>
  <c r="K320"/>
  <c r="L321" s="1"/>
  <c r="M319"/>
  <c r="R319"/>
  <c r="S319" s="1"/>
  <c r="Q319"/>
  <c r="X319" s="1"/>
  <c r="K760"/>
  <c r="L761" s="1"/>
  <c r="M759"/>
  <c r="Q759"/>
  <c r="X759" s="1"/>
  <c r="R759"/>
  <c r="S759" s="1"/>
  <c r="P486"/>
  <c r="U51"/>
  <c r="V51"/>
  <c r="X831"/>
  <c r="X832"/>
  <c r="P759"/>
  <c r="X724"/>
  <c r="M486"/>
  <c r="Q486"/>
  <c r="X486" s="1"/>
  <c r="R486"/>
  <c r="S486" s="1"/>
  <c r="K487"/>
  <c r="L488" s="1"/>
  <c r="L451" l="1"/>
  <c r="K451" s="1"/>
  <c r="Q450"/>
  <c r="X450" s="1"/>
  <c r="M450"/>
  <c r="O451"/>
  <c r="N451" s="1"/>
  <c r="R450"/>
  <c r="S450" s="1"/>
  <c r="P450"/>
  <c r="L226"/>
  <c r="K226" s="1"/>
  <c r="Q225"/>
  <c r="X225" s="1"/>
  <c r="R225"/>
  <c r="S225" s="1"/>
  <c r="M225"/>
  <c r="O226"/>
  <c r="N226" s="1"/>
  <c r="P516"/>
  <c r="L270"/>
  <c r="K270" s="1"/>
  <c r="R269"/>
  <c r="S269" s="1"/>
  <c r="Q269"/>
  <c r="X269" s="1"/>
  <c r="M269"/>
  <c r="O270"/>
  <c r="N270" s="1"/>
  <c r="P225"/>
  <c r="L727"/>
  <c r="K727" s="1"/>
  <c r="R726"/>
  <c r="S726" s="1"/>
  <c r="M726"/>
  <c r="Q726"/>
  <c r="X726" s="1"/>
  <c r="O727"/>
  <c r="L54"/>
  <c r="K54" s="1"/>
  <c r="R53"/>
  <c r="S53" s="1"/>
  <c r="M53"/>
  <c r="Q53"/>
  <c r="X53" s="1"/>
  <c r="O54"/>
  <c r="N54" s="1"/>
  <c r="P269"/>
  <c r="P726"/>
  <c r="N727"/>
  <c r="L517"/>
  <c r="K517" s="1"/>
  <c r="M516"/>
  <c r="O517"/>
  <c r="N517" s="1"/>
  <c r="Q516"/>
  <c r="X516" s="1"/>
  <c r="R516"/>
  <c r="S516" s="1"/>
  <c r="T52"/>
  <c r="V52" s="1"/>
  <c r="L966"/>
  <c r="K966" s="1"/>
  <c r="O966"/>
  <c r="N966" s="1"/>
  <c r="O761"/>
  <c r="N761" s="1"/>
  <c r="O488"/>
  <c r="N488" s="1"/>
  <c r="K321"/>
  <c r="L322" s="1"/>
  <c r="O321"/>
  <c r="N321" s="1"/>
  <c r="K488"/>
  <c r="L489" s="1"/>
  <c r="P965"/>
  <c r="P487"/>
  <c r="Q965"/>
  <c r="M965"/>
  <c r="R965"/>
  <c r="S965" s="1"/>
  <c r="P760"/>
  <c r="Q320"/>
  <c r="X320" s="1"/>
  <c r="M320"/>
  <c r="R320"/>
  <c r="S320" s="1"/>
  <c r="M760"/>
  <c r="R760"/>
  <c r="S760" s="1"/>
  <c r="Q760"/>
  <c r="X760" s="1"/>
  <c r="K761"/>
  <c r="L762" s="1"/>
  <c r="P320"/>
  <c r="M487"/>
  <c r="Q487"/>
  <c r="X487" s="1"/>
  <c r="R487"/>
  <c r="S487" s="1"/>
  <c r="L452" l="1"/>
  <c r="K452" s="1"/>
  <c r="M451"/>
  <c r="R451"/>
  <c r="S451" s="1"/>
  <c r="Q451"/>
  <c r="X451" s="1"/>
  <c r="O452"/>
  <c r="N452" s="1"/>
  <c r="P451"/>
  <c r="L55"/>
  <c r="K55" s="1"/>
  <c r="O55"/>
  <c r="N55" s="1"/>
  <c r="R54"/>
  <c r="S54" s="1"/>
  <c r="M54"/>
  <c r="T53"/>
  <c r="V53" s="1"/>
  <c r="T54"/>
  <c r="V54" s="1"/>
  <c r="U66"/>
  <c r="U165"/>
  <c r="U159"/>
  <c r="U178"/>
  <c r="U219"/>
  <c r="L227"/>
  <c r="K227" s="1"/>
  <c r="M226"/>
  <c r="Q226"/>
  <c r="X226" s="1"/>
  <c r="R226"/>
  <c r="S226" s="1"/>
  <c r="O227"/>
  <c r="P270"/>
  <c r="P966"/>
  <c r="L518"/>
  <c r="K518" s="1"/>
  <c r="M517"/>
  <c r="O518"/>
  <c r="N518" s="1"/>
  <c r="R517"/>
  <c r="S517" s="1"/>
  <c r="Q517"/>
  <c r="X517" s="1"/>
  <c r="L728"/>
  <c r="K728" s="1"/>
  <c r="M727"/>
  <c r="Q727"/>
  <c r="X727" s="1"/>
  <c r="R727"/>
  <c r="S727" s="1"/>
  <c r="O728"/>
  <c r="N728" s="1"/>
  <c r="P226"/>
  <c r="N227"/>
  <c r="P517"/>
  <c r="L271"/>
  <c r="Q270"/>
  <c r="X270" s="1"/>
  <c r="M270"/>
  <c r="R270"/>
  <c r="S270" s="1"/>
  <c r="O271"/>
  <c r="N271" s="1"/>
  <c r="K271"/>
  <c r="L967"/>
  <c r="K967" s="1"/>
  <c r="Q966"/>
  <c r="X966" s="1"/>
  <c r="O967"/>
  <c r="N967" s="1"/>
  <c r="M966"/>
  <c r="R966"/>
  <c r="S966" s="1"/>
  <c r="U183"/>
  <c r="P727"/>
  <c r="U54"/>
  <c r="P54"/>
  <c r="Q54"/>
  <c r="U202"/>
  <c r="O762"/>
  <c r="N762" s="1"/>
  <c r="O489"/>
  <c r="N489" s="1"/>
  <c r="O322"/>
  <c r="N322" s="1"/>
  <c r="P322" s="1"/>
  <c r="K489"/>
  <c r="K762"/>
  <c r="L763" s="1"/>
  <c r="K322"/>
  <c r="L323" s="1"/>
  <c r="P488"/>
  <c r="P761"/>
  <c r="P321"/>
  <c r="M488"/>
  <c r="R488"/>
  <c r="S488" s="1"/>
  <c r="Q488"/>
  <c r="X488" s="1"/>
  <c r="M761"/>
  <c r="Q761"/>
  <c r="X761" s="1"/>
  <c r="R761"/>
  <c r="S761" s="1"/>
  <c r="M321"/>
  <c r="R321"/>
  <c r="S321" s="1"/>
  <c r="Q321"/>
  <c r="X321" s="1"/>
  <c r="X965"/>
  <c r="L453" l="1"/>
  <c r="K453" s="1"/>
  <c r="Q452"/>
  <c r="X452" s="1"/>
  <c r="M452"/>
  <c r="O453"/>
  <c r="R452"/>
  <c r="S452" s="1"/>
  <c r="P452"/>
  <c r="N453"/>
  <c r="P453" s="1"/>
  <c r="P55"/>
  <c r="Q55"/>
  <c r="X55" s="1"/>
  <c r="L56"/>
  <c r="R55"/>
  <c r="S55" s="1"/>
  <c r="M55"/>
  <c r="O56"/>
  <c r="N56" s="1"/>
  <c r="K56"/>
  <c r="U83"/>
  <c r="U181"/>
  <c r="U58"/>
  <c r="P271"/>
  <c r="P728"/>
  <c r="L228"/>
  <c r="R227"/>
  <c r="S227" s="1"/>
  <c r="Q227"/>
  <c r="X227" s="1"/>
  <c r="M227"/>
  <c r="O228"/>
  <c r="N228" s="1"/>
  <c r="K228"/>
  <c r="P518"/>
  <c r="L968"/>
  <c r="K968" s="1"/>
  <c r="R967"/>
  <c r="S967" s="1"/>
  <c r="M967"/>
  <c r="Q967"/>
  <c r="X967" s="1"/>
  <c r="O968"/>
  <c r="N968" s="1"/>
  <c r="L729"/>
  <c r="K729" s="1"/>
  <c r="R728"/>
  <c r="S728" s="1"/>
  <c r="Q728"/>
  <c r="X728" s="1"/>
  <c r="M728"/>
  <c r="O729"/>
  <c r="N729" s="1"/>
  <c r="P967"/>
  <c r="L519"/>
  <c r="K519" s="1"/>
  <c r="R518"/>
  <c r="S518" s="1"/>
  <c r="O519"/>
  <c r="N519" s="1"/>
  <c r="M518"/>
  <c r="Q518"/>
  <c r="X518" s="1"/>
  <c r="L272"/>
  <c r="K272" s="1"/>
  <c r="M271"/>
  <c r="Q271"/>
  <c r="X271" s="1"/>
  <c r="R271"/>
  <c r="S271" s="1"/>
  <c r="O272"/>
  <c r="N272" s="1"/>
  <c r="P227"/>
  <c r="N490"/>
  <c r="P491" s="1"/>
  <c r="L490"/>
  <c r="K490" s="1"/>
  <c r="X54"/>
  <c r="O490"/>
  <c r="O763"/>
  <c r="N763" s="1"/>
  <c r="O323"/>
  <c r="N323" s="1"/>
  <c r="P323" s="1"/>
  <c r="K323"/>
  <c r="L324" s="1"/>
  <c r="M322"/>
  <c r="Q322"/>
  <c r="X322" s="1"/>
  <c r="R322"/>
  <c r="S322" s="1"/>
  <c r="P762"/>
  <c r="P489"/>
  <c r="K763"/>
  <c r="L764" s="1"/>
  <c r="M762"/>
  <c r="Q762"/>
  <c r="X762" s="1"/>
  <c r="R762"/>
  <c r="S762" s="1"/>
  <c r="Q489"/>
  <c r="M489"/>
  <c r="R489"/>
  <c r="S489" s="1"/>
  <c r="N57" l="1"/>
  <c r="P56"/>
  <c r="Q56"/>
  <c r="L454"/>
  <c r="K454" s="1"/>
  <c r="Q453"/>
  <c r="X453" s="1"/>
  <c r="R453"/>
  <c r="S453" s="1"/>
  <c r="M453"/>
  <c r="O454"/>
  <c r="N454" s="1"/>
  <c r="P454" s="1"/>
  <c r="L57"/>
  <c r="R56"/>
  <c r="S56" s="1"/>
  <c r="M56"/>
  <c r="O57"/>
  <c r="M57"/>
  <c r="R57"/>
  <c r="S57" s="1"/>
  <c r="T66" s="1"/>
  <c r="V66" s="1"/>
  <c r="T224"/>
  <c r="V224" s="1"/>
  <c r="T55"/>
  <c r="V55" s="1"/>
  <c r="W55" s="1"/>
  <c r="I56" s="1"/>
  <c r="T179"/>
  <c r="V179" s="1"/>
  <c r="T142"/>
  <c r="V142" s="1"/>
  <c r="T97"/>
  <c r="V97" s="1"/>
  <c r="T181"/>
  <c r="V181" s="1"/>
  <c r="T221"/>
  <c r="V221" s="1"/>
  <c r="T58"/>
  <c r="V58" s="1"/>
  <c r="T141"/>
  <c r="V141" s="1"/>
  <c r="T100"/>
  <c r="V100" s="1"/>
  <c r="T78"/>
  <c r="V78" s="1"/>
  <c r="T149"/>
  <c r="V149" s="1"/>
  <c r="T186"/>
  <c r="V186" s="1"/>
  <c r="T185"/>
  <c r="V185" s="1"/>
  <c r="T151"/>
  <c r="V151" s="1"/>
  <c r="T147"/>
  <c r="V147" s="1"/>
  <c r="T161"/>
  <c r="V161" s="1"/>
  <c r="T133"/>
  <c r="V133" s="1"/>
  <c r="T59"/>
  <c r="V59" s="1"/>
  <c r="T96"/>
  <c r="V96" s="1"/>
  <c r="W96" s="1"/>
  <c r="I97" s="1"/>
  <c r="T156"/>
  <c r="V156" s="1"/>
  <c r="T115"/>
  <c r="V115" s="1"/>
  <c r="T95"/>
  <c r="V95" s="1"/>
  <c r="T124"/>
  <c r="T103"/>
  <c r="V103" s="1"/>
  <c r="T158"/>
  <c r="V158" s="1"/>
  <c r="T216"/>
  <c r="V216" s="1"/>
  <c r="T108"/>
  <c r="V108" s="1"/>
  <c r="T64"/>
  <c r="V64" s="1"/>
  <c r="T162"/>
  <c r="V162" s="1"/>
  <c r="T80"/>
  <c r="V80" s="1"/>
  <c r="T94"/>
  <c r="V94" s="1"/>
  <c r="T218"/>
  <c r="V218" s="1"/>
  <c r="W218" s="1"/>
  <c r="I219" s="1"/>
  <c r="T163"/>
  <c r="V163" s="1"/>
  <c r="T98"/>
  <c r="V98" s="1"/>
  <c r="W98" s="1"/>
  <c r="I99" s="1"/>
  <c r="T152"/>
  <c r="V152" s="1"/>
  <c r="T217"/>
  <c r="V217" s="1"/>
  <c r="T71"/>
  <c r="V71" s="1"/>
  <c r="T110"/>
  <c r="V110" s="1"/>
  <c r="T135"/>
  <c r="V135" s="1"/>
  <c r="T159"/>
  <c r="V159" s="1"/>
  <c r="T189"/>
  <c r="V189" s="1"/>
  <c r="T168"/>
  <c r="V168" s="1"/>
  <c r="T89"/>
  <c r="V89" s="1"/>
  <c r="T90"/>
  <c r="V90" s="1"/>
  <c r="W90" s="1"/>
  <c r="I91" s="1"/>
  <c r="T139"/>
  <c r="V139" s="1"/>
  <c r="T215"/>
  <c r="V215" s="1"/>
  <c r="T127"/>
  <c r="V127" s="1"/>
  <c r="T197"/>
  <c r="V197" s="1"/>
  <c r="W197" s="1"/>
  <c r="I198" s="1"/>
  <c r="T146"/>
  <c r="V146" s="1"/>
  <c r="T130"/>
  <c r="V130" s="1"/>
  <c r="T106"/>
  <c r="V106" s="1"/>
  <c r="T171"/>
  <c r="V171" s="1"/>
  <c r="T201"/>
  <c r="T86"/>
  <c r="V86" s="1"/>
  <c r="T191"/>
  <c r="V191" s="1"/>
  <c r="T176"/>
  <c r="V176" s="1"/>
  <c r="T74"/>
  <c r="V74" s="1"/>
  <c r="T79"/>
  <c r="V79" s="1"/>
  <c r="W79" s="1"/>
  <c r="I80" s="1"/>
  <c r="T102"/>
  <c r="V102" s="1"/>
  <c r="T129"/>
  <c r="V129" s="1"/>
  <c r="T88"/>
  <c r="V88" s="1"/>
  <c r="T148"/>
  <c r="V148" s="1"/>
  <c r="T114"/>
  <c r="V114" s="1"/>
  <c r="T56"/>
  <c r="V56" s="1"/>
  <c r="W56" s="1"/>
  <c r="I57" s="1"/>
  <c r="T101"/>
  <c r="V101" s="1"/>
  <c r="W101" s="1"/>
  <c r="I102" s="1"/>
  <c r="T153"/>
  <c r="V153" s="1"/>
  <c r="T190"/>
  <c r="V190" s="1"/>
  <c r="W190" s="1"/>
  <c r="I191" s="1"/>
  <c r="T160"/>
  <c r="V160" s="1"/>
  <c r="W160" s="1"/>
  <c r="I161" s="1"/>
  <c r="T213"/>
  <c r="V213" s="1"/>
  <c r="T206"/>
  <c r="V206" s="1"/>
  <c r="W206" s="1"/>
  <c r="I207" s="1"/>
  <c r="T205"/>
  <c r="V205" s="1"/>
  <c r="T204"/>
  <c r="V204" s="1"/>
  <c r="T184"/>
  <c r="V184" s="1"/>
  <c r="T220"/>
  <c r="V220" s="1"/>
  <c r="T183"/>
  <c r="V183" s="1"/>
  <c r="T143"/>
  <c r="V143" s="1"/>
  <c r="T75"/>
  <c r="V75" s="1"/>
  <c r="W75" s="1"/>
  <c r="I76" s="1"/>
  <c r="T83"/>
  <c r="V83" s="1"/>
  <c r="T140"/>
  <c r="V140" s="1"/>
  <c r="T109"/>
  <c r="V109" s="1"/>
  <c r="T116"/>
  <c r="V116" s="1"/>
  <c r="T99"/>
  <c r="V99" s="1"/>
  <c r="W99" s="1"/>
  <c r="I100" s="1"/>
  <c r="T117"/>
  <c r="V117" s="1"/>
  <c r="T166"/>
  <c r="T207"/>
  <c r="V207" s="1"/>
  <c r="W207" s="1"/>
  <c r="I208" s="1"/>
  <c r="T211"/>
  <c r="V211" s="1"/>
  <c r="T194"/>
  <c r="V194" s="1"/>
  <c r="T150"/>
  <c r="V150" s="1"/>
  <c r="W150" s="1"/>
  <c r="I151" s="1"/>
  <c r="T193"/>
  <c r="V193" s="1"/>
  <c r="T62"/>
  <c r="V62" s="1"/>
  <c r="W62" s="1"/>
  <c r="I63" s="1"/>
  <c r="T61"/>
  <c r="V61" s="1"/>
  <c r="T57"/>
  <c r="U57" s="1"/>
  <c r="T113"/>
  <c r="V113" s="1"/>
  <c r="T192"/>
  <c r="V192" s="1"/>
  <c r="T196"/>
  <c r="V196" s="1"/>
  <c r="T132"/>
  <c r="V132" s="1"/>
  <c r="W132" s="1"/>
  <c r="I133" s="1"/>
  <c r="T63"/>
  <c r="V63" s="1"/>
  <c r="T126"/>
  <c r="V126" s="1"/>
  <c r="T157"/>
  <c r="V157" s="1"/>
  <c r="T195"/>
  <c r="V195" s="1"/>
  <c r="T60"/>
  <c r="V60" s="1"/>
  <c r="T81"/>
  <c r="V81" s="1"/>
  <c r="W81" s="1"/>
  <c r="I82" s="1"/>
  <c r="T111"/>
  <c r="V111" s="1"/>
  <c r="W111" s="1"/>
  <c r="I112" s="1"/>
  <c r="T225"/>
  <c r="V225" s="1"/>
  <c r="W225" s="1"/>
  <c r="I226" s="1"/>
  <c r="T212"/>
  <c r="V212" s="1"/>
  <c r="T85"/>
  <c r="V85" s="1"/>
  <c r="T77"/>
  <c r="V77" s="1"/>
  <c r="T188"/>
  <c r="V188" s="1"/>
  <c r="T172"/>
  <c r="V172" s="1"/>
  <c r="T145"/>
  <c r="V145" s="1"/>
  <c r="T107"/>
  <c r="V107" s="1"/>
  <c r="W107" s="1"/>
  <c r="I108" s="1"/>
  <c r="T92"/>
  <c r="V92" s="1"/>
  <c r="T118"/>
  <c r="V118" s="1"/>
  <c r="W118" s="1"/>
  <c r="I119" s="1"/>
  <c r="T128"/>
  <c r="V128" s="1"/>
  <c r="W128" s="1"/>
  <c r="I129" s="1"/>
  <c r="T198"/>
  <c r="V198" s="1"/>
  <c r="W198" s="1"/>
  <c r="I199" s="1"/>
  <c r="T121"/>
  <c r="V121" s="1"/>
  <c r="T91"/>
  <c r="V91" s="1"/>
  <c r="T155"/>
  <c r="V155" s="1"/>
  <c r="T105"/>
  <c r="V105" s="1"/>
  <c r="T208"/>
  <c r="V208" s="1"/>
  <c r="T136"/>
  <c r="V136" s="1"/>
  <c r="W136" s="1"/>
  <c r="I137" s="1"/>
  <c r="T164"/>
  <c r="V164" s="1"/>
  <c r="T123"/>
  <c r="V123" s="1"/>
  <c r="T131"/>
  <c r="V131" s="1"/>
  <c r="W131" s="1"/>
  <c r="I132" s="1"/>
  <c r="T178"/>
  <c r="V178" s="1"/>
  <c r="T154"/>
  <c r="V154" s="1"/>
  <c r="W154" s="1"/>
  <c r="I155" s="1"/>
  <c r="T210"/>
  <c r="V210" s="1"/>
  <c r="T214"/>
  <c r="V214" s="1"/>
  <c r="W214" s="1"/>
  <c r="I215" s="1"/>
  <c r="T144"/>
  <c r="V144" s="1"/>
  <c r="T209"/>
  <c r="V209" s="1"/>
  <c r="T187"/>
  <c r="V187" s="1"/>
  <c r="T219"/>
  <c r="V219" s="1"/>
  <c r="W219" s="1"/>
  <c r="I220" s="1"/>
  <c r="T122"/>
  <c r="V122" s="1"/>
  <c r="T222"/>
  <c r="T223"/>
  <c r="V223" s="1"/>
  <c r="T120"/>
  <c r="V120" s="1"/>
  <c r="T200"/>
  <c r="V200" s="1"/>
  <c r="T177"/>
  <c r="V177" s="1"/>
  <c r="T67"/>
  <c r="V67" s="1"/>
  <c r="T76"/>
  <c r="V76" s="1"/>
  <c r="T65"/>
  <c r="V65" s="1"/>
  <c r="W65" s="1"/>
  <c r="I66" s="1"/>
  <c r="T137"/>
  <c r="V137" s="1"/>
  <c r="W137" s="1"/>
  <c r="I138" s="1"/>
  <c r="P58"/>
  <c r="T70"/>
  <c r="V70" s="1"/>
  <c r="P490"/>
  <c r="X56"/>
  <c r="L969"/>
  <c r="K969" s="1"/>
  <c r="Q968"/>
  <c r="X968" s="1"/>
  <c r="R968"/>
  <c r="S968" s="1"/>
  <c r="M968"/>
  <c r="O969"/>
  <c r="L273"/>
  <c r="Q272"/>
  <c r="X272" s="1"/>
  <c r="R272"/>
  <c r="S272" s="1"/>
  <c r="M272"/>
  <c r="O273"/>
  <c r="N273" s="1"/>
  <c r="K273"/>
  <c r="P729"/>
  <c r="P730"/>
  <c r="L520"/>
  <c r="K520" s="1"/>
  <c r="O520"/>
  <c r="Q519"/>
  <c r="X519" s="1"/>
  <c r="R519"/>
  <c r="S519" s="1"/>
  <c r="M519"/>
  <c r="P272"/>
  <c r="L730"/>
  <c r="Q729"/>
  <c r="M729"/>
  <c r="R729"/>
  <c r="S729" s="1"/>
  <c r="O730"/>
  <c r="R730"/>
  <c r="S730" s="1"/>
  <c r="M730"/>
  <c r="P228"/>
  <c r="L491"/>
  <c r="Q490"/>
  <c r="X491" s="1"/>
  <c r="O491"/>
  <c r="M491"/>
  <c r="R491"/>
  <c r="S491" s="1"/>
  <c r="M490"/>
  <c r="R490"/>
  <c r="S490" s="1"/>
  <c r="N520"/>
  <c r="P520" s="1"/>
  <c r="P519"/>
  <c r="P968"/>
  <c r="N969"/>
  <c r="L229"/>
  <c r="K229" s="1"/>
  <c r="M228"/>
  <c r="Q228"/>
  <c r="X228" s="1"/>
  <c r="R228"/>
  <c r="S228" s="1"/>
  <c r="O229"/>
  <c r="N229" s="1"/>
  <c r="O324"/>
  <c r="N324" s="1"/>
  <c r="P324" s="1"/>
  <c r="K324"/>
  <c r="L325" s="1"/>
  <c r="O764"/>
  <c r="N764" s="1"/>
  <c r="K764"/>
  <c r="L765" s="1"/>
  <c r="M763"/>
  <c r="R763"/>
  <c r="S763" s="1"/>
  <c r="Q763"/>
  <c r="X763" s="1"/>
  <c r="M323"/>
  <c r="Q323"/>
  <c r="X323" s="1"/>
  <c r="R323"/>
  <c r="S323" s="1"/>
  <c r="P763"/>
  <c r="X489"/>
  <c r="P57" l="1"/>
  <c r="Q57"/>
  <c r="T69"/>
  <c r="V69" s="1"/>
  <c r="T180"/>
  <c r="V180" s="1"/>
  <c r="W181" s="1"/>
  <c r="I182" s="1"/>
  <c r="T202"/>
  <c r="V202" s="1"/>
  <c r="T72"/>
  <c r="V72" s="1"/>
  <c r="T112"/>
  <c r="T119"/>
  <c r="V119" s="1"/>
  <c r="W120" s="1"/>
  <c r="I121" s="1"/>
  <c r="T138"/>
  <c r="V138" s="1"/>
  <c r="T104"/>
  <c r="V104" s="1"/>
  <c r="W105" s="1"/>
  <c r="I106" s="1"/>
  <c r="T167"/>
  <c r="V167" s="1"/>
  <c r="T68"/>
  <c r="V68" s="1"/>
  <c r="T73"/>
  <c r="V73" s="1"/>
  <c r="W74" s="1"/>
  <c r="I75" s="1"/>
  <c r="T87"/>
  <c r="V87" s="1"/>
  <c r="W159"/>
  <c r="I160" s="1"/>
  <c r="W66"/>
  <c r="I67" s="1"/>
  <c r="W70"/>
  <c r="I71" s="1"/>
  <c r="W217"/>
  <c r="I218" s="1"/>
  <c r="L455"/>
  <c r="K455" s="1"/>
  <c r="R454"/>
  <c r="S454" s="1"/>
  <c r="Q454"/>
  <c r="X454" s="1"/>
  <c r="M454"/>
  <c r="O455"/>
  <c r="N455" s="1"/>
  <c r="W178"/>
  <c r="I179" s="1"/>
  <c r="W177"/>
  <c r="I178" s="1"/>
  <c r="W103"/>
  <c r="I104" s="1"/>
  <c r="W102"/>
  <c r="I103" s="1"/>
  <c r="W153"/>
  <c r="I154" s="1"/>
  <c r="W152"/>
  <c r="I153" s="1"/>
  <c r="U124"/>
  <c r="V124"/>
  <c r="W124" s="1"/>
  <c r="I125" s="1"/>
  <c r="W67"/>
  <c r="I68" s="1"/>
  <c r="W106"/>
  <c r="I107" s="1"/>
  <c r="W89"/>
  <c r="I90" s="1"/>
  <c r="W133"/>
  <c r="I134" s="1"/>
  <c r="W149"/>
  <c r="I150" s="1"/>
  <c r="W221"/>
  <c r="I222" s="1"/>
  <c r="W77"/>
  <c r="I78" s="1"/>
  <c r="W76"/>
  <c r="I77" s="1"/>
  <c r="W196"/>
  <c r="I197" s="1"/>
  <c r="W195"/>
  <c r="I196" s="1"/>
  <c r="V166"/>
  <c r="U166"/>
  <c r="W144"/>
  <c r="I145" s="1"/>
  <c r="W143"/>
  <c r="I144" s="1"/>
  <c r="W130"/>
  <c r="I131" s="1"/>
  <c r="W129"/>
  <c r="I130" s="1"/>
  <c r="W172"/>
  <c r="I173" s="1"/>
  <c r="W187"/>
  <c r="I188" s="1"/>
  <c r="W186"/>
  <c r="I187" s="1"/>
  <c r="W88"/>
  <c r="I89" s="1"/>
  <c r="W87"/>
  <c r="I88" s="1"/>
  <c r="W121"/>
  <c r="I122" s="1"/>
  <c r="W188"/>
  <c r="I189" s="1"/>
  <c r="W80"/>
  <c r="I81" s="1"/>
  <c r="W59"/>
  <c r="I60" s="1"/>
  <c r="W209"/>
  <c r="I210" s="1"/>
  <c r="W208"/>
  <c r="I209" s="1"/>
  <c r="W123"/>
  <c r="I124" s="1"/>
  <c r="W122"/>
  <c r="I123" s="1"/>
  <c r="W92"/>
  <c r="I93" s="1"/>
  <c r="W91"/>
  <c r="I92" s="1"/>
  <c r="W61"/>
  <c r="I62" s="1"/>
  <c r="W60"/>
  <c r="I61" s="1"/>
  <c r="V201"/>
  <c r="W201" s="1"/>
  <c r="I202" s="1"/>
  <c r="U201"/>
  <c r="W95"/>
  <c r="I96" s="1"/>
  <c r="V112"/>
  <c r="U112"/>
  <c r="W180"/>
  <c r="I181" s="1"/>
  <c r="W179"/>
  <c r="I180" s="1"/>
  <c r="W213"/>
  <c r="I214" s="1"/>
  <c r="W71"/>
  <c r="I72" s="1"/>
  <c r="W158"/>
  <c r="I159" s="1"/>
  <c r="W185"/>
  <c r="I186" s="1"/>
  <c r="V222"/>
  <c r="W222" s="1"/>
  <c r="I223" s="1"/>
  <c r="U222"/>
  <c r="W212"/>
  <c r="I213" s="1"/>
  <c r="W211"/>
  <c r="I212" s="1"/>
  <c r="W155"/>
  <c r="I156" s="1"/>
  <c r="W145"/>
  <c r="I146" s="1"/>
  <c r="W86"/>
  <c r="I87" s="1"/>
  <c r="W215"/>
  <c r="I216" s="1"/>
  <c r="W202"/>
  <c r="I203" s="1"/>
  <c r="W72"/>
  <c r="I73" s="1"/>
  <c r="W73"/>
  <c r="I74" s="1"/>
  <c r="W142"/>
  <c r="I143" s="1"/>
  <c r="W192"/>
  <c r="I193" s="1"/>
  <c r="W191"/>
  <c r="I192" s="1"/>
  <c r="W139"/>
  <c r="I140" s="1"/>
  <c r="W138"/>
  <c r="I139" s="1"/>
  <c r="W168"/>
  <c r="I169" s="1"/>
  <c r="W167"/>
  <c r="I168" s="1"/>
  <c r="W223"/>
  <c r="I224" s="1"/>
  <c r="W210"/>
  <c r="I211" s="1"/>
  <c r="W194"/>
  <c r="I195" s="1"/>
  <c r="W140"/>
  <c r="I141" s="1"/>
  <c r="W205"/>
  <c r="I206" s="1"/>
  <c r="W114"/>
  <c r="I115" s="1"/>
  <c r="W104"/>
  <c r="I105" s="1"/>
  <c r="W68"/>
  <c r="I69" s="1"/>
  <c r="T82"/>
  <c r="V82" s="1"/>
  <c r="T174"/>
  <c r="V57"/>
  <c r="W110"/>
  <c r="I111" s="1"/>
  <c r="W109"/>
  <c r="I110" s="1"/>
  <c r="W157"/>
  <c r="I158" s="1"/>
  <c r="W156"/>
  <c r="I157" s="1"/>
  <c r="W216"/>
  <c r="I217" s="1"/>
  <c r="W151"/>
  <c r="I152" s="1"/>
  <c r="W141"/>
  <c r="I142" s="1"/>
  <c r="W97"/>
  <c r="I98" s="1"/>
  <c r="W224"/>
  <c r="I225" s="1"/>
  <c r="W117"/>
  <c r="I118" s="1"/>
  <c r="W116"/>
  <c r="I117" s="1"/>
  <c r="W164"/>
  <c r="I165" s="1"/>
  <c r="W163"/>
  <c r="I164" s="1"/>
  <c r="W148"/>
  <c r="I149" s="1"/>
  <c r="W147"/>
  <c r="I148" s="1"/>
  <c r="W63"/>
  <c r="I64" s="1"/>
  <c r="W193"/>
  <c r="I194" s="1"/>
  <c r="W184"/>
  <c r="I185" s="1"/>
  <c r="W146"/>
  <c r="I147" s="1"/>
  <c r="W189"/>
  <c r="I190" s="1"/>
  <c r="W108"/>
  <c r="I109" s="1"/>
  <c r="W115"/>
  <c r="I116" s="1"/>
  <c r="W100"/>
  <c r="I101" s="1"/>
  <c r="T134"/>
  <c r="V134" s="1"/>
  <c r="W127"/>
  <c r="I128" s="1"/>
  <c r="W162"/>
  <c r="I163" s="1"/>
  <c r="W161"/>
  <c r="I162" s="1"/>
  <c r="T199"/>
  <c r="V199" s="1"/>
  <c r="W199" s="1"/>
  <c r="I200" s="1"/>
  <c r="T227"/>
  <c r="V227" s="1"/>
  <c r="T175"/>
  <c r="V175" s="1"/>
  <c r="W176" s="1"/>
  <c r="I177" s="1"/>
  <c r="T226"/>
  <c r="V226" s="1"/>
  <c r="W226" s="1"/>
  <c r="I227" s="1"/>
  <c r="T93"/>
  <c r="V93" s="1"/>
  <c r="W93" s="1"/>
  <c r="I94" s="1"/>
  <c r="T203"/>
  <c r="V203" s="1"/>
  <c r="W203" s="1"/>
  <c r="I204" s="1"/>
  <c r="T173"/>
  <c r="V173" s="1"/>
  <c r="W173" s="1"/>
  <c r="I174" s="1"/>
  <c r="T165"/>
  <c r="V165" s="1"/>
  <c r="W165" s="1"/>
  <c r="I166" s="1"/>
  <c r="T170"/>
  <c r="V170" s="1"/>
  <c r="T182"/>
  <c r="V182" s="1"/>
  <c r="W182" s="1"/>
  <c r="I183" s="1"/>
  <c r="T169"/>
  <c r="V169" s="1"/>
  <c r="W169" s="1"/>
  <c r="I170" s="1"/>
  <c r="T84"/>
  <c r="V84" s="1"/>
  <c r="W84" s="1"/>
  <c r="I85" s="1"/>
  <c r="T125"/>
  <c r="V125" s="1"/>
  <c r="W125" s="1"/>
  <c r="I126" s="1"/>
  <c r="W220"/>
  <c r="I221" s="1"/>
  <c r="W64"/>
  <c r="I65" s="1"/>
  <c r="W78"/>
  <c r="I79" s="1"/>
  <c r="X490"/>
  <c r="L970"/>
  <c r="K970" s="1"/>
  <c r="Q969"/>
  <c r="X969" s="1"/>
  <c r="R969"/>
  <c r="S969" s="1"/>
  <c r="M969"/>
  <c r="O970"/>
  <c r="P273"/>
  <c r="P229"/>
  <c r="N230"/>
  <c r="L230"/>
  <c r="K230" s="1"/>
  <c r="Q229"/>
  <c r="X229" s="1"/>
  <c r="R229"/>
  <c r="S229" s="1"/>
  <c r="T229" s="1"/>
  <c r="V229" s="1"/>
  <c r="M229"/>
  <c r="O230"/>
  <c r="P969"/>
  <c r="N970"/>
  <c r="L521"/>
  <c r="K521" s="1"/>
  <c r="Q520"/>
  <c r="X520" s="1"/>
  <c r="R520"/>
  <c r="S520" s="1"/>
  <c r="O521"/>
  <c r="N521" s="1"/>
  <c r="M520"/>
  <c r="L274"/>
  <c r="Q273"/>
  <c r="X273" s="1"/>
  <c r="R273"/>
  <c r="S273" s="1"/>
  <c r="M273"/>
  <c r="O274"/>
  <c r="N274" s="1"/>
  <c r="K274"/>
  <c r="T228"/>
  <c r="V228" s="1"/>
  <c r="W228" s="1"/>
  <c r="I229" s="1"/>
  <c r="X729"/>
  <c r="X730"/>
  <c r="O325"/>
  <c r="N325" s="1"/>
  <c r="K325"/>
  <c r="L326" s="1"/>
  <c r="O765"/>
  <c r="N765" s="1"/>
  <c r="P765" s="1"/>
  <c r="K765"/>
  <c r="L766" s="1"/>
  <c r="M764"/>
  <c r="Q764"/>
  <c r="X764" s="1"/>
  <c r="R764"/>
  <c r="S764" s="1"/>
  <c r="P764"/>
  <c r="M324"/>
  <c r="R324"/>
  <c r="S324" s="1"/>
  <c r="Q324"/>
  <c r="X324" s="1"/>
  <c r="W119" l="1"/>
  <c r="I120" s="1"/>
  <c r="X58"/>
  <c r="X57"/>
  <c r="W69"/>
  <c r="I70" s="1"/>
  <c r="W170"/>
  <c r="I171" s="1"/>
  <c r="L456"/>
  <c r="R455"/>
  <c r="S455" s="1"/>
  <c r="Q455"/>
  <c r="M455"/>
  <c r="O456"/>
  <c r="M456"/>
  <c r="R456"/>
  <c r="S456" s="1"/>
  <c r="W82"/>
  <c r="I83" s="1"/>
  <c r="W83"/>
  <c r="I84" s="1"/>
  <c r="V174"/>
  <c r="W174" s="1"/>
  <c r="I175" s="1"/>
  <c r="U174"/>
  <c r="W171"/>
  <c r="I172" s="1"/>
  <c r="W58"/>
  <c r="I59" s="1"/>
  <c r="W57"/>
  <c r="I58" s="1"/>
  <c r="W166"/>
  <c r="I167" s="1"/>
  <c r="W227"/>
  <c r="I228" s="1"/>
  <c r="W175"/>
  <c r="I176" s="1"/>
  <c r="W200"/>
  <c r="I201" s="1"/>
  <c r="W135"/>
  <c r="I136" s="1"/>
  <c r="W134"/>
  <c r="I135" s="1"/>
  <c r="P455"/>
  <c r="P456"/>
  <c r="W94"/>
  <c r="I95" s="1"/>
  <c r="W113"/>
  <c r="I114" s="1"/>
  <c r="W112"/>
  <c r="I113" s="1"/>
  <c r="W85"/>
  <c r="I86" s="1"/>
  <c r="W126"/>
  <c r="I127" s="1"/>
  <c r="W204"/>
  <c r="I205" s="1"/>
  <c r="W183"/>
  <c r="I184" s="1"/>
  <c r="W229"/>
  <c r="I230" s="1"/>
  <c r="P274"/>
  <c r="L231"/>
  <c r="K231" s="1"/>
  <c r="R230"/>
  <c r="S230" s="1"/>
  <c r="M230"/>
  <c r="Q230"/>
  <c r="X230" s="1"/>
  <c r="O231"/>
  <c r="L971"/>
  <c r="K971" s="1"/>
  <c r="Q970"/>
  <c r="X970" s="1"/>
  <c r="R970"/>
  <c r="S970" s="1"/>
  <c r="M970"/>
  <c r="O971"/>
  <c r="N971" s="1"/>
  <c r="P970"/>
  <c r="P230"/>
  <c r="N231"/>
  <c r="L522"/>
  <c r="K522" s="1"/>
  <c r="R521"/>
  <c r="S521" s="1"/>
  <c r="Q521"/>
  <c r="X521" s="1"/>
  <c r="M521"/>
  <c r="O522"/>
  <c r="N522" s="1"/>
  <c r="L275"/>
  <c r="K275" s="1"/>
  <c r="R274"/>
  <c r="S274" s="1"/>
  <c r="M274"/>
  <c r="Q274"/>
  <c r="X274" s="1"/>
  <c r="O275"/>
  <c r="N275" s="1"/>
  <c r="P521"/>
  <c r="O326"/>
  <c r="N326" s="1"/>
  <c r="K326"/>
  <c r="L327" s="1"/>
  <c r="O766"/>
  <c r="N766" s="1"/>
  <c r="P766" s="1"/>
  <c r="K766"/>
  <c r="L767" s="1"/>
  <c r="M765"/>
  <c r="Q765"/>
  <c r="X765" s="1"/>
  <c r="R765"/>
  <c r="S765" s="1"/>
  <c r="M325"/>
  <c r="R325"/>
  <c r="S325" s="1"/>
  <c r="Q325"/>
  <c r="X325" s="1"/>
  <c r="P325"/>
  <c r="X455" l="1"/>
  <c r="X456"/>
  <c r="L232"/>
  <c r="M231"/>
  <c r="R231"/>
  <c r="S231" s="1"/>
  <c r="Q231"/>
  <c r="O232"/>
  <c r="R232"/>
  <c r="S232" s="1"/>
  <c r="M232"/>
  <c r="P971"/>
  <c r="L972"/>
  <c r="K972" s="1"/>
  <c r="Q971"/>
  <c r="X971" s="1"/>
  <c r="O972"/>
  <c r="N972" s="1"/>
  <c r="R971"/>
  <c r="S971" s="1"/>
  <c r="M971"/>
  <c r="L276"/>
  <c r="M275"/>
  <c r="Q275"/>
  <c r="X275" s="1"/>
  <c r="R275"/>
  <c r="S275" s="1"/>
  <c r="T275" s="1"/>
  <c r="V275" s="1"/>
  <c r="K276"/>
  <c r="O276"/>
  <c r="N276" s="1"/>
  <c r="L523"/>
  <c r="K523" s="1"/>
  <c r="Q522"/>
  <c r="X522" s="1"/>
  <c r="R522"/>
  <c r="S522" s="1"/>
  <c r="M522"/>
  <c r="O523"/>
  <c r="N523" s="1"/>
  <c r="P275"/>
  <c r="P522"/>
  <c r="P231"/>
  <c r="P232"/>
  <c r="T253"/>
  <c r="V253" s="1"/>
  <c r="T230"/>
  <c r="V230" s="1"/>
  <c r="W230" s="1"/>
  <c r="I231" s="1"/>
  <c r="T232"/>
  <c r="T247"/>
  <c r="V247" s="1"/>
  <c r="T251"/>
  <c r="V251" s="1"/>
  <c r="T255"/>
  <c r="V255" s="1"/>
  <c r="T239"/>
  <c r="V239" s="1"/>
  <c r="T254"/>
  <c r="V254" s="1"/>
  <c r="T268"/>
  <c r="V268" s="1"/>
  <c r="T233"/>
  <c r="V233" s="1"/>
  <c r="T272"/>
  <c r="V272" s="1"/>
  <c r="T249"/>
  <c r="V249" s="1"/>
  <c r="T235"/>
  <c r="V235" s="1"/>
  <c r="T231"/>
  <c r="V231" s="1"/>
  <c r="T244"/>
  <c r="V244" s="1"/>
  <c r="T257"/>
  <c r="V257" s="1"/>
  <c r="T269"/>
  <c r="V269" s="1"/>
  <c r="T263"/>
  <c r="V263" s="1"/>
  <c r="T246"/>
  <c r="T262"/>
  <c r="V262" s="1"/>
  <c r="T238"/>
  <c r="V238" s="1"/>
  <c r="T271"/>
  <c r="V271" s="1"/>
  <c r="T256"/>
  <c r="V256" s="1"/>
  <c r="T236"/>
  <c r="V236" s="1"/>
  <c r="T264"/>
  <c r="V264" s="1"/>
  <c r="T274"/>
  <c r="V274" s="1"/>
  <c r="O327"/>
  <c r="N327" s="1"/>
  <c r="K327"/>
  <c r="L328" s="1"/>
  <c r="O767"/>
  <c r="N767" s="1"/>
  <c r="K767"/>
  <c r="L768" s="1"/>
  <c r="M326"/>
  <c r="Q326"/>
  <c r="X326" s="1"/>
  <c r="R326"/>
  <c r="S326" s="1"/>
  <c r="M766"/>
  <c r="Q766"/>
  <c r="X766" s="1"/>
  <c r="R766"/>
  <c r="S766" s="1"/>
  <c r="P326"/>
  <c r="T250" l="1"/>
  <c r="V250" s="1"/>
  <c r="U250"/>
  <c r="T258"/>
  <c r="V258" s="1"/>
  <c r="W258" s="1"/>
  <c r="I259" s="1"/>
  <c r="T240"/>
  <c r="V240" s="1"/>
  <c r="T273"/>
  <c r="V273" s="1"/>
  <c r="T243"/>
  <c r="V243" s="1"/>
  <c r="W244" s="1"/>
  <c r="I245" s="1"/>
  <c r="T252"/>
  <c r="V252" s="1"/>
  <c r="T245"/>
  <c r="V245" s="1"/>
  <c r="W245" s="1"/>
  <c r="I246" s="1"/>
  <c r="T265"/>
  <c r="V265" s="1"/>
  <c r="W231"/>
  <c r="I232" s="1"/>
  <c r="T261"/>
  <c r="V261" s="1"/>
  <c r="W262" s="1"/>
  <c r="I263" s="1"/>
  <c r="W274"/>
  <c r="I275" s="1"/>
  <c r="T266"/>
  <c r="V266" s="1"/>
  <c r="T259"/>
  <c r="V259" s="1"/>
  <c r="W259" s="1"/>
  <c r="I260" s="1"/>
  <c r="T241"/>
  <c r="V241" s="1"/>
  <c r="T248"/>
  <c r="V248" s="1"/>
  <c r="W249" s="1"/>
  <c r="I250" s="1"/>
  <c r="T267"/>
  <c r="V267" s="1"/>
  <c r="W268" s="1"/>
  <c r="I269" s="1"/>
  <c r="T237"/>
  <c r="V237" s="1"/>
  <c r="W238" s="1"/>
  <c r="I239" s="1"/>
  <c r="T242"/>
  <c r="V242" s="1"/>
  <c r="W243" s="1"/>
  <c r="I244" s="1"/>
  <c r="W264"/>
  <c r="I265" s="1"/>
  <c r="V246"/>
  <c r="U246"/>
  <c r="U267"/>
  <c r="W256"/>
  <c r="I257" s="1"/>
  <c r="W266"/>
  <c r="I267" s="1"/>
  <c r="T270"/>
  <c r="T234"/>
  <c r="V234" s="1"/>
  <c r="W235" s="1"/>
  <c r="I236" s="1"/>
  <c r="T260"/>
  <c r="V260" s="1"/>
  <c r="W260" s="1"/>
  <c r="I261" s="1"/>
  <c r="W236"/>
  <c r="I237" s="1"/>
  <c r="W257"/>
  <c r="I258" s="1"/>
  <c r="L973"/>
  <c r="K973" s="1"/>
  <c r="Q972"/>
  <c r="X972" s="1"/>
  <c r="O973"/>
  <c r="N973" s="1"/>
  <c r="R972"/>
  <c r="S972" s="1"/>
  <c r="M972"/>
  <c r="P972"/>
  <c r="L524"/>
  <c r="K524" s="1"/>
  <c r="R523"/>
  <c r="S523" s="1"/>
  <c r="O524"/>
  <c r="N524" s="1"/>
  <c r="Q523"/>
  <c r="X523" s="1"/>
  <c r="M523"/>
  <c r="P523"/>
  <c r="W239"/>
  <c r="I240" s="1"/>
  <c r="W241"/>
  <c r="I242" s="1"/>
  <c r="W255"/>
  <c r="I256" s="1"/>
  <c r="W254"/>
  <c r="I255" s="1"/>
  <c r="W240"/>
  <c r="I241" s="1"/>
  <c r="W237"/>
  <c r="I238" s="1"/>
  <c r="W253"/>
  <c r="I254" s="1"/>
  <c r="W265"/>
  <c r="I266" s="1"/>
  <c r="L277"/>
  <c r="K277" s="1"/>
  <c r="M276"/>
  <c r="Q276"/>
  <c r="X276" s="1"/>
  <c r="R276"/>
  <c r="S276" s="1"/>
  <c r="O277"/>
  <c r="N277" s="1"/>
  <c r="X231"/>
  <c r="X232"/>
  <c r="W269"/>
  <c r="I270" s="1"/>
  <c r="P276"/>
  <c r="W263"/>
  <c r="I264" s="1"/>
  <c r="W272"/>
  <c r="I273" s="1"/>
  <c r="W275"/>
  <c r="I276" s="1"/>
  <c r="W252"/>
  <c r="I253" s="1"/>
  <c r="W248"/>
  <c r="I249" s="1"/>
  <c r="V232"/>
  <c r="W232" s="1"/>
  <c r="I233" s="1"/>
  <c r="U232"/>
  <c r="W273"/>
  <c r="I274" s="1"/>
  <c r="O328"/>
  <c r="N328" s="1"/>
  <c r="O768"/>
  <c r="N768" s="1"/>
  <c r="K328"/>
  <c r="L329" s="1"/>
  <c r="K768"/>
  <c r="L769" s="1"/>
  <c r="M327"/>
  <c r="Q327"/>
  <c r="X327" s="1"/>
  <c r="R327"/>
  <c r="S327" s="1"/>
  <c r="P767"/>
  <c r="P327"/>
  <c r="M767"/>
  <c r="Q767"/>
  <c r="X767" s="1"/>
  <c r="R767"/>
  <c r="S767" s="1"/>
  <c r="W250" l="1"/>
  <c r="I251" s="1"/>
  <c r="W251"/>
  <c r="I252" s="1"/>
  <c r="W234"/>
  <c r="I235" s="1"/>
  <c r="W261"/>
  <c r="I262" s="1"/>
  <c r="W242"/>
  <c r="I243" s="1"/>
  <c r="W246"/>
  <c r="I247" s="1"/>
  <c r="W267"/>
  <c r="I268" s="1"/>
  <c r="V270"/>
  <c r="U270"/>
  <c r="W247"/>
  <c r="I248" s="1"/>
  <c r="N525"/>
  <c r="P524"/>
  <c r="L974"/>
  <c r="K974" s="1"/>
  <c r="O974"/>
  <c r="Q973"/>
  <c r="X973" s="1"/>
  <c r="M973"/>
  <c r="R973"/>
  <c r="S973" s="1"/>
  <c r="P973"/>
  <c r="N974"/>
  <c r="L525"/>
  <c r="K525" s="1"/>
  <c r="R524"/>
  <c r="S524" s="1"/>
  <c r="M524"/>
  <c r="O525"/>
  <c r="Q524"/>
  <c r="X524" s="1"/>
  <c r="L278"/>
  <c r="K278" s="1"/>
  <c r="R277"/>
  <c r="S277" s="1"/>
  <c r="T277" s="1"/>
  <c r="V277" s="1"/>
  <c r="M277"/>
  <c r="Q277"/>
  <c r="X277" s="1"/>
  <c r="O278"/>
  <c r="N278" s="1"/>
  <c r="W233"/>
  <c r="I234" s="1"/>
  <c r="T276"/>
  <c r="V276" s="1"/>
  <c r="W276" s="1"/>
  <c r="I277" s="1"/>
  <c r="P277"/>
  <c r="O329"/>
  <c r="N329" s="1"/>
  <c r="O769"/>
  <c r="N769" s="1"/>
  <c r="K329"/>
  <c r="L330" s="1"/>
  <c r="K769"/>
  <c r="L770" s="1"/>
  <c r="M328"/>
  <c r="R328"/>
  <c r="S328" s="1"/>
  <c r="Q328"/>
  <c r="X328" s="1"/>
  <c r="M768"/>
  <c r="Q768"/>
  <c r="X768" s="1"/>
  <c r="R768"/>
  <c r="S768" s="1"/>
  <c r="P768"/>
  <c r="P328"/>
  <c r="W271" l="1"/>
  <c r="I272" s="1"/>
  <c r="W270"/>
  <c r="I271" s="1"/>
  <c r="L975"/>
  <c r="K975" s="1"/>
  <c r="Q974"/>
  <c r="X974" s="1"/>
  <c r="M974"/>
  <c r="O975"/>
  <c r="R974"/>
  <c r="S974" s="1"/>
  <c r="L279"/>
  <c r="R278"/>
  <c r="S278" s="1"/>
  <c r="M278"/>
  <c r="Q278"/>
  <c r="X278" s="1"/>
  <c r="O279"/>
  <c r="K279"/>
  <c r="L526"/>
  <c r="Q525"/>
  <c r="X525" s="1"/>
  <c r="R525"/>
  <c r="S525" s="1"/>
  <c r="M525"/>
  <c r="K526"/>
  <c r="O526"/>
  <c r="N526" s="1"/>
  <c r="P525"/>
  <c r="P974"/>
  <c r="N975"/>
  <c r="W277"/>
  <c r="I278" s="1"/>
  <c r="P278"/>
  <c r="N279"/>
  <c r="O330"/>
  <c r="N330" s="1"/>
  <c r="O770"/>
  <c r="N770" s="1"/>
  <c r="K330"/>
  <c r="L331" s="1"/>
  <c r="K770"/>
  <c r="L771" s="1"/>
  <c r="M329"/>
  <c r="R329"/>
  <c r="S329" s="1"/>
  <c r="Q329"/>
  <c r="X329" s="1"/>
  <c r="P329"/>
  <c r="P769"/>
  <c r="R769"/>
  <c r="S769" s="1"/>
  <c r="Q769"/>
  <c r="X769" s="1"/>
  <c r="M769"/>
  <c r="P526" l="1"/>
  <c r="L976"/>
  <c r="K976" s="1"/>
  <c r="R975"/>
  <c r="S975" s="1"/>
  <c r="M975"/>
  <c r="O976"/>
  <c r="N976" s="1"/>
  <c r="Q975"/>
  <c r="X975" s="1"/>
  <c r="P975"/>
  <c r="L527"/>
  <c r="K527" s="1"/>
  <c r="Q526"/>
  <c r="X526" s="1"/>
  <c r="O527"/>
  <c r="N527" s="1"/>
  <c r="R526"/>
  <c r="S526" s="1"/>
  <c r="M526"/>
  <c r="P279"/>
  <c r="N280"/>
  <c r="L280"/>
  <c r="K280" s="1"/>
  <c r="Q279"/>
  <c r="X279" s="1"/>
  <c r="M279"/>
  <c r="R279"/>
  <c r="S279" s="1"/>
  <c r="O280"/>
  <c r="T278"/>
  <c r="V278" s="1"/>
  <c r="W278" s="1"/>
  <c r="I279" s="1"/>
  <c r="O331"/>
  <c r="N331" s="1"/>
  <c r="O771"/>
  <c r="N771" s="1"/>
  <c r="K331"/>
  <c r="L332" s="1"/>
  <c r="K771"/>
  <c r="L772" s="1"/>
  <c r="M330"/>
  <c r="R330"/>
  <c r="S330" s="1"/>
  <c r="Q330"/>
  <c r="X330" s="1"/>
  <c r="P330"/>
  <c r="M770"/>
  <c r="R770"/>
  <c r="S770" s="1"/>
  <c r="Q770"/>
  <c r="X770" s="1"/>
  <c r="P770"/>
  <c r="P527" l="1"/>
  <c r="N528"/>
  <c r="L528"/>
  <c r="K528" s="1"/>
  <c r="Q527"/>
  <c r="X527" s="1"/>
  <c r="R527"/>
  <c r="S527" s="1"/>
  <c r="M527"/>
  <c r="O528"/>
  <c r="L977"/>
  <c r="K977" s="1"/>
  <c r="O977"/>
  <c r="N977" s="1"/>
  <c r="R976"/>
  <c r="S976" s="1"/>
  <c r="Q976"/>
  <c r="X976" s="1"/>
  <c r="M976"/>
  <c r="L281"/>
  <c r="Q280"/>
  <c r="X280" s="1"/>
  <c r="M280"/>
  <c r="R280"/>
  <c r="S280" s="1"/>
  <c r="O281"/>
  <c r="N281" s="1"/>
  <c r="K281"/>
  <c r="P976"/>
  <c r="P280"/>
  <c r="T279"/>
  <c r="O772"/>
  <c r="O332"/>
  <c r="N332" s="1"/>
  <c r="K332"/>
  <c r="N772"/>
  <c r="K772"/>
  <c r="P771"/>
  <c r="P331"/>
  <c r="M331"/>
  <c r="R331"/>
  <c r="S331" s="1"/>
  <c r="Q331"/>
  <c r="X331" s="1"/>
  <c r="M771"/>
  <c r="R771"/>
  <c r="S771" s="1"/>
  <c r="Q771"/>
  <c r="X771" s="1"/>
  <c r="V279" l="1"/>
  <c r="W279" s="1"/>
  <c r="I280" s="1"/>
  <c r="U279"/>
  <c r="P281"/>
  <c r="P977"/>
  <c r="L529"/>
  <c r="K529" s="1"/>
  <c r="R528"/>
  <c r="S528" s="1"/>
  <c r="O529"/>
  <c r="Q528"/>
  <c r="X528" s="1"/>
  <c r="M528"/>
  <c r="L978"/>
  <c r="K978" s="1"/>
  <c r="R977"/>
  <c r="S977" s="1"/>
  <c r="O978"/>
  <c r="N978" s="1"/>
  <c r="Q977"/>
  <c r="X977" s="1"/>
  <c r="M977"/>
  <c r="T280"/>
  <c r="V280" s="1"/>
  <c r="P528"/>
  <c r="N529"/>
  <c r="L282"/>
  <c r="K282" s="1"/>
  <c r="Q281"/>
  <c r="X281" s="1"/>
  <c r="M281"/>
  <c r="R281"/>
  <c r="S281" s="1"/>
  <c r="O282"/>
  <c r="N282" s="1"/>
  <c r="L333"/>
  <c r="K333"/>
  <c r="L773"/>
  <c r="K773" s="1"/>
  <c r="O773"/>
  <c r="N773" s="1"/>
  <c r="O333"/>
  <c r="N333" s="1"/>
  <c r="P772"/>
  <c r="Q772"/>
  <c r="M772"/>
  <c r="R772"/>
  <c r="S772" s="1"/>
  <c r="M332"/>
  <c r="Q332"/>
  <c r="R332"/>
  <c r="S332" s="1"/>
  <c r="P332"/>
  <c r="W280" l="1"/>
  <c r="I281" s="1"/>
  <c r="P282"/>
  <c r="P283"/>
  <c r="L530"/>
  <c r="K530" s="1"/>
  <c r="O530"/>
  <c r="Q529"/>
  <c r="X529" s="1"/>
  <c r="R529"/>
  <c r="S529" s="1"/>
  <c r="M529"/>
  <c r="P978"/>
  <c r="L774"/>
  <c r="Q773"/>
  <c r="X774" s="1"/>
  <c r="O774"/>
  <c r="R774"/>
  <c r="S774" s="1"/>
  <c r="M774"/>
  <c r="R773"/>
  <c r="S773" s="1"/>
  <c r="M773"/>
  <c r="N334"/>
  <c r="P333"/>
  <c r="P774"/>
  <c r="P773"/>
  <c r="L283"/>
  <c r="Q282"/>
  <c r="M282"/>
  <c r="R282"/>
  <c r="S282" s="1"/>
  <c r="O283"/>
  <c r="M283"/>
  <c r="R283"/>
  <c r="S283" s="1"/>
  <c r="T332" s="1"/>
  <c r="V332" s="1"/>
  <c r="L979"/>
  <c r="R978"/>
  <c r="S978" s="1"/>
  <c r="Q978"/>
  <c r="X978" s="1"/>
  <c r="M978"/>
  <c r="O979"/>
  <c r="N979" s="1"/>
  <c r="K979"/>
  <c r="L334"/>
  <c r="K334" s="1"/>
  <c r="Q333"/>
  <c r="X333" s="1"/>
  <c r="O334"/>
  <c r="P529"/>
  <c r="N530"/>
  <c r="R333"/>
  <c r="S333" s="1"/>
  <c r="T281"/>
  <c r="V281" s="1"/>
  <c r="W281" s="1"/>
  <c r="I282" s="1"/>
  <c r="M333"/>
  <c r="X772"/>
  <c r="X332"/>
  <c r="T327" l="1"/>
  <c r="V327" s="1"/>
  <c r="T333"/>
  <c r="V333" s="1"/>
  <c r="W333" s="1"/>
  <c r="I334" s="1"/>
  <c r="T324"/>
  <c r="V324" s="1"/>
  <c r="X773"/>
  <c r="T323"/>
  <c r="V323" s="1"/>
  <c r="T326"/>
  <c r="V326" s="1"/>
  <c r="L335"/>
  <c r="R334"/>
  <c r="S334" s="1"/>
  <c r="Q334"/>
  <c r="M334"/>
  <c r="O335"/>
  <c r="R335"/>
  <c r="S335" s="1"/>
  <c r="M335"/>
  <c r="L531"/>
  <c r="K531" s="1"/>
  <c r="O531"/>
  <c r="N531" s="1"/>
  <c r="R530"/>
  <c r="S530" s="1"/>
  <c r="Q530"/>
  <c r="X530" s="1"/>
  <c r="M530"/>
  <c r="P979"/>
  <c r="P530"/>
  <c r="T282"/>
  <c r="V282" s="1"/>
  <c r="W282" s="1"/>
  <c r="I283" s="1"/>
  <c r="T331"/>
  <c r="V331" s="1"/>
  <c r="W332" s="1"/>
  <c r="I333" s="1"/>
  <c r="T325"/>
  <c r="V325" s="1"/>
  <c r="L980"/>
  <c r="O980"/>
  <c r="N980" s="1"/>
  <c r="Q979"/>
  <c r="X979" s="1"/>
  <c r="K980"/>
  <c r="R979"/>
  <c r="S979" s="1"/>
  <c r="M979"/>
  <c r="P334"/>
  <c r="P335"/>
  <c r="T318"/>
  <c r="V318" s="1"/>
  <c r="T287"/>
  <c r="V287" s="1"/>
  <c r="T302"/>
  <c r="V302" s="1"/>
  <c r="T291"/>
  <c r="V291" s="1"/>
  <c r="T305"/>
  <c r="V305" s="1"/>
  <c r="T284"/>
  <c r="V284" s="1"/>
  <c r="T317"/>
  <c r="T296"/>
  <c r="V296" s="1"/>
  <c r="T306"/>
  <c r="V306" s="1"/>
  <c r="T312"/>
  <c r="V312" s="1"/>
  <c r="T316"/>
  <c r="V316" s="1"/>
  <c r="T295"/>
  <c r="V295" s="1"/>
  <c r="T298"/>
  <c r="V298" s="1"/>
  <c r="T288"/>
  <c r="V288" s="1"/>
  <c r="T283"/>
  <c r="T285"/>
  <c r="V285" s="1"/>
  <c r="T314"/>
  <c r="V314" s="1"/>
  <c r="T290"/>
  <c r="V290" s="1"/>
  <c r="T313"/>
  <c r="V313" s="1"/>
  <c r="T315"/>
  <c r="V315" s="1"/>
  <c r="T299"/>
  <c r="V299" s="1"/>
  <c r="W299" s="1"/>
  <c r="I300" s="1"/>
  <c r="T304"/>
  <c r="V304" s="1"/>
  <c r="T300"/>
  <c r="V300" s="1"/>
  <c r="T289"/>
  <c r="V289" s="1"/>
  <c r="T297"/>
  <c r="V297" s="1"/>
  <c r="T307"/>
  <c r="V307" s="1"/>
  <c r="W307" s="1"/>
  <c r="I308" s="1"/>
  <c r="T286"/>
  <c r="T310"/>
  <c r="V310" s="1"/>
  <c r="T308"/>
  <c r="V308" s="1"/>
  <c r="T311"/>
  <c r="V311" s="1"/>
  <c r="T301"/>
  <c r="V301" s="1"/>
  <c r="T294"/>
  <c r="V294" s="1"/>
  <c r="T303"/>
  <c r="V303" s="1"/>
  <c r="T309"/>
  <c r="V309" s="1"/>
  <c r="T292"/>
  <c r="V292" s="1"/>
  <c r="T293"/>
  <c r="V293" s="1"/>
  <c r="T319"/>
  <c r="V319" s="1"/>
  <c r="W319" s="1"/>
  <c r="I320" s="1"/>
  <c r="T320"/>
  <c r="V320" s="1"/>
  <c r="T321"/>
  <c r="V321" s="1"/>
  <c r="T330"/>
  <c r="V330" s="1"/>
  <c r="T322"/>
  <c r="V322" s="1"/>
  <c r="X282"/>
  <c r="X283"/>
  <c r="T328"/>
  <c r="T329"/>
  <c r="V329" s="1"/>
  <c r="U404"/>
  <c r="U344"/>
  <c r="U867"/>
  <c r="U810"/>
  <c r="U615"/>
  <c r="U474"/>
  <c r="U440"/>
  <c r="U484"/>
  <c r="U929"/>
  <c r="U938"/>
  <c r="U610"/>
  <c r="U866"/>
  <c r="U506"/>
  <c r="U361"/>
  <c r="U755"/>
  <c r="U826"/>
  <c r="U964"/>
  <c r="U652"/>
  <c r="U741"/>
  <c r="U803"/>
  <c r="U850"/>
  <c r="U895"/>
  <c r="U688"/>
  <c r="U533"/>
  <c r="U985"/>
  <c r="U545"/>
  <c r="U966"/>
  <c r="U854"/>
  <c r="U424"/>
  <c r="U333"/>
  <c r="V286" l="1"/>
  <c r="W287" s="1"/>
  <c r="I288" s="1"/>
  <c r="U286"/>
  <c r="W313"/>
  <c r="I314" s="1"/>
  <c r="W288"/>
  <c r="I289" s="1"/>
  <c r="V317"/>
  <c r="W317" s="1"/>
  <c r="I318" s="1"/>
  <c r="U317"/>
  <c r="W327"/>
  <c r="I328" s="1"/>
  <c r="W324"/>
  <c r="I325" s="1"/>
  <c r="W325"/>
  <c r="I326" s="1"/>
  <c r="V328"/>
  <c r="W328" s="1"/>
  <c r="I329" s="1"/>
  <c r="U328"/>
  <c r="W300"/>
  <c r="I301" s="1"/>
  <c r="W292"/>
  <c r="I293" s="1"/>
  <c r="W303"/>
  <c r="I304" s="1"/>
  <c r="W297"/>
  <c r="I298" s="1"/>
  <c r="W314"/>
  <c r="I315" s="1"/>
  <c r="W286"/>
  <c r="I287" s="1"/>
  <c r="W321"/>
  <c r="I322" s="1"/>
  <c r="W301"/>
  <c r="I302" s="1"/>
  <c r="W322"/>
  <c r="I323" s="1"/>
  <c r="W306"/>
  <c r="I307" s="1"/>
  <c r="W309"/>
  <c r="I310" s="1"/>
  <c r="W290"/>
  <c r="I291" s="1"/>
  <c r="W320"/>
  <c r="I321" s="1"/>
  <c r="P531"/>
  <c r="P980"/>
  <c r="L532"/>
  <c r="Q531"/>
  <c r="X531" s="1"/>
  <c r="R531"/>
  <c r="S531" s="1"/>
  <c r="M531"/>
  <c r="O532"/>
  <c r="N532" s="1"/>
  <c r="K532"/>
  <c r="W304"/>
  <c r="I305" s="1"/>
  <c r="V283"/>
  <c r="W283" s="1"/>
  <c r="I284" s="1"/>
  <c r="U283"/>
  <c r="T344"/>
  <c r="V344" s="1"/>
  <c r="T350"/>
  <c r="V350" s="1"/>
  <c r="T345"/>
  <c r="V345" s="1"/>
  <c r="T346"/>
  <c r="V346" s="1"/>
  <c r="T525"/>
  <c r="V525" s="1"/>
  <c r="T483"/>
  <c r="V483" s="1"/>
  <c r="T458"/>
  <c r="V458" s="1"/>
  <c r="T372"/>
  <c r="V372" s="1"/>
  <c r="T403"/>
  <c r="V403" s="1"/>
  <c r="T516"/>
  <c r="V516" s="1"/>
  <c r="T381"/>
  <c r="V381" s="1"/>
  <c r="T367"/>
  <c r="T420"/>
  <c r="V420" s="1"/>
  <c r="T467"/>
  <c r="V467" s="1"/>
  <c r="T454"/>
  <c r="V454" s="1"/>
  <c r="T469"/>
  <c r="V469" s="1"/>
  <c r="T463"/>
  <c r="V463" s="1"/>
  <c r="T373"/>
  <c r="V373" s="1"/>
  <c r="T430"/>
  <c r="V430" s="1"/>
  <c r="T377"/>
  <c r="V377" s="1"/>
  <c r="T375"/>
  <c r="V375" s="1"/>
  <c r="T435"/>
  <c r="V435" s="1"/>
  <c r="T504"/>
  <c r="V504" s="1"/>
  <c r="T493"/>
  <c r="V493" s="1"/>
  <c r="T501"/>
  <c r="V501" s="1"/>
  <c r="T502"/>
  <c r="V502" s="1"/>
  <c r="T349"/>
  <c r="V349" s="1"/>
  <c r="T360"/>
  <c r="V360" s="1"/>
  <c r="T355"/>
  <c r="V355" s="1"/>
  <c r="T348"/>
  <c r="V348" s="1"/>
  <c r="T379"/>
  <c r="V379" s="1"/>
  <c r="T405"/>
  <c r="V405" s="1"/>
  <c r="T473"/>
  <c r="V473" s="1"/>
  <c r="T438"/>
  <c r="V438" s="1"/>
  <c r="T471"/>
  <c r="V471" s="1"/>
  <c r="T424"/>
  <c r="V424" s="1"/>
  <c r="T476"/>
  <c r="V476" s="1"/>
  <c r="T528"/>
  <c r="V528" s="1"/>
  <c r="T427"/>
  <c r="V427" s="1"/>
  <c r="T407"/>
  <c r="V407" s="1"/>
  <c r="T366"/>
  <c r="T388"/>
  <c r="V388" s="1"/>
  <c r="T515"/>
  <c r="V515" s="1"/>
  <c r="T434"/>
  <c r="V434" s="1"/>
  <c r="T414"/>
  <c r="V414" s="1"/>
  <c r="T404"/>
  <c r="V404" s="1"/>
  <c r="W404" s="1"/>
  <c r="I405" s="1"/>
  <c r="T370"/>
  <c r="V370" s="1"/>
  <c r="T486"/>
  <c r="V486" s="1"/>
  <c r="T531"/>
  <c r="V531" s="1"/>
  <c r="T524"/>
  <c r="V524" s="1"/>
  <c r="T505"/>
  <c r="V505" s="1"/>
  <c r="T503"/>
  <c r="V503" s="1"/>
  <c r="T339"/>
  <c r="V339" s="1"/>
  <c r="T343"/>
  <c r="V343" s="1"/>
  <c r="T362"/>
  <c r="T341"/>
  <c r="T429"/>
  <c r="V429" s="1"/>
  <c r="T399"/>
  <c r="V399" s="1"/>
  <c r="T364"/>
  <c r="V364" s="1"/>
  <c r="T484"/>
  <c r="V484" s="1"/>
  <c r="T478"/>
  <c r="V478" s="1"/>
  <c r="T387"/>
  <c r="T440"/>
  <c r="V440" s="1"/>
  <c r="T445"/>
  <c r="V445" s="1"/>
  <c r="T464"/>
  <c r="V464" s="1"/>
  <c r="W464" s="1"/>
  <c r="I465" s="1"/>
  <c r="T453"/>
  <c r="V453" s="1"/>
  <c r="T470"/>
  <c r="V470" s="1"/>
  <c r="T459"/>
  <c r="V459" s="1"/>
  <c r="T416"/>
  <c r="V416" s="1"/>
  <c r="T520"/>
  <c r="V520" s="1"/>
  <c r="T521"/>
  <c r="V521" s="1"/>
  <c r="T395"/>
  <c r="V395" s="1"/>
  <c r="T474"/>
  <c r="V474" s="1"/>
  <c r="W474" s="1"/>
  <c r="I475" s="1"/>
  <c r="T409"/>
  <c r="T436"/>
  <c r="V436" s="1"/>
  <c r="T393"/>
  <c r="T487"/>
  <c r="V487" s="1"/>
  <c r="T511"/>
  <c r="V511" s="1"/>
  <c r="T506"/>
  <c r="V506" s="1"/>
  <c r="T494"/>
  <c r="V494" s="1"/>
  <c r="W494" s="1"/>
  <c r="I495" s="1"/>
  <c r="T496"/>
  <c r="V496" s="1"/>
  <c r="T336"/>
  <c r="V336" s="1"/>
  <c r="T354"/>
  <c r="V354" s="1"/>
  <c r="T361"/>
  <c r="V361" s="1"/>
  <c r="W361" s="1"/>
  <c r="I362" s="1"/>
  <c r="T359"/>
  <c r="V359" s="1"/>
  <c r="T480"/>
  <c r="V480" s="1"/>
  <c r="T398"/>
  <c r="V398" s="1"/>
  <c r="T382"/>
  <c r="V382" s="1"/>
  <c r="W382" s="1"/>
  <c r="I383" s="1"/>
  <c r="T513"/>
  <c r="T417"/>
  <c r="V417" s="1"/>
  <c r="T457"/>
  <c r="V457" s="1"/>
  <c r="T406"/>
  <c r="V406" s="1"/>
  <c r="T461"/>
  <c r="V461" s="1"/>
  <c r="T449"/>
  <c r="V449" s="1"/>
  <c r="T397"/>
  <c r="V397" s="1"/>
  <c r="T426"/>
  <c r="V426" s="1"/>
  <c r="T380"/>
  <c r="V380" s="1"/>
  <c r="T411"/>
  <c r="V411" s="1"/>
  <c r="T378"/>
  <c r="V378" s="1"/>
  <c r="T368"/>
  <c r="V368" s="1"/>
  <c r="T421"/>
  <c r="V421" s="1"/>
  <c r="W421" s="1"/>
  <c r="I422" s="1"/>
  <c r="T432"/>
  <c r="V432" s="1"/>
  <c r="T472"/>
  <c r="V472" s="1"/>
  <c r="W472" s="1"/>
  <c r="I473" s="1"/>
  <c r="T488"/>
  <c r="V488" s="1"/>
  <c r="T497"/>
  <c r="V497" s="1"/>
  <c r="W497" s="1"/>
  <c r="I498" s="1"/>
  <c r="T490"/>
  <c r="T509"/>
  <c r="V509" s="1"/>
  <c r="T337"/>
  <c r="V337" s="1"/>
  <c r="T347"/>
  <c r="V347" s="1"/>
  <c r="T351"/>
  <c r="V351" s="1"/>
  <c r="W351" s="1"/>
  <c r="I352" s="1"/>
  <c r="T481"/>
  <c r="V481" s="1"/>
  <c r="T526"/>
  <c r="V526" s="1"/>
  <c r="T482"/>
  <c r="V482" s="1"/>
  <c r="T413"/>
  <c r="V413" s="1"/>
  <c r="T389"/>
  <c r="T422"/>
  <c r="V422" s="1"/>
  <c r="W422" s="1"/>
  <c r="I423" s="1"/>
  <c r="T415"/>
  <c r="V415" s="1"/>
  <c r="W415" s="1"/>
  <c r="I416" s="1"/>
  <c r="T514"/>
  <c r="V514" s="1"/>
  <c r="T460"/>
  <c r="T384"/>
  <c r="V384" s="1"/>
  <c r="T425"/>
  <c r="T419"/>
  <c r="V419" s="1"/>
  <c r="T402"/>
  <c r="V402" s="1"/>
  <c r="T431"/>
  <c r="V431" s="1"/>
  <c r="W431" s="1"/>
  <c r="I432" s="1"/>
  <c r="T452"/>
  <c r="V452" s="1"/>
  <c r="T418"/>
  <c r="V418" s="1"/>
  <c r="T376"/>
  <c r="V376" s="1"/>
  <c r="T479"/>
  <c r="V479" s="1"/>
  <c r="T437"/>
  <c r="V437" s="1"/>
  <c r="T423"/>
  <c r="V423" s="1"/>
  <c r="T489"/>
  <c r="V489" s="1"/>
  <c r="T499"/>
  <c r="V499" s="1"/>
  <c r="T508"/>
  <c r="V508" s="1"/>
  <c r="T507"/>
  <c r="T498"/>
  <c r="V498" s="1"/>
  <c r="T335"/>
  <c r="T340"/>
  <c r="V340" s="1"/>
  <c r="T338"/>
  <c r="V338" s="1"/>
  <c r="T363"/>
  <c r="V363" s="1"/>
  <c r="T385"/>
  <c r="V385" s="1"/>
  <c r="T442"/>
  <c r="V442" s="1"/>
  <c r="T447"/>
  <c r="V447" s="1"/>
  <c r="T441"/>
  <c r="V441" s="1"/>
  <c r="T448"/>
  <c r="T443"/>
  <c r="T392"/>
  <c r="V392" s="1"/>
  <c r="T400"/>
  <c r="V400" s="1"/>
  <c r="T410"/>
  <c r="T527"/>
  <c r="T396"/>
  <c r="V396" s="1"/>
  <c r="T519"/>
  <c r="V519" s="1"/>
  <c r="T518"/>
  <c r="V518" s="1"/>
  <c r="T465"/>
  <c r="V465" s="1"/>
  <c r="W465" s="1"/>
  <c r="I466" s="1"/>
  <c r="T390"/>
  <c r="T491"/>
  <c r="T495"/>
  <c r="V495" s="1"/>
  <c r="T342"/>
  <c r="V342" s="1"/>
  <c r="T358"/>
  <c r="V358" s="1"/>
  <c r="T356"/>
  <c r="V356" s="1"/>
  <c r="T352"/>
  <c r="T477"/>
  <c r="V477" s="1"/>
  <c r="T365"/>
  <c r="V365" s="1"/>
  <c r="W365" s="1"/>
  <c r="I366" s="1"/>
  <c r="T475"/>
  <c r="T391"/>
  <c r="T439"/>
  <c r="V439" s="1"/>
  <c r="T485"/>
  <c r="T523"/>
  <c r="V523" s="1"/>
  <c r="T371"/>
  <c r="V371" s="1"/>
  <c r="T446"/>
  <c r="V446" s="1"/>
  <c r="T433"/>
  <c r="V433" s="1"/>
  <c r="T386"/>
  <c r="V386" s="1"/>
  <c r="T522"/>
  <c r="V522" s="1"/>
  <c r="T428"/>
  <c r="V428" s="1"/>
  <c r="T412"/>
  <c r="V412" s="1"/>
  <c r="T530"/>
  <c r="V530" s="1"/>
  <c r="T334"/>
  <c r="V334" s="1"/>
  <c r="T353"/>
  <c r="V353" s="1"/>
  <c r="T357"/>
  <c r="V357" s="1"/>
  <c r="T512"/>
  <c r="V512" s="1"/>
  <c r="T394"/>
  <c r="V394" s="1"/>
  <c r="T383"/>
  <c r="V383" s="1"/>
  <c r="T374"/>
  <c r="V374" s="1"/>
  <c r="T450"/>
  <c r="V450" s="1"/>
  <c r="T456"/>
  <c r="T455"/>
  <c r="V455" s="1"/>
  <c r="T444"/>
  <c r="V444" s="1"/>
  <c r="T369"/>
  <c r="V369" s="1"/>
  <c r="T468"/>
  <c r="V468" s="1"/>
  <c r="T462"/>
  <c r="V462" s="1"/>
  <c r="W462" s="1"/>
  <c r="I463" s="1"/>
  <c r="T466"/>
  <c r="V466" s="1"/>
  <c r="W466" s="1"/>
  <c r="I467" s="1"/>
  <c r="T451"/>
  <c r="V451" s="1"/>
  <c r="W451" s="1"/>
  <c r="I452" s="1"/>
  <c r="T517"/>
  <c r="V517" s="1"/>
  <c r="T401"/>
  <c r="T408"/>
  <c r="V408" s="1"/>
  <c r="T529"/>
  <c r="V529" s="1"/>
  <c r="T510"/>
  <c r="V510" s="1"/>
  <c r="T500"/>
  <c r="V500" s="1"/>
  <c r="T492"/>
  <c r="V492" s="1"/>
  <c r="X334"/>
  <c r="X335"/>
  <c r="W330"/>
  <c r="I331" s="1"/>
  <c r="W294"/>
  <c r="I295" s="1"/>
  <c r="W289"/>
  <c r="I290" s="1"/>
  <c r="W285"/>
  <c r="I286" s="1"/>
  <c r="W296"/>
  <c r="I297" s="1"/>
  <c r="W323"/>
  <c r="I324" s="1"/>
  <c r="W318"/>
  <c r="I319" s="1"/>
  <c r="L981"/>
  <c r="K981" s="1"/>
  <c r="R980"/>
  <c r="S980" s="1"/>
  <c r="M980"/>
  <c r="O981"/>
  <c r="N981" s="1"/>
  <c r="Q980"/>
  <c r="X980" s="1"/>
  <c r="W312"/>
  <c r="I313" s="1"/>
  <c r="W331"/>
  <c r="I332" s="1"/>
  <c r="W316"/>
  <c r="I317" s="1"/>
  <c r="W302"/>
  <c r="I303" s="1"/>
  <c r="W311"/>
  <c r="I312" s="1"/>
  <c r="W310"/>
  <c r="I311" s="1"/>
  <c r="W293"/>
  <c r="I294" s="1"/>
  <c r="W315"/>
  <c r="I316" s="1"/>
  <c r="W295"/>
  <c r="I296" s="1"/>
  <c r="W291"/>
  <c r="I292" s="1"/>
  <c r="W308"/>
  <c r="I309" s="1"/>
  <c r="W298"/>
  <c r="I299" s="1"/>
  <c r="W305"/>
  <c r="I306" s="1"/>
  <c r="W326"/>
  <c r="I327" s="1"/>
  <c r="W334"/>
  <c r="I335" s="1"/>
  <c r="V456" l="1"/>
  <c r="W456" s="1"/>
  <c r="I457" s="1"/>
  <c r="U456"/>
  <c r="V341"/>
  <c r="U341"/>
  <c r="V409"/>
  <c r="U409"/>
  <c r="V507"/>
  <c r="U507"/>
  <c r="V401"/>
  <c r="W401" s="1"/>
  <c r="I402" s="1"/>
  <c r="U401"/>
  <c r="V475"/>
  <c r="W475" s="1"/>
  <c r="I476" s="1"/>
  <c r="U475"/>
  <c r="V485"/>
  <c r="U485"/>
  <c r="V527"/>
  <c r="U527"/>
  <c r="W405"/>
  <c r="I406" s="1"/>
  <c r="W342"/>
  <c r="I343" s="1"/>
  <c r="W498"/>
  <c r="I499" s="1"/>
  <c r="W510"/>
  <c r="I511" s="1"/>
  <c r="W337"/>
  <c r="I338" s="1"/>
  <c r="W503"/>
  <c r="I504" s="1"/>
  <c r="W400"/>
  <c r="I401" s="1"/>
  <c r="W439"/>
  <c r="I440" s="1"/>
  <c r="W374"/>
  <c r="I375" s="1"/>
  <c r="W412"/>
  <c r="I413" s="1"/>
  <c r="W418"/>
  <c r="I419" s="1"/>
  <c r="W506"/>
  <c r="I507" s="1"/>
  <c r="W517"/>
  <c r="I518" s="1"/>
  <c r="W437"/>
  <c r="I438" s="1"/>
  <c r="V390"/>
  <c r="U390"/>
  <c r="W347"/>
  <c r="I348" s="1"/>
  <c r="V391"/>
  <c r="U391"/>
  <c r="V460"/>
  <c r="W460" s="1"/>
  <c r="I461" s="1"/>
  <c r="U460"/>
  <c r="V352"/>
  <c r="W352" s="1"/>
  <c r="I353" s="1"/>
  <c r="U352"/>
  <c r="W479"/>
  <c r="I480" s="1"/>
  <c r="W526"/>
  <c r="I527" s="1"/>
  <c r="W488"/>
  <c r="I489" s="1"/>
  <c r="V443"/>
  <c r="U443"/>
  <c r="V425"/>
  <c r="W425" s="1"/>
  <c r="I426" s="1"/>
  <c r="U425"/>
  <c r="V513"/>
  <c r="W514" s="1"/>
  <c r="I515" s="1"/>
  <c r="U513"/>
  <c r="V366"/>
  <c r="W366" s="1"/>
  <c r="I367" s="1"/>
  <c r="U366"/>
  <c r="W500"/>
  <c r="I501" s="1"/>
  <c r="W340"/>
  <c r="I341" s="1"/>
  <c r="V410"/>
  <c r="U410"/>
  <c r="V490"/>
  <c r="W490" s="1"/>
  <c r="I491" s="1"/>
  <c r="U490"/>
  <c r="W356"/>
  <c r="I357" s="1"/>
  <c r="W376"/>
  <c r="I377" s="1"/>
  <c r="W477"/>
  <c r="I478" s="1"/>
  <c r="W444"/>
  <c r="I445" s="1"/>
  <c r="W338"/>
  <c r="I339" s="1"/>
  <c r="W417"/>
  <c r="I418" s="1"/>
  <c r="W369"/>
  <c r="I370" s="1"/>
  <c r="W386"/>
  <c r="I387" s="1"/>
  <c r="W378"/>
  <c r="I379" s="1"/>
  <c r="V362"/>
  <c r="U362"/>
  <c r="V389"/>
  <c r="W389" s="1"/>
  <c r="I390" s="1"/>
  <c r="U389"/>
  <c r="W519"/>
  <c r="I520" s="1"/>
  <c r="W440"/>
  <c r="I441" s="1"/>
  <c r="W329"/>
  <c r="I330" s="1"/>
  <c r="W502"/>
  <c r="I503" s="1"/>
  <c r="W455"/>
  <c r="I456" s="1"/>
  <c r="W446"/>
  <c r="I447" s="1"/>
  <c r="W482"/>
  <c r="I483" s="1"/>
  <c r="W380"/>
  <c r="I381" s="1"/>
  <c r="W408"/>
  <c r="I409" s="1"/>
  <c r="W357"/>
  <c r="I358" s="1"/>
  <c r="W373"/>
  <c r="I374" s="1"/>
  <c r="W363"/>
  <c r="I364" s="1"/>
  <c r="W489"/>
  <c r="I490" s="1"/>
  <c r="W470"/>
  <c r="I471" s="1"/>
  <c r="W505"/>
  <c r="I506" s="1"/>
  <c r="W522"/>
  <c r="I523" s="1"/>
  <c r="W495"/>
  <c r="I496" s="1"/>
  <c r="W385"/>
  <c r="I386" s="1"/>
  <c r="W406"/>
  <c r="I407" s="1"/>
  <c r="W459"/>
  <c r="I460" s="1"/>
  <c r="W346"/>
  <c r="I347" s="1"/>
  <c r="W383"/>
  <c r="I384" s="1"/>
  <c r="W428"/>
  <c r="I429" s="1"/>
  <c r="W527"/>
  <c r="I528" s="1"/>
  <c r="W487"/>
  <c r="I488" s="1"/>
  <c r="W371"/>
  <c r="I372" s="1"/>
  <c r="W486"/>
  <c r="I487" s="1"/>
  <c r="W396"/>
  <c r="I397" s="1"/>
  <c r="W507"/>
  <c r="I508" s="1"/>
  <c r="W508"/>
  <c r="I509" s="1"/>
  <c r="W433"/>
  <c r="I434" s="1"/>
  <c r="W529"/>
  <c r="I530" s="1"/>
  <c r="W512"/>
  <c r="I513" s="1"/>
  <c r="W436"/>
  <c r="I437" s="1"/>
  <c r="W468"/>
  <c r="I469" s="1"/>
  <c r="W484"/>
  <c r="I485" s="1"/>
  <c r="W450"/>
  <c r="I451" s="1"/>
  <c r="W485"/>
  <c r="I486" s="1"/>
  <c r="W481"/>
  <c r="I482" s="1"/>
  <c r="W419"/>
  <c r="I420" s="1"/>
  <c r="W423"/>
  <c r="I424" s="1"/>
  <c r="W349"/>
  <c r="I350" s="1"/>
  <c r="W442"/>
  <c r="I443" s="1"/>
  <c r="V387"/>
  <c r="W388" s="1"/>
  <c r="I389" s="1"/>
  <c r="U387"/>
  <c r="W398"/>
  <c r="I399" s="1"/>
  <c r="P981"/>
  <c r="P532"/>
  <c r="W447"/>
  <c r="I448" s="1"/>
  <c r="W499"/>
  <c r="I500" s="1"/>
  <c r="W511"/>
  <c r="I512" s="1"/>
  <c r="W416"/>
  <c r="I417" s="1"/>
  <c r="W478"/>
  <c r="I479" s="1"/>
  <c r="W341"/>
  <c r="I342" s="1"/>
  <c r="W414"/>
  <c r="I415" s="1"/>
  <c r="W528"/>
  <c r="I529" s="1"/>
  <c r="W501"/>
  <c r="I502" s="1"/>
  <c r="W463"/>
  <c r="I464" s="1"/>
  <c r="W403"/>
  <c r="I404" s="1"/>
  <c r="L533"/>
  <c r="K533" s="1"/>
  <c r="O533"/>
  <c r="N533" s="1"/>
  <c r="Q532"/>
  <c r="X532" s="1"/>
  <c r="M532"/>
  <c r="R532"/>
  <c r="S532" s="1"/>
  <c r="W461"/>
  <c r="I462" s="1"/>
  <c r="W520"/>
  <c r="I521" s="1"/>
  <c r="W429"/>
  <c r="I430" s="1"/>
  <c r="W427"/>
  <c r="I428" s="1"/>
  <c r="W360"/>
  <c r="I361" s="1"/>
  <c r="W516"/>
  <c r="I517" s="1"/>
  <c r="V448"/>
  <c r="W448" s="1"/>
  <c r="I449" s="1"/>
  <c r="U448"/>
  <c r="W518"/>
  <c r="I519" s="1"/>
  <c r="W452"/>
  <c r="I453" s="1"/>
  <c r="W432"/>
  <c r="I433" s="1"/>
  <c r="W354"/>
  <c r="I355" s="1"/>
  <c r="W521"/>
  <c r="I522" s="1"/>
  <c r="W441"/>
  <c r="I442" s="1"/>
  <c r="W399"/>
  <c r="I400" s="1"/>
  <c r="W370"/>
  <c r="I371" s="1"/>
  <c r="W407"/>
  <c r="I408" s="1"/>
  <c r="W355"/>
  <c r="I356" s="1"/>
  <c r="W430"/>
  <c r="I431" s="1"/>
  <c r="W381"/>
  <c r="I382" s="1"/>
  <c r="W483"/>
  <c r="I484" s="1"/>
  <c r="V335"/>
  <c r="W335" s="1"/>
  <c r="I336" s="1"/>
  <c r="U335"/>
  <c r="V367"/>
  <c r="U367"/>
  <c r="W345"/>
  <c r="I346" s="1"/>
  <c r="W344"/>
  <c r="I345" s="1"/>
  <c r="W530"/>
  <c r="I531" s="1"/>
  <c r="W443"/>
  <c r="I444" s="1"/>
  <c r="W397"/>
  <c r="I398" s="1"/>
  <c r="W496"/>
  <c r="I497" s="1"/>
  <c r="W395"/>
  <c r="I396" s="1"/>
  <c r="W445"/>
  <c r="I446" s="1"/>
  <c r="W524"/>
  <c r="I525" s="1"/>
  <c r="W473"/>
  <c r="I474" s="1"/>
  <c r="W348"/>
  <c r="I349" s="1"/>
  <c r="W377"/>
  <c r="I378" s="1"/>
  <c r="W284"/>
  <c r="I285" s="1"/>
  <c r="W426"/>
  <c r="I427" s="1"/>
  <c r="W359"/>
  <c r="I360" s="1"/>
  <c r="W438"/>
  <c r="I439" s="1"/>
  <c r="W379"/>
  <c r="I380" s="1"/>
  <c r="W375"/>
  <c r="I376" s="1"/>
  <c r="W420"/>
  <c r="I421" s="1"/>
  <c r="W350"/>
  <c r="I351" s="1"/>
  <c r="L982"/>
  <c r="K982" s="1"/>
  <c r="O982"/>
  <c r="N982" s="1"/>
  <c r="Q981"/>
  <c r="X981" s="1"/>
  <c r="R981"/>
  <c r="S981" s="1"/>
  <c r="M981"/>
  <c r="V491"/>
  <c r="U491"/>
  <c r="W523"/>
  <c r="I524" s="1"/>
  <c r="W384"/>
  <c r="I385" s="1"/>
  <c r="W480"/>
  <c r="I481" s="1"/>
  <c r="W409"/>
  <c r="I410" s="1"/>
  <c r="W453"/>
  <c r="I454" s="1"/>
  <c r="W339"/>
  <c r="I340" s="1"/>
  <c r="W515"/>
  <c r="I516" s="1"/>
  <c r="W471"/>
  <c r="I472" s="1"/>
  <c r="W504"/>
  <c r="I505" s="1"/>
  <c r="W435"/>
  <c r="I436" s="1"/>
  <c r="W467"/>
  <c r="I468" s="1"/>
  <c r="W358"/>
  <c r="I359" s="1"/>
  <c r="W364"/>
  <c r="I365" s="1"/>
  <c r="W343"/>
  <c r="I344" s="1"/>
  <c r="W424"/>
  <c r="I425" s="1"/>
  <c r="W493"/>
  <c r="I494" s="1"/>
  <c r="W454"/>
  <c r="I455" s="1"/>
  <c r="W458"/>
  <c r="I459" s="1"/>
  <c r="V393"/>
  <c r="W393" s="1"/>
  <c r="I394" s="1"/>
  <c r="U393"/>
  <c r="W413"/>
  <c r="I414" s="1"/>
  <c r="W509"/>
  <c r="I510" s="1"/>
  <c r="W362"/>
  <c r="I363" s="1"/>
  <c r="W531"/>
  <c r="I532" s="1"/>
  <c r="W434"/>
  <c r="I435" s="1"/>
  <c r="W476"/>
  <c r="I477" s="1"/>
  <c r="W469"/>
  <c r="I470" s="1"/>
  <c r="W372"/>
  <c r="I373" s="1"/>
  <c r="W525"/>
  <c r="I526" s="1"/>
  <c r="W387" l="1"/>
  <c r="I388" s="1"/>
  <c r="W402"/>
  <c r="I403" s="1"/>
  <c r="W353"/>
  <c r="I354" s="1"/>
  <c r="W457"/>
  <c r="I458" s="1"/>
  <c r="W513"/>
  <c r="I514" s="1"/>
  <c r="W491"/>
  <c r="I492" s="1"/>
  <c r="W391"/>
  <c r="I392" s="1"/>
  <c r="W392"/>
  <c r="I393" s="1"/>
  <c r="W367"/>
  <c r="I368" s="1"/>
  <c r="W411"/>
  <c r="I412" s="1"/>
  <c r="W410"/>
  <c r="I411" s="1"/>
  <c r="W390"/>
  <c r="I391" s="1"/>
  <c r="W449"/>
  <c r="I450" s="1"/>
  <c r="N983"/>
  <c r="P982"/>
  <c r="L983"/>
  <c r="K983" s="1"/>
  <c r="O983"/>
  <c r="Q982"/>
  <c r="X982" s="1"/>
  <c r="R982"/>
  <c r="S982" s="1"/>
  <c r="M982"/>
  <c r="L534"/>
  <c r="K534" s="1"/>
  <c r="Q533"/>
  <c r="X533" s="1"/>
  <c r="O534"/>
  <c r="N534" s="1"/>
  <c r="R533"/>
  <c r="S533" s="1"/>
  <c r="M533"/>
  <c r="P533"/>
  <c r="W368"/>
  <c r="I369" s="1"/>
  <c r="W336"/>
  <c r="I337" s="1"/>
  <c r="W394"/>
  <c r="I395" s="1"/>
  <c r="W492"/>
  <c r="I493" s="1"/>
  <c r="T533"/>
  <c r="V533" s="1"/>
  <c r="T532"/>
  <c r="V532" s="1"/>
  <c r="W532" s="1"/>
  <c r="I533" s="1"/>
  <c r="L984" l="1"/>
  <c r="K984" s="1"/>
  <c r="R983"/>
  <c r="S983" s="1"/>
  <c r="Q983"/>
  <c r="X983" s="1"/>
  <c r="M983"/>
  <c r="O984"/>
  <c r="N984" s="1"/>
  <c r="P534"/>
  <c r="L535"/>
  <c r="K535" s="1"/>
  <c r="R534"/>
  <c r="S534" s="1"/>
  <c r="Q534"/>
  <c r="X534" s="1"/>
  <c r="M534"/>
  <c r="O535"/>
  <c r="N535" s="1"/>
  <c r="P983"/>
  <c r="W533"/>
  <c r="I534" s="1"/>
  <c r="P535" l="1"/>
  <c r="P536"/>
  <c r="P984"/>
  <c r="L985"/>
  <c r="K985" s="1"/>
  <c r="M984"/>
  <c r="Q984"/>
  <c r="X984" s="1"/>
  <c r="R984"/>
  <c r="S984" s="1"/>
  <c r="O985"/>
  <c r="N985" s="1"/>
  <c r="L536"/>
  <c r="Q535"/>
  <c r="R535"/>
  <c r="S535" s="1"/>
  <c r="M535"/>
  <c r="O536"/>
  <c r="R536"/>
  <c r="S536" s="1"/>
  <c r="M536"/>
  <c r="T977"/>
  <c r="V977" s="1"/>
  <c r="T616"/>
  <c r="T540"/>
  <c r="V540" s="1"/>
  <c r="T954"/>
  <c r="V954" s="1"/>
  <c r="T856"/>
  <c r="V856" s="1"/>
  <c r="T895"/>
  <c r="V895" s="1"/>
  <c r="T860"/>
  <c r="V860" s="1"/>
  <c r="T696"/>
  <c r="V696" s="1"/>
  <c r="T561"/>
  <c r="V561" s="1"/>
  <c r="T759"/>
  <c r="V759" s="1"/>
  <c r="T645"/>
  <c r="V645" s="1"/>
  <c r="T979"/>
  <c r="V979" s="1"/>
  <c r="T912"/>
  <c r="T690"/>
  <c r="V690" s="1"/>
  <c r="T751"/>
  <c r="V751" s="1"/>
  <c r="T658"/>
  <c r="V658" s="1"/>
  <c r="T668"/>
  <c r="V668" s="1"/>
  <c r="T640"/>
  <c r="V640" s="1"/>
  <c r="T581"/>
  <c r="V581" s="1"/>
  <c r="T796"/>
  <c r="V796" s="1"/>
  <c r="T811"/>
  <c r="V811" s="1"/>
  <c r="T907"/>
  <c r="V907" s="1"/>
  <c r="T925"/>
  <c r="V925" s="1"/>
  <c r="T961"/>
  <c r="V961" s="1"/>
  <c r="T964"/>
  <c r="V964" s="1"/>
  <c r="T838"/>
  <c r="V838" s="1"/>
  <c r="T768"/>
  <c r="V768" s="1"/>
  <c r="T584"/>
  <c r="V584" s="1"/>
  <c r="T575"/>
  <c r="V575" s="1"/>
  <c r="T654"/>
  <c r="T662"/>
  <c r="V662" s="1"/>
  <c r="T801"/>
  <c r="V801" s="1"/>
  <c r="T827"/>
  <c r="T931"/>
  <c r="T974"/>
  <c r="V974" s="1"/>
  <c r="T973"/>
  <c r="V973" s="1"/>
  <c r="T717"/>
  <c r="V717" s="1"/>
  <c r="T576"/>
  <c r="V576" s="1"/>
  <c r="W576" s="1"/>
  <c r="I577" s="1"/>
  <c r="T590"/>
  <c r="V590" s="1"/>
  <c r="T543"/>
  <c r="T669"/>
  <c r="T639"/>
  <c r="V639" s="1"/>
  <c r="T701"/>
  <c r="V701" s="1"/>
  <c r="T670"/>
  <c r="V670" s="1"/>
  <c r="T802"/>
  <c r="V802" s="1"/>
  <c r="W802" s="1"/>
  <c r="I803" s="1"/>
  <c r="T924"/>
  <c r="V924" s="1"/>
  <c r="T855"/>
  <c r="T971"/>
  <c r="V971" s="1"/>
  <c r="T969"/>
  <c r="V969" s="1"/>
  <c r="T710"/>
  <c r="V710" s="1"/>
  <c r="T762"/>
  <c r="V762" s="1"/>
  <c r="T591"/>
  <c r="V591" s="1"/>
  <c r="W591" s="1"/>
  <c r="I592" s="1"/>
  <c r="T548"/>
  <c r="V548" s="1"/>
  <c r="T819"/>
  <c r="V819" s="1"/>
  <c r="T814"/>
  <c r="V814" s="1"/>
  <c r="T567"/>
  <c r="V567" s="1"/>
  <c r="T583"/>
  <c r="T619"/>
  <c r="V619" s="1"/>
  <c r="T903"/>
  <c r="V903" s="1"/>
  <c r="T851"/>
  <c r="V851" s="1"/>
  <c r="T842"/>
  <c r="V842" s="1"/>
  <c r="T594"/>
  <c r="V594" s="1"/>
  <c r="T657"/>
  <c r="V657" s="1"/>
  <c r="T788"/>
  <c r="V788" s="1"/>
  <c r="T820"/>
  <c r="V820" s="1"/>
  <c r="W820" s="1"/>
  <c r="I821" s="1"/>
  <c r="T776"/>
  <c r="V776" s="1"/>
  <c r="T957"/>
  <c r="V957" s="1"/>
  <c r="T967"/>
  <c r="V967" s="1"/>
  <c r="T869"/>
  <c r="V869" s="1"/>
  <c r="T681"/>
  <c r="V681" s="1"/>
  <c r="T625"/>
  <c r="V625" s="1"/>
  <c r="T660"/>
  <c r="V660" s="1"/>
  <c r="T962"/>
  <c r="V962" s="1"/>
  <c r="W962" s="1"/>
  <c r="I963" s="1"/>
  <c r="T841"/>
  <c r="V841" s="1"/>
  <c r="T675"/>
  <c r="V675" s="1"/>
  <c r="T691"/>
  <c r="V691" s="1"/>
  <c r="W691" s="1"/>
  <c r="I692" s="1"/>
  <c r="T637"/>
  <c r="V637" s="1"/>
  <c r="T623"/>
  <c r="V623" s="1"/>
  <c r="T563"/>
  <c r="V563" s="1"/>
  <c r="T636"/>
  <c r="T664"/>
  <c r="V664" s="1"/>
  <c r="T786"/>
  <c r="V786" s="1"/>
  <c r="T774"/>
  <c r="T765"/>
  <c r="V765" s="1"/>
  <c r="T916"/>
  <c r="V916" s="1"/>
  <c r="T909"/>
  <c r="T835"/>
  <c r="V835" s="1"/>
  <c r="T711"/>
  <c r="V711" s="1"/>
  <c r="T633"/>
  <c r="V633" s="1"/>
  <c r="T538"/>
  <c r="V538" s="1"/>
  <c r="T604"/>
  <c r="V604" s="1"/>
  <c r="T720"/>
  <c r="V720" s="1"/>
  <c r="T707"/>
  <c r="V707" s="1"/>
  <c r="T813"/>
  <c r="V813" s="1"/>
  <c r="T872"/>
  <c r="V872" s="1"/>
  <c r="T833"/>
  <c r="V833" s="1"/>
  <c r="T884"/>
  <c r="V884" s="1"/>
  <c r="T572"/>
  <c r="V572" s="1"/>
  <c r="T671"/>
  <c r="V671" s="1"/>
  <c r="W671" s="1"/>
  <c r="I672" s="1"/>
  <c r="T653"/>
  <c r="T744"/>
  <c r="V744" s="1"/>
  <c r="T568"/>
  <c r="V568" s="1"/>
  <c r="W568" s="1"/>
  <c r="I569" s="1"/>
  <c r="T732"/>
  <c r="V732" s="1"/>
  <c r="T642"/>
  <c r="V642" s="1"/>
  <c r="T798"/>
  <c r="V798" s="1"/>
  <c r="T926"/>
  <c r="V926" s="1"/>
  <c r="W926" s="1"/>
  <c r="I927" s="1"/>
  <c r="T883"/>
  <c r="V883" s="1"/>
  <c r="T867"/>
  <c r="V867" s="1"/>
  <c r="T874"/>
  <c r="V874" s="1"/>
  <c r="T756"/>
  <c r="T737"/>
  <c r="V737" s="1"/>
  <c r="T589"/>
  <c r="V589" s="1"/>
  <c r="T582"/>
  <c r="T692"/>
  <c r="V692" s="1"/>
  <c r="W692" s="1"/>
  <c r="I693" s="1"/>
  <c r="T544"/>
  <c r="V544" s="1"/>
  <c r="T742"/>
  <c r="V742" s="1"/>
  <c r="T747"/>
  <c r="V747" s="1"/>
  <c r="T935"/>
  <c r="V935" s="1"/>
  <c r="T950"/>
  <c r="V950" s="1"/>
  <c r="T862"/>
  <c r="V862" s="1"/>
  <c r="T752"/>
  <c r="V752" s="1"/>
  <c r="W752" s="1"/>
  <c r="I753" s="1"/>
  <c r="T614"/>
  <c r="V614" s="1"/>
  <c r="T552"/>
  <c r="V552" s="1"/>
  <c r="T596"/>
  <c r="T865"/>
  <c r="V865" s="1"/>
  <c r="T891"/>
  <c r="V891" s="1"/>
  <c r="T921"/>
  <c r="V921" s="1"/>
  <c r="T837"/>
  <c r="V837" s="1"/>
  <c r="T562"/>
  <c r="V562" s="1"/>
  <c r="W562" s="1"/>
  <c r="I563" s="1"/>
  <c r="T656"/>
  <c r="V656" s="1"/>
  <c r="T911"/>
  <c r="V911" s="1"/>
  <c r="T684"/>
  <c r="V684" s="1"/>
  <c r="T728"/>
  <c r="V728" s="1"/>
  <c r="T551"/>
  <c r="V551" s="1"/>
  <c r="T733"/>
  <c r="V733" s="1"/>
  <c r="W733" s="1"/>
  <c r="I734" s="1"/>
  <c r="T628"/>
  <c r="V628" s="1"/>
  <c r="T676"/>
  <c r="T644"/>
  <c r="V644" s="1"/>
  <c r="T753"/>
  <c r="T586"/>
  <c r="V586" s="1"/>
  <c r="T791"/>
  <c r="V791" s="1"/>
  <c r="T828"/>
  <c r="V828" s="1"/>
  <c r="T953"/>
  <c r="V953" s="1"/>
  <c r="T852"/>
  <c r="T686"/>
  <c r="V686" s="1"/>
  <c r="T746"/>
  <c r="V746" s="1"/>
  <c r="T731"/>
  <c r="V731" s="1"/>
  <c r="T663"/>
  <c r="V663" s="1"/>
  <c r="W663" s="1"/>
  <c r="I664" s="1"/>
  <c r="T541"/>
  <c r="V541" s="1"/>
  <c r="T609"/>
  <c r="V609" s="1"/>
  <c r="T940"/>
  <c r="T942"/>
  <c r="V942" s="1"/>
  <c r="T949"/>
  <c r="V949" s="1"/>
  <c r="T878"/>
  <c r="V878" s="1"/>
  <c r="T647"/>
  <c r="V647" s="1"/>
  <c r="T725"/>
  <c r="T758"/>
  <c r="V758" s="1"/>
  <c r="T537"/>
  <c r="V537" s="1"/>
  <c r="T687"/>
  <c r="V687" s="1"/>
  <c r="T638"/>
  <c r="V638" s="1"/>
  <c r="W638" s="1"/>
  <c r="I639" s="1"/>
  <c r="T627"/>
  <c r="V627" s="1"/>
  <c r="T779"/>
  <c r="V779" s="1"/>
  <c r="T933"/>
  <c r="V933" s="1"/>
  <c r="T905"/>
  <c r="V905" s="1"/>
  <c r="T951"/>
  <c r="V951" s="1"/>
  <c r="W951" s="1"/>
  <c r="I952" s="1"/>
  <c r="T857"/>
  <c r="V857" s="1"/>
  <c r="W857" s="1"/>
  <c r="I858" s="1"/>
  <c r="T890"/>
  <c r="V890" s="1"/>
  <c r="T858"/>
  <c r="V858" s="1"/>
  <c r="T688"/>
  <c r="V688" s="1"/>
  <c r="T545"/>
  <c r="V545" s="1"/>
  <c r="W545" s="1"/>
  <c r="I546" s="1"/>
  <c r="T559"/>
  <c r="V559" s="1"/>
  <c r="T739"/>
  <c r="V739" s="1"/>
  <c r="W739" s="1"/>
  <c r="I740" s="1"/>
  <c r="T821"/>
  <c r="V821" s="1"/>
  <c r="W821" s="1"/>
  <c r="I822" s="1"/>
  <c r="T778"/>
  <c r="V778" s="1"/>
  <c r="T936"/>
  <c r="V936" s="1"/>
  <c r="W936" s="1"/>
  <c r="I937" s="1"/>
  <c r="T556"/>
  <c r="V556" s="1"/>
  <c r="T629"/>
  <c r="V629" s="1"/>
  <c r="W629" s="1"/>
  <c r="I630" s="1"/>
  <c r="T571"/>
  <c r="V571" s="1"/>
  <c r="T797"/>
  <c r="V797" s="1"/>
  <c r="W797" s="1"/>
  <c r="I798" s="1"/>
  <c r="T948"/>
  <c r="V948" s="1"/>
  <c r="T804"/>
  <c r="T839"/>
  <c r="V839" s="1"/>
  <c r="T937"/>
  <c r="V937" s="1"/>
  <c r="W937" s="1"/>
  <c r="I938" s="1"/>
  <c r="T738"/>
  <c r="V738" s="1"/>
  <c r="W738" s="1"/>
  <c r="I739" s="1"/>
  <c r="T555"/>
  <c r="V555" s="1"/>
  <c r="T871"/>
  <c r="V871" s="1"/>
  <c r="T859"/>
  <c r="V859" s="1"/>
  <c r="W859" s="1"/>
  <c r="I860" s="1"/>
  <c r="T983"/>
  <c r="V983" s="1"/>
  <c r="T965"/>
  <c r="T755"/>
  <c r="V755" s="1"/>
  <c r="T699"/>
  <c r="V699" s="1"/>
  <c r="T607"/>
  <c r="V607" s="1"/>
  <c r="T564"/>
  <c r="V564" s="1"/>
  <c r="W564" s="1"/>
  <c r="I565" s="1"/>
  <c r="T588"/>
  <c r="V588" s="1"/>
  <c r="T719"/>
  <c r="T622"/>
  <c r="V622" s="1"/>
  <c r="T574"/>
  <c r="V574" s="1"/>
  <c r="T592"/>
  <c r="V592" s="1"/>
  <c r="W592" s="1"/>
  <c r="I593" s="1"/>
  <c r="T783"/>
  <c r="V783" s="1"/>
  <c r="T918"/>
  <c r="V918" s="1"/>
  <c r="T873"/>
  <c r="V873" s="1"/>
  <c r="W873" s="1"/>
  <c r="I874" s="1"/>
  <c r="T892"/>
  <c r="V892" s="1"/>
  <c r="W892" s="1"/>
  <c r="I893" s="1"/>
  <c r="T678"/>
  <c r="V678" s="1"/>
  <c r="T560"/>
  <c r="V560" s="1"/>
  <c r="T695"/>
  <c r="V695" s="1"/>
  <c r="T787"/>
  <c r="V787" s="1"/>
  <c r="T823"/>
  <c r="V823" s="1"/>
  <c r="T981"/>
  <c r="V981" s="1"/>
  <c r="T919"/>
  <c r="V919" s="1"/>
  <c r="W919" s="1"/>
  <c r="I920" s="1"/>
  <c r="T721"/>
  <c r="V721" s="1"/>
  <c r="W721" s="1"/>
  <c r="I722" s="1"/>
  <c r="T708"/>
  <c r="V708" s="1"/>
  <c r="W708" s="1"/>
  <c r="I709" s="1"/>
  <c r="T680"/>
  <c r="V680" s="1"/>
  <c r="T697"/>
  <c r="V697" s="1"/>
  <c r="W697" s="1"/>
  <c r="I698" s="1"/>
  <c r="T968"/>
  <c r="V968" s="1"/>
  <c r="W968" s="1"/>
  <c r="I969" s="1"/>
  <c r="T649"/>
  <c r="V649" s="1"/>
  <c r="T621"/>
  <c r="V621" s="1"/>
  <c r="T549"/>
  <c r="V549" s="1"/>
  <c r="W549" s="1"/>
  <c r="I550" s="1"/>
  <c r="T781"/>
  <c r="V781" s="1"/>
  <c r="T812"/>
  <c r="V812" s="1"/>
  <c r="W812" s="1"/>
  <c r="I813" s="1"/>
  <c r="T773"/>
  <c r="T901"/>
  <c r="V901" s="1"/>
  <c r="T938"/>
  <c r="V938" s="1"/>
  <c r="W938" s="1"/>
  <c r="I939" s="1"/>
  <c r="T831"/>
  <c r="T726"/>
  <c r="V726" s="1"/>
  <c r="T745"/>
  <c r="V745" s="1"/>
  <c r="W745" s="1"/>
  <c r="I746" s="1"/>
  <c r="T723"/>
  <c r="V723" s="1"/>
  <c r="T706"/>
  <c r="V706" s="1"/>
  <c r="T863"/>
  <c r="V863" s="1"/>
  <c r="W863" s="1"/>
  <c r="I864" s="1"/>
  <c r="T764"/>
  <c r="V764" s="1"/>
  <c r="T959"/>
  <c r="V959" s="1"/>
  <c r="T888"/>
  <c r="T641"/>
  <c r="V641" s="1"/>
  <c r="T740"/>
  <c r="V740" s="1"/>
  <c r="W740" s="1"/>
  <c r="I741" s="1"/>
  <c r="T730"/>
  <c r="T634"/>
  <c r="V634" s="1"/>
  <c r="W634" s="1"/>
  <c r="I635" s="1"/>
  <c r="T815"/>
  <c r="V815" s="1"/>
  <c r="W815" s="1"/>
  <c r="I816" s="1"/>
  <c r="T655"/>
  <c r="V655" s="1"/>
  <c r="T902"/>
  <c r="V902" s="1"/>
  <c r="T894"/>
  <c r="V894" s="1"/>
  <c r="T569"/>
  <c r="V569" s="1"/>
  <c r="W569" s="1"/>
  <c r="I570" s="1"/>
  <c r="T599"/>
  <c r="V599" s="1"/>
  <c r="T915"/>
  <c r="V915" s="1"/>
  <c r="T929"/>
  <c r="V929" s="1"/>
  <c r="T930"/>
  <c r="V930" s="1"/>
  <c r="T770"/>
  <c r="V770" s="1"/>
  <c r="T853"/>
  <c r="T709"/>
  <c r="T547"/>
  <c r="T580"/>
  <c r="V580" s="1"/>
  <c r="T650"/>
  <c r="V650" s="1"/>
  <c r="W650" s="1"/>
  <c r="I651" s="1"/>
  <c r="T761"/>
  <c r="V761" s="1"/>
  <c r="T611"/>
  <c r="V611" s="1"/>
  <c r="T578"/>
  <c r="V578" s="1"/>
  <c r="T600"/>
  <c r="V600" s="1"/>
  <c r="T800"/>
  <c r="V800" s="1"/>
  <c r="T920"/>
  <c r="V920" s="1"/>
  <c r="T956"/>
  <c r="V956" s="1"/>
  <c r="T972"/>
  <c r="V972" s="1"/>
  <c r="W972" s="1"/>
  <c r="I973" s="1"/>
  <c r="T693"/>
  <c r="V693" s="1"/>
  <c r="T734"/>
  <c r="T608"/>
  <c r="V608" s="1"/>
  <c r="W608" s="1"/>
  <c r="I609" s="1"/>
  <c r="T534"/>
  <c r="V534" s="1"/>
  <c r="W534" s="1"/>
  <c r="I535" s="1"/>
  <c r="T705"/>
  <c r="V705" s="1"/>
  <c r="T694"/>
  <c r="V694" s="1"/>
  <c r="T805"/>
  <c r="V805" s="1"/>
  <c r="T879"/>
  <c r="V879" s="1"/>
  <c r="W879" s="1"/>
  <c r="I880" s="1"/>
  <c r="T766"/>
  <c r="V766" s="1"/>
  <c r="W766" s="1"/>
  <c r="I767" s="1"/>
  <c r="T845"/>
  <c r="V845" s="1"/>
  <c r="T847"/>
  <c r="V847" s="1"/>
  <c r="T848"/>
  <c r="V848" s="1"/>
  <c r="T727"/>
  <c r="V727" s="1"/>
  <c r="W727" s="1"/>
  <c r="I728" s="1"/>
  <c r="T618"/>
  <c r="V618" s="1"/>
  <c r="T617"/>
  <c r="V617" s="1"/>
  <c r="T615"/>
  <c r="V615" s="1"/>
  <c r="W615" s="1"/>
  <c r="I616" s="1"/>
  <c r="T661"/>
  <c r="V661" s="1"/>
  <c r="W661" s="1"/>
  <c r="I662" s="1"/>
  <c r="T803"/>
  <c r="V803" s="1"/>
  <c r="W803" s="1"/>
  <c r="I804" s="1"/>
  <c r="T818"/>
  <c r="V818" s="1"/>
  <c r="T960"/>
  <c r="V960" s="1"/>
  <c r="W960" s="1"/>
  <c r="I961" s="1"/>
  <c r="T861"/>
  <c r="V861" s="1"/>
  <c r="W861" s="1"/>
  <c r="I862" s="1"/>
  <c r="T870"/>
  <c r="T685"/>
  <c r="V685" s="1"/>
  <c r="W685" s="1"/>
  <c r="I686" s="1"/>
  <c r="T724"/>
  <c r="V724" s="1"/>
  <c r="W724" s="1"/>
  <c r="I725" s="1"/>
  <c r="T945"/>
  <c r="V945" s="1"/>
  <c r="T782"/>
  <c r="V782" s="1"/>
  <c r="T610"/>
  <c r="V610" s="1"/>
  <c r="W610" s="1"/>
  <c r="I611" s="1"/>
  <c r="T565"/>
  <c r="V565" s="1"/>
  <c r="W565" s="1"/>
  <c r="I566" s="1"/>
  <c r="T941"/>
  <c r="T832"/>
  <c r="T722"/>
  <c r="T715"/>
  <c r="T713"/>
  <c r="V713" s="1"/>
  <c r="T536"/>
  <c r="T602"/>
  <c r="V602" s="1"/>
  <c r="T817"/>
  <c r="V817" s="1"/>
  <c r="T772"/>
  <c r="T864"/>
  <c r="V864" s="1"/>
  <c r="W864" s="1"/>
  <c r="I865" s="1"/>
  <c r="T683"/>
  <c r="V683" s="1"/>
  <c r="T666"/>
  <c r="V666" s="1"/>
  <c r="T789"/>
  <c r="V789" s="1"/>
  <c r="W789" s="1"/>
  <c r="I790" s="1"/>
  <c r="T793"/>
  <c r="V793" s="1"/>
  <c r="T913"/>
  <c r="T889"/>
  <c r="V889" s="1"/>
  <c r="T947"/>
  <c r="V947" s="1"/>
  <c r="T875"/>
  <c r="V875" s="1"/>
  <c r="W875" s="1"/>
  <c r="I876" s="1"/>
  <c r="T677"/>
  <c r="V677" s="1"/>
  <c r="T698"/>
  <c r="V698" s="1"/>
  <c r="W698" s="1"/>
  <c r="I699" s="1"/>
  <c r="T760"/>
  <c r="V760" s="1"/>
  <c r="T712"/>
  <c r="V712" s="1"/>
  <c r="W712" s="1"/>
  <c r="I713" s="1"/>
  <c r="T729"/>
  <c r="V729" s="1"/>
  <c r="W729" s="1"/>
  <c r="I730" s="1"/>
  <c r="T667"/>
  <c r="V667" s="1"/>
  <c r="T566"/>
  <c r="V566" s="1"/>
  <c r="T603"/>
  <c r="V603" s="1"/>
  <c r="W603" s="1"/>
  <c r="I604" s="1"/>
  <c r="T825"/>
  <c r="V825" s="1"/>
  <c r="T829"/>
  <c r="V829" s="1"/>
  <c r="W829" s="1"/>
  <c r="I830" s="1"/>
  <c r="T984"/>
  <c r="T876"/>
  <c r="V876" s="1"/>
  <c r="T975"/>
  <c r="V975" s="1"/>
  <c r="T700"/>
  <c r="V700" s="1"/>
  <c r="W700" s="1"/>
  <c r="I701" s="1"/>
  <c r="T624"/>
  <c r="V624" s="1"/>
  <c r="W624" s="1"/>
  <c r="I625" s="1"/>
  <c r="T659"/>
  <c r="V659" s="1"/>
  <c r="W659" s="1"/>
  <c r="I660" s="1"/>
  <c r="T553"/>
  <c r="V553" s="1"/>
  <c r="T643"/>
  <c r="V643" s="1"/>
  <c r="W643" s="1"/>
  <c r="I644" s="1"/>
  <c r="T896"/>
  <c r="T834"/>
  <c r="V834" s="1"/>
  <c r="W834" s="1"/>
  <c r="I835" s="1"/>
  <c r="T843"/>
  <c r="V843" s="1"/>
  <c r="W843" s="1"/>
  <c r="I844" s="1"/>
  <c r="T840"/>
  <c r="V840" s="1"/>
  <c r="W840" s="1"/>
  <c r="I841" s="1"/>
  <c r="T897"/>
  <c r="V897" s="1"/>
  <c r="T946"/>
  <c r="V946" s="1"/>
  <c r="T934"/>
  <c r="V934" s="1"/>
  <c r="T703"/>
  <c r="V703" s="1"/>
  <c r="T714"/>
  <c r="V714" s="1"/>
  <c r="W714" s="1"/>
  <c r="I715" s="1"/>
  <c r="T593"/>
  <c r="T630"/>
  <c r="V630" s="1"/>
  <c r="W630" s="1"/>
  <c r="I631" s="1"/>
  <c r="T577"/>
  <c r="V577" s="1"/>
  <c r="W577" s="1"/>
  <c r="I578" s="1"/>
  <c r="T570"/>
  <c r="V570" s="1"/>
  <c r="W570" s="1"/>
  <c r="I571" s="1"/>
  <c r="T790"/>
  <c r="V790" s="1"/>
  <c r="T830"/>
  <c r="V830" s="1"/>
  <c r="T944"/>
  <c r="V944" s="1"/>
  <c r="T976"/>
  <c r="V976" s="1"/>
  <c r="W976" s="1"/>
  <c r="I977" s="1"/>
  <c r="T836"/>
  <c r="V836" s="1"/>
  <c r="W836" s="1"/>
  <c r="I837" s="1"/>
  <c r="T932"/>
  <c r="V932" s="1"/>
  <c r="T626"/>
  <c r="V626" s="1"/>
  <c r="W626" s="1"/>
  <c r="I627" s="1"/>
  <c r="T673"/>
  <c r="T799"/>
  <c r="V799" s="1"/>
  <c r="W799" s="1"/>
  <c r="I800" s="1"/>
  <c r="T958"/>
  <c r="V958" s="1"/>
  <c r="T854"/>
  <c r="V854" s="1"/>
  <c r="T846"/>
  <c r="V846" s="1"/>
  <c r="W846" s="1"/>
  <c r="I847" s="1"/>
  <c r="T754"/>
  <c r="T585"/>
  <c r="V585" s="1"/>
  <c r="W585" s="1"/>
  <c r="I586" s="1"/>
  <c r="T612"/>
  <c r="V612" s="1"/>
  <c r="W612" s="1"/>
  <c r="I613" s="1"/>
  <c r="T557"/>
  <c r="V557" s="1"/>
  <c r="W557" s="1"/>
  <c r="I558" s="1"/>
  <c r="T899"/>
  <c r="T881"/>
  <c r="V881" s="1"/>
  <c r="T736"/>
  <c r="V736" s="1"/>
  <c r="T595"/>
  <c r="T573"/>
  <c r="V573" s="1"/>
  <c r="T824"/>
  <c r="V824" s="1"/>
  <c r="W824" s="1"/>
  <c r="I825" s="1"/>
  <c r="T908"/>
  <c r="T980"/>
  <c r="V980" s="1"/>
  <c r="W980" s="1"/>
  <c r="I981" s="1"/>
  <c r="T943"/>
  <c r="V943" s="1"/>
  <c r="W943" s="1"/>
  <c r="I944" s="1"/>
  <c r="T849"/>
  <c r="V849" s="1"/>
  <c r="W849" s="1"/>
  <c r="I850" s="1"/>
  <c r="T880"/>
  <c r="V880" s="1"/>
  <c r="W880" s="1"/>
  <c r="I881" s="1"/>
  <c r="T978"/>
  <c r="V978" s="1"/>
  <c r="W978" s="1"/>
  <c r="I979" s="1"/>
  <c r="T887"/>
  <c r="V887" s="1"/>
  <c r="T702"/>
  <c r="V702" s="1"/>
  <c r="T558"/>
  <c r="V558" s="1"/>
  <c r="W558" s="1"/>
  <c r="I559" s="1"/>
  <c r="T597"/>
  <c r="T646"/>
  <c r="V646" s="1"/>
  <c r="T794"/>
  <c r="T982"/>
  <c r="V982" s="1"/>
  <c r="W982" s="1"/>
  <c r="I983" s="1"/>
  <c r="T914"/>
  <c r="V914" s="1"/>
  <c r="T866"/>
  <c r="V866" s="1"/>
  <c r="T966"/>
  <c r="V966" s="1"/>
  <c r="T542"/>
  <c r="V542" s="1"/>
  <c r="W542" s="1"/>
  <c r="I543" s="1"/>
  <c r="T546"/>
  <c r="V546" s="1"/>
  <c r="T632"/>
  <c r="V632" s="1"/>
  <c r="T780"/>
  <c r="V780" s="1"/>
  <c r="T898"/>
  <c r="V898" s="1"/>
  <c r="W898" s="1"/>
  <c r="I899" s="1"/>
  <c r="T952"/>
  <c r="V952" s="1"/>
  <c r="W952" s="1"/>
  <c r="I953" s="1"/>
  <c r="T927"/>
  <c r="V927" s="1"/>
  <c r="T809"/>
  <c r="T806"/>
  <c r="V806" s="1"/>
  <c r="W806" s="1"/>
  <c r="I807" s="1"/>
  <c r="T777"/>
  <c r="V777" s="1"/>
  <c r="T910"/>
  <c r="T718"/>
  <c r="T750"/>
  <c r="V750" s="1"/>
  <c r="T539"/>
  <c r="V539" s="1"/>
  <c r="T743"/>
  <c r="T735"/>
  <c r="V735" s="1"/>
  <c r="T651"/>
  <c r="V651" s="1"/>
  <c r="T763"/>
  <c r="V763" s="1"/>
  <c r="T792"/>
  <c r="T885"/>
  <c r="V885" s="1"/>
  <c r="W885" s="1"/>
  <c r="I886" s="1"/>
  <c r="T749"/>
  <c r="V749" s="1"/>
  <c r="T674"/>
  <c r="T665"/>
  <c r="V665" s="1"/>
  <c r="W665" s="1"/>
  <c r="I666" s="1"/>
  <c r="T868"/>
  <c r="V868" s="1"/>
  <c r="W868" s="1"/>
  <c r="I869" s="1"/>
  <c r="T850"/>
  <c r="V850" s="1"/>
  <c r="W850" s="1"/>
  <c r="I851" s="1"/>
  <c r="T906"/>
  <c r="V906" s="1"/>
  <c r="W906" s="1"/>
  <c r="I907" s="1"/>
  <c r="T955"/>
  <c r="V955" s="1"/>
  <c r="W955" s="1"/>
  <c r="I956" s="1"/>
  <c r="T741"/>
  <c r="V741" s="1"/>
  <c r="W741" s="1"/>
  <c r="I742" s="1"/>
  <c r="T757"/>
  <c r="V757" s="1"/>
  <c r="T652"/>
  <c r="V652" s="1"/>
  <c r="T648"/>
  <c r="V648" s="1"/>
  <c r="T808"/>
  <c r="V808" s="1"/>
  <c r="T917"/>
  <c r="V917" s="1"/>
  <c r="W917" s="1"/>
  <c r="I918" s="1"/>
  <c r="T882"/>
  <c r="V882" s="1"/>
  <c r="T613"/>
  <c r="V613" s="1"/>
  <c r="W613" s="1"/>
  <c r="I614" s="1"/>
  <c r="T605"/>
  <c r="T579"/>
  <c r="V579" s="1"/>
  <c r="W579" s="1"/>
  <c r="I580" s="1"/>
  <c r="T775"/>
  <c r="V775" s="1"/>
  <c r="T822"/>
  <c r="V822" s="1"/>
  <c r="W822" s="1"/>
  <c r="I823" s="1"/>
  <c r="T784"/>
  <c r="V784" s="1"/>
  <c r="W784" s="1"/>
  <c r="I785" s="1"/>
  <c r="T922"/>
  <c r="V922" s="1"/>
  <c r="W922" s="1"/>
  <c r="I923" s="1"/>
  <c r="T939"/>
  <c r="T877"/>
  <c r="V877" s="1"/>
  <c r="W877" s="1"/>
  <c r="I878" s="1"/>
  <c r="T893"/>
  <c r="V893" s="1"/>
  <c r="T963"/>
  <c r="T970"/>
  <c r="V970" s="1"/>
  <c r="W970" s="1"/>
  <c r="I971" s="1"/>
  <c r="T716"/>
  <c r="T631"/>
  <c r="V631" s="1"/>
  <c r="W631" s="1"/>
  <c r="I632" s="1"/>
  <c r="T620"/>
  <c r="V620" s="1"/>
  <c r="T598"/>
  <c r="V598" s="1"/>
  <c r="T816"/>
  <c r="V816" s="1"/>
  <c r="W816" s="1"/>
  <c r="I817" s="1"/>
  <c r="T826"/>
  <c r="V826" s="1"/>
  <c r="W826" s="1"/>
  <c r="I827" s="1"/>
  <c r="T928"/>
  <c r="V928" s="1"/>
  <c r="T923"/>
  <c r="V923" s="1"/>
  <c r="T844"/>
  <c r="V844" s="1"/>
  <c r="W844" s="1"/>
  <c r="I845" s="1"/>
  <c r="T679"/>
  <c r="V679" s="1"/>
  <c r="T535"/>
  <c r="V535" s="1"/>
  <c r="W535" s="1"/>
  <c r="I536" s="1"/>
  <c r="T550"/>
  <c r="V550" s="1"/>
  <c r="W550" s="1"/>
  <c r="I551" s="1"/>
  <c r="T606"/>
  <c r="V606" s="1"/>
  <c r="T795"/>
  <c r="V795" s="1"/>
  <c r="T807"/>
  <c r="V807" s="1"/>
  <c r="W807" s="1"/>
  <c r="I808" s="1"/>
  <c r="T810"/>
  <c r="V810" s="1"/>
  <c r="T587"/>
  <c r="V587" s="1"/>
  <c r="W587" s="1"/>
  <c r="I588" s="1"/>
  <c r="T554"/>
  <c r="V554" s="1"/>
  <c r="W554" s="1"/>
  <c r="I555" s="1"/>
  <c r="T601"/>
  <c r="V601" s="1"/>
  <c r="W601" s="1"/>
  <c r="I602" s="1"/>
  <c r="T900"/>
  <c r="V900" s="1"/>
  <c r="T886"/>
  <c r="V886" s="1"/>
  <c r="T689"/>
  <c r="T682"/>
  <c r="V682" s="1"/>
  <c r="W682" s="1"/>
  <c r="I683" s="1"/>
  <c r="T704"/>
  <c r="T748"/>
  <c r="V748" s="1"/>
  <c r="W748" s="1"/>
  <c r="I749" s="1"/>
  <c r="T635"/>
  <c r="V635" s="1"/>
  <c r="T672"/>
  <c r="V672" s="1"/>
  <c r="T785"/>
  <c r="V785" s="1"/>
  <c r="W785" s="1"/>
  <c r="I786" s="1"/>
  <c r="T904"/>
  <c r="V904" s="1"/>
  <c r="V931" l="1"/>
  <c r="U931"/>
  <c r="V704"/>
  <c r="W704" s="1"/>
  <c r="I705" s="1"/>
  <c r="U704"/>
  <c r="V984"/>
  <c r="W984" s="1"/>
  <c r="I985" s="1"/>
  <c r="U984"/>
  <c r="V963"/>
  <c r="W963" s="1"/>
  <c r="I964" s="1"/>
  <c r="U963"/>
  <c r="V734"/>
  <c r="W734" s="1"/>
  <c r="I735" s="1"/>
  <c r="U734"/>
  <c r="V809"/>
  <c r="U809"/>
  <c r="V939"/>
  <c r="W939" s="1"/>
  <c r="I940" s="1"/>
  <c r="U939"/>
  <c r="V772"/>
  <c r="U772"/>
  <c r="V888"/>
  <c r="W889" s="1"/>
  <c r="I890" s="1"/>
  <c r="U888"/>
  <c r="V636"/>
  <c r="U636"/>
  <c r="V543"/>
  <c r="W544" s="1"/>
  <c r="I545" s="1"/>
  <c r="U543"/>
  <c r="V605"/>
  <c r="U605"/>
  <c r="V715"/>
  <c r="U715"/>
  <c r="V753"/>
  <c r="U753"/>
  <c r="V593"/>
  <c r="W593" s="1"/>
  <c r="I594" s="1"/>
  <c r="U593"/>
  <c r="W652"/>
  <c r="I653" s="1"/>
  <c r="V743"/>
  <c r="W743" s="1"/>
  <c r="I744" s="1"/>
  <c r="U743"/>
  <c r="V582"/>
  <c r="U582"/>
  <c r="V773"/>
  <c r="U773"/>
  <c r="V725"/>
  <c r="U725"/>
  <c r="W760"/>
  <c r="I761" s="1"/>
  <c r="W648"/>
  <c r="I649" s="1"/>
  <c r="W927"/>
  <c r="I928" s="1"/>
  <c r="W573"/>
  <c r="I574" s="1"/>
  <c r="W782"/>
  <c r="I783" s="1"/>
  <c r="W560"/>
  <c r="I561" s="1"/>
  <c r="V965"/>
  <c r="W965" s="1"/>
  <c r="I966" s="1"/>
  <c r="U965"/>
  <c r="V912"/>
  <c r="U912"/>
  <c r="W539"/>
  <c r="I540" s="1"/>
  <c r="W635"/>
  <c r="I636" s="1"/>
  <c r="W679"/>
  <c r="I680" s="1"/>
  <c r="W966"/>
  <c r="I967" s="1"/>
  <c r="W702"/>
  <c r="I703" s="1"/>
  <c r="W932"/>
  <c r="I933" s="1"/>
  <c r="W975"/>
  <c r="I976" s="1"/>
  <c r="W541"/>
  <c r="I542" s="1"/>
  <c r="W693"/>
  <c r="I694" s="1"/>
  <c r="W651"/>
  <c r="I652" s="1"/>
  <c r="W667"/>
  <c r="I668" s="1"/>
  <c r="W787"/>
  <c r="I788" s="1"/>
  <c r="W839"/>
  <c r="I840" s="1"/>
  <c r="V616"/>
  <c r="U616"/>
  <c r="V674"/>
  <c r="U674"/>
  <c r="W763"/>
  <c r="I764" s="1"/>
  <c r="W777"/>
  <c r="I778" s="1"/>
  <c r="W546"/>
  <c r="I547" s="1"/>
  <c r="V870"/>
  <c r="W870" s="1"/>
  <c r="I871" s="1"/>
  <c r="U870"/>
  <c r="W672"/>
  <c r="I673" s="1"/>
  <c r="W620"/>
  <c r="I621" s="1"/>
  <c r="W904"/>
  <c r="I905" s="1"/>
  <c r="W646"/>
  <c r="I647" s="1"/>
  <c r="W790"/>
  <c r="I791" s="1"/>
  <c r="W946"/>
  <c r="I947" s="1"/>
  <c r="W641"/>
  <c r="I642" s="1"/>
  <c r="W726"/>
  <c r="I727" s="1"/>
  <c r="W711"/>
  <c r="I712" s="1"/>
  <c r="V896"/>
  <c r="W896" s="1"/>
  <c r="I897" s="1"/>
  <c r="U896"/>
  <c r="V689"/>
  <c r="W689" s="1"/>
  <c r="I690" s="1"/>
  <c r="U689"/>
  <c r="V583"/>
  <c r="U583"/>
  <c r="W893"/>
  <c r="I894" s="1"/>
  <c r="W605"/>
  <c r="I606" s="1"/>
  <c r="W780"/>
  <c r="I781" s="1"/>
  <c r="W958"/>
  <c r="I959" s="1"/>
  <c r="W830"/>
  <c r="I831" s="1"/>
  <c r="W934"/>
  <c r="I935" s="1"/>
  <c r="W553"/>
  <c r="I554" s="1"/>
  <c r="W617"/>
  <c r="I618" s="1"/>
  <c r="W582"/>
  <c r="I583" s="1"/>
  <c r="V853"/>
  <c r="U853"/>
  <c r="V673"/>
  <c r="W673" s="1"/>
  <c r="I674" s="1"/>
  <c r="U673"/>
  <c r="V831"/>
  <c r="U831"/>
  <c r="V940"/>
  <c r="U940"/>
  <c r="V722"/>
  <c r="U722"/>
  <c r="V719"/>
  <c r="U719"/>
  <c r="V756"/>
  <c r="U756"/>
  <c r="V792"/>
  <c r="U792"/>
  <c r="V910"/>
  <c r="U910"/>
  <c r="V595"/>
  <c r="W595" s="1"/>
  <c r="I596" s="1"/>
  <c r="U595"/>
  <c r="W923"/>
  <c r="I924" s="1"/>
  <c r="V716"/>
  <c r="U716"/>
  <c r="V908"/>
  <c r="W908" s="1"/>
  <c r="I909" s="1"/>
  <c r="U908"/>
  <c r="W882"/>
  <c r="I883" s="1"/>
  <c r="W886"/>
  <c r="I887" s="1"/>
  <c r="W920"/>
  <c r="I921" s="1"/>
  <c r="W753"/>
  <c r="I754" s="1"/>
  <c r="V754"/>
  <c r="U754"/>
  <c r="V596"/>
  <c r="U596"/>
  <c r="V653"/>
  <c r="U653"/>
  <c r="V909"/>
  <c r="W909" s="1"/>
  <c r="I910" s="1"/>
  <c r="U909"/>
  <c r="W600"/>
  <c r="I601" s="1"/>
  <c r="W687"/>
  <c r="I688" s="1"/>
  <c r="V852"/>
  <c r="W852" s="1"/>
  <c r="I853" s="1"/>
  <c r="U852"/>
  <c r="W606"/>
  <c r="I607" s="1"/>
  <c r="W618"/>
  <c r="I619" s="1"/>
  <c r="W858"/>
  <c r="I859" s="1"/>
  <c r="V718"/>
  <c r="W718" s="1"/>
  <c r="I719" s="1"/>
  <c r="U718"/>
  <c r="V669"/>
  <c r="W669" s="1"/>
  <c r="I670" s="1"/>
  <c r="U669"/>
  <c r="V827"/>
  <c r="U827"/>
  <c r="L986"/>
  <c r="Q985"/>
  <c r="O986"/>
  <c r="M986"/>
  <c r="R986"/>
  <c r="S986" s="1"/>
  <c r="R985"/>
  <c r="S985" s="1"/>
  <c r="M985"/>
  <c r="P986"/>
  <c r="P985"/>
  <c r="U597"/>
  <c r="V597"/>
  <c r="W598" s="1"/>
  <c r="I599" s="1"/>
  <c r="V899"/>
  <c r="W899" s="1"/>
  <c r="I900" s="1"/>
  <c r="U899"/>
  <c r="V855"/>
  <c r="U855"/>
  <c r="W944"/>
  <c r="I945" s="1"/>
  <c r="W703"/>
  <c r="I704" s="1"/>
  <c r="W713"/>
  <c r="I714" s="1"/>
  <c r="W945"/>
  <c r="I946" s="1"/>
  <c r="W578"/>
  <c r="I579" s="1"/>
  <c r="W902"/>
  <c r="I903" s="1"/>
  <c r="W959"/>
  <c r="I960" s="1"/>
  <c r="W621"/>
  <c r="I622" s="1"/>
  <c r="W555"/>
  <c r="I556" s="1"/>
  <c r="W779"/>
  <c r="I780" s="1"/>
  <c r="W878"/>
  <c r="I879" s="1"/>
  <c r="W746"/>
  <c r="I747" s="1"/>
  <c r="W644"/>
  <c r="I645" s="1"/>
  <c r="W911"/>
  <c r="I912" s="1"/>
  <c r="W742"/>
  <c r="I743" s="1"/>
  <c r="W874"/>
  <c r="I875" s="1"/>
  <c r="W744"/>
  <c r="I745" s="1"/>
  <c r="W813"/>
  <c r="I814" s="1"/>
  <c r="W623"/>
  <c r="I624" s="1"/>
  <c r="W681"/>
  <c r="I682" s="1"/>
  <c r="W594"/>
  <c r="I595" s="1"/>
  <c r="W819"/>
  <c r="I820" s="1"/>
  <c r="W590"/>
  <c r="I591" s="1"/>
  <c r="W662"/>
  <c r="I663" s="1"/>
  <c r="W925"/>
  <c r="I926" s="1"/>
  <c r="W751"/>
  <c r="I752" s="1"/>
  <c r="W860"/>
  <c r="I861" s="1"/>
  <c r="V536"/>
  <c r="W536" s="1"/>
  <c r="I537" s="1"/>
  <c r="U536"/>
  <c r="W900"/>
  <c r="I901" s="1"/>
  <c r="W881"/>
  <c r="I882" s="1"/>
  <c r="W876"/>
  <c r="I877" s="1"/>
  <c r="W845"/>
  <c r="I846" s="1"/>
  <c r="W894"/>
  <c r="I895" s="1"/>
  <c r="W888"/>
  <c r="I889" s="1"/>
  <c r="W588"/>
  <c r="I589" s="1"/>
  <c r="W871"/>
  <c r="I872" s="1"/>
  <c r="W571"/>
  <c r="I572" s="1"/>
  <c r="W559"/>
  <c r="I560" s="1"/>
  <c r="W933"/>
  <c r="I934" s="1"/>
  <c r="W647"/>
  <c r="I648" s="1"/>
  <c r="W865"/>
  <c r="I866" s="1"/>
  <c r="W747"/>
  <c r="I748" s="1"/>
  <c r="W872"/>
  <c r="I873" s="1"/>
  <c r="W835"/>
  <c r="I836" s="1"/>
  <c r="W563"/>
  <c r="I564" s="1"/>
  <c r="W625"/>
  <c r="I626" s="1"/>
  <c r="W657"/>
  <c r="I658" s="1"/>
  <c r="W814"/>
  <c r="I815" s="1"/>
  <c r="W971"/>
  <c r="I972" s="1"/>
  <c r="W543"/>
  <c r="I544" s="1"/>
  <c r="W801"/>
  <c r="I802" s="1"/>
  <c r="W961"/>
  <c r="I962" s="1"/>
  <c r="W658"/>
  <c r="I659" s="1"/>
  <c r="W696"/>
  <c r="I697" s="1"/>
  <c r="W977"/>
  <c r="I978" s="1"/>
  <c r="W793"/>
  <c r="I794" s="1"/>
  <c r="W792"/>
  <c r="I793" s="1"/>
  <c r="U794"/>
  <c r="V794"/>
  <c r="W794" s="1"/>
  <c r="I795" s="1"/>
  <c r="W855"/>
  <c r="I856" s="1"/>
  <c r="W854"/>
  <c r="I855" s="1"/>
  <c r="V913"/>
  <c r="W913" s="1"/>
  <c r="I914" s="1"/>
  <c r="U913"/>
  <c r="U709"/>
  <c r="V709"/>
  <c r="W709" s="1"/>
  <c r="I710" s="1"/>
  <c r="W757"/>
  <c r="I758" s="1"/>
  <c r="W756"/>
  <c r="I757" s="1"/>
  <c r="W828"/>
  <c r="I829" s="1"/>
  <c r="W827"/>
  <c r="I828" s="1"/>
  <c r="W632"/>
  <c r="I633" s="1"/>
  <c r="W736"/>
  <c r="I737" s="1"/>
  <c r="W602"/>
  <c r="I603" s="1"/>
  <c r="W818"/>
  <c r="I819" s="1"/>
  <c r="W847"/>
  <c r="I848" s="1"/>
  <c r="W705"/>
  <c r="I706" s="1"/>
  <c r="W800"/>
  <c r="I801" s="1"/>
  <c r="W781"/>
  <c r="I782" s="1"/>
  <c r="W678"/>
  <c r="I679" s="1"/>
  <c r="W905"/>
  <c r="I906" s="1"/>
  <c r="W725"/>
  <c r="I726" s="1"/>
  <c r="W586"/>
  <c r="I587" s="1"/>
  <c r="W684"/>
  <c r="I685" s="1"/>
  <c r="W891"/>
  <c r="I892" s="1"/>
  <c r="W935"/>
  <c r="I936" s="1"/>
  <c r="W732"/>
  <c r="I733" s="1"/>
  <c r="W636"/>
  <c r="I637" s="1"/>
  <c r="W660"/>
  <c r="I661" s="1"/>
  <c r="W788"/>
  <c r="I789" s="1"/>
  <c r="W567"/>
  <c r="I568" s="1"/>
  <c r="W964"/>
  <c r="I965" s="1"/>
  <c r="W668"/>
  <c r="I669" s="1"/>
  <c r="W561"/>
  <c r="I562" s="1"/>
  <c r="W811"/>
  <c r="I812" s="1"/>
  <c r="W810"/>
  <c r="I811" s="1"/>
  <c r="V547"/>
  <c r="W547" s="1"/>
  <c r="I548" s="1"/>
  <c r="U547"/>
  <c r="X535"/>
  <c r="X536"/>
  <c r="W795"/>
  <c r="I796" s="1"/>
  <c r="W817"/>
  <c r="I818" s="1"/>
  <c r="W848"/>
  <c r="I849" s="1"/>
  <c r="W694"/>
  <c r="I695" s="1"/>
  <c r="W680"/>
  <c r="I681" s="1"/>
  <c r="W622"/>
  <c r="I623" s="1"/>
  <c r="W983"/>
  <c r="I984" s="1"/>
  <c r="W948"/>
  <c r="I949" s="1"/>
  <c r="W758"/>
  <c r="I759" s="1"/>
  <c r="W791"/>
  <c r="I792" s="1"/>
  <c r="W728"/>
  <c r="I729" s="1"/>
  <c r="W921"/>
  <c r="I922" s="1"/>
  <c r="W950"/>
  <c r="I951" s="1"/>
  <c r="W737"/>
  <c r="I738" s="1"/>
  <c r="W642"/>
  <c r="I643" s="1"/>
  <c r="W884"/>
  <c r="I885" s="1"/>
  <c r="W633"/>
  <c r="I634" s="1"/>
  <c r="W664"/>
  <c r="I665" s="1"/>
  <c r="W583"/>
  <c r="I584" s="1"/>
  <c r="W969"/>
  <c r="I970" s="1"/>
  <c r="W639"/>
  <c r="I640" s="1"/>
  <c r="W931"/>
  <c r="I932" s="1"/>
  <c r="W838"/>
  <c r="I839" s="1"/>
  <c r="W640"/>
  <c r="I641" s="1"/>
  <c r="W759"/>
  <c r="I760" s="1"/>
  <c r="W616"/>
  <c r="I617" s="1"/>
  <c r="W755"/>
  <c r="I756" s="1"/>
  <c r="W754"/>
  <c r="I755" s="1"/>
  <c r="V941"/>
  <c r="W941" s="1"/>
  <c r="I942" s="1"/>
  <c r="U941"/>
  <c r="V730"/>
  <c r="W730" s="1"/>
  <c r="I731" s="1"/>
  <c r="U730"/>
  <c r="V804"/>
  <c r="W804" s="1"/>
  <c r="I805" s="1"/>
  <c r="U804"/>
  <c r="T769"/>
  <c r="V769" s="1"/>
  <c r="W769" s="1"/>
  <c r="I770" s="1"/>
  <c r="T771"/>
  <c r="V771" s="1"/>
  <c r="W771" s="1"/>
  <c r="I772" s="1"/>
  <c r="T767"/>
  <c r="V767" s="1"/>
  <c r="W767" s="1"/>
  <c r="I768" s="1"/>
  <c r="W928"/>
  <c r="I929" s="1"/>
  <c r="W749"/>
  <c r="I750" s="1"/>
  <c r="W750"/>
  <c r="I751" s="1"/>
  <c r="W897"/>
  <c r="I898" s="1"/>
  <c r="W566"/>
  <c r="I567" s="1"/>
  <c r="W947"/>
  <c r="I948" s="1"/>
  <c r="W956"/>
  <c r="I957" s="1"/>
  <c r="W580"/>
  <c r="I581" s="1"/>
  <c r="W599"/>
  <c r="I600" s="1"/>
  <c r="W706"/>
  <c r="I707" s="1"/>
  <c r="W695"/>
  <c r="I696" s="1"/>
  <c r="W574"/>
  <c r="I575" s="1"/>
  <c r="W778"/>
  <c r="I779" s="1"/>
  <c r="W537"/>
  <c r="I538" s="1"/>
  <c r="W609"/>
  <c r="I610" s="1"/>
  <c r="W551"/>
  <c r="I552" s="1"/>
  <c r="W862"/>
  <c r="I863" s="1"/>
  <c r="W589"/>
  <c r="I590" s="1"/>
  <c r="W798"/>
  <c r="I799" s="1"/>
  <c r="W538"/>
  <c r="I539" s="1"/>
  <c r="W786"/>
  <c r="I787" s="1"/>
  <c r="W841"/>
  <c r="I842" s="1"/>
  <c r="W776"/>
  <c r="I777" s="1"/>
  <c r="W619"/>
  <c r="I620" s="1"/>
  <c r="W710"/>
  <c r="I711" s="1"/>
  <c r="W701"/>
  <c r="I702" s="1"/>
  <c r="W974"/>
  <c r="I975" s="1"/>
  <c r="W581"/>
  <c r="I582" s="1"/>
  <c r="W645"/>
  <c r="I646" s="1"/>
  <c r="W540"/>
  <c r="I541" s="1"/>
  <c r="U832"/>
  <c r="V832"/>
  <c r="W832" s="1"/>
  <c r="I833" s="1"/>
  <c r="V774"/>
  <c r="U774"/>
  <c r="W887"/>
  <c r="I888" s="1"/>
  <c r="W915"/>
  <c r="I916" s="1"/>
  <c r="W901"/>
  <c r="I902" s="1"/>
  <c r="W890"/>
  <c r="I891" s="1"/>
  <c r="W940"/>
  <c r="I941" s="1"/>
  <c r="W953"/>
  <c r="I954" s="1"/>
  <c r="W837"/>
  <c r="I838" s="1"/>
  <c r="W572"/>
  <c r="I573" s="1"/>
  <c r="W604"/>
  <c r="I605" s="1"/>
  <c r="W675"/>
  <c r="I676" s="1"/>
  <c r="W957"/>
  <c r="I958" s="1"/>
  <c r="W903"/>
  <c r="I904" s="1"/>
  <c r="W762"/>
  <c r="I763" s="1"/>
  <c r="W973"/>
  <c r="I974" s="1"/>
  <c r="W584"/>
  <c r="I585" s="1"/>
  <c r="W796"/>
  <c r="I797" s="1"/>
  <c r="W979"/>
  <c r="I980" s="1"/>
  <c r="W954"/>
  <c r="I955" s="1"/>
  <c r="W867"/>
  <c r="I868" s="1"/>
  <c r="W866"/>
  <c r="I867" s="1"/>
  <c r="W723"/>
  <c r="I724" s="1"/>
  <c r="W722"/>
  <c r="I723" s="1"/>
  <c r="W825"/>
  <c r="I826" s="1"/>
  <c r="W683"/>
  <c r="I684" s="1"/>
  <c r="W761"/>
  <c r="I762" s="1"/>
  <c r="W929"/>
  <c r="I930" s="1"/>
  <c r="W823"/>
  <c r="I824" s="1"/>
  <c r="W783"/>
  <c r="I784" s="1"/>
  <c r="W699"/>
  <c r="I700" s="1"/>
  <c r="W942"/>
  <c r="I943" s="1"/>
  <c r="W628"/>
  <c r="I629" s="1"/>
  <c r="W614"/>
  <c r="I615" s="1"/>
  <c r="W883"/>
  <c r="I884" s="1"/>
  <c r="W765"/>
  <c r="I766" s="1"/>
  <c r="W967"/>
  <c r="I968" s="1"/>
  <c r="W851"/>
  <c r="I852" s="1"/>
  <c r="W575"/>
  <c r="I576" s="1"/>
  <c r="W912"/>
  <c r="I913" s="1"/>
  <c r="W856"/>
  <c r="I857" s="1"/>
  <c r="W717"/>
  <c r="I718" s="1"/>
  <c r="W716"/>
  <c r="I717" s="1"/>
  <c r="V676"/>
  <c r="W676" s="1"/>
  <c r="I677" s="1"/>
  <c r="U676"/>
  <c r="U654"/>
  <c r="V654"/>
  <c r="W654" s="1"/>
  <c r="I655" s="1"/>
  <c r="W808"/>
  <c r="I809" s="1"/>
  <c r="W809"/>
  <c r="I810" s="1"/>
  <c r="W666"/>
  <c r="I667" s="1"/>
  <c r="W715"/>
  <c r="I716" s="1"/>
  <c r="W611"/>
  <c r="I612" s="1"/>
  <c r="W930"/>
  <c r="I931" s="1"/>
  <c r="W764"/>
  <c r="I765" s="1"/>
  <c r="W831"/>
  <c r="I832" s="1"/>
  <c r="W649"/>
  <c r="I650" s="1"/>
  <c r="W981"/>
  <c r="I982" s="1"/>
  <c r="W918"/>
  <c r="I919" s="1"/>
  <c r="W607"/>
  <c r="I608" s="1"/>
  <c r="W556"/>
  <c r="I557" s="1"/>
  <c r="W688"/>
  <c r="I689" s="1"/>
  <c r="W627"/>
  <c r="I628" s="1"/>
  <c r="W949"/>
  <c r="I950" s="1"/>
  <c r="W686"/>
  <c r="I687" s="1"/>
  <c r="W656"/>
  <c r="I657" s="1"/>
  <c r="W552"/>
  <c r="I553" s="1"/>
  <c r="W653"/>
  <c r="I654" s="1"/>
  <c r="W707"/>
  <c r="I708" s="1"/>
  <c r="W916"/>
  <c r="I917" s="1"/>
  <c r="W637"/>
  <c r="I638" s="1"/>
  <c r="W869"/>
  <c r="I870" s="1"/>
  <c r="W842"/>
  <c r="I843" s="1"/>
  <c r="W548"/>
  <c r="I549" s="1"/>
  <c r="W924"/>
  <c r="I925" s="1"/>
  <c r="W907"/>
  <c r="I908" s="1"/>
  <c r="W895"/>
  <c r="I896" s="1"/>
  <c r="W735" l="1"/>
  <c r="I736" s="1"/>
  <c r="W773"/>
  <c r="I774" s="1"/>
  <c r="W719"/>
  <c r="I720" s="1"/>
  <c r="W910"/>
  <c r="I911" s="1"/>
  <c r="W690"/>
  <c r="I691" s="1"/>
  <c r="W720"/>
  <c r="I721" s="1"/>
  <c r="W596"/>
  <c r="I597" s="1"/>
  <c r="W674"/>
  <c r="I675" s="1"/>
  <c r="W774"/>
  <c r="I775" s="1"/>
  <c r="W914"/>
  <c r="I915" s="1"/>
  <c r="W853"/>
  <c r="I854" s="1"/>
  <c r="W768"/>
  <c r="I769" s="1"/>
  <c r="W597"/>
  <c r="I598" s="1"/>
  <c r="W775"/>
  <c r="I776" s="1"/>
  <c r="W670"/>
  <c r="I671" s="1"/>
  <c r="X1004"/>
  <c r="S1005" s="1"/>
  <c r="X986"/>
  <c r="X985"/>
  <c r="W655"/>
  <c r="I656" s="1"/>
  <c r="W833"/>
  <c r="I834" s="1"/>
  <c r="W731"/>
  <c r="I732" s="1"/>
  <c r="W770"/>
  <c r="I771" s="1"/>
  <c r="T998"/>
  <c r="V998" s="1"/>
  <c r="T992"/>
  <c r="V992" s="1"/>
  <c r="T995"/>
  <c r="V995" s="1"/>
  <c r="T997"/>
  <c r="V997" s="1"/>
  <c r="T1002"/>
  <c r="V1002" s="1"/>
  <c r="T1000"/>
  <c r="V1000" s="1"/>
  <c r="T986"/>
  <c r="T1001"/>
  <c r="V1001" s="1"/>
  <c r="T996"/>
  <c r="V996" s="1"/>
  <c r="W996" s="1"/>
  <c r="I997" s="1"/>
  <c r="T994"/>
  <c r="V994" s="1"/>
  <c r="T985"/>
  <c r="V985" s="1"/>
  <c r="W985" s="1"/>
  <c r="I986" s="1"/>
  <c r="T990"/>
  <c r="V990" s="1"/>
  <c r="T987"/>
  <c r="V987" s="1"/>
  <c r="T999"/>
  <c r="V999" s="1"/>
  <c r="W999" s="1"/>
  <c r="I1000" s="1"/>
  <c r="T993"/>
  <c r="V993" s="1"/>
  <c r="T989"/>
  <c r="V989" s="1"/>
  <c r="S1004"/>
  <c r="T988"/>
  <c r="V988" s="1"/>
  <c r="T991"/>
  <c r="V991" s="1"/>
  <c r="W991" s="1"/>
  <c r="I992" s="1"/>
  <c r="W772"/>
  <c r="I773" s="1"/>
  <c r="W677"/>
  <c r="I678" s="1"/>
  <c r="W805"/>
  <c r="I806" s="1"/>
  <c r="W988" l="1"/>
  <c r="I989" s="1"/>
  <c r="W994"/>
  <c r="I995" s="1"/>
  <c r="W992"/>
  <c r="I993" s="1"/>
  <c r="W1002"/>
  <c r="S1006"/>
  <c r="W995"/>
  <c r="I996" s="1"/>
  <c r="W990"/>
  <c r="I991" s="1"/>
  <c r="W997"/>
  <c r="I998" s="1"/>
  <c r="W1000"/>
  <c r="I1001" s="1"/>
  <c r="V986"/>
  <c r="W986" s="1"/>
  <c r="I987" s="1"/>
  <c r="U986"/>
  <c r="W993"/>
  <c r="I994" s="1"/>
  <c r="W989"/>
  <c r="I990" s="1"/>
  <c r="W1001"/>
  <c r="I1002" s="1"/>
  <c r="W998"/>
  <c r="I999" s="1"/>
  <c r="W987" l="1"/>
  <c r="I988" s="1"/>
</calcChain>
</file>

<file path=xl/sharedStrings.xml><?xml version="1.0" encoding="utf-8"?>
<sst xmlns="http://schemas.openxmlformats.org/spreadsheetml/2006/main" count="77" uniqueCount="62">
  <si>
    <t>%change</t>
  </si>
  <si>
    <t>%Change</t>
  </si>
  <si>
    <t>y-int</t>
  </si>
  <si>
    <t>slope</t>
  </si>
  <si>
    <t>std</t>
  </si>
  <si>
    <t>z-score</t>
  </si>
  <si>
    <t>pred</t>
  </si>
  <si>
    <t>R^2</t>
  </si>
  <si>
    <t>Signal</t>
  </si>
  <si>
    <t>1st-Xvar</t>
  </si>
  <si>
    <t>2nd-Yvar</t>
  </si>
  <si>
    <t>#x</t>
  </si>
  <si>
    <t>#y</t>
  </si>
  <si>
    <t>change</t>
  </si>
  <si>
    <t>dif</t>
  </si>
  <si>
    <t>stdif</t>
  </si>
  <si>
    <t>zdif</t>
  </si>
  <si>
    <t>AbsCon</t>
  </si>
  <si>
    <t>#x&gt;2</t>
  </si>
  <si>
    <t>#y&gt;2</t>
  </si>
  <si>
    <t>CashFlow</t>
  </si>
  <si>
    <t>pnl</t>
  </si>
  <si>
    <t>cash&amp;pnl</t>
  </si>
  <si>
    <t>asset1</t>
  </si>
  <si>
    <t>asset2</t>
  </si>
  <si>
    <t>asset3</t>
  </si>
  <si>
    <t>Price Ratio</t>
  </si>
  <si>
    <t>stdev</t>
  </si>
  <si>
    <t>zscore</t>
  </si>
  <si>
    <t>P&amp;L</t>
  </si>
  <si>
    <t>TotCont</t>
  </si>
  <si>
    <t>B-A loss</t>
  </si>
  <si>
    <t>Final P&amp;L</t>
  </si>
  <si>
    <t>Gains:</t>
  </si>
  <si>
    <t>Loss:</t>
  </si>
  <si>
    <t>MaxGain</t>
  </si>
  <si>
    <t>MaxLoss</t>
  </si>
  <si>
    <t>TotContr</t>
  </si>
  <si>
    <t>pnlTM</t>
  </si>
  <si>
    <t>changeX</t>
  </si>
  <si>
    <t>changeY</t>
  </si>
  <si>
    <t>∆pnlTM</t>
  </si>
  <si>
    <t>MA</t>
  </si>
  <si>
    <t>EMA</t>
  </si>
  <si>
    <t>Stop Loss</t>
  </si>
  <si>
    <t>BuyOrSell</t>
  </si>
  <si>
    <t>EMA1&amp;2</t>
  </si>
  <si>
    <t>Ratio1&amp;2</t>
  </si>
  <si>
    <t>Ratio1&amp;3</t>
  </si>
  <si>
    <t>Ratio2&amp;3</t>
  </si>
  <si>
    <t>EMA1&amp;3</t>
  </si>
  <si>
    <t>EMA2&amp;3</t>
  </si>
  <si>
    <t>std1&amp;2</t>
  </si>
  <si>
    <t>std1&amp;3</t>
  </si>
  <si>
    <t>std2&amp;3</t>
  </si>
  <si>
    <t>R^2(1&amp;2)</t>
  </si>
  <si>
    <t>R^2(1&amp;3)</t>
  </si>
  <si>
    <t>R^2(2&amp;3)</t>
  </si>
  <si>
    <t>z1&amp;2</t>
  </si>
  <si>
    <t>z1&amp;3</t>
  </si>
  <si>
    <t>z2&amp;3</t>
  </si>
  <si>
    <t>Assets</t>
  </si>
</sst>
</file>

<file path=xl/styles.xml><?xml version="1.0" encoding="utf-8"?>
<styleSheet xmlns="http://schemas.openxmlformats.org/spreadsheetml/2006/main">
  <numFmts count="1">
    <numFmt numFmtId="164" formatCode="0.0000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2" fontId="2" fillId="0" borderId="1" xfId="0" applyNumberFormat="1" applyFont="1" applyFill="1" applyBorder="1"/>
    <xf numFmtId="10" fontId="2" fillId="0" borderId="1" xfId="1" applyNumberFormat="1" applyFont="1" applyFill="1" applyBorder="1"/>
    <xf numFmtId="10" fontId="0" fillId="0" borderId="0" xfId="1" applyNumberFormat="1" applyFont="1"/>
    <xf numFmtId="10" fontId="0" fillId="0" borderId="0" xfId="0" applyNumberFormat="1"/>
    <xf numFmtId="2" fontId="0" fillId="0" borderId="0" xfId="0" applyNumberFormat="1"/>
    <xf numFmtId="164" fontId="0" fillId="0" borderId="0" xfId="0" applyNumberFormat="1"/>
    <xf numFmtId="0" fontId="0" fillId="0" borderId="2" xfId="0" applyBorder="1"/>
    <xf numFmtId="10" fontId="2" fillId="0" borderId="3" xfId="1" applyNumberFormat="1" applyFont="1" applyFill="1" applyBorder="1"/>
    <xf numFmtId="10" fontId="0" fillId="0" borderId="2" xfId="1" applyNumberFormat="1" applyFont="1" applyBorder="1"/>
    <xf numFmtId="10" fontId="0" fillId="0" borderId="2" xfId="0" applyNumberFormat="1" applyBorder="1"/>
    <xf numFmtId="164" fontId="0" fillId="0" borderId="0" xfId="1" applyNumberFormat="1" applyFont="1"/>
    <xf numFmtId="0" fontId="0" fillId="0" borderId="0" xfId="0" applyFill="1" applyBorder="1" applyAlignment="1"/>
    <xf numFmtId="0" fontId="0" fillId="0" borderId="0" xfId="0" applyBorder="1"/>
    <xf numFmtId="0" fontId="3" fillId="0" borderId="0" xfId="0" applyFont="1" applyFill="1" applyBorder="1" applyAlignment="1">
      <alignment horizontal="centerContinuous"/>
    </xf>
    <xf numFmtId="0" fontId="3" fillId="0" borderId="0" xfId="0" applyFont="1" applyFill="1" applyBorder="1" applyAlignment="1">
      <alignment horizontal="center"/>
    </xf>
    <xf numFmtId="0" fontId="4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Round1NEW!$N$1009:$N$1054</c:f>
              <c:numCache>
                <c:formatCode>General</c:formatCode>
                <c:ptCount val="46"/>
                <c:pt idx="0">
                  <c:v>0</c:v>
                </c:pt>
                <c:pt idx="1">
                  <c:v>18.776843499999814</c:v>
                </c:pt>
                <c:pt idx="2">
                  <c:v>54.4638759999998</c:v>
                </c:pt>
                <c:pt idx="3">
                  <c:v>95.612177049999758</c:v>
                </c:pt>
                <c:pt idx="4">
                  <c:v>115.32362494999973</c:v>
                </c:pt>
                <c:pt idx="5">
                  <c:v>123.27052194999979</c:v>
                </c:pt>
                <c:pt idx="6">
                  <c:v>164.43022094999958</c:v>
                </c:pt>
                <c:pt idx="7">
                  <c:v>173.33047094999978</c:v>
                </c:pt>
                <c:pt idx="8">
                  <c:v>252.73301594999958</c:v>
                </c:pt>
                <c:pt idx="9">
                  <c:v>281.01614444999973</c:v>
                </c:pt>
                <c:pt idx="10">
                  <c:v>213.79860044999978</c:v>
                </c:pt>
                <c:pt idx="11">
                  <c:v>243.95751444999993</c:v>
                </c:pt>
                <c:pt idx="12">
                  <c:v>255.24260914999991</c:v>
                </c:pt>
                <c:pt idx="13">
                  <c:v>270.35548614999982</c:v>
                </c:pt>
                <c:pt idx="14">
                  <c:v>277.38761714999981</c:v>
                </c:pt>
              </c:numCache>
            </c:numRef>
          </c:val>
        </c:ser>
        <c:marker val="1"/>
        <c:axId val="122619392"/>
        <c:axId val="122620928"/>
      </c:lineChart>
      <c:catAx>
        <c:axId val="122619392"/>
        <c:scaling>
          <c:orientation val="minMax"/>
        </c:scaling>
        <c:axPos val="b"/>
        <c:tickLblPos val="nextTo"/>
        <c:crossAx val="122620928"/>
        <c:crosses val="autoZero"/>
        <c:auto val="1"/>
        <c:lblAlgn val="ctr"/>
        <c:lblOffset val="100"/>
      </c:catAx>
      <c:valAx>
        <c:axId val="122620928"/>
        <c:scaling>
          <c:orientation val="minMax"/>
        </c:scaling>
        <c:axPos val="l"/>
        <c:majorGridlines/>
        <c:numFmt formatCode="General" sourceLinked="1"/>
        <c:tickLblPos val="nextTo"/>
        <c:crossAx val="122619392"/>
        <c:crosses val="autoZero"/>
        <c:crossBetween val="between"/>
      </c:valAx>
    </c:plotArea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1004</xdr:row>
      <xdr:rowOff>133350</xdr:rowOff>
    </xdr:from>
    <xdr:to>
      <xdr:col>11</xdr:col>
      <xdr:colOff>323850</xdr:colOff>
      <xdr:row>1019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1003"/>
  <sheetViews>
    <sheetView topLeftCell="I1" workbookViewId="0">
      <pane ySplit="1" topLeftCell="A983" activePane="bottomLeft" state="frozen"/>
      <selection pane="bottomLeft" activeCell="Y1003" sqref="Y1003"/>
    </sheetView>
  </sheetViews>
  <sheetFormatPr defaultRowHeight="15"/>
  <cols>
    <col min="9" max="9" width="7.7109375" bestFit="1" customWidth="1"/>
    <col min="10" max="10" width="6.5703125" bestFit="1" customWidth="1"/>
    <col min="11" max="11" width="7.85546875" bestFit="1" customWidth="1"/>
    <col min="14" max="14" width="0" hidden="1" customWidth="1"/>
    <col min="16" max="16" width="10.28515625" bestFit="1" customWidth="1"/>
    <col min="17" max="21" width="10.28515625" customWidth="1"/>
  </cols>
  <sheetData>
    <row r="1" spans="1:25">
      <c r="A1" t="s">
        <v>9</v>
      </c>
      <c r="B1" t="s">
        <v>0</v>
      </c>
      <c r="C1" t="s">
        <v>10</v>
      </c>
      <c r="D1" t="s">
        <v>1</v>
      </c>
      <c r="E1" t="s">
        <v>14</v>
      </c>
      <c r="F1" t="s">
        <v>15</v>
      </c>
      <c r="G1" t="s">
        <v>16</v>
      </c>
      <c r="H1" t="s">
        <v>2</v>
      </c>
      <c r="I1" t="s">
        <v>3</v>
      </c>
      <c r="J1" t="s">
        <v>4</v>
      </c>
      <c r="K1" t="s">
        <v>6</v>
      </c>
      <c r="L1" t="s">
        <v>5</v>
      </c>
      <c r="M1" t="s">
        <v>7</v>
      </c>
      <c r="P1" t="s">
        <v>8</v>
      </c>
      <c r="Q1" t="s">
        <v>11</v>
      </c>
      <c r="R1" t="s">
        <v>18</v>
      </c>
      <c r="S1" t="s">
        <v>12</v>
      </c>
      <c r="T1" t="s">
        <v>19</v>
      </c>
      <c r="U1" t="s">
        <v>17</v>
      </c>
      <c r="V1" t="s">
        <v>13</v>
      </c>
      <c r="W1" t="s">
        <v>20</v>
      </c>
      <c r="X1" t="s">
        <v>22</v>
      </c>
      <c r="Y1" t="s">
        <v>21</v>
      </c>
    </row>
    <row r="2" spans="1:25">
      <c r="A2">
        <v>100</v>
      </c>
      <c r="B2" s="1"/>
      <c r="C2">
        <v>100</v>
      </c>
    </row>
    <row r="3" spans="1:25">
      <c r="A3">
        <v>100.64434850000001</v>
      </c>
      <c r="B3" s="2">
        <f>(A3-A2)/A2</f>
        <v>6.4434850000000665E-3</v>
      </c>
      <c r="C3">
        <v>100.7670923</v>
      </c>
      <c r="D3" s="3">
        <f>(C3-C2)/C2</f>
        <v>7.6709230000000161E-3</v>
      </c>
      <c r="E3" s="3">
        <f t="shared" ref="E3:E31" si="0">D3-K3</f>
        <v>7.6709230000000161E-3</v>
      </c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25">
      <c r="A4">
        <v>99.716605720000004</v>
      </c>
      <c r="B4" s="2">
        <f t="shared" ref="B4:B67" si="1">(A4-A3)/A3</f>
        <v>-9.2180315519654107E-3</v>
      </c>
      <c r="C4">
        <v>100.38410589999999</v>
      </c>
      <c r="D4" s="3">
        <f t="shared" ref="D4:D67" si="2">(C4-C3)/C3</f>
        <v>-3.80070905350523E-3</v>
      </c>
      <c r="E4" s="3">
        <f t="shared" si="0"/>
        <v>-3.80070905350523E-3</v>
      </c>
      <c r="F4" s="13"/>
      <c r="G4" s="13"/>
      <c r="H4" s="13"/>
      <c r="I4" s="13"/>
      <c r="J4" s="13"/>
      <c r="K4" s="13"/>
      <c r="L4" s="13"/>
      <c r="M4" s="13"/>
      <c r="N4" s="13"/>
      <c r="O4" s="13"/>
    </row>
    <row r="5" spans="1:25">
      <c r="A5">
        <v>101.5603788</v>
      </c>
      <c r="B5" s="2">
        <f t="shared" si="1"/>
        <v>1.8490130772975042E-2</v>
      </c>
      <c r="C5">
        <v>100.5829986</v>
      </c>
      <c r="D5" s="3">
        <f t="shared" si="2"/>
        <v>1.9813166458655667E-3</v>
      </c>
      <c r="E5" s="3">
        <f t="shared" si="0"/>
        <v>1.9813166458655667E-3</v>
      </c>
      <c r="F5" s="14"/>
      <c r="G5" s="14"/>
      <c r="H5" s="13"/>
      <c r="I5" s="13"/>
      <c r="J5" s="13"/>
      <c r="K5" s="13"/>
      <c r="L5" s="13"/>
      <c r="M5" s="13"/>
      <c r="N5" s="13"/>
      <c r="O5" s="13"/>
    </row>
    <row r="6" spans="1:25">
      <c r="A6">
        <v>100.0427816</v>
      </c>
      <c r="B6" s="2">
        <f t="shared" si="1"/>
        <v>-1.494280759811421E-2</v>
      </c>
      <c r="C6">
        <v>100.05265369999999</v>
      </c>
      <c r="D6" s="3">
        <f t="shared" si="2"/>
        <v>-5.2727091793026235E-3</v>
      </c>
      <c r="E6" s="3">
        <f t="shared" si="0"/>
        <v>-5.2727091793026235E-3</v>
      </c>
      <c r="F6" s="12"/>
      <c r="G6" s="12"/>
      <c r="H6" s="13"/>
      <c r="I6" s="13"/>
      <c r="J6" s="13"/>
      <c r="K6" s="13"/>
      <c r="L6" s="13"/>
      <c r="M6" s="13"/>
      <c r="N6" s="13"/>
      <c r="O6" s="13"/>
    </row>
    <row r="7" spans="1:25">
      <c r="A7">
        <v>100.4952614</v>
      </c>
      <c r="B7" s="2">
        <f t="shared" si="1"/>
        <v>4.5228630468228219E-3</v>
      </c>
      <c r="C7">
        <v>101.9476032</v>
      </c>
      <c r="D7" s="3">
        <f t="shared" si="2"/>
        <v>1.8939522640567502E-2</v>
      </c>
      <c r="E7" s="3">
        <f t="shared" si="0"/>
        <v>1.8939522640567502E-2</v>
      </c>
      <c r="F7" s="12"/>
      <c r="G7" s="12"/>
      <c r="H7" s="13"/>
      <c r="I7" s="13"/>
      <c r="J7" s="13"/>
      <c r="K7" s="13"/>
      <c r="L7" s="13"/>
      <c r="M7" s="13"/>
      <c r="N7" s="13"/>
      <c r="O7" s="13"/>
    </row>
    <row r="8" spans="1:25">
      <c r="A8">
        <v>99.929735829999998</v>
      </c>
      <c r="B8" s="2">
        <f t="shared" si="1"/>
        <v>-5.6273854321255137E-3</v>
      </c>
      <c r="C8">
        <v>101.4667429</v>
      </c>
      <c r="D8" s="3">
        <f t="shared" si="2"/>
        <v>-4.7167396280681107E-3</v>
      </c>
      <c r="E8" s="3">
        <f t="shared" si="0"/>
        <v>-4.7167396280681107E-3</v>
      </c>
      <c r="F8" s="12"/>
      <c r="G8" s="12"/>
      <c r="H8" s="13"/>
      <c r="I8" s="13"/>
      <c r="J8" s="13"/>
      <c r="K8" s="13"/>
      <c r="L8" s="13"/>
      <c r="M8" s="13"/>
      <c r="N8" s="13"/>
      <c r="O8" s="13"/>
    </row>
    <row r="9" spans="1:25">
      <c r="A9">
        <v>102.27354920000001</v>
      </c>
      <c r="B9" s="2">
        <f t="shared" si="1"/>
        <v>2.3454613889776422E-2</v>
      </c>
      <c r="C9">
        <v>104.2642074</v>
      </c>
      <c r="D9" s="3">
        <f t="shared" si="2"/>
        <v>2.7570260166496423E-2</v>
      </c>
      <c r="E9" s="3">
        <f t="shared" si="0"/>
        <v>2.7570260166496423E-2</v>
      </c>
      <c r="F9" s="12"/>
      <c r="G9" s="12"/>
      <c r="H9" s="13"/>
      <c r="I9" s="13"/>
      <c r="J9" s="13"/>
      <c r="K9" s="13"/>
      <c r="L9" s="13"/>
      <c r="M9" s="13"/>
      <c r="N9" s="13"/>
      <c r="O9" s="13"/>
    </row>
    <row r="10" spans="1:25">
      <c r="A10">
        <v>103.3291459</v>
      </c>
      <c r="B10" s="2">
        <f t="shared" si="1"/>
        <v>1.0321307007110253E-2</v>
      </c>
      <c r="C10">
        <v>105.5402352</v>
      </c>
      <c r="D10" s="3">
        <f t="shared" si="2"/>
        <v>1.2238406945392405E-2</v>
      </c>
      <c r="E10" s="3">
        <f t="shared" si="0"/>
        <v>1.2238406945392405E-2</v>
      </c>
      <c r="F10" s="12"/>
      <c r="G10" s="12"/>
      <c r="H10" s="13"/>
      <c r="I10" s="13"/>
      <c r="J10" s="13"/>
      <c r="K10" s="13"/>
      <c r="L10" s="13"/>
      <c r="M10" s="13"/>
      <c r="N10" s="13"/>
      <c r="O10" s="13"/>
    </row>
    <row r="11" spans="1:25">
      <c r="A11">
        <v>103.9380881</v>
      </c>
      <c r="B11" s="2">
        <f t="shared" si="1"/>
        <v>5.893227846761882E-3</v>
      </c>
      <c r="C11">
        <v>105.8791368</v>
      </c>
      <c r="D11" s="3">
        <f t="shared" si="2"/>
        <v>3.2111127984296912E-3</v>
      </c>
      <c r="E11" s="3">
        <f t="shared" si="0"/>
        <v>3.2111127984296912E-3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25">
      <c r="A12">
        <v>103.90289970000001</v>
      </c>
      <c r="B12" s="2">
        <f t="shared" si="1"/>
        <v>-3.3855154201162919E-4</v>
      </c>
      <c r="C12">
        <v>107.2468334</v>
      </c>
      <c r="D12" s="3">
        <f t="shared" si="2"/>
        <v>1.2917526921129963E-2</v>
      </c>
      <c r="E12" s="3">
        <f t="shared" si="0"/>
        <v>1.2917526921129963E-2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25">
      <c r="A13">
        <v>103.1114024</v>
      </c>
      <c r="B13" s="2">
        <f t="shared" si="1"/>
        <v>-7.617663244099078E-3</v>
      </c>
      <c r="C13">
        <v>106.2032987</v>
      </c>
      <c r="D13" s="3">
        <f t="shared" si="2"/>
        <v>-9.7302145612813504E-3</v>
      </c>
      <c r="E13" s="3">
        <f t="shared" si="0"/>
        <v>-9.7302145612813504E-3</v>
      </c>
      <c r="F13" s="15"/>
      <c r="G13" s="15"/>
      <c r="H13" s="15"/>
      <c r="I13" s="15"/>
      <c r="J13" s="15"/>
      <c r="K13" s="15"/>
      <c r="L13" s="13"/>
      <c r="M13" s="13"/>
      <c r="N13" s="13"/>
      <c r="O13" s="13"/>
    </row>
    <row r="14" spans="1:25">
      <c r="A14">
        <v>103.25591489999999</v>
      </c>
      <c r="B14" s="2">
        <f t="shared" si="1"/>
        <v>1.4015181312284285E-3</v>
      </c>
      <c r="C14">
        <v>105.2987751</v>
      </c>
      <c r="D14" s="3">
        <f t="shared" si="2"/>
        <v>-8.5169068293733195E-3</v>
      </c>
      <c r="E14" s="3">
        <f t="shared" si="0"/>
        <v>-8.5169068293733195E-3</v>
      </c>
      <c r="F14" s="12"/>
      <c r="G14" s="12"/>
      <c r="H14" s="12"/>
      <c r="I14" s="12"/>
      <c r="J14" s="12"/>
      <c r="K14" s="12"/>
      <c r="L14" s="13"/>
      <c r="M14" s="13"/>
      <c r="N14" s="13"/>
      <c r="O14" s="13"/>
    </row>
    <row r="15" spans="1:25">
      <c r="A15">
        <v>103.3447019</v>
      </c>
      <c r="B15" s="2">
        <f t="shared" si="1"/>
        <v>8.5987325845689265E-4</v>
      </c>
      <c r="C15">
        <v>106.05880809999999</v>
      </c>
      <c r="D15" s="3">
        <f t="shared" si="2"/>
        <v>7.2178712361868E-3</v>
      </c>
      <c r="E15" s="3">
        <f t="shared" si="0"/>
        <v>7.2178712361868E-3</v>
      </c>
      <c r="F15" s="12"/>
      <c r="G15" s="12"/>
      <c r="H15" s="12"/>
      <c r="I15" s="12"/>
      <c r="J15" s="12"/>
      <c r="K15" s="12"/>
      <c r="L15" s="13"/>
      <c r="M15" s="13"/>
      <c r="N15" s="13"/>
      <c r="O15" s="13"/>
    </row>
    <row r="16" spans="1:25">
      <c r="A16">
        <v>101.756592</v>
      </c>
      <c r="B16" s="2">
        <f t="shared" si="1"/>
        <v>-1.5367114818684345E-2</v>
      </c>
      <c r="C16">
        <v>104.7684398</v>
      </c>
      <c r="D16" s="3">
        <f t="shared" si="2"/>
        <v>-1.2166535935264742E-2</v>
      </c>
      <c r="E16" s="3">
        <f t="shared" si="0"/>
        <v>-1.2166535935264742E-2</v>
      </c>
      <c r="F16" s="12"/>
      <c r="G16" s="12"/>
      <c r="H16" s="12"/>
      <c r="I16" s="12"/>
      <c r="J16" s="12"/>
      <c r="K16" s="12"/>
      <c r="L16" s="13"/>
      <c r="M16" s="13"/>
      <c r="N16" s="13"/>
      <c r="O16" s="13"/>
    </row>
    <row r="17" spans="1:15">
      <c r="A17">
        <v>100.4423792</v>
      </c>
      <c r="B17" s="2">
        <f t="shared" si="1"/>
        <v>-1.2915259583379059E-2</v>
      </c>
      <c r="C17">
        <v>106.569813</v>
      </c>
      <c r="D17" s="3">
        <f t="shared" si="2"/>
        <v>1.7193853448984935E-2</v>
      </c>
      <c r="E17" s="3">
        <f t="shared" si="0"/>
        <v>1.7193853448984935E-2</v>
      </c>
      <c r="F17" s="13"/>
      <c r="G17" s="13"/>
      <c r="H17" s="13"/>
      <c r="I17" s="13"/>
      <c r="J17" s="13"/>
      <c r="K17" s="13"/>
      <c r="L17" s="13"/>
      <c r="M17" s="13"/>
      <c r="N17" s="13"/>
      <c r="O17" s="13"/>
    </row>
    <row r="18" spans="1:15">
      <c r="A18">
        <v>99.639267970000006</v>
      </c>
      <c r="B18" s="2">
        <f t="shared" si="1"/>
        <v>-7.9957408057892646E-3</v>
      </c>
      <c r="C18">
        <v>104.6833058</v>
      </c>
      <c r="D18" s="3">
        <f t="shared" si="2"/>
        <v>-1.7702078542635679E-2</v>
      </c>
      <c r="E18" s="3">
        <f t="shared" si="0"/>
        <v>-1.7702078542635679E-2</v>
      </c>
      <c r="F18" s="13"/>
      <c r="G18" s="13"/>
      <c r="H18" s="13"/>
      <c r="I18" s="13"/>
      <c r="J18" s="13"/>
      <c r="K18" s="13"/>
      <c r="L18" s="13"/>
      <c r="M18" s="13"/>
      <c r="N18" s="13"/>
      <c r="O18" s="13"/>
    </row>
    <row r="19" spans="1:15">
      <c r="A19">
        <v>100.646006</v>
      </c>
      <c r="B19" s="2">
        <f t="shared" si="1"/>
        <v>1.0103828044010808E-2</v>
      </c>
      <c r="C19">
        <v>105.9533699</v>
      </c>
      <c r="D19" s="3">
        <f t="shared" si="2"/>
        <v>1.2132441656232059E-2</v>
      </c>
      <c r="E19" s="3">
        <f t="shared" si="0"/>
        <v>1.2132441656232059E-2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>
      <c r="A20">
        <v>97.618753249999997</v>
      </c>
      <c r="B20" s="2">
        <f t="shared" si="1"/>
        <v>-3.0078220391577211E-2</v>
      </c>
      <c r="C20">
        <v>104.37818969999999</v>
      </c>
      <c r="D20" s="3">
        <f t="shared" si="2"/>
        <v>-1.4866730538978407E-2</v>
      </c>
      <c r="E20" s="3">
        <f t="shared" si="0"/>
        <v>-1.4866730538978407E-2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</row>
    <row r="21" spans="1:15">
      <c r="A21">
        <v>98.156855620000002</v>
      </c>
      <c r="B21" s="2">
        <f t="shared" si="1"/>
        <v>5.512284802715448E-3</v>
      </c>
      <c r="C21">
        <v>102.6497682</v>
      </c>
      <c r="D21" s="3">
        <f t="shared" si="2"/>
        <v>-1.6559220896317155E-2</v>
      </c>
      <c r="E21" s="3">
        <f t="shared" si="0"/>
        <v>-1.6559220896317155E-2</v>
      </c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>
      <c r="A22">
        <v>96.427915040000002</v>
      </c>
      <c r="B22" s="2">
        <f t="shared" si="1"/>
        <v>-1.7614058326127946E-2</v>
      </c>
      <c r="C22">
        <v>100.1266193</v>
      </c>
      <c r="D22" s="3">
        <f t="shared" si="2"/>
        <v>-2.4580171433840562E-2</v>
      </c>
      <c r="E22" s="3">
        <f t="shared" si="0"/>
        <v>-2.4580171433840562E-2</v>
      </c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>
      <c r="A23">
        <v>96.474765559999994</v>
      </c>
      <c r="B23" s="2">
        <f t="shared" si="1"/>
        <v>4.8586055169354264E-4</v>
      </c>
      <c r="C23">
        <v>99.667850990000005</v>
      </c>
      <c r="D23" s="3">
        <f t="shared" si="2"/>
        <v>-4.5818815536499032E-3</v>
      </c>
      <c r="E23" s="3">
        <f t="shared" si="0"/>
        <v>-4.5818815536499032E-3</v>
      </c>
    </row>
    <row r="24" spans="1:15">
      <c r="A24">
        <v>95.012371849999994</v>
      </c>
      <c r="B24" s="2">
        <f t="shared" si="1"/>
        <v>-1.5158302811220645E-2</v>
      </c>
      <c r="C24">
        <v>97.142954450000005</v>
      </c>
      <c r="D24" s="3">
        <f t="shared" si="2"/>
        <v>-2.5333109070981488E-2</v>
      </c>
      <c r="E24" s="3">
        <f t="shared" si="0"/>
        <v>-2.5333109070981488E-2</v>
      </c>
      <c r="F24" s="3"/>
      <c r="G24" s="3"/>
      <c r="H24" s="3"/>
      <c r="I24" s="5"/>
      <c r="J24" s="5"/>
    </row>
    <row r="25" spans="1:15">
      <c r="A25">
        <v>96.016908409999999</v>
      </c>
      <c r="B25" s="2">
        <f t="shared" si="1"/>
        <v>1.0572692170930216E-2</v>
      </c>
      <c r="C25">
        <v>97.905399869999997</v>
      </c>
      <c r="D25" s="3">
        <f t="shared" si="2"/>
        <v>7.8486949909725712E-3</v>
      </c>
      <c r="E25" s="3">
        <f t="shared" si="0"/>
        <v>7.8486949909725712E-3</v>
      </c>
      <c r="F25" s="3"/>
      <c r="G25" s="3"/>
      <c r="H25" s="3"/>
      <c r="I25" s="5"/>
      <c r="J25" s="5"/>
    </row>
    <row r="26" spans="1:15">
      <c r="A26">
        <v>94.847628639999996</v>
      </c>
      <c r="B26" s="2">
        <f t="shared" si="1"/>
        <v>-1.2177852727845426E-2</v>
      </c>
      <c r="C26">
        <v>97.722536259999998</v>
      </c>
      <c r="D26" s="3">
        <f t="shared" si="2"/>
        <v>-1.867758164951135E-3</v>
      </c>
      <c r="E26" s="3">
        <f t="shared" si="0"/>
        <v>-1.867758164951135E-3</v>
      </c>
      <c r="F26" s="3"/>
      <c r="G26" s="3"/>
      <c r="H26" s="3"/>
      <c r="I26" s="5"/>
      <c r="J26" s="5"/>
    </row>
    <row r="27" spans="1:15">
      <c r="A27">
        <v>95.975752470000003</v>
      </c>
      <c r="B27" s="2">
        <f t="shared" si="1"/>
        <v>1.1894064682227009E-2</v>
      </c>
      <c r="C27">
        <v>98.228576489999995</v>
      </c>
      <c r="D27" s="3">
        <f t="shared" si="2"/>
        <v>5.1783370486172074E-3</v>
      </c>
      <c r="E27" s="3">
        <f t="shared" si="0"/>
        <v>5.1783370486172074E-3</v>
      </c>
      <c r="F27" s="3"/>
      <c r="G27" s="3"/>
      <c r="H27" s="3"/>
      <c r="I27" s="5"/>
      <c r="J27" s="5"/>
    </row>
    <row r="28" spans="1:15">
      <c r="A28">
        <v>96.438056709999998</v>
      </c>
      <c r="B28" s="2">
        <f t="shared" si="1"/>
        <v>4.816885808157651E-3</v>
      </c>
      <c r="C28">
        <v>97.104071160000004</v>
      </c>
      <c r="D28" s="3">
        <f t="shared" si="2"/>
        <v>-1.1447843083773787E-2</v>
      </c>
      <c r="E28" s="3">
        <f t="shared" si="0"/>
        <v>-1.1447843083773787E-2</v>
      </c>
      <c r="F28" s="3"/>
      <c r="G28" s="3"/>
      <c r="H28" s="3"/>
      <c r="I28" s="5"/>
      <c r="J28" s="5"/>
    </row>
    <row r="29" spans="1:15">
      <c r="A29">
        <v>95.704069450000006</v>
      </c>
      <c r="B29" s="2">
        <f t="shared" si="1"/>
        <v>-7.6109710734546818E-3</v>
      </c>
      <c r="C29">
        <v>96.827948460000002</v>
      </c>
      <c r="D29" s="3">
        <f t="shared" si="2"/>
        <v>-2.8435749057836098E-3</v>
      </c>
      <c r="E29" s="3">
        <f t="shared" si="0"/>
        <v>-2.8435749057836098E-3</v>
      </c>
      <c r="F29" s="3"/>
      <c r="G29" s="3"/>
      <c r="H29" s="3"/>
      <c r="I29" s="5"/>
      <c r="J29" s="5"/>
    </row>
    <row r="30" spans="1:15">
      <c r="A30">
        <v>95.457048369999995</v>
      </c>
      <c r="B30" s="2">
        <f t="shared" si="1"/>
        <v>-2.5810927520596703E-3</v>
      </c>
      <c r="C30">
        <v>96.259811880000001</v>
      </c>
      <c r="D30" s="3">
        <f t="shared" si="2"/>
        <v>-5.8674854629879956E-3</v>
      </c>
      <c r="E30" s="3">
        <f t="shared" si="0"/>
        <v>-5.8674854629879956E-3</v>
      </c>
      <c r="F30" s="3"/>
      <c r="G30" s="3"/>
      <c r="H30" s="3"/>
      <c r="I30" s="5"/>
      <c r="J30" s="5"/>
    </row>
    <row r="31" spans="1:15">
      <c r="A31">
        <v>93.274980659999997</v>
      </c>
      <c r="B31" s="2">
        <f t="shared" si="1"/>
        <v>-2.2859157571498652E-2</v>
      </c>
      <c r="C31">
        <v>95.965350020000002</v>
      </c>
      <c r="D31" s="3">
        <f t="shared" si="2"/>
        <v>-3.0590321573356312E-3</v>
      </c>
      <c r="E31" s="3">
        <f t="shared" si="0"/>
        <v>-3.0590321573356312E-3</v>
      </c>
      <c r="F31" s="3"/>
      <c r="G31" s="3"/>
      <c r="H31" s="3"/>
      <c r="I31" s="5"/>
      <c r="J31" s="5"/>
    </row>
    <row r="32" spans="1:15">
      <c r="A32">
        <v>94.477537530000006</v>
      </c>
      <c r="B32" s="2">
        <f t="shared" si="1"/>
        <v>1.2892598438411828E-2</v>
      </c>
      <c r="C32">
        <v>95.472075129999993</v>
      </c>
      <c r="D32" s="3">
        <f t="shared" si="2"/>
        <v>-5.1401353707062657E-3</v>
      </c>
      <c r="E32" s="3">
        <f>D32-K32</f>
        <v>-1.2081402267126153E-2</v>
      </c>
      <c r="F32" s="3"/>
      <c r="G32" s="3"/>
      <c r="H32" s="3">
        <f>yint(B3:B32,D3:D32)</f>
        <v>-4.2791216505364319E-4</v>
      </c>
      <c r="I32" s="5">
        <f>MyReg(B3:B32,D3:D32)</f>
        <v>0.57158214433469168</v>
      </c>
      <c r="J32" s="6">
        <f>STDEV(D3:D32)</f>
        <v>1.2724663136800847E-2</v>
      </c>
      <c r="K32" s="4">
        <f>H32+B32*I32</f>
        <v>6.941266896419886E-3</v>
      </c>
      <c r="L32">
        <f>(D32-K32)/J32</f>
        <v>-0.9494477093217244</v>
      </c>
      <c r="M32">
        <f>RSQ($D$3:D32,$B$3:B32)</f>
        <v>0.32142257626681192</v>
      </c>
      <c r="N32">
        <v>0</v>
      </c>
      <c r="O32" t="str">
        <f>IF(L32&gt;1.5,"sellY",IF(L32&lt;-1.5,"buyY",""))</f>
        <v/>
      </c>
    </row>
    <row r="33" spans="1:26">
      <c r="A33">
        <v>93.884785640000004</v>
      </c>
      <c r="B33" s="2">
        <f t="shared" si="1"/>
        <v>-6.2739980898822902E-3</v>
      </c>
      <c r="C33">
        <v>95.072341699999996</v>
      </c>
      <c r="D33" s="3">
        <f t="shared" si="2"/>
        <v>-4.1869146497098639E-3</v>
      </c>
      <c r="E33" s="3">
        <f t="shared" ref="E33:E96" si="3">D33-K33</f>
        <v>-5.3206581950782789E-5</v>
      </c>
      <c r="F33" s="3">
        <f>STDEV($E$3:E33)</f>
        <v>1.2643577862495349E-2</v>
      </c>
      <c r="G33" s="11">
        <f>E33/F33</f>
        <v>-4.2081903183915602E-3</v>
      </c>
      <c r="H33" s="3">
        <f t="shared" ref="H33:H96" si="4">yint(B4:B33,D4:D33)</f>
        <v>-5.9932401589499239E-4</v>
      </c>
      <c r="I33" s="5">
        <f t="shared" ref="I33:I96" si="5">MyReg(B4:B33,D4:D33)</f>
        <v>0.56333840100521926</v>
      </c>
      <c r="J33" s="6">
        <f t="shared" ref="J33:J96" si="6">STDEV(D4:D33)</f>
        <v>1.2614782327812631E-2</v>
      </c>
      <c r="K33" s="4">
        <f t="shared" ref="K33:K96" si="7">H33+B33*I33</f>
        <v>-4.1337080677590812E-3</v>
      </c>
      <c r="L33">
        <f>(D33-K33)/F33</f>
        <v>-4.2081903183915602E-3</v>
      </c>
      <c r="M33">
        <f>RSQ($D$3:D33,$B$3:B33)</f>
        <v>0.32245094307301697</v>
      </c>
      <c r="N33">
        <v>1</v>
      </c>
      <c r="O33" t="str">
        <f t="shared" ref="O33:O96" si="8">IF(L33&gt;1.5,"sellY",IF(L33&lt;-1.5,"buyY",""))</f>
        <v/>
      </c>
      <c r="P33" t="str">
        <f>IF(AND(OR(O32="sellY",P32="sellhold"),L33&gt;0.5),"sellhold",IF(AND(OR(O32="sellY",P32="sellhold"),L33&lt;0.5),"close",IF(AND(OR(O32="buyY",P32="buyhold"),L33&lt;-0.5),"buyhold",IF(AND(OR(O32="buyY",P32="buyhold"),L33&gt;-0.5),"close",""))))</f>
        <v/>
      </c>
      <c r="Q33">
        <f>IF(O33="sellY",10+R33,IF(O33="buyY",-10+R33,IF(P33="sellhold",10+R33,IF(P33="buyhold",-10+R33,0))))</f>
        <v>0</v>
      </c>
      <c r="R33">
        <f>IF(AND(L33&gt;2.5,Q33&lt;15),10,IF(AND(L33&gt;2,Q33&lt;15),5,IF(AND(L33&lt;-2.5,Q33&gt;-15),-10,IF(AND(L33&lt;-2,Q33&gt;-15),-5,0))))</f>
        <v>0</v>
      </c>
      <c r="S33">
        <f>IF(O33="sellY",-10,IF(O33="buyY",10,IF(P33="sellhold",-10,IF(P33="buyhold",10,0))))</f>
        <v>0</v>
      </c>
      <c r="T33">
        <f>IF(AND(L33&gt;2.5,Q33&lt;15),-10,IF(AND(L33&gt;2,Q33&lt;15),-5,IF(AND(L33&lt;-2.5,Q33&gt;-15),10,IF(AND(L33&lt;-2,Q33&gt;-15),5,0))))</f>
        <v>0</v>
      </c>
      <c r="U33">
        <f>ABS(Q33)+ABS(S33)</f>
        <v>0</v>
      </c>
    </row>
    <row r="34" spans="1:26">
      <c r="A34">
        <v>93.355481240000003</v>
      </c>
      <c r="B34" s="2">
        <f t="shared" si="1"/>
        <v>-5.6378080472975862E-3</v>
      </c>
      <c r="C34">
        <v>96.259947780000005</v>
      </c>
      <c r="D34" s="3">
        <f t="shared" si="2"/>
        <v>1.2491604380036103E-2</v>
      </c>
      <c r="E34" s="3">
        <f t="shared" si="3"/>
        <v>1.5757584007881811E-2</v>
      </c>
      <c r="F34" s="3">
        <f>STDEV($E$3:E34)</f>
        <v>1.2812714886205095E-2</v>
      </c>
      <c r="G34" s="11">
        <f t="shared" ref="G34:G97" si="9">E34/F34</f>
        <v>1.2298395888639755</v>
      </c>
      <c r="H34" s="3">
        <f t="shared" si="4"/>
        <v>-1.436459043940182E-4</v>
      </c>
      <c r="I34" s="5">
        <f t="shared" si="5"/>
        <v>0.55382050918678238</v>
      </c>
      <c r="J34" s="6">
        <f t="shared" si="6"/>
        <v>1.2876354671730194E-2</v>
      </c>
      <c r="K34" s="4">
        <f t="shared" si="7"/>
        <v>-3.2659796278457064E-3</v>
      </c>
      <c r="L34">
        <f t="shared" ref="L34:L97" si="10">(D34-K34)/F34</f>
        <v>1.2298395888639755</v>
      </c>
      <c r="M34">
        <f>RSQ($D$3:D34,$B$3:B34)</f>
        <v>0.29743313587768805</v>
      </c>
      <c r="N34">
        <v>2</v>
      </c>
      <c r="O34" t="str">
        <f t="shared" si="8"/>
        <v/>
      </c>
      <c r="P34" t="str">
        <f>IF(AND(OR(O33="sellY",P33="sellhold"),L34&gt;0.5),"sellhold",IF(AND(OR(O33="sellY",P33="sellhold"),L34&lt;0.5,O34&lt;&gt;"buyY"),"close",IF(AND(OR(O33="sellY",P33="sellhold"),L34&lt;0.5,O34="buyY"),"close&amp;buy",IF(AND(OR(O33="buyY",P33="buyhold"),L34&lt;-0.5),"buyhold",IF(AND(OR(O33="buyY",P33="buyhold"),L34&gt;-0.5,O34&lt;&gt;"sellY"),"close",IF(AND(OR(O33="buyY",P33="buyhold"),L34&gt;-0.5,O34="sellY"),"close&amp;sell",""))))))</f>
        <v/>
      </c>
      <c r="Q34">
        <f>IF(O34="sellY",MAX(10+R34,Q33),IF(O34="buyY",MIN(-10+R34,Q33),IF(P34="sellhold",Q33+R34,IF(P34="buyhold",Q33+R34,0))))</f>
        <v>0</v>
      </c>
      <c r="R34">
        <f>IF(AND(L34&gt;2.5,Q33&lt;15),10,IF(AND(L34&gt;2,Q33&lt;15),5,IF(AND(L34&lt;-2.5,Q33&gt;-15),-10,IF(AND(L34&lt;-2,Q33&gt;-15),-5,0))))</f>
        <v>0</v>
      </c>
      <c r="S34">
        <f>IF(O34="sellY",MIN(-10+T34,S33),IF(O34="buyY",MAX(10+T34,S33),IF(P34="sellhold",S33+T34,IF(P34="buyhold",S33+T34,0))))</f>
        <v>0</v>
      </c>
      <c r="T34">
        <f>IF(AND(L34&gt;2.5,Q33&lt;15),-10,IF(AND(L34&gt;2,Q33&lt;15),-5,IF(AND(L34&lt;-2.5,Q33&gt;-15),10,IF(AND(L34&lt;-2,Q33&gt;-15),5,0))))</f>
        <v>0</v>
      </c>
      <c r="U34">
        <f t="shared" ref="U34:U97" si="11">ABS(Q34)+ABS(S34)</f>
        <v>0</v>
      </c>
      <c r="V34">
        <f>Q34-Q33</f>
        <v>0</v>
      </c>
      <c r="W34">
        <f>IF(ABS(V34)&gt;0,V34*(C34-A34),0)</f>
        <v>0</v>
      </c>
    </row>
    <row r="35" spans="1:26">
      <c r="A35">
        <v>93.758321870000003</v>
      </c>
      <c r="B35" s="2">
        <f t="shared" si="1"/>
        <v>4.3151256321454752E-3</v>
      </c>
      <c r="C35">
        <v>97.362787870000005</v>
      </c>
      <c r="D35" s="3">
        <f t="shared" si="2"/>
        <v>1.1456894746302144E-2</v>
      </c>
      <c r="E35" s="3">
        <f t="shared" si="3"/>
        <v>8.2414939413802731E-3</v>
      </c>
      <c r="F35" s="3">
        <f>STDEV($E$3:E35)</f>
        <v>1.2715331220667113E-2</v>
      </c>
      <c r="G35" s="11">
        <f t="shared" si="9"/>
        <v>0.64815409039324112</v>
      </c>
      <c r="H35" s="3">
        <f t="shared" si="4"/>
        <v>5.8086871892165551E-4</v>
      </c>
      <c r="I35" s="5">
        <f t="shared" si="5"/>
        <v>0.6105342719049246</v>
      </c>
      <c r="J35" s="6">
        <f t="shared" si="6"/>
        <v>1.3074745992205339E-2</v>
      </c>
      <c r="K35" s="4">
        <f t="shared" si="7"/>
        <v>3.2154008049218707E-3</v>
      </c>
      <c r="L35">
        <f t="shared" si="10"/>
        <v>0.64815409039324112</v>
      </c>
      <c r="M35">
        <f>RSQ($D$3:D35,$B$3:B35)</f>
        <v>0.30334218928840312</v>
      </c>
      <c r="N35">
        <v>3</v>
      </c>
      <c r="O35" t="str">
        <f t="shared" si="8"/>
        <v/>
      </c>
      <c r="P35" t="str">
        <f t="shared" ref="P35:P98" si="12">IF(AND(OR(O34="sellY",P34="sellhold"),L35&gt;0.5),"sellhold",IF(AND(OR(O34="sellY",P34="sellhold"),L35&lt;0.5,O35&lt;&gt;"buyY"),"close",IF(AND(OR(O34="sellY",P34="sellhold"),L35&lt;0.5,O35="buyY"),"close&amp;buy",IF(AND(OR(O34="buyY",P34="buyhold"),L35&lt;-0.5),"buyhold",IF(AND(OR(O34="buyY",P34="buyhold"),L35&gt;-0.5,O35&lt;&gt;"sellY"),"close",IF(AND(OR(O34="buyY",P34="buyhold"),L35&gt;-0.5,O35="sellY"),"close&amp;sell",""))))))</f>
        <v/>
      </c>
      <c r="Q35">
        <f t="shared" ref="Q35:Q98" si="13">IF(O35="sellY",MAX(10+R35,Q34),IF(O35="buyY",MIN(-10+R35,Q34),IF(P35="sellhold",Q34+R35,IF(P35="buyhold",Q34+R35,0))))</f>
        <v>0</v>
      </c>
      <c r="R35">
        <f t="shared" ref="R35:R98" si="14">IF(AND(L35&gt;2.5,Q34&lt;15),10,IF(AND(L35&gt;2,Q34&lt;15),5,IF(AND(L35&lt;-2.5,Q34&gt;-15),-10,IF(AND(L35&lt;-2,Q34&gt;-15),-5,0))))</f>
        <v>0</v>
      </c>
      <c r="S35">
        <f t="shared" ref="S35:S98" si="15">IF(O35="sellY",MIN(-10+T35,S34),IF(O35="buyY",MAX(10+T35,S34),IF(P35="sellhold",S34+T35,IF(P35="buyhold",S34+T35,0))))</f>
        <v>0</v>
      </c>
      <c r="T35">
        <f t="shared" ref="T35:T98" si="16">IF(AND(L35&gt;2.5,Q34&lt;15),-10,IF(AND(L35&gt;2,Q34&lt;15),-5,IF(AND(L35&lt;-2.5,Q34&gt;-15),10,IF(AND(L35&lt;-2,Q34&gt;-15),5,0))))</f>
        <v>0</v>
      </c>
      <c r="U35">
        <f t="shared" si="11"/>
        <v>0</v>
      </c>
      <c r="V35">
        <f t="shared" ref="V35:V98" si="17">Q35-Q34</f>
        <v>0</v>
      </c>
      <c r="W35">
        <f>IF(ABS(V35)&gt;0,V35*(C35-A35),0)</f>
        <v>0</v>
      </c>
      <c r="X35">
        <f>SUM($W$34:W35)</f>
        <v>0</v>
      </c>
      <c r="Y35">
        <f>IF(P35="close",X35,0)</f>
        <v>0</v>
      </c>
      <c r="Z35">
        <f>ABS(U35-U34)</f>
        <v>0</v>
      </c>
    </row>
    <row r="36" spans="1:26">
      <c r="A36">
        <v>94.957409200000001</v>
      </c>
      <c r="B36" s="2">
        <f t="shared" si="1"/>
        <v>1.2789129605610735E-2</v>
      </c>
      <c r="C36">
        <v>98.280232839999996</v>
      </c>
      <c r="D36" s="3">
        <f t="shared" si="2"/>
        <v>9.422952958423653E-3</v>
      </c>
      <c r="E36" s="3">
        <f t="shared" si="3"/>
        <v>9.0740275535648209E-4</v>
      </c>
      <c r="F36" s="3">
        <f>STDEV($E$3:E36)</f>
        <v>1.2524682930230468E-2</v>
      </c>
      <c r="G36" s="11">
        <f t="shared" si="9"/>
        <v>7.2449159823943329E-2</v>
      </c>
      <c r="H36" s="3">
        <f t="shared" si="4"/>
        <v>5.295287976221294E-4</v>
      </c>
      <c r="I36" s="5">
        <f t="shared" si="5"/>
        <v>0.62443822619027056</v>
      </c>
      <c r="J36" s="6">
        <f t="shared" si="6"/>
        <v>1.3184035941598336E-2</v>
      </c>
      <c r="K36" s="4">
        <f t="shared" si="7"/>
        <v>8.5155502030671709E-3</v>
      </c>
      <c r="L36">
        <f t="shared" si="10"/>
        <v>7.2449159823943329E-2</v>
      </c>
      <c r="M36">
        <f>RSQ($D$3:D36,$B$3:B36)</f>
        <v>0.31632224305111278</v>
      </c>
      <c r="N36">
        <v>4</v>
      </c>
      <c r="O36" t="str">
        <f t="shared" si="8"/>
        <v/>
      </c>
      <c r="P36" t="str">
        <f t="shared" si="12"/>
        <v/>
      </c>
      <c r="Q36">
        <f t="shared" si="13"/>
        <v>0</v>
      </c>
      <c r="R36">
        <f t="shared" si="14"/>
        <v>0</v>
      </c>
      <c r="S36">
        <f t="shared" si="15"/>
        <v>0</v>
      </c>
      <c r="T36">
        <f t="shared" si="16"/>
        <v>0</v>
      </c>
      <c r="U36">
        <f t="shared" si="11"/>
        <v>0</v>
      </c>
      <c r="V36">
        <f t="shared" si="17"/>
        <v>0</v>
      </c>
      <c r="W36">
        <f>IF(ABS(V36)&gt;0,V36*(C36-A36),0)</f>
        <v>0</v>
      </c>
      <c r="X36">
        <f>SUM($W$34:W36)</f>
        <v>0</v>
      </c>
      <c r="Y36">
        <f>IF(P36="close",X36,0)</f>
        <v>0</v>
      </c>
      <c r="Z36">
        <f t="shared" ref="Z36:Z99" si="18">ABS(U36-U35)</f>
        <v>0</v>
      </c>
    </row>
    <row r="37" spans="1:26">
      <c r="A37">
        <v>94.096525869999994</v>
      </c>
      <c r="B37" s="2">
        <f t="shared" si="1"/>
        <v>-9.065994294208346E-3</v>
      </c>
      <c r="C37">
        <v>96.506741210000001</v>
      </c>
      <c r="D37" s="3">
        <f t="shared" si="2"/>
        <v>-1.8045252628646452E-2</v>
      </c>
      <c r="E37" s="3">
        <f t="shared" si="3"/>
        <v>-1.1986502005954566E-2</v>
      </c>
      <c r="F37" s="3">
        <f>STDEV($E$3:E37)</f>
        <v>1.2484034815281129E-2</v>
      </c>
      <c r="G37" s="11">
        <f t="shared" si="9"/>
        <v>-0.96014647374120143</v>
      </c>
      <c r="H37" s="3">
        <f t="shared" si="4"/>
        <v>-4.2742622743061369E-4</v>
      </c>
      <c r="I37" s="5">
        <f t="shared" si="5"/>
        <v>0.62114801890607252</v>
      </c>
      <c r="J37" s="6">
        <f t="shared" si="6"/>
        <v>1.3030779413861479E-2</v>
      </c>
      <c r="K37" s="4">
        <f t="shared" si="7"/>
        <v>-6.0587506226918858E-3</v>
      </c>
      <c r="L37">
        <f t="shared" si="10"/>
        <v>-0.96014647374120143</v>
      </c>
      <c r="M37">
        <f>RSQ($D$3:D37,$B$3:B37)</f>
        <v>0.32332154802542723</v>
      </c>
      <c r="N37">
        <v>5</v>
      </c>
      <c r="O37" t="str">
        <f t="shared" si="8"/>
        <v/>
      </c>
      <c r="P37" t="str">
        <f t="shared" si="12"/>
        <v/>
      </c>
      <c r="Q37">
        <f t="shared" si="13"/>
        <v>0</v>
      </c>
      <c r="R37">
        <f t="shared" si="14"/>
        <v>0</v>
      </c>
      <c r="S37">
        <f t="shared" si="15"/>
        <v>0</v>
      </c>
      <c r="T37">
        <f t="shared" si="16"/>
        <v>0</v>
      </c>
      <c r="U37">
        <f t="shared" si="11"/>
        <v>0</v>
      </c>
      <c r="V37">
        <f t="shared" si="17"/>
        <v>0</v>
      </c>
      <c r="W37">
        <f>IF(ABS(V37)&gt;0,V37*(C37-A37),0)</f>
        <v>0</v>
      </c>
      <c r="X37">
        <f>SUM($W$34:W37)</f>
        <v>0</v>
      </c>
      <c r="Y37">
        <f>IF(P37="close",X37,0)</f>
        <v>0</v>
      </c>
      <c r="Z37">
        <f t="shared" si="18"/>
        <v>0</v>
      </c>
    </row>
    <row r="38" spans="1:26">
      <c r="A38">
        <v>92.93265323</v>
      </c>
      <c r="B38" s="2">
        <f t="shared" si="1"/>
        <v>-1.2368922542453415E-2</v>
      </c>
      <c r="C38">
        <v>97.967598100000004</v>
      </c>
      <c r="D38" s="3">
        <f t="shared" si="2"/>
        <v>1.5137355916113234E-2</v>
      </c>
      <c r="E38" s="3">
        <f t="shared" si="3"/>
        <v>2.1896780438661702E-2</v>
      </c>
      <c r="F38" s="3">
        <f>STDEV($E$3:E38)</f>
        <v>1.2886865731538201E-2</v>
      </c>
      <c r="G38" s="11">
        <f t="shared" si="9"/>
        <v>1.6991548522984463</v>
      </c>
      <c r="H38" s="3">
        <f t="shared" si="4"/>
        <v>2.4540396649264909E-4</v>
      </c>
      <c r="I38" s="5">
        <f t="shared" si="5"/>
        <v>0.56632487308402912</v>
      </c>
      <c r="J38" s="6">
        <f t="shared" si="6"/>
        <v>1.337425993557597E-2</v>
      </c>
      <c r="K38" s="4">
        <f t="shared" si="7"/>
        <v>-6.759424522548468E-3</v>
      </c>
      <c r="L38">
        <f t="shared" si="10"/>
        <v>1.6991548522984463</v>
      </c>
      <c r="M38">
        <f>RSQ($D$3:D38,$B$3:B38)</f>
        <v>0.26902621409761091</v>
      </c>
      <c r="N38">
        <v>6</v>
      </c>
      <c r="O38" t="str">
        <f t="shared" si="8"/>
        <v>sellY</v>
      </c>
      <c r="P38" t="str">
        <f t="shared" si="12"/>
        <v/>
      </c>
      <c r="Q38">
        <f t="shared" si="13"/>
        <v>10</v>
      </c>
      <c r="R38">
        <f t="shared" si="14"/>
        <v>0</v>
      </c>
      <c r="S38">
        <f t="shared" si="15"/>
        <v>-10</v>
      </c>
      <c r="T38">
        <f t="shared" si="16"/>
        <v>0</v>
      </c>
      <c r="U38">
        <f t="shared" si="11"/>
        <v>20</v>
      </c>
      <c r="V38">
        <f t="shared" si="17"/>
        <v>10</v>
      </c>
      <c r="W38">
        <f>IF(ABS(V38)&gt;0,V38*(C38-A38),0)</f>
        <v>50.349448700000039</v>
      </c>
      <c r="X38">
        <f>SUM($W$34:W38)</f>
        <v>50.349448700000039</v>
      </c>
      <c r="Y38">
        <f>IF(P38="close",X38,0)</f>
        <v>0</v>
      </c>
      <c r="Z38">
        <f t="shared" si="18"/>
        <v>20</v>
      </c>
    </row>
    <row r="39" spans="1:26">
      <c r="A39">
        <v>91.528452150000007</v>
      </c>
      <c r="B39" s="2">
        <f t="shared" si="1"/>
        <v>-1.5109878295680647E-2</v>
      </c>
      <c r="C39">
        <v>98.750270979999996</v>
      </c>
      <c r="D39" s="3">
        <f t="shared" si="2"/>
        <v>7.9890994081643473E-3</v>
      </c>
      <c r="E39" s="3">
        <f t="shared" si="3"/>
        <v>1.448654939015576E-2</v>
      </c>
      <c r="F39" s="3">
        <f>STDEV($E$3:E39)</f>
        <v>1.294165354502729E-2</v>
      </c>
      <c r="G39" s="11">
        <f t="shared" si="9"/>
        <v>1.1193739146047594</v>
      </c>
      <c r="H39" s="3">
        <f t="shared" si="4"/>
        <v>-2.2924691975817588E-4</v>
      </c>
      <c r="I39" s="5">
        <f t="shared" si="5"/>
        <v>0.41484139975006173</v>
      </c>
      <c r="J39" s="6">
        <f t="shared" si="6"/>
        <v>1.236762075628447E-2</v>
      </c>
      <c r="K39" s="4">
        <f t="shared" si="7"/>
        <v>-6.4974499819914124E-3</v>
      </c>
      <c r="L39">
        <f t="shared" si="10"/>
        <v>1.1193739146047594</v>
      </c>
      <c r="M39">
        <f>RSQ($D$3:D39,$B$3:B39)</f>
        <v>0.23760071232484284</v>
      </c>
      <c r="N39">
        <v>7</v>
      </c>
      <c r="O39" t="str">
        <f t="shared" si="8"/>
        <v/>
      </c>
      <c r="P39" t="str">
        <f t="shared" si="12"/>
        <v>sellhold</v>
      </c>
      <c r="Q39">
        <f t="shared" si="13"/>
        <v>10</v>
      </c>
      <c r="R39">
        <f t="shared" si="14"/>
        <v>0</v>
      </c>
      <c r="S39">
        <f t="shared" si="15"/>
        <v>-10</v>
      </c>
      <c r="T39">
        <f t="shared" si="16"/>
        <v>0</v>
      </c>
      <c r="U39">
        <f t="shared" si="11"/>
        <v>20</v>
      </c>
      <c r="V39">
        <f t="shared" si="17"/>
        <v>0</v>
      </c>
      <c r="W39">
        <f>IF(ABS(V39)&gt;0,V39*(C39-A39),0)</f>
        <v>0</v>
      </c>
      <c r="X39">
        <f>SUM($W$34:W39)</f>
        <v>50.349448700000039</v>
      </c>
      <c r="Y39">
        <f>IF(P39="close",X39,0)</f>
        <v>0</v>
      </c>
      <c r="Z39">
        <f t="shared" si="18"/>
        <v>0</v>
      </c>
    </row>
    <row r="40" spans="1:26">
      <c r="A40">
        <v>94.497027000000003</v>
      </c>
      <c r="B40" s="2">
        <f t="shared" si="1"/>
        <v>3.2433355751881311E-2</v>
      </c>
      <c r="C40">
        <v>99.73973316</v>
      </c>
      <c r="D40" s="3">
        <f t="shared" si="2"/>
        <v>1.0019842681752242E-2</v>
      </c>
      <c r="E40" s="3">
        <f t="shared" si="3"/>
        <v>-1.2083121916727918E-3</v>
      </c>
      <c r="F40" s="3">
        <f>STDEV($E$3:E40)</f>
        <v>1.2766964609798122E-2</v>
      </c>
      <c r="G40" s="11">
        <f t="shared" si="9"/>
        <v>-9.4643654823438741E-2</v>
      </c>
      <c r="H40" s="3">
        <f t="shared" si="4"/>
        <v>-7.4144891596256645E-4</v>
      </c>
      <c r="I40" s="5">
        <f t="shared" si="5"/>
        <v>0.36905227695081472</v>
      </c>
      <c r="J40" s="6">
        <f t="shared" si="6"/>
        <v>1.2287557658920551E-2</v>
      </c>
      <c r="K40" s="4">
        <f t="shared" si="7"/>
        <v>1.1228154873425034E-2</v>
      </c>
      <c r="L40">
        <f t="shared" si="10"/>
        <v>-9.4643654823438741E-2</v>
      </c>
      <c r="M40">
        <f>RSQ($D$3:D40,$B$3:B40)</f>
        <v>0.2433480368735336</v>
      </c>
      <c r="N40">
        <v>8</v>
      </c>
      <c r="O40" t="str">
        <f t="shared" si="8"/>
        <v/>
      </c>
      <c r="P40" t="str">
        <f t="shared" si="12"/>
        <v>close</v>
      </c>
      <c r="Q40">
        <f t="shared" si="13"/>
        <v>0</v>
      </c>
      <c r="R40">
        <f t="shared" si="14"/>
        <v>0</v>
      </c>
      <c r="S40">
        <f t="shared" si="15"/>
        <v>0</v>
      </c>
      <c r="T40">
        <f t="shared" si="16"/>
        <v>0</v>
      </c>
      <c r="U40">
        <f t="shared" si="11"/>
        <v>0</v>
      </c>
      <c r="V40">
        <f t="shared" si="17"/>
        <v>-10</v>
      </c>
      <c r="W40">
        <f>IF(ABS(V40)&gt;0,V40*(C40-A40),0)</f>
        <v>-52.427061599999973</v>
      </c>
      <c r="X40">
        <f>SUM($W$34:W40)</f>
        <v>-2.0776128999999344</v>
      </c>
      <c r="Y40">
        <f>IF(P40="close",X40,0)</f>
        <v>-2.0776128999999344</v>
      </c>
      <c r="Z40">
        <f t="shared" si="18"/>
        <v>20</v>
      </c>
    </row>
    <row r="41" spans="1:26">
      <c r="A41">
        <v>94.049215410000002</v>
      </c>
      <c r="B41" s="2">
        <f t="shared" si="1"/>
        <v>-4.738896071301805E-3</v>
      </c>
      <c r="C41">
        <v>100.2022577</v>
      </c>
      <c r="D41" s="3">
        <f t="shared" si="2"/>
        <v>4.6373147926717789E-3</v>
      </c>
      <c r="E41" s="3">
        <f t="shared" si="3"/>
        <v>6.9409069213701201E-3</v>
      </c>
      <c r="F41" s="3">
        <f>STDEV($E$3:E41)</f>
        <v>1.2647852758280956E-2</v>
      </c>
      <c r="G41" s="11">
        <f t="shared" si="9"/>
        <v>0.54878144567469644</v>
      </c>
      <c r="H41" s="3">
        <f t="shared" si="4"/>
        <v>-5.8146153392598472E-4</v>
      </c>
      <c r="I41" s="5">
        <f t="shared" si="5"/>
        <v>0.36340332618842935</v>
      </c>
      <c r="J41" s="6">
        <f t="shared" si="6"/>
        <v>1.2310388735325934E-2</v>
      </c>
      <c r="K41" s="4">
        <f t="shared" si="7"/>
        <v>-2.3035921286983412E-3</v>
      </c>
      <c r="L41">
        <f t="shared" si="10"/>
        <v>0.54878144567469644</v>
      </c>
      <c r="M41">
        <f>RSQ($D$3:D41,$B$3:B41)</f>
        <v>0.23967765593457746</v>
      </c>
      <c r="N41">
        <v>9</v>
      </c>
      <c r="O41" t="str">
        <f t="shared" si="8"/>
        <v/>
      </c>
      <c r="P41" t="str">
        <f t="shared" si="12"/>
        <v/>
      </c>
      <c r="Q41">
        <f t="shared" si="13"/>
        <v>0</v>
      </c>
      <c r="R41">
        <f t="shared" si="14"/>
        <v>0</v>
      </c>
      <c r="S41">
        <f t="shared" si="15"/>
        <v>0</v>
      </c>
      <c r="T41">
        <f t="shared" si="16"/>
        <v>0</v>
      </c>
      <c r="U41">
        <f t="shared" si="11"/>
        <v>0</v>
      </c>
      <c r="V41">
        <f t="shared" si="17"/>
        <v>0</v>
      </c>
      <c r="W41">
        <f>IF(ABS(V41)&gt;0,V41*(C41-A41),0)</f>
        <v>0</v>
      </c>
      <c r="X41">
        <f>SUM($W$34:W41)</f>
        <v>-2.0776128999999344</v>
      </c>
      <c r="Y41">
        <f>IF(P41="close",X41,0)</f>
        <v>0</v>
      </c>
      <c r="Z41">
        <f t="shared" si="18"/>
        <v>0</v>
      </c>
    </row>
    <row r="42" spans="1:26">
      <c r="A42">
        <v>93.629622409999996</v>
      </c>
      <c r="B42" s="2">
        <f t="shared" si="1"/>
        <v>-4.461419461829895E-3</v>
      </c>
      <c r="C42">
        <v>98.973756890000004</v>
      </c>
      <c r="D42" s="3">
        <f t="shared" si="2"/>
        <v>-1.2260210879460052E-2</v>
      </c>
      <c r="E42" s="3">
        <f t="shared" si="3"/>
        <v>-9.2750888805210579E-3</v>
      </c>
      <c r="F42" s="3">
        <f>STDEV($E$3:E42)</f>
        <v>1.2572430515382154E-2</v>
      </c>
      <c r="G42" s="11">
        <f t="shared" si="9"/>
        <v>-0.73773236361681571</v>
      </c>
      <c r="H42" s="3">
        <f t="shared" si="4"/>
        <v>-1.3926374801214248E-3</v>
      </c>
      <c r="I42" s="5">
        <f t="shared" si="5"/>
        <v>0.35694570583246532</v>
      </c>
      <c r="J42" s="6">
        <f t="shared" si="6"/>
        <v>1.2132078839351183E-2</v>
      </c>
      <c r="K42" s="4">
        <f t="shared" si="7"/>
        <v>-2.9851219989389943E-3</v>
      </c>
      <c r="L42">
        <f t="shared" si="10"/>
        <v>-0.73773236361681571</v>
      </c>
      <c r="M42">
        <f>RSQ($D$3:D42,$B$3:B42)</f>
        <v>0.23902709134846881</v>
      </c>
      <c r="N42">
        <v>10</v>
      </c>
      <c r="O42" t="str">
        <f t="shared" si="8"/>
        <v/>
      </c>
      <c r="P42" t="str">
        <f t="shared" si="12"/>
        <v/>
      </c>
      <c r="Q42">
        <f t="shared" si="13"/>
        <v>0</v>
      </c>
      <c r="R42">
        <f t="shared" si="14"/>
        <v>0</v>
      </c>
      <c r="S42">
        <f t="shared" si="15"/>
        <v>0</v>
      </c>
      <c r="T42">
        <f t="shared" si="16"/>
        <v>0</v>
      </c>
      <c r="U42">
        <f t="shared" si="11"/>
        <v>0</v>
      </c>
      <c r="V42">
        <f t="shared" si="17"/>
        <v>0</v>
      </c>
      <c r="W42">
        <f>IF(ABS(V42)&gt;0,V42*(C42-A42),0)</f>
        <v>0</v>
      </c>
      <c r="X42">
        <f>SUM($W$34:W42)</f>
        <v>-2.0776128999999344</v>
      </c>
      <c r="Y42">
        <f>IF(P42="close",X42,0)</f>
        <v>0</v>
      </c>
      <c r="Z42">
        <f t="shared" si="18"/>
        <v>0</v>
      </c>
    </row>
    <row r="43" spans="1:26">
      <c r="A43">
        <v>91.272532080000005</v>
      </c>
      <c r="B43" s="2">
        <f t="shared" si="1"/>
        <v>-2.5174621763168033E-2</v>
      </c>
      <c r="C43">
        <v>97.415344660000002</v>
      </c>
      <c r="D43" s="3">
        <f t="shared" si="2"/>
        <v>-1.5745711580212419E-2</v>
      </c>
      <c r="E43" s="3">
        <f t="shared" si="3"/>
        <v>-4.9947598907609195E-3</v>
      </c>
      <c r="F43" s="3">
        <f>STDEV($E$3:E43)</f>
        <v>1.2437510094254284E-2</v>
      </c>
      <c r="G43" s="11">
        <f t="shared" si="9"/>
        <v>-0.40158840900706749</v>
      </c>
      <c r="H43" s="3">
        <f t="shared" si="4"/>
        <v>-1.3129696543305817E-3</v>
      </c>
      <c r="I43" s="5">
        <f t="shared" si="5"/>
        <v>0.37490064891180391</v>
      </c>
      <c r="J43" s="6">
        <f t="shared" si="6"/>
        <v>1.2302487541146946E-2</v>
      </c>
      <c r="K43" s="4">
        <f t="shared" si="7"/>
        <v>-1.0750951689451499E-2</v>
      </c>
      <c r="L43">
        <f t="shared" si="10"/>
        <v>-0.40158840900706749</v>
      </c>
      <c r="M43">
        <f>RSQ($D$3:D43,$B$3:B43)</f>
        <v>0.26492383757660326</v>
      </c>
      <c r="N43">
        <v>11</v>
      </c>
      <c r="O43" t="str">
        <f t="shared" si="8"/>
        <v/>
      </c>
      <c r="P43" t="str">
        <f t="shared" si="12"/>
        <v/>
      </c>
      <c r="Q43">
        <f t="shared" si="13"/>
        <v>0</v>
      </c>
      <c r="R43">
        <f t="shared" si="14"/>
        <v>0</v>
      </c>
      <c r="S43">
        <f t="shared" si="15"/>
        <v>0</v>
      </c>
      <c r="T43">
        <f t="shared" si="16"/>
        <v>0</v>
      </c>
      <c r="U43">
        <f t="shared" si="11"/>
        <v>0</v>
      </c>
      <c r="V43">
        <f t="shared" si="17"/>
        <v>0</v>
      </c>
      <c r="W43">
        <f>IF(ABS(V43)&gt;0,V43*(C43-A43),0)</f>
        <v>0</v>
      </c>
      <c r="X43">
        <f>SUM($W$34:W43)</f>
        <v>-2.0776128999999344</v>
      </c>
      <c r="Y43">
        <f>IF(P43="close",X43,0)</f>
        <v>0</v>
      </c>
      <c r="Z43">
        <f t="shared" si="18"/>
        <v>0</v>
      </c>
    </row>
    <row r="44" spans="1:26">
      <c r="A44">
        <v>89.940683300000003</v>
      </c>
      <c r="B44" s="2">
        <f t="shared" si="1"/>
        <v>-1.4591999911130343E-2</v>
      </c>
      <c r="C44">
        <v>97.486223730000006</v>
      </c>
      <c r="D44" s="3">
        <f t="shared" si="2"/>
        <v>7.2759656343039734E-4</v>
      </c>
      <c r="E44" s="3">
        <f t="shared" si="3"/>
        <v>6.9454424347851337E-3</v>
      </c>
      <c r="F44" s="3">
        <f>STDEV($E$3:E44)</f>
        <v>1.233494373863139E-2</v>
      </c>
      <c r="G44" s="11">
        <f t="shared" si="9"/>
        <v>0.56307045917306775</v>
      </c>
      <c r="H44" s="3">
        <f t="shared" si="4"/>
        <v>-8.3069214804348704E-4</v>
      </c>
      <c r="I44" s="5">
        <f t="shared" si="5"/>
        <v>0.36918542736572307</v>
      </c>
      <c r="J44" s="6">
        <f t="shared" si="6"/>
        <v>1.2270126754468185E-2</v>
      </c>
      <c r="K44" s="4">
        <f t="shared" si="7"/>
        <v>-6.2178458713547363E-3</v>
      </c>
      <c r="L44">
        <f t="shared" si="10"/>
        <v>0.56307045917306775</v>
      </c>
      <c r="M44">
        <f>RSQ($D$3:D44,$B$3:B44)</f>
        <v>0.25685017303772067</v>
      </c>
      <c r="N44">
        <v>12</v>
      </c>
      <c r="O44" t="str">
        <f t="shared" si="8"/>
        <v/>
      </c>
      <c r="P44" t="str">
        <f t="shared" si="12"/>
        <v/>
      </c>
      <c r="Q44">
        <f t="shared" si="13"/>
        <v>0</v>
      </c>
      <c r="R44">
        <f t="shared" si="14"/>
        <v>0</v>
      </c>
      <c r="S44">
        <f t="shared" si="15"/>
        <v>0</v>
      </c>
      <c r="T44">
        <f t="shared" si="16"/>
        <v>0</v>
      </c>
      <c r="U44">
        <f t="shared" si="11"/>
        <v>0</v>
      </c>
      <c r="V44">
        <f t="shared" si="17"/>
        <v>0</v>
      </c>
      <c r="W44">
        <f>IF(ABS(V44)&gt;0,V44*(C44-A44),0)</f>
        <v>0</v>
      </c>
      <c r="X44">
        <f>SUM($W$34:W44)</f>
        <v>-2.0776128999999344</v>
      </c>
      <c r="Y44">
        <f>IF(P44="close",X44,0)</f>
        <v>0</v>
      </c>
      <c r="Z44">
        <f t="shared" si="18"/>
        <v>0</v>
      </c>
    </row>
    <row r="45" spans="1:26">
      <c r="A45">
        <v>90.144072660000006</v>
      </c>
      <c r="B45" s="2">
        <f t="shared" si="1"/>
        <v>2.2613721903978769E-3</v>
      </c>
      <c r="C45">
        <v>96.985257469999993</v>
      </c>
      <c r="D45" s="3">
        <f t="shared" si="2"/>
        <v>-5.1388415801959858E-3</v>
      </c>
      <c r="E45" s="3">
        <f t="shared" si="3"/>
        <v>-4.6177866335114252E-3</v>
      </c>
      <c r="F45" s="3">
        <f>STDEV($E$3:E45)</f>
        <v>1.2206870849809807E-2</v>
      </c>
      <c r="G45" s="11">
        <f t="shared" si="9"/>
        <v>-0.37829405179488518</v>
      </c>
      <c r="H45" s="3">
        <f t="shared" si="4"/>
        <v>-1.3235759091438492E-3</v>
      </c>
      <c r="I45" s="5">
        <f t="shared" si="5"/>
        <v>0.35488229928134452</v>
      </c>
      <c r="J45" s="6">
        <f t="shared" si="6"/>
        <v>1.2139599053149786E-2</v>
      </c>
      <c r="K45" s="4">
        <f t="shared" si="7"/>
        <v>-5.2105494668456024E-4</v>
      </c>
      <c r="L45">
        <f t="shared" si="10"/>
        <v>-0.37829405179488518</v>
      </c>
      <c r="M45">
        <f>RSQ($D$3:D45,$B$3:B45)</f>
        <v>0.25206020286498926</v>
      </c>
      <c r="N45">
        <v>13</v>
      </c>
      <c r="O45" t="str">
        <f t="shared" si="8"/>
        <v/>
      </c>
      <c r="P45" t="str">
        <f t="shared" si="12"/>
        <v/>
      </c>
      <c r="Q45">
        <f t="shared" si="13"/>
        <v>0</v>
      </c>
      <c r="R45">
        <f t="shared" si="14"/>
        <v>0</v>
      </c>
      <c r="S45">
        <f t="shared" si="15"/>
        <v>0</v>
      </c>
      <c r="T45">
        <f t="shared" si="16"/>
        <v>0</v>
      </c>
      <c r="U45">
        <f t="shared" si="11"/>
        <v>0</v>
      </c>
      <c r="V45">
        <f t="shared" si="17"/>
        <v>0</v>
      </c>
      <c r="W45">
        <f>IF(ABS(V45)&gt;0,V45*(C45-A45),0)</f>
        <v>0</v>
      </c>
      <c r="X45">
        <f>SUM($W$34:W45)</f>
        <v>-2.0776128999999344</v>
      </c>
      <c r="Y45">
        <f>IF(P45="close",X45,0)</f>
        <v>0</v>
      </c>
      <c r="Z45">
        <f t="shared" si="18"/>
        <v>0</v>
      </c>
    </row>
    <row r="46" spans="1:26">
      <c r="A46">
        <v>89.777517529999997</v>
      </c>
      <c r="B46" s="2">
        <f t="shared" si="1"/>
        <v>-4.0663253742989798E-3</v>
      </c>
      <c r="C46">
        <v>97.931827229999996</v>
      </c>
      <c r="D46" s="3">
        <f t="shared" si="2"/>
        <v>9.7599344961557775E-3</v>
      </c>
      <c r="E46" s="3">
        <f t="shared" si="3"/>
        <v>1.1929538482693441E-2</v>
      </c>
      <c r="F46" s="3">
        <f>STDEV($E$3:E46)</f>
        <v>1.2201499900398476E-2</v>
      </c>
      <c r="G46" s="11">
        <f t="shared" si="9"/>
        <v>0.97771082080686222</v>
      </c>
      <c r="H46" s="3">
        <f t="shared" si="4"/>
        <v>-7.7428019038439338E-4</v>
      </c>
      <c r="I46" s="5">
        <f t="shared" si="5"/>
        <v>0.34314120679381649</v>
      </c>
      <c r="J46" s="6">
        <f t="shared" si="6"/>
        <v>1.2222554672483543E-2</v>
      </c>
      <c r="K46" s="4">
        <f t="shared" si="7"/>
        <v>-2.1696039865376627E-3</v>
      </c>
      <c r="L46">
        <f t="shared" si="10"/>
        <v>0.97771082080686222</v>
      </c>
      <c r="M46">
        <f>RSQ($D$3:D46,$B$3:B46)</f>
        <v>0.24520824219378312</v>
      </c>
      <c r="N46">
        <v>14</v>
      </c>
      <c r="O46" t="str">
        <f t="shared" si="8"/>
        <v/>
      </c>
      <c r="P46" t="str">
        <f t="shared" si="12"/>
        <v/>
      </c>
      <c r="Q46">
        <f t="shared" si="13"/>
        <v>0</v>
      </c>
      <c r="R46">
        <f t="shared" si="14"/>
        <v>0</v>
      </c>
      <c r="S46">
        <f t="shared" si="15"/>
        <v>0</v>
      </c>
      <c r="T46">
        <f t="shared" si="16"/>
        <v>0</v>
      </c>
      <c r="U46">
        <f t="shared" si="11"/>
        <v>0</v>
      </c>
      <c r="V46">
        <f t="shared" si="17"/>
        <v>0</v>
      </c>
      <c r="W46">
        <f>IF(ABS(V46)&gt;0,V46*(C46-A46),0)</f>
        <v>0</v>
      </c>
      <c r="X46">
        <f>SUM($W$34:W46)</f>
        <v>-2.0776128999999344</v>
      </c>
      <c r="Y46">
        <f>IF(P46="close",X46,0)</f>
        <v>0</v>
      </c>
      <c r="Z46">
        <f t="shared" si="18"/>
        <v>0</v>
      </c>
    </row>
    <row r="47" spans="1:26">
      <c r="A47">
        <v>91.770022850000004</v>
      </c>
      <c r="B47" s="2">
        <f t="shared" si="1"/>
        <v>2.2193811711648099E-2</v>
      </c>
      <c r="C47">
        <v>99.097076920000006</v>
      </c>
      <c r="D47" s="3">
        <f t="shared" si="2"/>
        <v>1.1898580093510733E-2</v>
      </c>
      <c r="E47" s="3">
        <f t="shared" si="3"/>
        <v>4.0992440693498186E-3</v>
      </c>
      <c r="F47" s="3">
        <f>STDEV($E$3:E47)</f>
        <v>1.2076827858600536E-2</v>
      </c>
      <c r="G47" s="11">
        <f t="shared" si="9"/>
        <v>0.33943052905490689</v>
      </c>
      <c r="H47" s="3">
        <f t="shared" si="4"/>
        <v>-1.17431681427978E-3</v>
      </c>
      <c r="I47" s="5">
        <f t="shared" si="5"/>
        <v>0.40433130437575998</v>
      </c>
      <c r="J47" s="6">
        <f t="shared" si="6"/>
        <v>1.1968810037412406E-2</v>
      </c>
      <c r="K47" s="4">
        <f t="shared" si="7"/>
        <v>7.7993360241609142E-3</v>
      </c>
      <c r="L47">
        <f t="shared" si="10"/>
        <v>0.33943052905490689</v>
      </c>
      <c r="M47">
        <f>RSQ($D$3:D47,$B$3:B47)</f>
        <v>0.26215663808803935</v>
      </c>
      <c r="N47">
        <v>15</v>
      </c>
      <c r="O47" t="str">
        <f t="shared" si="8"/>
        <v/>
      </c>
      <c r="P47" t="str">
        <f t="shared" si="12"/>
        <v/>
      </c>
      <c r="Q47">
        <f t="shared" si="13"/>
        <v>0</v>
      </c>
      <c r="R47">
        <f t="shared" si="14"/>
        <v>0</v>
      </c>
      <c r="S47">
        <f t="shared" si="15"/>
        <v>0</v>
      </c>
      <c r="T47">
        <f t="shared" si="16"/>
        <v>0</v>
      </c>
      <c r="U47">
        <f t="shared" si="11"/>
        <v>0</v>
      </c>
      <c r="V47">
        <f t="shared" si="17"/>
        <v>0</v>
      </c>
      <c r="W47">
        <f>IF(ABS(V47)&gt;0,V47*(C47-A47),0)</f>
        <v>0</v>
      </c>
      <c r="X47">
        <f>SUM($W$34:W47)</f>
        <v>-2.0776128999999344</v>
      </c>
      <c r="Y47">
        <f>IF(P47="close",X47,0)</f>
        <v>0</v>
      </c>
      <c r="Z47">
        <f t="shared" si="18"/>
        <v>0</v>
      </c>
    </row>
    <row r="48" spans="1:26">
      <c r="A48">
        <v>90.099112779999999</v>
      </c>
      <c r="B48" s="2">
        <f t="shared" si="1"/>
        <v>-1.8207580407069768E-2</v>
      </c>
      <c r="C48">
        <v>99.022453600000006</v>
      </c>
      <c r="D48" s="3">
        <f t="shared" si="2"/>
        <v>-7.5303250428106173E-4</v>
      </c>
      <c r="E48" s="3">
        <f t="shared" si="3"/>
        <v>6.6287293658701275E-3</v>
      </c>
      <c r="F48" s="3">
        <f>STDEV($E$3:E48)</f>
        <v>1.1979659466582389E-2</v>
      </c>
      <c r="G48" s="11">
        <f t="shared" si="9"/>
        <v>0.55333203622032512</v>
      </c>
      <c r="H48" s="3">
        <f t="shared" si="4"/>
        <v>-5.6990218388336769E-4</v>
      </c>
      <c r="I48" s="5">
        <f t="shared" si="5"/>
        <v>0.37412218065080549</v>
      </c>
      <c r="J48" s="6">
        <f t="shared" si="6"/>
        <v>1.1613958465193737E-2</v>
      </c>
      <c r="K48" s="4">
        <f t="shared" si="7"/>
        <v>-7.3817618701511895E-3</v>
      </c>
      <c r="L48">
        <f t="shared" si="10"/>
        <v>0.55333203622032512</v>
      </c>
      <c r="M48">
        <f>RSQ($D$3:D48,$B$3:B48)</f>
        <v>0.25493135193695471</v>
      </c>
      <c r="N48">
        <v>16</v>
      </c>
      <c r="O48" t="str">
        <f t="shared" si="8"/>
        <v/>
      </c>
      <c r="P48" t="str">
        <f t="shared" si="12"/>
        <v/>
      </c>
      <c r="Q48">
        <f t="shared" si="13"/>
        <v>0</v>
      </c>
      <c r="R48">
        <f t="shared" si="14"/>
        <v>0</v>
      </c>
      <c r="S48">
        <f t="shared" si="15"/>
        <v>0</v>
      </c>
      <c r="T48">
        <f t="shared" si="16"/>
        <v>0</v>
      </c>
      <c r="U48">
        <f t="shared" si="11"/>
        <v>0</v>
      </c>
      <c r="V48">
        <f t="shared" si="17"/>
        <v>0</v>
      </c>
      <c r="W48">
        <f>IF(ABS(V48)&gt;0,V48*(C48-A48),0)</f>
        <v>0</v>
      </c>
      <c r="X48">
        <f>SUM($W$34:W48)</f>
        <v>-2.0776128999999344</v>
      </c>
      <c r="Y48">
        <f>IF(P48="close",X48,0)</f>
        <v>0</v>
      </c>
      <c r="Z48">
        <f t="shared" si="18"/>
        <v>0</v>
      </c>
    </row>
    <row r="49" spans="1:26">
      <c r="A49">
        <v>90.451956980000006</v>
      </c>
      <c r="B49" s="2">
        <f t="shared" si="1"/>
        <v>3.9161784074563111E-3</v>
      </c>
      <c r="C49">
        <v>98.7116063</v>
      </c>
      <c r="D49" s="3">
        <f t="shared" si="2"/>
        <v>-3.1391597430585785E-3</v>
      </c>
      <c r="E49" s="3">
        <f t="shared" si="3"/>
        <v>-3.4113529870966599E-3</v>
      </c>
      <c r="F49" s="3">
        <f>STDEV($E$3:E49)</f>
        <v>1.1861236621412983E-2</v>
      </c>
      <c r="G49" s="11">
        <f t="shared" si="9"/>
        <v>-0.28760517102729199</v>
      </c>
      <c r="H49" s="3">
        <f t="shared" si="4"/>
        <v>-1.0914040621233432E-3</v>
      </c>
      <c r="I49" s="5">
        <f t="shared" si="5"/>
        <v>0.34819591047363102</v>
      </c>
      <c r="J49" s="6">
        <f t="shared" si="6"/>
        <v>1.1313669912220046E-2</v>
      </c>
      <c r="K49" s="4">
        <f t="shared" si="7"/>
        <v>2.7219324403808141E-4</v>
      </c>
      <c r="L49">
        <f t="shared" si="10"/>
        <v>-0.28760517102729199</v>
      </c>
      <c r="M49">
        <f>RSQ($D$3:D49,$B$3:B49)</f>
        <v>0.25096852097395955</v>
      </c>
      <c r="N49">
        <v>17</v>
      </c>
      <c r="O49" t="str">
        <f t="shared" si="8"/>
        <v/>
      </c>
      <c r="P49" t="str">
        <f t="shared" si="12"/>
        <v/>
      </c>
      <c r="Q49">
        <f t="shared" si="13"/>
        <v>0</v>
      </c>
      <c r="R49">
        <f t="shared" si="14"/>
        <v>0</v>
      </c>
      <c r="S49">
        <f t="shared" si="15"/>
        <v>0</v>
      </c>
      <c r="T49">
        <f t="shared" si="16"/>
        <v>0</v>
      </c>
      <c r="U49">
        <f t="shared" si="11"/>
        <v>0</v>
      </c>
      <c r="V49">
        <f t="shared" si="17"/>
        <v>0</v>
      </c>
      <c r="W49">
        <f>IF(ABS(V49)&gt;0,V49*(C49-A49),0)</f>
        <v>0</v>
      </c>
      <c r="X49">
        <f>SUM($W$34:W49)</f>
        <v>-2.0776128999999344</v>
      </c>
      <c r="Y49">
        <f>IF(P49="close",X49,0)</f>
        <v>0</v>
      </c>
      <c r="Z49">
        <f t="shared" si="18"/>
        <v>0</v>
      </c>
    </row>
    <row r="50" spans="1:26">
      <c r="A50">
        <v>92.218630129999994</v>
      </c>
      <c r="B50" s="2">
        <f t="shared" si="1"/>
        <v>1.9531618872443198E-2</v>
      </c>
      <c r="C50">
        <v>100.6370616</v>
      </c>
      <c r="D50" s="3">
        <f t="shared" si="2"/>
        <v>1.9505865340173234E-2</v>
      </c>
      <c r="E50" s="3">
        <f t="shared" si="3"/>
        <v>1.2454179445991972E-2</v>
      </c>
      <c r="F50" s="3">
        <f>STDEV($E$3:E50)</f>
        <v>1.1866017715681973E-2</v>
      </c>
      <c r="G50" s="11">
        <f t="shared" si="9"/>
        <v>1.0495669014156865</v>
      </c>
      <c r="H50" s="3">
        <f t="shared" si="4"/>
        <v>-4.5618779791183203E-4</v>
      </c>
      <c r="I50" s="5">
        <f t="shared" si="5"/>
        <v>0.38439587323126689</v>
      </c>
      <c r="J50" s="6">
        <f t="shared" si="6"/>
        <v>1.1729445088939697E-2</v>
      </c>
      <c r="K50" s="4">
        <f t="shared" si="7"/>
        <v>7.0516858941812631E-3</v>
      </c>
      <c r="L50">
        <f t="shared" si="10"/>
        <v>1.0495669014156865</v>
      </c>
      <c r="M50">
        <f>RSQ($D$3:D50,$B$3:B50)</f>
        <v>0.27880925416680569</v>
      </c>
      <c r="N50">
        <v>18</v>
      </c>
      <c r="O50" t="str">
        <f t="shared" si="8"/>
        <v/>
      </c>
      <c r="P50" t="str">
        <f t="shared" si="12"/>
        <v/>
      </c>
      <c r="Q50">
        <f t="shared" si="13"/>
        <v>0</v>
      </c>
      <c r="R50">
        <f t="shared" si="14"/>
        <v>0</v>
      </c>
      <c r="S50">
        <f t="shared" si="15"/>
        <v>0</v>
      </c>
      <c r="T50">
        <f t="shared" si="16"/>
        <v>0</v>
      </c>
      <c r="U50">
        <f t="shared" si="11"/>
        <v>0</v>
      </c>
      <c r="V50">
        <f t="shared" si="17"/>
        <v>0</v>
      </c>
      <c r="W50">
        <f>IF(ABS(V50)&gt;0,V50*(C50-A50),0)</f>
        <v>0</v>
      </c>
      <c r="X50">
        <f>SUM($W$34:W50)</f>
        <v>-2.0776128999999344</v>
      </c>
      <c r="Y50">
        <f>IF(P50="close",X50,0)</f>
        <v>0</v>
      </c>
      <c r="Z50">
        <f t="shared" si="18"/>
        <v>0</v>
      </c>
    </row>
    <row r="51" spans="1:26">
      <c r="A51">
        <v>92.462383000000003</v>
      </c>
      <c r="B51" s="2">
        <f t="shared" si="1"/>
        <v>2.6432063635774233E-3</v>
      </c>
      <c r="C51">
        <v>99.170691189999999</v>
      </c>
      <c r="D51" s="3">
        <f t="shared" si="2"/>
        <v>-1.457087862748167E-2</v>
      </c>
      <c r="E51" s="3">
        <f t="shared" si="3"/>
        <v>-1.5288357459178163E-2</v>
      </c>
      <c r="F51" s="3">
        <f>STDEV($E$3:E51)</f>
        <v>1.1956342591873358E-2</v>
      </c>
      <c r="G51" s="11">
        <f t="shared" si="9"/>
        <v>-1.2786817826355656</v>
      </c>
      <c r="H51" s="3">
        <f t="shared" si="4"/>
        <v>-3.3032917904931365E-4</v>
      </c>
      <c r="I51" s="5">
        <f t="shared" si="5"/>
        <v>0.39641551457513174</v>
      </c>
      <c r="J51" s="6">
        <f t="shared" si="6"/>
        <v>1.1644678246692686E-2</v>
      </c>
      <c r="K51" s="4">
        <f t="shared" si="7"/>
        <v>7.1747883169649349E-4</v>
      </c>
      <c r="L51">
        <f t="shared" si="10"/>
        <v>-1.2786817826355656</v>
      </c>
      <c r="M51">
        <f>RSQ($D$3:D51,$B$3:B51)</f>
        <v>0.26181230801168531</v>
      </c>
      <c r="N51">
        <v>19</v>
      </c>
      <c r="O51" t="str">
        <f t="shared" si="8"/>
        <v/>
      </c>
      <c r="P51" t="str">
        <f t="shared" si="12"/>
        <v/>
      </c>
      <c r="Q51">
        <f t="shared" si="13"/>
        <v>0</v>
      </c>
      <c r="R51">
        <f t="shared" si="14"/>
        <v>0</v>
      </c>
      <c r="S51">
        <f t="shared" si="15"/>
        <v>0</v>
      </c>
      <c r="T51">
        <f t="shared" si="16"/>
        <v>0</v>
      </c>
      <c r="U51">
        <f t="shared" si="11"/>
        <v>0</v>
      </c>
      <c r="V51">
        <f t="shared" si="17"/>
        <v>0</v>
      </c>
      <c r="W51">
        <f>IF(ABS(V51)&gt;0,V51*(C51-A51),0)</f>
        <v>0</v>
      </c>
      <c r="X51">
        <f>SUM($W$34:W51)</f>
        <v>-2.0776128999999344</v>
      </c>
      <c r="Y51">
        <f>IF(P51="close",X51,0)</f>
        <v>0</v>
      </c>
      <c r="Z51">
        <f t="shared" si="18"/>
        <v>0</v>
      </c>
    </row>
    <row r="52" spans="1:26">
      <c r="A52">
        <v>91.795651090000007</v>
      </c>
      <c r="B52" s="2">
        <f t="shared" si="1"/>
        <v>-7.2108449768160934E-3</v>
      </c>
      <c r="C52">
        <v>99.231381670000005</v>
      </c>
      <c r="D52" s="3">
        <f t="shared" si="2"/>
        <v>6.1198000408940387E-4</v>
      </c>
      <c r="E52" s="3">
        <f t="shared" si="3"/>
        <v>2.7791204770244138E-3</v>
      </c>
      <c r="F52" s="3">
        <f>STDEV($E$3:E52)</f>
        <v>1.1839440891270455E-2</v>
      </c>
      <c r="G52" s="11">
        <f t="shared" si="9"/>
        <v>0.23473409788071462</v>
      </c>
      <c r="H52" s="3">
        <f t="shared" si="4"/>
        <v>2.8436619579209996E-4</v>
      </c>
      <c r="I52" s="5">
        <f t="shared" si="5"/>
        <v>0.33997495114775828</v>
      </c>
      <c r="J52" s="6">
        <f t="shared" si="6"/>
        <v>1.0767052737857066E-2</v>
      </c>
      <c r="K52" s="4">
        <f t="shared" si="7"/>
        <v>-2.1671404729350099E-3</v>
      </c>
      <c r="L52">
        <f t="shared" si="10"/>
        <v>0.23473409788071462</v>
      </c>
      <c r="M52">
        <f>RSQ($D$3:D52,$B$3:B52)</f>
        <v>0.26030226722415362</v>
      </c>
      <c r="N52">
        <v>20</v>
      </c>
      <c r="O52" t="str">
        <f t="shared" si="8"/>
        <v/>
      </c>
      <c r="P52" t="str">
        <f t="shared" si="12"/>
        <v/>
      </c>
      <c r="Q52">
        <f t="shared" si="13"/>
        <v>0</v>
      </c>
      <c r="R52">
        <f t="shared" si="14"/>
        <v>0</v>
      </c>
      <c r="S52">
        <f t="shared" si="15"/>
        <v>0</v>
      </c>
      <c r="T52">
        <f t="shared" si="16"/>
        <v>0</v>
      </c>
      <c r="U52">
        <f t="shared" si="11"/>
        <v>0</v>
      </c>
      <c r="V52">
        <f t="shared" si="17"/>
        <v>0</v>
      </c>
      <c r="W52">
        <f>IF(ABS(V52)&gt;0,V52*(C52-A52),0)</f>
        <v>0</v>
      </c>
      <c r="X52">
        <f>SUM($W$34:W52)</f>
        <v>-2.0776128999999344</v>
      </c>
      <c r="Y52">
        <f>IF(P52="close",X52,0)</f>
        <v>0</v>
      </c>
      <c r="Z52">
        <f t="shared" si="18"/>
        <v>0</v>
      </c>
    </row>
    <row r="53" spans="1:26">
      <c r="A53">
        <v>91.986704149999994</v>
      </c>
      <c r="B53" s="2">
        <f t="shared" si="1"/>
        <v>2.081286615775202E-3</v>
      </c>
      <c r="C53">
        <v>99.341360600000002</v>
      </c>
      <c r="D53" s="3">
        <f t="shared" si="2"/>
        <v>1.1083079581189199E-3</v>
      </c>
      <c r="E53" s="3">
        <f t="shared" si="3"/>
        <v>-6.2255688221616841E-5</v>
      </c>
      <c r="F53" s="3">
        <f>STDEV($E$3:E53)</f>
        <v>1.1720518384342637E-2</v>
      </c>
      <c r="G53" s="11">
        <f t="shared" si="9"/>
        <v>-5.3116838505013397E-3</v>
      </c>
      <c r="H53" s="3">
        <f t="shared" si="4"/>
        <v>4.5889727883477883E-4</v>
      </c>
      <c r="I53" s="5">
        <f t="shared" si="5"/>
        <v>0.34193578246823475</v>
      </c>
      <c r="J53" s="6">
        <f t="shared" si="6"/>
        <v>1.0738066333505172E-2</v>
      </c>
      <c r="K53" s="4">
        <f t="shared" si="7"/>
        <v>1.1705636463405368E-3</v>
      </c>
      <c r="L53">
        <f t="shared" si="10"/>
        <v>-5.3116838505013397E-3</v>
      </c>
      <c r="M53">
        <f>RSQ($D$3:D53,$B$3:B53)</f>
        <v>0.26040606962235996</v>
      </c>
      <c r="N53">
        <v>21</v>
      </c>
      <c r="O53" t="str">
        <f t="shared" si="8"/>
        <v/>
      </c>
      <c r="P53" t="str">
        <f t="shared" si="12"/>
        <v/>
      </c>
      <c r="Q53">
        <f t="shared" si="13"/>
        <v>0</v>
      </c>
      <c r="R53">
        <f t="shared" si="14"/>
        <v>0</v>
      </c>
      <c r="S53">
        <f t="shared" si="15"/>
        <v>0</v>
      </c>
      <c r="T53">
        <f t="shared" si="16"/>
        <v>0</v>
      </c>
      <c r="U53">
        <f t="shared" si="11"/>
        <v>0</v>
      </c>
      <c r="V53">
        <f t="shared" si="17"/>
        <v>0</v>
      </c>
      <c r="W53">
        <f>IF(ABS(V53)&gt;0,V53*(C53-A53),0)</f>
        <v>0</v>
      </c>
      <c r="X53">
        <f>SUM($W$34:W53)</f>
        <v>-2.0776128999999344</v>
      </c>
      <c r="Y53">
        <f>IF(P53="close",X53,0)</f>
        <v>0</v>
      </c>
      <c r="Z53">
        <f t="shared" si="18"/>
        <v>0</v>
      </c>
    </row>
    <row r="54" spans="1:26">
      <c r="A54">
        <v>93.025177720000002</v>
      </c>
      <c r="B54" s="2">
        <f t="shared" si="1"/>
        <v>1.1289387739195435E-2</v>
      </c>
      <c r="C54">
        <v>95.816172609999995</v>
      </c>
      <c r="D54" s="3">
        <f t="shared" si="2"/>
        <v>-3.5485602056471194E-2</v>
      </c>
      <c r="E54" s="3">
        <f t="shared" si="3"/>
        <v>-3.7413046053771465E-2</v>
      </c>
      <c r="F54" s="3">
        <f>STDEV($E$3:E54)</f>
        <v>1.2724546731151747E-2</v>
      </c>
      <c r="G54" s="11">
        <f t="shared" si="9"/>
        <v>-2.9402262292124153</v>
      </c>
      <c r="H54" s="3">
        <f t="shared" si="4"/>
        <v>-2.7173235922934452E-4</v>
      </c>
      <c r="I54" s="5">
        <f t="shared" si="5"/>
        <v>0.19480032109220022</v>
      </c>
      <c r="J54" s="6">
        <f t="shared" si="6"/>
        <v>1.1680835652563046E-2</v>
      </c>
      <c r="K54" s="4">
        <f t="shared" si="7"/>
        <v>1.9274439973002745E-3</v>
      </c>
      <c r="L54">
        <f t="shared" si="10"/>
        <v>-2.9402262292124153</v>
      </c>
      <c r="M54">
        <f>RSQ($D$3:D54,$B$3:B54)</f>
        <v>0.17209358867541519</v>
      </c>
      <c r="N54">
        <v>22</v>
      </c>
      <c r="O54" t="str">
        <f t="shared" si="8"/>
        <v>buyY</v>
      </c>
      <c r="P54" t="str">
        <f t="shared" si="12"/>
        <v/>
      </c>
      <c r="Q54">
        <f t="shared" si="13"/>
        <v>-20</v>
      </c>
      <c r="R54">
        <f t="shared" si="14"/>
        <v>-10</v>
      </c>
      <c r="S54">
        <f t="shared" si="15"/>
        <v>20</v>
      </c>
      <c r="T54">
        <f t="shared" si="16"/>
        <v>10</v>
      </c>
      <c r="U54">
        <f t="shared" si="11"/>
        <v>40</v>
      </c>
      <c r="V54">
        <f t="shared" si="17"/>
        <v>-20</v>
      </c>
      <c r="W54">
        <f>IF(ABS(V54)&gt;0,V54*(C54-A54),0)</f>
        <v>-55.819897799999865</v>
      </c>
      <c r="X54">
        <f>SUM($W$34:W54)</f>
        <v>-57.897510699999799</v>
      </c>
      <c r="Y54">
        <f>IF(P54="close",X54,0)</f>
        <v>0</v>
      </c>
      <c r="Z54">
        <f t="shared" si="18"/>
        <v>40</v>
      </c>
    </row>
    <row r="55" spans="1:26">
      <c r="A55">
        <v>94.840581940000007</v>
      </c>
      <c r="B55" s="2">
        <f t="shared" si="1"/>
        <v>1.9515192171567344E-2</v>
      </c>
      <c r="C55">
        <v>94.335099240000005</v>
      </c>
      <c r="D55" s="3">
        <f t="shared" si="2"/>
        <v>-1.5457446583974861E-2</v>
      </c>
      <c r="E55" s="3">
        <f t="shared" si="3"/>
        <v>-1.6566382639874085E-2</v>
      </c>
      <c r="F55" s="3">
        <f>STDEV($E$3:E55)</f>
        <v>1.2793322693670357E-2</v>
      </c>
      <c r="G55" s="11">
        <f t="shared" si="9"/>
        <v>-1.2949241597783268</v>
      </c>
      <c r="H55" s="3">
        <f t="shared" si="4"/>
        <v>-1.132162646787726E-3</v>
      </c>
      <c r="I55" s="5">
        <f t="shared" si="5"/>
        <v>0.1148386694317116</v>
      </c>
      <c r="J55" s="6">
        <f t="shared" si="6"/>
        <v>1.1887073573907567E-2</v>
      </c>
      <c r="K55" s="4">
        <f t="shared" si="7"/>
        <v>1.1089360558992226E-3</v>
      </c>
      <c r="L55">
        <f t="shared" si="10"/>
        <v>-1.2949241597783268</v>
      </c>
      <c r="M55">
        <f>RSQ($D$3:D55,$B$3:B55)</f>
        <v>0.13407183993617749</v>
      </c>
      <c r="N55">
        <v>23</v>
      </c>
      <c r="O55" t="str">
        <f t="shared" si="8"/>
        <v/>
      </c>
      <c r="P55" t="str">
        <f t="shared" si="12"/>
        <v>buyhold</v>
      </c>
      <c r="Q55">
        <f t="shared" si="13"/>
        <v>-20</v>
      </c>
      <c r="R55">
        <f t="shared" si="14"/>
        <v>0</v>
      </c>
      <c r="S55">
        <f t="shared" si="15"/>
        <v>20</v>
      </c>
      <c r="T55">
        <f t="shared" si="16"/>
        <v>0</v>
      </c>
      <c r="U55">
        <f t="shared" si="11"/>
        <v>40</v>
      </c>
      <c r="V55">
        <f t="shared" si="17"/>
        <v>0</v>
      </c>
      <c r="W55">
        <f>IF(ABS(V55)&gt;0,V55*(C55-A55),0)</f>
        <v>0</v>
      </c>
      <c r="X55">
        <f>SUM($W$34:W55)</f>
        <v>-57.897510699999799</v>
      </c>
      <c r="Y55">
        <f>IF(P55="close",X55,0)</f>
        <v>0</v>
      </c>
      <c r="Z55">
        <f t="shared" si="18"/>
        <v>0</v>
      </c>
    </row>
    <row r="56" spans="1:26">
      <c r="A56">
        <v>94.602950860000007</v>
      </c>
      <c r="B56" s="2">
        <f t="shared" si="1"/>
        <v>-2.5055843726300093E-3</v>
      </c>
      <c r="C56">
        <v>96.264833339999996</v>
      </c>
      <c r="D56" s="3">
        <f t="shared" si="2"/>
        <v>2.0456162293215077E-2</v>
      </c>
      <c r="E56" s="3">
        <f t="shared" si="3"/>
        <v>2.1147188318401247E-2</v>
      </c>
      <c r="F56" s="3">
        <f>STDEV($E$3:E56)</f>
        <v>1.3019433698391796E-2</v>
      </c>
      <c r="G56" s="11">
        <f t="shared" si="9"/>
        <v>1.6242786597556405</v>
      </c>
      <c r="H56" s="3">
        <f t="shared" si="4"/>
        <v>-4.2502571224748277E-4</v>
      </c>
      <c r="I56" s="5">
        <f t="shared" si="5"/>
        <v>0.1061629837112517</v>
      </c>
      <c r="J56" s="6">
        <f t="shared" si="6"/>
        <v>1.2523509469468796E-2</v>
      </c>
      <c r="K56" s="4">
        <f t="shared" si="7"/>
        <v>-6.9102602518616931E-4</v>
      </c>
      <c r="L56">
        <f t="shared" si="10"/>
        <v>1.6242786597556405</v>
      </c>
      <c r="M56">
        <f>RSQ($D$3:D56,$B$3:B56)</f>
        <v>0.12471834779483781</v>
      </c>
      <c r="N56">
        <v>24</v>
      </c>
      <c r="O56" t="str">
        <f t="shared" si="8"/>
        <v>sellY</v>
      </c>
      <c r="P56" t="str">
        <f t="shared" si="12"/>
        <v>close&amp;sell</v>
      </c>
      <c r="Q56">
        <f t="shared" si="13"/>
        <v>10</v>
      </c>
      <c r="R56">
        <f t="shared" si="14"/>
        <v>0</v>
      </c>
      <c r="S56">
        <f t="shared" si="15"/>
        <v>-10</v>
      </c>
      <c r="T56">
        <f t="shared" si="16"/>
        <v>0</v>
      </c>
      <c r="U56">
        <f t="shared" si="11"/>
        <v>20</v>
      </c>
      <c r="V56">
        <f>Q56-Q55</f>
        <v>30</v>
      </c>
      <c r="W56">
        <f>IF(ABS(V56)&gt;0,V56*(C56-A56),0)</f>
        <v>49.856474399999655</v>
      </c>
      <c r="X56">
        <f>SUM($W$34:W56)</f>
        <v>-8.0410363000001439</v>
      </c>
      <c r="Y56">
        <f>IF(P56="close",X56,0)</f>
        <v>0</v>
      </c>
      <c r="Z56">
        <f t="shared" si="18"/>
        <v>20</v>
      </c>
    </row>
    <row r="57" spans="1:26">
      <c r="A57">
        <v>93.241483700000003</v>
      </c>
      <c r="B57" s="2">
        <f t="shared" si="1"/>
        <v>-1.4391381533275818E-2</v>
      </c>
      <c r="C57">
        <v>96.30470425</v>
      </c>
      <c r="D57" s="3">
        <f t="shared" si="2"/>
        <v>4.1417939050685069E-4</v>
      </c>
      <c r="E57" s="3">
        <f t="shared" si="3"/>
        <v>2.2155534408202469E-3</v>
      </c>
      <c r="F57" s="3">
        <f>STDEV($E$3:E57)</f>
        <v>1.2903137913997012E-2</v>
      </c>
      <c r="G57" s="11">
        <f t="shared" si="9"/>
        <v>0.17170656127118258</v>
      </c>
      <c r="H57" s="3">
        <f t="shared" si="4"/>
        <v>-5.0483677188107819E-4</v>
      </c>
      <c r="I57" s="5">
        <f t="shared" si="5"/>
        <v>9.0091231021459536E-2</v>
      </c>
      <c r="J57" s="6">
        <f t="shared" si="6"/>
        <v>1.2480141545442009E-2</v>
      </c>
      <c r="K57" s="4">
        <f t="shared" si="7"/>
        <v>-1.8013740503133964E-3</v>
      </c>
      <c r="L57">
        <f t="shared" si="10"/>
        <v>0.17170656127118258</v>
      </c>
      <c r="M57">
        <f>RSQ($D$3:D57,$B$3:B57)</f>
        <v>0.12129156565324224</v>
      </c>
      <c r="N57">
        <v>25</v>
      </c>
      <c r="O57" t="str">
        <f t="shared" si="8"/>
        <v/>
      </c>
      <c r="P57" t="str">
        <f t="shared" si="12"/>
        <v>close</v>
      </c>
      <c r="Q57">
        <f t="shared" si="13"/>
        <v>0</v>
      </c>
      <c r="R57">
        <f t="shared" si="14"/>
        <v>0</v>
      </c>
      <c r="S57">
        <f t="shared" si="15"/>
        <v>0</v>
      </c>
      <c r="T57">
        <f t="shared" si="16"/>
        <v>0</v>
      </c>
      <c r="U57">
        <f t="shared" si="11"/>
        <v>0</v>
      </c>
      <c r="V57">
        <f t="shared" si="17"/>
        <v>-10</v>
      </c>
      <c r="W57">
        <f>IF(ABS(V57)&gt;0,V57*(C57-A57),0)</f>
        <v>-30.632205499999969</v>
      </c>
      <c r="X57">
        <f>SUM($W$34:W57)</f>
        <v>-38.673241800000113</v>
      </c>
      <c r="Y57">
        <f>IF(P57="close",X57,0)</f>
        <v>-38.673241800000113</v>
      </c>
      <c r="Z57">
        <f t="shared" si="18"/>
        <v>20</v>
      </c>
    </row>
    <row r="58" spans="1:26">
      <c r="A58">
        <v>94.007092279999995</v>
      </c>
      <c r="B58" s="2">
        <f t="shared" si="1"/>
        <v>8.2110295720229029E-3</v>
      </c>
      <c r="C58">
        <v>99.128091920000003</v>
      </c>
      <c r="D58" s="3">
        <f t="shared" si="2"/>
        <v>2.9317235248142122E-2</v>
      </c>
      <c r="E58" s="3">
        <f t="shared" si="3"/>
        <v>2.7203638239009981E-2</v>
      </c>
      <c r="F58" s="3">
        <f>STDEV($E$3:E58)</f>
        <v>1.3304987294703863E-2</v>
      </c>
      <c r="G58" s="11">
        <f t="shared" si="9"/>
        <v>2.044619632958129</v>
      </c>
      <c r="H58" s="3">
        <f t="shared" si="4"/>
        <v>8.8868032616673857E-4</v>
      </c>
      <c r="I58" s="5">
        <f t="shared" si="5"/>
        <v>0.14917942655315869</v>
      </c>
      <c r="J58" s="6">
        <f t="shared" si="6"/>
        <v>1.3438861315958121E-2</v>
      </c>
      <c r="K58" s="4">
        <f t="shared" si="7"/>
        <v>2.113597009132143E-3</v>
      </c>
      <c r="L58">
        <f t="shared" si="10"/>
        <v>2.044619632958129</v>
      </c>
      <c r="M58">
        <f>RSQ($D$3:D58,$B$3:B58)</f>
        <v>0.12925749677426682</v>
      </c>
      <c r="N58">
        <v>26</v>
      </c>
      <c r="O58" t="str">
        <f t="shared" si="8"/>
        <v>sellY</v>
      </c>
      <c r="P58" t="str">
        <f t="shared" si="12"/>
        <v/>
      </c>
      <c r="Q58">
        <f t="shared" si="13"/>
        <v>15</v>
      </c>
      <c r="R58">
        <f t="shared" si="14"/>
        <v>5</v>
      </c>
      <c r="S58">
        <f t="shared" si="15"/>
        <v>-15</v>
      </c>
      <c r="T58">
        <f t="shared" si="16"/>
        <v>-5</v>
      </c>
      <c r="U58">
        <f t="shared" si="11"/>
        <v>30</v>
      </c>
      <c r="V58">
        <f t="shared" si="17"/>
        <v>15</v>
      </c>
      <c r="W58">
        <f>IF(ABS(V58)&gt;0,V58*(C58-A58),0)</f>
        <v>76.814994600000119</v>
      </c>
      <c r="X58">
        <f>SUM($W$34:W58)</f>
        <v>38.141752800000006</v>
      </c>
      <c r="Y58">
        <f>IF(P58="close",X58,0)</f>
        <v>0</v>
      </c>
      <c r="Z58">
        <f t="shared" si="18"/>
        <v>30</v>
      </c>
    </row>
    <row r="59" spans="1:26">
      <c r="A59">
        <v>96.42809312</v>
      </c>
      <c r="B59" s="2">
        <f t="shared" si="1"/>
        <v>2.5753384997687805E-2</v>
      </c>
      <c r="C59">
        <v>97.874166900000006</v>
      </c>
      <c r="D59" s="3">
        <f t="shared" si="2"/>
        <v>-1.2649542583871787E-2</v>
      </c>
      <c r="E59" s="3">
        <f t="shared" si="3"/>
        <v>-1.4965345529234194E-2</v>
      </c>
      <c r="F59" s="3">
        <f>STDEV($E$3:E59)</f>
        <v>1.3336595827199113E-2</v>
      </c>
      <c r="G59" s="11">
        <f t="shared" si="9"/>
        <v>-1.122126344918795</v>
      </c>
      <c r="H59" s="3">
        <f t="shared" si="4"/>
        <v>4.2259352601611958E-4</v>
      </c>
      <c r="I59" s="5">
        <f t="shared" si="5"/>
        <v>7.3513032151550722E-2</v>
      </c>
      <c r="J59" s="6">
        <f t="shared" si="6"/>
        <v>1.3647550541545126E-2</v>
      </c>
      <c r="K59" s="4">
        <f t="shared" si="7"/>
        <v>2.3158029453624073E-3</v>
      </c>
      <c r="L59">
        <f t="shared" si="10"/>
        <v>-1.122126344918795</v>
      </c>
      <c r="M59">
        <f>RSQ($D$3:D59,$B$3:B59)</f>
        <v>9.6940934868760001E-2</v>
      </c>
      <c r="N59">
        <v>27</v>
      </c>
      <c r="O59" t="str">
        <f t="shared" si="8"/>
        <v/>
      </c>
      <c r="P59" t="str">
        <f t="shared" si="12"/>
        <v>close</v>
      </c>
      <c r="Q59">
        <f t="shared" si="13"/>
        <v>0</v>
      </c>
      <c r="R59">
        <f t="shared" si="14"/>
        <v>0</v>
      </c>
      <c r="S59">
        <f t="shared" si="15"/>
        <v>0</v>
      </c>
      <c r="T59">
        <f t="shared" si="16"/>
        <v>0</v>
      </c>
      <c r="U59">
        <f t="shared" si="11"/>
        <v>0</v>
      </c>
      <c r="V59">
        <f t="shared" si="17"/>
        <v>-15</v>
      </c>
      <c r="W59">
        <f>IF(ABS(V59)&gt;0,V59*(C59-A59),0)</f>
        <v>-21.691106700000091</v>
      </c>
      <c r="X59">
        <f>SUM($W$34:W59)</f>
        <v>16.450646099999915</v>
      </c>
      <c r="Y59">
        <f>IF(P59="close",X59,0)</f>
        <v>16.450646099999915</v>
      </c>
      <c r="Z59">
        <f t="shared" si="18"/>
        <v>30</v>
      </c>
    </row>
    <row r="60" spans="1:26">
      <c r="A60">
        <v>98.154664639999993</v>
      </c>
      <c r="B60" s="2">
        <f t="shared" si="1"/>
        <v>1.7905274947741218E-2</v>
      </c>
      <c r="C60">
        <v>97.149951180000002</v>
      </c>
      <c r="D60" s="3">
        <f t="shared" si="2"/>
        <v>-7.3994573127753862E-3</v>
      </c>
      <c r="E60" s="3">
        <f t="shared" si="3"/>
        <v>-8.5720546236472597E-3</v>
      </c>
      <c r="F60" s="3">
        <f>STDEV($E$3:E60)</f>
        <v>1.3265545067061364E-2</v>
      </c>
      <c r="G60" s="11">
        <f t="shared" si="9"/>
        <v>-0.64618940121291035</v>
      </c>
      <c r="H60" s="3">
        <f t="shared" si="4"/>
        <v>3.4987245408100483E-4</v>
      </c>
      <c r="I60" s="5">
        <f t="shared" si="5"/>
        <v>4.5948741875904905E-2</v>
      </c>
      <c r="J60" s="6">
        <f t="shared" si="6"/>
        <v>1.3674837243544759E-2</v>
      </c>
      <c r="K60" s="4">
        <f t="shared" si="7"/>
        <v>1.1725973108718728E-3</v>
      </c>
      <c r="L60">
        <f t="shared" si="10"/>
        <v>-0.64618940121291035</v>
      </c>
      <c r="M60">
        <f>RSQ($D$3:D60,$B$3:B60)</f>
        <v>8.587815100427823E-2</v>
      </c>
      <c r="N60">
        <v>28</v>
      </c>
      <c r="O60" t="str">
        <f t="shared" si="8"/>
        <v/>
      </c>
      <c r="P60" t="str">
        <f t="shared" si="12"/>
        <v/>
      </c>
      <c r="Q60">
        <f t="shared" si="13"/>
        <v>0</v>
      </c>
      <c r="R60">
        <f t="shared" si="14"/>
        <v>0</v>
      </c>
      <c r="S60">
        <f t="shared" si="15"/>
        <v>0</v>
      </c>
      <c r="T60">
        <f t="shared" si="16"/>
        <v>0</v>
      </c>
      <c r="U60">
        <f t="shared" si="11"/>
        <v>0</v>
      </c>
      <c r="V60">
        <f t="shared" si="17"/>
        <v>0</v>
      </c>
      <c r="W60">
        <f>IF(ABS(V60)&gt;0,V60*(C60-A60),0)</f>
        <v>0</v>
      </c>
      <c r="X60">
        <f>SUM($W$34:W60)</f>
        <v>16.450646099999915</v>
      </c>
      <c r="Y60">
        <f>IF(P60="close",X60,0)</f>
        <v>0</v>
      </c>
      <c r="Z60">
        <f t="shared" si="18"/>
        <v>0</v>
      </c>
    </row>
    <row r="61" spans="1:26">
      <c r="A61">
        <v>99.017988720000005</v>
      </c>
      <c r="B61" s="2">
        <f t="shared" si="1"/>
        <v>8.7955481603081195E-3</v>
      </c>
      <c r="C61">
        <v>97.196584979999997</v>
      </c>
      <c r="D61" s="3">
        <f t="shared" si="2"/>
        <v>4.8001876926928849E-4</v>
      </c>
      <c r="E61" s="3">
        <f t="shared" si="3"/>
        <v>-2.7392206969019677E-4</v>
      </c>
      <c r="F61" s="3">
        <f>STDEV($E$3:E61)</f>
        <v>1.3150689709850734E-2</v>
      </c>
      <c r="G61" s="11">
        <f t="shared" si="9"/>
        <v>-2.0829483147565338E-2</v>
      </c>
      <c r="H61" s="3">
        <f t="shared" si="4"/>
        <v>4.4104877383122244E-4</v>
      </c>
      <c r="I61" s="5">
        <f t="shared" si="5"/>
        <v>3.5573913009794914E-2</v>
      </c>
      <c r="J61" s="6">
        <f t="shared" si="6"/>
        <v>1.3659247270338973E-2</v>
      </c>
      <c r="K61" s="4">
        <f t="shared" si="7"/>
        <v>7.5394083895948525E-4</v>
      </c>
      <c r="L61">
        <f t="shared" si="10"/>
        <v>-2.0829483147565338E-2</v>
      </c>
      <c r="M61">
        <f>RSQ($D$3:D61,$B$3:B61)</f>
        <v>8.5665610193084205E-2</v>
      </c>
      <c r="N61">
        <v>29</v>
      </c>
      <c r="O61" t="str">
        <f t="shared" si="8"/>
        <v/>
      </c>
      <c r="P61" t="str">
        <f t="shared" si="12"/>
        <v/>
      </c>
      <c r="Q61">
        <f t="shared" si="13"/>
        <v>0</v>
      </c>
      <c r="R61">
        <f t="shared" si="14"/>
        <v>0</v>
      </c>
      <c r="S61">
        <f t="shared" si="15"/>
        <v>0</v>
      </c>
      <c r="T61">
        <f t="shared" si="16"/>
        <v>0</v>
      </c>
      <c r="U61">
        <f t="shared" si="11"/>
        <v>0</v>
      </c>
      <c r="V61">
        <f t="shared" si="17"/>
        <v>0</v>
      </c>
      <c r="W61">
        <f>IF(ABS(V61)&gt;0,V61*(C61-A61),0)</f>
        <v>0</v>
      </c>
      <c r="X61">
        <f>SUM($W$34:W61)</f>
        <v>16.450646099999915</v>
      </c>
      <c r="Y61">
        <f>IF(P61="close",X61,0)</f>
        <v>0</v>
      </c>
      <c r="Z61">
        <f t="shared" si="18"/>
        <v>0</v>
      </c>
    </row>
    <row r="62" spans="1:26">
      <c r="A62">
        <v>98.855114929999999</v>
      </c>
      <c r="B62" s="2">
        <f t="shared" si="1"/>
        <v>-1.6448909143224023E-3</v>
      </c>
      <c r="C62">
        <v>96.799671520000004</v>
      </c>
      <c r="D62" s="3">
        <f t="shared" si="2"/>
        <v>-4.0836152842372558E-3</v>
      </c>
      <c r="E62" s="3">
        <f t="shared" si="3"/>
        <v>-4.4717656513606503E-3</v>
      </c>
      <c r="F62" s="3">
        <f>STDEV($E$3:E62)</f>
        <v>1.3050043871161489E-2</v>
      </c>
      <c r="G62" s="11">
        <f t="shared" si="9"/>
        <v>-0.34266288263157013</v>
      </c>
      <c r="H62" s="3">
        <f t="shared" si="4"/>
        <v>4.7036411366283806E-4</v>
      </c>
      <c r="I62" s="5">
        <f t="shared" si="5"/>
        <v>4.9981275854582251E-2</v>
      </c>
      <c r="J62" s="6">
        <f t="shared" si="6"/>
        <v>1.3645517951985641E-2</v>
      </c>
      <c r="K62" s="4">
        <f t="shared" si="7"/>
        <v>3.8815036712339405E-4</v>
      </c>
      <c r="L62">
        <f t="shared" si="10"/>
        <v>-0.34266288263157013</v>
      </c>
      <c r="M62">
        <f>RSQ($D$3:D62,$B$3:B62)</f>
        <v>8.5854805781478902E-2</v>
      </c>
      <c r="N62">
        <v>30</v>
      </c>
      <c r="O62" t="str">
        <f t="shared" si="8"/>
        <v/>
      </c>
      <c r="P62" t="str">
        <f t="shared" si="12"/>
        <v/>
      </c>
      <c r="Q62">
        <f t="shared" si="13"/>
        <v>0</v>
      </c>
      <c r="R62">
        <f t="shared" si="14"/>
        <v>0</v>
      </c>
      <c r="S62">
        <f t="shared" si="15"/>
        <v>0</v>
      </c>
      <c r="T62">
        <f t="shared" si="16"/>
        <v>0</v>
      </c>
      <c r="U62">
        <f t="shared" si="11"/>
        <v>0</v>
      </c>
      <c r="V62">
        <f t="shared" si="17"/>
        <v>0</v>
      </c>
      <c r="W62">
        <f>IF(ABS(V62)&gt;0,V62*(C62-A62),0)</f>
        <v>0</v>
      </c>
      <c r="X62">
        <f>SUM($W$34:W62)</f>
        <v>16.450646099999915</v>
      </c>
      <c r="Y62">
        <f>IF(P62="close",X62,0)</f>
        <v>0</v>
      </c>
      <c r="Z62">
        <f t="shared" si="18"/>
        <v>0</v>
      </c>
    </row>
    <row r="63" spans="1:26">
      <c r="A63">
        <v>97.278131860000002</v>
      </c>
      <c r="B63" s="2">
        <f t="shared" si="1"/>
        <v>-1.5952468125869562E-2</v>
      </c>
      <c r="C63">
        <v>96.708208459999994</v>
      </c>
      <c r="D63" s="3">
        <f t="shared" si="2"/>
        <v>-9.4486952862347354E-4</v>
      </c>
      <c r="E63" s="3">
        <f t="shared" si="3"/>
        <v>-8.0599796773737713E-4</v>
      </c>
      <c r="F63" s="3">
        <f>STDEV($E$3:E63)</f>
        <v>1.2940973904968178E-2</v>
      </c>
      <c r="G63" s="11">
        <f t="shared" si="9"/>
        <v>-6.2282636040858243E-2</v>
      </c>
      <c r="H63" s="3">
        <f t="shared" si="4"/>
        <v>5.9931528654789208E-4</v>
      </c>
      <c r="I63" s="5">
        <f t="shared" si="5"/>
        <v>4.6274146521370983E-2</v>
      </c>
      <c r="J63" s="6">
        <f t="shared" si="6"/>
        <v>1.3619517429307299E-2</v>
      </c>
      <c r="K63" s="4">
        <f t="shared" si="7"/>
        <v>-1.388715608860964E-4</v>
      </c>
      <c r="L63">
        <f t="shared" si="10"/>
        <v>-6.2282636040858243E-2</v>
      </c>
      <c r="M63">
        <f>RSQ($D$3:D63,$B$3:B63)</f>
        <v>8.4306897042648279E-2</v>
      </c>
      <c r="N63">
        <v>31</v>
      </c>
      <c r="O63" t="str">
        <f t="shared" si="8"/>
        <v/>
      </c>
      <c r="P63" t="str">
        <f t="shared" si="12"/>
        <v/>
      </c>
      <c r="Q63">
        <f t="shared" si="13"/>
        <v>0</v>
      </c>
      <c r="R63">
        <f t="shared" si="14"/>
        <v>0</v>
      </c>
      <c r="S63">
        <f t="shared" si="15"/>
        <v>0</v>
      </c>
      <c r="T63">
        <f t="shared" si="16"/>
        <v>0</v>
      </c>
      <c r="U63">
        <f t="shared" si="11"/>
        <v>0</v>
      </c>
      <c r="V63">
        <f t="shared" si="17"/>
        <v>0</v>
      </c>
      <c r="W63">
        <f>IF(ABS(V63)&gt;0,V63*(C63-A63),0)</f>
        <v>0</v>
      </c>
      <c r="X63">
        <f>SUM($W$34:W63)</f>
        <v>16.450646099999915</v>
      </c>
      <c r="Y63">
        <f>IF(P63="close",X63,0)</f>
        <v>0</v>
      </c>
      <c r="Z63">
        <f t="shared" si="18"/>
        <v>0</v>
      </c>
    </row>
    <row r="64" spans="1:26">
      <c r="A64">
        <v>95.962116129999998</v>
      </c>
      <c r="B64" s="2">
        <f t="shared" si="1"/>
        <v>-1.3528382020061581E-2</v>
      </c>
      <c r="C64">
        <v>93.415922469999998</v>
      </c>
      <c r="D64" s="3">
        <f t="shared" si="2"/>
        <v>-3.4043500985355718E-2</v>
      </c>
      <c r="E64" s="3">
        <f t="shared" si="3"/>
        <v>-3.1115974791390118E-2</v>
      </c>
      <c r="F64" s="3">
        <f>STDEV($E$3:E64)</f>
        <v>1.3416120188094478E-2</v>
      </c>
      <c r="G64" s="11">
        <f t="shared" si="9"/>
        <v>-2.3192975580975017</v>
      </c>
      <c r="H64" s="3">
        <f t="shared" si="4"/>
        <v>-1.0352084635046326E-3</v>
      </c>
      <c r="I64" s="5">
        <f t="shared" si="5"/>
        <v>0.13987760898936769</v>
      </c>
      <c r="J64" s="6">
        <f t="shared" si="6"/>
        <v>1.4822267263658645E-2</v>
      </c>
      <c r="K64" s="4">
        <f t="shared" si="7"/>
        <v>-2.9275261939655985E-3</v>
      </c>
      <c r="L64">
        <f t="shared" si="10"/>
        <v>-2.3192975580975017</v>
      </c>
      <c r="M64">
        <f>RSQ($D$3:D64,$B$3:B64)</f>
        <v>9.7774805805367293E-2</v>
      </c>
      <c r="N64">
        <v>32</v>
      </c>
      <c r="O64" t="str">
        <f t="shared" si="8"/>
        <v>buyY</v>
      </c>
      <c r="P64" t="str">
        <f t="shared" si="12"/>
        <v/>
      </c>
      <c r="Q64">
        <f t="shared" si="13"/>
        <v>-15</v>
      </c>
      <c r="R64">
        <f t="shared" si="14"/>
        <v>-5</v>
      </c>
      <c r="S64">
        <f t="shared" si="15"/>
        <v>15</v>
      </c>
      <c r="T64">
        <f t="shared" si="16"/>
        <v>5</v>
      </c>
      <c r="U64">
        <f t="shared" si="11"/>
        <v>30</v>
      </c>
      <c r="V64">
        <f t="shared" si="17"/>
        <v>-15</v>
      </c>
      <c r="W64">
        <f>IF(ABS(V64)&gt;0,V64*(C64-A64),0)</f>
        <v>38.192904900000002</v>
      </c>
      <c r="X64">
        <f>SUM($W$34:W64)</f>
        <v>54.643550999999917</v>
      </c>
      <c r="Y64">
        <f>IF(P64="close",X64,0)</f>
        <v>0</v>
      </c>
      <c r="Z64">
        <f t="shared" si="18"/>
        <v>30</v>
      </c>
    </row>
    <row r="65" spans="1:26">
      <c r="A65">
        <v>95.332025759999993</v>
      </c>
      <c r="B65" s="2">
        <f t="shared" si="1"/>
        <v>-6.5660324658370463E-3</v>
      </c>
      <c r="C65">
        <v>94.912155960000007</v>
      </c>
      <c r="D65" s="3">
        <f t="shared" si="2"/>
        <v>1.6016900014882537E-2</v>
      </c>
      <c r="E65" s="3">
        <f t="shared" si="3"/>
        <v>1.7565722231765533E-2</v>
      </c>
      <c r="F65" s="3">
        <f>STDEV($E$3:E65)</f>
        <v>1.350810741570113E-2</v>
      </c>
      <c r="G65" s="11">
        <f t="shared" si="9"/>
        <v>1.3003836652459575</v>
      </c>
      <c r="H65" s="3">
        <f t="shared" si="4"/>
        <v>-8.1407097657213497E-4</v>
      </c>
      <c r="I65" s="5">
        <f t="shared" si="5"/>
        <v>0.11190185917199739</v>
      </c>
      <c r="J65" s="6">
        <f t="shared" si="6"/>
        <v>1.4975860312005309E-2</v>
      </c>
      <c r="K65" s="4">
        <f t="shared" si="7"/>
        <v>-1.5488222168829949E-3</v>
      </c>
      <c r="L65">
        <f t="shared" si="10"/>
        <v>1.3003836652459575</v>
      </c>
      <c r="M65">
        <f>RSQ($D$3:D65,$B$3:B65)</f>
        <v>8.9641098995074012E-2</v>
      </c>
      <c r="N65">
        <v>33</v>
      </c>
      <c r="O65" t="str">
        <f t="shared" si="8"/>
        <v/>
      </c>
      <c r="P65" t="str">
        <f t="shared" si="12"/>
        <v>close</v>
      </c>
      <c r="Q65">
        <f t="shared" si="13"/>
        <v>0</v>
      </c>
      <c r="R65">
        <f t="shared" si="14"/>
        <v>0</v>
      </c>
      <c r="S65">
        <f t="shared" si="15"/>
        <v>0</v>
      </c>
      <c r="T65">
        <f t="shared" si="16"/>
        <v>0</v>
      </c>
      <c r="U65">
        <f t="shared" si="11"/>
        <v>0</v>
      </c>
      <c r="V65">
        <f t="shared" si="17"/>
        <v>15</v>
      </c>
      <c r="W65">
        <f>IF(ABS(V65)&gt;0,V65*(C65-A65),0)</f>
        <v>-6.2980469999997979</v>
      </c>
      <c r="X65">
        <f>SUM($W$34:W65)</f>
        <v>48.345504000000119</v>
      </c>
      <c r="Y65">
        <f>IF(P65="close",X65,0)</f>
        <v>48.345504000000119</v>
      </c>
      <c r="Z65">
        <f t="shared" si="18"/>
        <v>30</v>
      </c>
    </row>
    <row r="66" spans="1:26">
      <c r="A66">
        <v>93.138084539999994</v>
      </c>
      <c r="B66" s="2">
        <f t="shared" si="1"/>
        <v>-2.3013685091757975E-2</v>
      </c>
      <c r="C66">
        <v>95.087543400000001</v>
      </c>
      <c r="D66" s="3">
        <f t="shared" si="2"/>
        <v>1.8478922770852459E-3</v>
      </c>
      <c r="E66" s="3">
        <f t="shared" si="3"/>
        <v>4.55136328436703E-3</v>
      </c>
      <c r="F66" s="3">
        <f>STDEV($E$3:E66)</f>
        <v>1.3415646753789862E-2</v>
      </c>
      <c r="G66" s="11">
        <f t="shared" si="9"/>
        <v>0.33925783586104707</v>
      </c>
      <c r="H66" s="3">
        <f t="shared" si="4"/>
        <v>-9.5220379531432101E-4</v>
      </c>
      <c r="I66" s="5">
        <f t="shared" si="5"/>
        <v>7.6096774809639431E-2</v>
      </c>
      <c r="J66" s="6">
        <f t="shared" si="6"/>
        <v>1.4862017381629738E-2</v>
      </c>
      <c r="K66" s="4">
        <f t="shared" si="7"/>
        <v>-2.7034710072817839E-3</v>
      </c>
      <c r="L66">
        <f t="shared" si="10"/>
        <v>0.33925783586104707</v>
      </c>
      <c r="M66">
        <f>RSQ($D$3:D66,$B$3:B66)</f>
        <v>8.2889029514722143E-2</v>
      </c>
      <c r="N66">
        <v>34</v>
      </c>
      <c r="O66" t="str">
        <f t="shared" si="8"/>
        <v/>
      </c>
      <c r="P66" t="str">
        <f t="shared" si="12"/>
        <v/>
      </c>
      <c r="Q66">
        <f t="shared" si="13"/>
        <v>0</v>
      </c>
      <c r="R66">
        <f t="shared" si="14"/>
        <v>0</v>
      </c>
      <c r="S66">
        <f t="shared" si="15"/>
        <v>0</v>
      </c>
      <c r="T66">
        <f t="shared" si="16"/>
        <v>0</v>
      </c>
      <c r="U66">
        <f t="shared" si="11"/>
        <v>0</v>
      </c>
      <c r="V66">
        <f t="shared" si="17"/>
        <v>0</v>
      </c>
      <c r="W66">
        <f>IF(ABS(V66)&gt;0,V66*(C66-A66),0)</f>
        <v>0</v>
      </c>
      <c r="X66">
        <f>SUM($W$34:W66)</f>
        <v>48.345504000000119</v>
      </c>
      <c r="Y66">
        <f>IF(P66="close",X66,0)</f>
        <v>0</v>
      </c>
      <c r="Z66">
        <f t="shared" si="18"/>
        <v>0</v>
      </c>
    </row>
    <row r="67" spans="1:26">
      <c r="A67">
        <v>92.622868990000001</v>
      </c>
      <c r="B67" s="2">
        <f t="shared" si="1"/>
        <v>-5.5317387354978723E-3</v>
      </c>
      <c r="C67">
        <v>94.252540199999999</v>
      </c>
      <c r="D67" s="3">
        <f t="shared" si="2"/>
        <v>-8.7814152111116879E-3</v>
      </c>
      <c r="E67" s="3">
        <f t="shared" si="3"/>
        <v>-7.789684655120809E-3</v>
      </c>
      <c r="F67" s="3">
        <f>STDEV($E$3:E67)</f>
        <v>1.3341332711849726E-2</v>
      </c>
      <c r="G67" s="11">
        <f t="shared" si="9"/>
        <v>-0.58387605071883397</v>
      </c>
      <c r="H67" s="3">
        <f t="shared" si="4"/>
        <v>-6.5903990873580193E-4</v>
      </c>
      <c r="I67" s="5">
        <f t="shared" si="5"/>
        <v>6.0142147553021386E-2</v>
      </c>
      <c r="J67" s="6">
        <f t="shared" si="6"/>
        <v>1.4589233183710301E-2</v>
      </c>
      <c r="K67" s="4">
        <f t="shared" si="7"/>
        <v>-9.917305559908789E-4</v>
      </c>
      <c r="L67">
        <f t="shared" si="10"/>
        <v>-0.58387605071883397</v>
      </c>
      <c r="M67">
        <f>RSQ($D$3:D67,$B$3:B67)</f>
        <v>8.4078279458240882E-2</v>
      </c>
      <c r="N67">
        <v>35</v>
      </c>
      <c r="O67" t="str">
        <f t="shared" si="8"/>
        <v/>
      </c>
      <c r="P67" t="str">
        <f t="shared" si="12"/>
        <v/>
      </c>
      <c r="Q67">
        <f t="shared" si="13"/>
        <v>0</v>
      </c>
      <c r="R67">
        <f t="shared" si="14"/>
        <v>0</v>
      </c>
      <c r="S67">
        <f t="shared" si="15"/>
        <v>0</v>
      </c>
      <c r="T67">
        <f t="shared" si="16"/>
        <v>0</v>
      </c>
      <c r="U67">
        <f t="shared" si="11"/>
        <v>0</v>
      </c>
      <c r="V67">
        <f t="shared" si="17"/>
        <v>0</v>
      </c>
      <c r="W67">
        <f>IF(ABS(V67)&gt;0,V67*(C67-A67),0)</f>
        <v>0</v>
      </c>
      <c r="X67">
        <f>SUM($W$34:W67)</f>
        <v>48.345504000000119</v>
      </c>
      <c r="Y67">
        <f>IF(P67="close",X67,0)</f>
        <v>0</v>
      </c>
      <c r="Z67">
        <f t="shared" si="18"/>
        <v>0</v>
      </c>
    </row>
    <row r="68" spans="1:26">
      <c r="A68">
        <v>89.71950176</v>
      </c>
      <c r="B68" s="2">
        <f t="shared" ref="B68:B131" si="19">(A68-A67)/A67</f>
        <v>-3.1346116371254507E-2</v>
      </c>
      <c r="C68">
        <v>94.996401649999996</v>
      </c>
      <c r="D68" s="3">
        <f t="shared" ref="D68:D131" si="20">(C68-C67)/C67</f>
        <v>7.8922164688776976E-3</v>
      </c>
      <c r="E68" s="3">
        <f t="shared" si="3"/>
        <v>1.010605687309819E-2</v>
      </c>
      <c r="F68" s="3">
        <f>STDEV($E$3:E68)</f>
        <v>1.3303555260998025E-2</v>
      </c>
      <c r="G68" s="11">
        <f t="shared" si="9"/>
        <v>0.75965083579771131</v>
      </c>
      <c r="H68" s="3">
        <f t="shared" si="4"/>
        <v>-8.8101031052002007E-4</v>
      </c>
      <c r="I68" s="5">
        <f t="shared" si="5"/>
        <v>4.2519783883745318E-2</v>
      </c>
      <c r="J68" s="6">
        <f t="shared" si="6"/>
        <v>1.4376717346876792E-2</v>
      </c>
      <c r="K68" s="4">
        <f t="shared" si="7"/>
        <v>-2.2138404042204929E-3</v>
      </c>
      <c r="L68">
        <f t="shared" si="10"/>
        <v>0.75965083579771131</v>
      </c>
      <c r="M68">
        <f>RSQ($D$3:D68,$B$3:B68)</f>
        <v>6.5931738448381572E-2</v>
      </c>
      <c r="N68">
        <v>36</v>
      </c>
      <c r="O68" t="str">
        <f t="shared" si="8"/>
        <v/>
      </c>
      <c r="P68" t="str">
        <f t="shared" si="12"/>
        <v/>
      </c>
      <c r="Q68">
        <f t="shared" si="13"/>
        <v>0</v>
      </c>
      <c r="R68">
        <f t="shared" si="14"/>
        <v>0</v>
      </c>
      <c r="S68">
        <f t="shared" si="15"/>
        <v>0</v>
      </c>
      <c r="T68">
        <f t="shared" si="16"/>
        <v>0</v>
      </c>
      <c r="U68">
        <f t="shared" si="11"/>
        <v>0</v>
      </c>
      <c r="V68">
        <f t="shared" si="17"/>
        <v>0</v>
      </c>
      <c r="W68">
        <f>IF(ABS(V68)&gt;0,V68*(C68-A68),0)</f>
        <v>0</v>
      </c>
      <c r="X68">
        <f>SUM($W$34:W68)</f>
        <v>48.345504000000119</v>
      </c>
      <c r="Y68">
        <f>IF(P68="close",X68,0)</f>
        <v>0</v>
      </c>
      <c r="Z68">
        <f t="shared" si="18"/>
        <v>0</v>
      </c>
    </row>
    <row r="69" spans="1:26">
      <c r="A69">
        <v>89.249690670000007</v>
      </c>
      <c r="B69" s="2">
        <f t="shared" si="19"/>
        <v>-5.2364433683185141E-3</v>
      </c>
      <c r="C69">
        <v>92.008545459999993</v>
      </c>
      <c r="D69" s="3">
        <f t="shared" si="20"/>
        <v>-3.1452309120173945E-2</v>
      </c>
      <c r="E69" s="3">
        <f t="shared" si="3"/>
        <v>-2.8846609185120296E-2</v>
      </c>
      <c r="F69" s="3">
        <f>STDEV($E$3:E69)</f>
        <v>1.3651422788490096E-2</v>
      </c>
      <c r="G69" s="11">
        <f t="shared" si="9"/>
        <v>-2.1130844478307194</v>
      </c>
      <c r="H69" s="3">
        <f t="shared" si="4"/>
        <v>-2.1820299981774229E-3</v>
      </c>
      <c r="I69" s="5">
        <f t="shared" si="5"/>
        <v>8.0907957381819245E-2</v>
      </c>
      <c r="J69" s="6">
        <f t="shared" si="6"/>
        <v>1.5306701619659442E-2</v>
      </c>
      <c r="K69" s="4">
        <f t="shared" si="7"/>
        <v>-2.6056999350536473E-3</v>
      </c>
      <c r="L69">
        <f t="shared" si="10"/>
        <v>-2.1130844478307194</v>
      </c>
      <c r="M69">
        <f>RSQ($D$3:D69,$B$3:B69)</f>
        <v>6.5487663053644424E-2</v>
      </c>
      <c r="N69">
        <v>37</v>
      </c>
      <c r="O69" t="str">
        <f t="shared" si="8"/>
        <v>buyY</v>
      </c>
      <c r="P69" t="str">
        <f t="shared" si="12"/>
        <v/>
      </c>
      <c r="Q69">
        <f t="shared" si="13"/>
        <v>-15</v>
      </c>
      <c r="R69">
        <f t="shared" si="14"/>
        <v>-5</v>
      </c>
      <c r="S69">
        <f t="shared" si="15"/>
        <v>15</v>
      </c>
      <c r="T69">
        <f t="shared" si="16"/>
        <v>5</v>
      </c>
      <c r="U69">
        <f t="shared" si="11"/>
        <v>30</v>
      </c>
      <c r="V69">
        <f t="shared" si="17"/>
        <v>-15</v>
      </c>
      <c r="W69">
        <f>IF(ABS(V69)&gt;0,V69*(C69-A69),0)</f>
        <v>-41.3828218499998</v>
      </c>
      <c r="X69">
        <f>SUM($W$34:W69)</f>
        <v>6.9626821500003189</v>
      </c>
      <c r="Y69">
        <f>IF(P69="close",X69,0)</f>
        <v>0</v>
      </c>
      <c r="Z69">
        <f t="shared" si="18"/>
        <v>30</v>
      </c>
    </row>
    <row r="70" spans="1:26">
      <c r="A70">
        <v>89.803857649999998</v>
      </c>
      <c r="B70" s="2">
        <f t="shared" si="19"/>
        <v>6.2091753578062099E-3</v>
      </c>
      <c r="C70">
        <v>95.558022370000003</v>
      </c>
      <c r="D70" s="3">
        <f t="shared" si="20"/>
        <v>3.8577687455597455E-2</v>
      </c>
      <c r="E70" s="3">
        <f t="shared" si="3"/>
        <v>3.9249794286194704E-2</v>
      </c>
      <c r="F70" s="3">
        <f>STDEV($E$3:E70)</f>
        <v>1.4395255311709293E-2</v>
      </c>
      <c r="G70" s="11">
        <f t="shared" si="9"/>
        <v>2.7265785452425009</v>
      </c>
      <c r="H70" s="3">
        <f t="shared" si="4"/>
        <v>-1.1624640371761601E-3</v>
      </c>
      <c r="I70" s="5">
        <f t="shared" si="5"/>
        <v>7.8973000168602758E-2</v>
      </c>
      <c r="J70" s="6">
        <f t="shared" si="6"/>
        <v>1.6900494985639537E-2</v>
      </c>
      <c r="K70" s="4">
        <f t="shared" si="7"/>
        <v>-6.7210683059724626E-4</v>
      </c>
      <c r="L70">
        <f t="shared" si="10"/>
        <v>2.7265785452425009</v>
      </c>
      <c r="M70">
        <f>RSQ($D$3:D70,$B$3:B70)</f>
        <v>6.9631883077239318E-2</v>
      </c>
      <c r="N70">
        <v>38</v>
      </c>
      <c r="O70" t="str">
        <f t="shared" si="8"/>
        <v>sellY</v>
      </c>
      <c r="P70" t="str">
        <f t="shared" si="12"/>
        <v>close&amp;sell</v>
      </c>
      <c r="Q70">
        <f t="shared" si="13"/>
        <v>20</v>
      </c>
      <c r="R70">
        <f t="shared" si="14"/>
        <v>10</v>
      </c>
      <c r="S70">
        <f t="shared" si="15"/>
        <v>-20</v>
      </c>
      <c r="T70">
        <f t="shared" si="16"/>
        <v>-10</v>
      </c>
      <c r="U70">
        <f t="shared" si="11"/>
        <v>40</v>
      </c>
      <c r="V70">
        <f t="shared" si="17"/>
        <v>35</v>
      </c>
      <c r="W70">
        <f>IF(ABS(V70)&gt;0,V70*(C70-A70),0)</f>
        <v>201.3957652000002</v>
      </c>
      <c r="X70">
        <f>SUM($W$34:W70)</f>
        <v>208.35844735000052</v>
      </c>
      <c r="Y70">
        <f>IF(P70="close",X70,0)</f>
        <v>0</v>
      </c>
      <c r="Z70">
        <f t="shared" si="18"/>
        <v>10</v>
      </c>
    </row>
    <row r="71" spans="1:26">
      <c r="A71">
        <v>88.789430490000001</v>
      </c>
      <c r="B71" s="2">
        <f t="shared" si="19"/>
        <v>-1.1296031000735042E-2</v>
      </c>
      <c r="C71">
        <v>95.551443919999997</v>
      </c>
      <c r="D71" s="3">
        <f t="shared" si="20"/>
        <v>-6.8842466983406469E-5</v>
      </c>
      <c r="E71" s="3">
        <f t="shared" si="3"/>
        <v>2.1241253357532886E-3</v>
      </c>
      <c r="F71" s="3">
        <f>STDEV($E$3:E71)</f>
        <v>1.4291891887239106E-2</v>
      </c>
      <c r="G71" s="11">
        <f t="shared" si="9"/>
        <v>0.1486245034955708</v>
      </c>
      <c r="H71" s="3">
        <f t="shared" si="4"/>
        <v>-1.3023020688262225E-3</v>
      </c>
      <c r="I71" s="5">
        <f t="shared" si="5"/>
        <v>7.8847670819291851E-2</v>
      </c>
      <c r="J71" s="6">
        <f t="shared" si="6"/>
        <v>1.6865399810765857E-2</v>
      </c>
      <c r="K71" s="4">
        <f t="shared" si="7"/>
        <v>-2.1929678027366949E-3</v>
      </c>
      <c r="L71">
        <f t="shared" si="10"/>
        <v>0.1486245034955708</v>
      </c>
      <c r="M71">
        <f>RSQ($D$3:D71,$B$3:B71)</f>
        <v>6.8917388915891664E-2</v>
      </c>
      <c r="N71">
        <v>39</v>
      </c>
      <c r="O71" t="str">
        <f t="shared" si="8"/>
        <v/>
      </c>
      <c r="P71" t="str">
        <f t="shared" si="12"/>
        <v>close</v>
      </c>
      <c r="Q71">
        <f t="shared" si="13"/>
        <v>0</v>
      </c>
      <c r="R71">
        <f t="shared" si="14"/>
        <v>0</v>
      </c>
      <c r="S71">
        <f t="shared" si="15"/>
        <v>0</v>
      </c>
      <c r="T71">
        <f t="shared" si="16"/>
        <v>0</v>
      </c>
      <c r="U71">
        <f t="shared" si="11"/>
        <v>0</v>
      </c>
      <c r="V71">
        <f t="shared" si="17"/>
        <v>-20</v>
      </c>
      <c r="W71">
        <f>IF(ABS(V71)&gt;0,V71*(C71-A71),0)</f>
        <v>-135.24026859999992</v>
      </c>
      <c r="X71">
        <f>SUM($W$34:W71)</f>
        <v>73.118178750000595</v>
      </c>
      <c r="Y71">
        <f>IF(P71="close",X71,0)</f>
        <v>73.118178750000595</v>
      </c>
      <c r="Z71">
        <f t="shared" si="18"/>
        <v>40</v>
      </c>
    </row>
    <row r="72" spans="1:26">
      <c r="A72">
        <v>89.276754600000004</v>
      </c>
      <c r="B72" s="2">
        <f t="shared" si="19"/>
        <v>5.4885374003484384E-3</v>
      </c>
      <c r="C72">
        <v>95.84488168</v>
      </c>
      <c r="D72" s="3">
        <f t="shared" si="20"/>
        <v>3.0709924200170405E-3</v>
      </c>
      <c r="E72" s="3">
        <f t="shared" si="3"/>
        <v>3.4602982396585405E-3</v>
      </c>
      <c r="F72" s="3">
        <f>STDEV($E$3:E72)</f>
        <v>1.4194777639658688E-2</v>
      </c>
      <c r="G72" s="11">
        <f t="shared" si="9"/>
        <v>0.24377262733519953</v>
      </c>
      <c r="H72" s="3">
        <f t="shared" si="4"/>
        <v>-8.1840204133111971E-4</v>
      </c>
      <c r="I72" s="5">
        <f t="shared" si="5"/>
        <v>7.8180431395507788E-2</v>
      </c>
      <c r="J72" s="6">
        <f t="shared" si="6"/>
        <v>1.6758333235061044E-2</v>
      </c>
      <c r="K72" s="4">
        <f t="shared" si="7"/>
        <v>-3.8930581964149996E-4</v>
      </c>
      <c r="L72">
        <f t="shared" si="10"/>
        <v>0.24377262733519953</v>
      </c>
      <c r="M72">
        <f>RSQ($D$3:D72,$B$3:B72)</f>
        <v>6.9581535126250024E-2</v>
      </c>
      <c r="N72">
        <v>40</v>
      </c>
      <c r="O72" t="str">
        <f t="shared" si="8"/>
        <v/>
      </c>
      <c r="P72" t="str">
        <f t="shared" si="12"/>
        <v/>
      </c>
      <c r="Q72">
        <f t="shared" si="13"/>
        <v>0</v>
      </c>
      <c r="R72">
        <f t="shared" si="14"/>
        <v>0</v>
      </c>
      <c r="S72">
        <f t="shared" si="15"/>
        <v>0</v>
      </c>
      <c r="T72">
        <f t="shared" si="16"/>
        <v>0</v>
      </c>
      <c r="U72">
        <f t="shared" si="11"/>
        <v>0</v>
      </c>
      <c r="V72">
        <f t="shared" si="17"/>
        <v>0</v>
      </c>
      <c r="W72">
        <f>IF(ABS(V72)&gt;0,V72*(C72-A72),0)</f>
        <v>0</v>
      </c>
      <c r="X72">
        <f>SUM($W$34:W72)</f>
        <v>73.118178750000595</v>
      </c>
      <c r="Y72">
        <f>IF(P72="close",X72,0)</f>
        <v>0</v>
      </c>
      <c r="Z72">
        <f t="shared" si="18"/>
        <v>0</v>
      </c>
    </row>
    <row r="73" spans="1:26">
      <c r="A73">
        <v>89.476099880000007</v>
      </c>
      <c r="B73" s="2">
        <f t="shared" si="19"/>
        <v>2.232891203238282E-3</v>
      </c>
      <c r="C73">
        <v>96.246714089999998</v>
      </c>
      <c r="D73" s="3">
        <f t="shared" si="20"/>
        <v>4.1925286249672299E-3</v>
      </c>
      <c r="E73" s="3">
        <f t="shared" si="3"/>
        <v>4.3955410990609298E-3</v>
      </c>
      <c r="F73" s="3">
        <f>STDEV($E$3:E73)</f>
        <v>1.4103434991493803E-2</v>
      </c>
      <c r="G73" s="11">
        <f t="shared" si="9"/>
        <v>0.31166457687166355</v>
      </c>
      <c r="H73" s="3">
        <f t="shared" si="4"/>
        <v>-2.5614761585218828E-4</v>
      </c>
      <c r="I73" s="5">
        <f t="shared" si="5"/>
        <v>2.3796565493844041E-2</v>
      </c>
      <c r="J73" s="6">
        <f t="shared" si="6"/>
        <v>1.6544678450836181E-2</v>
      </c>
      <c r="K73" s="4">
        <f t="shared" si="7"/>
        <v>-2.0301247409370028E-4</v>
      </c>
      <c r="L73">
        <f t="shared" si="10"/>
        <v>0.31166457687166355</v>
      </c>
      <c r="M73">
        <f>RSQ($D$3:D73,$B$3:B73)</f>
        <v>7.0084892866214513E-2</v>
      </c>
      <c r="N73">
        <v>41</v>
      </c>
      <c r="O73" t="str">
        <f t="shared" si="8"/>
        <v/>
      </c>
      <c r="P73" t="str">
        <f t="shared" si="12"/>
        <v/>
      </c>
      <c r="Q73">
        <f t="shared" si="13"/>
        <v>0</v>
      </c>
      <c r="R73">
        <f t="shared" si="14"/>
        <v>0</v>
      </c>
      <c r="S73">
        <f t="shared" si="15"/>
        <v>0</v>
      </c>
      <c r="T73">
        <f t="shared" si="16"/>
        <v>0</v>
      </c>
      <c r="U73">
        <f t="shared" si="11"/>
        <v>0</v>
      </c>
      <c r="V73">
        <f t="shared" si="17"/>
        <v>0</v>
      </c>
      <c r="W73">
        <f>IF(ABS(V73)&gt;0,V73*(C73-A73),0)</f>
        <v>0</v>
      </c>
      <c r="X73">
        <f>SUM($W$34:W73)</f>
        <v>73.118178750000595</v>
      </c>
      <c r="Y73">
        <f>IF(P73="close",X73,0)</f>
        <v>0</v>
      </c>
      <c r="Z73">
        <f t="shared" si="18"/>
        <v>0</v>
      </c>
    </row>
    <row r="74" spans="1:26">
      <c r="A74">
        <v>89.297712390000001</v>
      </c>
      <c r="B74" s="2">
        <f t="shared" si="19"/>
        <v>-1.993688708372944E-3</v>
      </c>
      <c r="C74">
        <v>97.777050939999995</v>
      </c>
      <c r="D74" s="3">
        <f t="shared" si="20"/>
        <v>1.590014645662588E-2</v>
      </c>
      <c r="E74" s="3">
        <f t="shared" si="3"/>
        <v>1.5704342516441497E-2</v>
      </c>
      <c r="F74" s="3">
        <f>STDEV($E$3:E74)</f>
        <v>1.4127177215486113E-2</v>
      </c>
      <c r="G74" s="11">
        <f t="shared" si="9"/>
        <v>1.1116405122480171</v>
      </c>
      <c r="H74" s="3">
        <f t="shared" si="4"/>
        <v>2.3931761220207607E-4</v>
      </c>
      <c r="I74" s="5">
        <f t="shared" si="5"/>
        <v>2.1825710219928782E-2</v>
      </c>
      <c r="J74" s="6">
        <f t="shared" si="6"/>
        <v>1.6806054315020694E-2</v>
      </c>
      <c r="K74" s="4">
        <f t="shared" si="7"/>
        <v>1.958039401843841E-4</v>
      </c>
      <c r="L74">
        <f t="shared" si="10"/>
        <v>1.1116405122480171</v>
      </c>
      <c r="M74">
        <f>RSQ($D$3:D74,$B$3:B74)</f>
        <v>6.8486366097283466E-2</v>
      </c>
      <c r="N74">
        <v>42</v>
      </c>
      <c r="O74" t="str">
        <f t="shared" si="8"/>
        <v/>
      </c>
      <c r="P74" t="str">
        <f t="shared" si="12"/>
        <v/>
      </c>
      <c r="Q74">
        <f t="shared" si="13"/>
        <v>0</v>
      </c>
      <c r="R74">
        <f t="shared" si="14"/>
        <v>0</v>
      </c>
      <c r="S74">
        <f t="shared" si="15"/>
        <v>0</v>
      </c>
      <c r="T74">
        <f t="shared" si="16"/>
        <v>0</v>
      </c>
      <c r="U74">
        <f t="shared" si="11"/>
        <v>0</v>
      </c>
      <c r="V74">
        <f t="shared" si="17"/>
        <v>0</v>
      </c>
      <c r="W74">
        <f>IF(ABS(V74)&gt;0,V74*(C74-A74),0)</f>
        <v>0</v>
      </c>
      <c r="X74">
        <f>SUM($W$34:W74)</f>
        <v>73.118178750000595</v>
      </c>
      <c r="Y74">
        <f>IF(P74="close",X74,0)</f>
        <v>0</v>
      </c>
      <c r="Z74">
        <f t="shared" si="18"/>
        <v>0</v>
      </c>
    </row>
    <row r="75" spans="1:26">
      <c r="A75">
        <v>88.448967409999995</v>
      </c>
      <c r="B75" s="2">
        <f t="shared" si="19"/>
        <v>-9.5046665506187487E-3</v>
      </c>
      <c r="C75">
        <v>99.834489270000006</v>
      </c>
      <c r="D75" s="3">
        <f t="shared" si="20"/>
        <v>2.104213933863212E-2</v>
      </c>
      <c r="E75" s="3">
        <f t="shared" si="3"/>
        <v>1.9846422504824046E-2</v>
      </c>
      <c r="F75" s="3">
        <f>STDEV($E$3:E75)</f>
        <v>1.4217569027352829E-2</v>
      </c>
      <c r="G75" s="11">
        <f t="shared" si="9"/>
        <v>1.3959082925246928</v>
      </c>
      <c r="H75" s="3">
        <f t="shared" si="4"/>
        <v>1.1035223822444202E-3</v>
      </c>
      <c r="I75" s="5">
        <f t="shared" si="5"/>
        <v>-9.699914360241646E-3</v>
      </c>
      <c r="J75" s="6">
        <f t="shared" si="6"/>
        <v>1.7192635838341769E-2</v>
      </c>
      <c r="K75" s="4">
        <f t="shared" si="7"/>
        <v>1.1957168338080754E-3</v>
      </c>
      <c r="L75">
        <f t="shared" si="10"/>
        <v>1.3959082925246928</v>
      </c>
      <c r="M75">
        <f>RSQ($D$3:D75,$B$3:B75)</f>
        <v>5.9978410694712186E-2</v>
      </c>
      <c r="N75">
        <v>43</v>
      </c>
      <c r="O75" t="str">
        <f t="shared" si="8"/>
        <v/>
      </c>
      <c r="P75" t="str">
        <f t="shared" si="12"/>
        <v/>
      </c>
      <c r="Q75">
        <f t="shared" si="13"/>
        <v>0</v>
      </c>
      <c r="R75">
        <f t="shared" si="14"/>
        <v>0</v>
      </c>
      <c r="S75">
        <f t="shared" si="15"/>
        <v>0</v>
      </c>
      <c r="T75">
        <f t="shared" si="16"/>
        <v>0</v>
      </c>
      <c r="U75">
        <f t="shared" si="11"/>
        <v>0</v>
      </c>
      <c r="V75">
        <f t="shared" si="17"/>
        <v>0</v>
      </c>
      <c r="W75">
        <f>IF(ABS(V75)&gt;0,V75*(C75-A75),0)</f>
        <v>0</v>
      </c>
      <c r="X75">
        <f>SUM($W$34:W75)</f>
        <v>73.118178750000595</v>
      </c>
      <c r="Y75">
        <f>IF(P75="close",X75,0)</f>
        <v>0</v>
      </c>
      <c r="Z75">
        <f t="shared" si="18"/>
        <v>0</v>
      </c>
    </row>
    <row r="76" spans="1:26">
      <c r="A76">
        <v>88.307471430000007</v>
      </c>
      <c r="B76" s="2">
        <f t="shared" si="19"/>
        <v>-1.5997471100379437E-3</v>
      </c>
      <c r="C76">
        <v>99.245145579999999</v>
      </c>
      <c r="D76" s="3">
        <f t="shared" si="20"/>
        <v>-5.9032073415645056E-3</v>
      </c>
      <c r="E76" s="3">
        <f t="shared" si="3"/>
        <v>-6.4927990552284456E-3</v>
      </c>
      <c r="F76" s="3">
        <f>STDEV($E$3:E76)</f>
        <v>1.4142463666715042E-2</v>
      </c>
      <c r="G76" s="11">
        <f t="shared" si="9"/>
        <v>-0.45909957474450197</v>
      </c>
      <c r="H76" s="3">
        <f t="shared" si="4"/>
        <v>5.8548838378218171E-4</v>
      </c>
      <c r="I76" s="5">
        <f t="shared" si="5"/>
        <v>-2.5649865881997476E-3</v>
      </c>
      <c r="J76" s="6">
        <f t="shared" si="6"/>
        <v>1.7158653650785876E-2</v>
      </c>
      <c r="K76" s="4">
        <f t="shared" si="7"/>
        <v>5.8959171366394032E-4</v>
      </c>
      <c r="L76">
        <f t="shared" si="10"/>
        <v>-0.45909957474450197</v>
      </c>
      <c r="M76">
        <f>RSQ($D$3:D76,$B$3:B76)</f>
        <v>5.9838275924541447E-2</v>
      </c>
      <c r="N76">
        <v>44</v>
      </c>
      <c r="O76" t="str">
        <f t="shared" si="8"/>
        <v/>
      </c>
      <c r="P76" t="str">
        <f t="shared" si="12"/>
        <v/>
      </c>
      <c r="Q76">
        <f t="shared" si="13"/>
        <v>0</v>
      </c>
      <c r="R76">
        <f t="shared" si="14"/>
        <v>0</v>
      </c>
      <c r="S76">
        <f t="shared" si="15"/>
        <v>0</v>
      </c>
      <c r="T76">
        <f t="shared" si="16"/>
        <v>0</v>
      </c>
      <c r="U76">
        <f t="shared" si="11"/>
        <v>0</v>
      </c>
      <c r="V76">
        <f t="shared" si="17"/>
        <v>0</v>
      </c>
      <c r="W76">
        <f>IF(ABS(V76)&gt;0,V76*(C76-A76),0)</f>
        <v>0</v>
      </c>
      <c r="X76">
        <f>SUM($W$34:W76)</f>
        <v>73.118178750000595</v>
      </c>
      <c r="Y76">
        <f>IF(P76="close",X76,0)</f>
        <v>0</v>
      </c>
      <c r="Z76">
        <f t="shared" si="18"/>
        <v>0</v>
      </c>
    </row>
    <row r="77" spans="1:26">
      <c r="A77">
        <v>87.867915800000006</v>
      </c>
      <c r="B77" s="2">
        <f t="shared" si="19"/>
        <v>-4.9775587827631329E-3</v>
      </c>
      <c r="C77">
        <v>98.871472409999996</v>
      </c>
      <c r="D77" s="3">
        <f t="shared" si="20"/>
        <v>-3.7651531247822221E-3</v>
      </c>
      <c r="E77" s="3">
        <f t="shared" si="3"/>
        <v>-4.0225023750070175E-3</v>
      </c>
      <c r="F77" s="3">
        <f>STDEV($E$3:E77)</f>
        <v>1.4055409327686974E-2</v>
      </c>
      <c r="G77" s="11">
        <f t="shared" si="9"/>
        <v>-0.28618891710846955</v>
      </c>
      <c r="H77" s="3">
        <f t="shared" si="4"/>
        <v>-8.2728917452756356E-6</v>
      </c>
      <c r="I77" s="5">
        <f t="shared" si="5"/>
        <v>-5.3363938742400793E-2</v>
      </c>
      <c r="J77" s="6">
        <f t="shared" si="6"/>
        <v>1.7040482165969414E-2</v>
      </c>
      <c r="K77" s="4">
        <f t="shared" si="7"/>
        <v>2.5734925022479524E-4</v>
      </c>
      <c r="L77">
        <f t="shared" si="10"/>
        <v>-0.28618891710846955</v>
      </c>
      <c r="M77">
        <f>RSQ($D$3:D77,$B$3:B77)</f>
        <v>6.0175420506252485E-2</v>
      </c>
      <c r="N77">
        <v>45</v>
      </c>
      <c r="O77" t="str">
        <f t="shared" si="8"/>
        <v/>
      </c>
      <c r="P77" t="str">
        <f t="shared" si="12"/>
        <v/>
      </c>
      <c r="Q77">
        <f t="shared" si="13"/>
        <v>0</v>
      </c>
      <c r="R77">
        <f t="shared" si="14"/>
        <v>0</v>
      </c>
      <c r="S77">
        <f t="shared" si="15"/>
        <v>0</v>
      </c>
      <c r="T77">
        <f t="shared" si="16"/>
        <v>0</v>
      </c>
      <c r="U77">
        <f t="shared" si="11"/>
        <v>0</v>
      </c>
      <c r="V77">
        <f t="shared" si="17"/>
        <v>0</v>
      </c>
      <c r="W77">
        <f>IF(ABS(V77)&gt;0,V77*(C77-A77),0)</f>
        <v>0</v>
      </c>
      <c r="X77">
        <f>SUM($W$34:W77)</f>
        <v>73.118178750000595</v>
      </c>
      <c r="Y77">
        <f>IF(P77="close",X77,0)</f>
        <v>0</v>
      </c>
      <c r="Z77">
        <f t="shared" si="18"/>
        <v>0</v>
      </c>
    </row>
    <row r="78" spans="1:26">
      <c r="A78">
        <v>90.058047160000001</v>
      </c>
      <c r="B78" s="2">
        <f t="shared" si="19"/>
        <v>2.4925268114758165E-2</v>
      </c>
      <c r="C78">
        <v>101.08830140000001</v>
      </c>
      <c r="D78" s="3">
        <f t="shared" si="20"/>
        <v>2.2421320690029466E-2</v>
      </c>
      <c r="E78" s="3">
        <f t="shared" si="3"/>
        <v>2.029281126555197E-2</v>
      </c>
      <c r="F78" s="3">
        <f>STDEV($E$3:E78)</f>
        <v>1.4149731901211495E-2</v>
      </c>
      <c r="G78" s="11">
        <f t="shared" si="9"/>
        <v>1.4341481101712257</v>
      </c>
      <c r="H78" s="3">
        <f t="shared" si="4"/>
        <v>8.3321037446758869E-4</v>
      </c>
      <c r="I78" s="5">
        <f t="shared" si="5"/>
        <v>5.1967306592098965E-2</v>
      </c>
      <c r="J78" s="6">
        <f t="shared" si="6"/>
        <v>1.7520646382913022E-2</v>
      </c>
      <c r="K78" s="4">
        <f t="shared" si="7"/>
        <v>2.1285094244774946E-3</v>
      </c>
      <c r="L78">
        <f t="shared" si="10"/>
        <v>1.4341481101712257</v>
      </c>
      <c r="M78">
        <f>RSQ($D$3:D78,$B$3:B78)</f>
        <v>7.6107083526314193E-2</v>
      </c>
      <c r="N78">
        <v>46</v>
      </c>
      <c r="O78" t="str">
        <f t="shared" si="8"/>
        <v/>
      </c>
      <c r="P78" t="str">
        <f t="shared" si="12"/>
        <v/>
      </c>
      <c r="Q78">
        <f t="shared" si="13"/>
        <v>0</v>
      </c>
      <c r="R78">
        <f t="shared" si="14"/>
        <v>0</v>
      </c>
      <c r="S78">
        <f t="shared" si="15"/>
        <v>0</v>
      </c>
      <c r="T78">
        <f t="shared" si="16"/>
        <v>0</v>
      </c>
      <c r="U78">
        <f t="shared" si="11"/>
        <v>0</v>
      </c>
      <c r="V78">
        <f t="shared" si="17"/>
        <v>0</v>
      </c>
      <c r="W78">
        <f>IF(ABS(V78)&gt;0,V78*(C78-A78),0)</f>
        <v>0</v>
      </c>
      <c r="X78">
        <f>SUM($W$34:W78)</f>
        <v>73.118178750000595</v>
      </c>
      <c r="Y78">
        <f>IF(P78="close",X78,0)</f>
        <v>0</v>
      </c>
      <c r="Z78">
        <f t="shared" si="18"/>
        <v>0</v>
      </c>
    </row>
    <row r="79" spans="1:26">
      <c r="A79">
        <v>90.513116159999996</v>
      </c>
      <c r="B79" s="2">
        <f t="shared" si="19"/>
        <v>5.0530631559387966E-3</v>
      </c>
      <c r="C79">
        <v>101.4833991</v>
      </c>
      <c r="D79" s="3">
        <f t="shared" si="20"/>
        <v>3.9084413777675147E-3</v>
      </c>
      <c r="E79" s="3">
        <f t="shared" si="3"/>
        <v>2.5520041550628814E-3</v>
      </c>
      <c r="F79" s="3">
        <f>STDEV($E$3:E79)</f>
        <v>1.4058283307753116E-2</v>
      </c>
      <c r="G79" s="11">
        <f t="shared" si="9"/>
        <v>0.18153028354859346</v>
      </c>
      <c r="H79" s="3">
        <f t="shared" si="4"/>
        <v>1.0655382337748575E-3</v>
      </c>
      <c r="I79" s="5">
        <f t="shared" si="5"/>
        <v>5.756884090947606E-2</v>
      </c>
      <c r="J79" s="6">
        <f t="shared" si="6"/>
        <v>1.7512740637622752E-2</v>
      </c>
      <c r="K79" s="4">
        <f t="shared" si="7"/>
        <v>1.3564372227046332E-3</v>
      </c>
      <c r="L79">
        <f t="shared" si="10"/>
        <v>0.18153028354859346</v>
      </c>
      <c r="M79">
        <f>RSQ($D$3:D79,$B$3:B79)</f>
        <v>7.6695253493844276E-2</v>
      </c>
      <c r="N79">
        <v>47</v>
      </c>
      <c r="O79" t="str">
        <f t="shared" si="8"/>
        <v/>
      </c>
      <c r="P79" t="str">
        <f t="shared" si="12"/>
        <v/>
      </c>
      <c r="Q79">
        <f t="shared" si="13"/>
        <v>0</v>
      </c>
      <c r="R79">
        <f t="shared" si="14"/>
        <v>0</v>
      </c>
      <c r="S79">
        <f t="shared" si="15"/>
        <v>0</v>
      </c>
      <c r="T79">
        <f t="shared" si="16"/>
        <v>0</v>
      </c>
      <c r="U79">
        <f t="shared" si="11"/>
        <v>0</v>
      </c>
      <c r="V79">
        <f t="shared" si="17"/>
        <v>0</v>
      </c>
      <c r="W79">
        <f>IF(ABS(V79)&gt;0,V79*(C79-A79),0)</f>
        <v>0</v>
      </c>
      <c r="X79">
        <f>SUM($W$34:W79)</f>
        <v>73.118178750000595</v>
      </c>
      <c r="Y79">
        <f>IF(P79="close",X79,0)</f>
        <v>0</v>
      </c>
      <c r="Z79">
        <f t="shared" si="18"/>
        <v>0</v>
      </c>
    </row>
    <row r="80" spans="1:26">
      <c r="A80">
        <v>91.160891520000007</v>
      </c>
      <c r="B80" s="2">
        <f t="shared" si="19"/>
        <v>7.1567015641682153E-3</v>
      </c>
      <c r="C80">
        <v>102.5345954</v>
      </c>
      <c r="D80" s="3">
        <f t="shared" si="20"/>
        <v>1.0358307953049248E-2</v>
      </c>
      <c r="E80" s="3">
        <f t="shared" si="3"/>
        <v>9.5766124013190491E-3</v>
      </c>
      <c r="F80" s="3">
        <f>STDEV($E$3:E80)</f>
        <v>1.4004258507875745E-2</v>
      </c>
      <c r="G80" s="11">
        <f t="shared" si="9"/>
        <v>0.68383573438988809</v>
      </c>
      <c r="H80" s="3">
        <f t="shared" si="4"/>
        <v>7.6761343376495104E-4</v>
      </c>
      <c r="I80" s="5">
        <f t="shared" si="5"/>
        <v>1.967682715142484E-3</v>
      </c>
      <c r="J80" s="6">
        <f t="shared" si="6"/>
        <v>1.7258505354202029E-2</v>
      </c>
      <c r="K80" s="4">
        <f t="shared" si="7"/>
        <v>7.8169555173019799E-4</v>
      </c>
      <c r="L80">
        <f t="shared" si="10"/>
        <v>0.68383573438988809</v>
      </c>
      <c r="M80">
        <f>RSQ($D$3:D80,$B$3:B80)</f>
        <v>7.8999812973428285E-2</v>
      </c>
      <c r="N80">
        <v>48</v>
      </c>
      <c r="O80" t="str">
        <f t="shared" si="8"/>
        <v/>
      </c>
      <c r="P80" t="str">
        <f t="shared" si="12"/>
        <v/>
      </c>
      <c r="Q80">
        <f t="shared" si="13"/>
        <v>0</v>
      </c>
      <c r="R80">
        <f t="shared" si="14"/>
        <v>0</v>
      </c>
      <c r="S80">
        <f t="shared" si="15"/>
        <v>0</v>
      </c>
      <c r="T80">
        <f t="shared" si="16"/>
        <v>0</v>
      </c>
      <c r="U80">
        <f t="shared" si="11"/>
        <v>0</v>
      </c>
      <c r="V80">
        <f t="shared" si="17"/>
        <v>0</v>
      </c>
      <c r="W80">
        <f>IF(ABS(V80)&gt;0,V80*(C80-A80),0)</f>
        <v>0</v>
      </c>
      <c r="X80">
        <f>SUM($W$34:W80)</f>
        <v>73.118178750000595</v>
      </c>
      <c r="Y80">
        <f>IF(P80="close",X80,0)</f>
        <v>0</v>
      </c>
      <c r="Z80">
        <f t="shared" si="18"/>
        <v>0</v>
      </c>
    </row>
    <row r="81" spans="1:26">
      <c r="A81">
        <v>90.982059910000004</v>
      </c>
      <c r="B81" s="2">
        <f t="shared" si="19"/>
        <v>-1.9617141409896022E-3</v>
      </c>
      <c r="C81">
        <v>101.8774998</v>
      </c>
      <c r="D81" s="3">
        <f t="shared" si="20"/>
        <v>-6.408525799868765E-3</v>
      </c>
      <c r="E81" s="3">
        <f t="shared" si="3"/>
        <v>-7.4270011545791281E-3</v>
      </c>
      <c r="F81" s="3">
        <f>STDEV($E$3:E81)</f>
        <v>1.3943768813500028E-2</v>
      </c>
      <c r="G81" s="11">
        <f t="shared" si="9"/>
        <v>-0.53263943585958484</v>
      </c>
      <c r="H81" s="3">
        <f t="shared" si="4"/>
        <v>1.0453235082825002E-3</v>
      </c>
      <c r="I81" s="5">
        <f t="shared" si="5"/>
        <v>1.3686068225308887E-2</v>
      </c>
      <c r="J81" s="6">
        <f t="shared" si="6"/>
        <v>1.7071695387677704E-2</v>
      </c>
      <c r="K81" s="4">
        <f t="shared" si="7"/>
        <v>1.0184753547103633E-3</v>
      </c>
      <c r="L81">
        <f t="shared" si="10"/>
        <v>-0.53263943585958484</v>
      </c>
      <c r="M81">
        <f>RSQ($D$3:D81,$B$3:B81)</f>
        <v>7.8987602063737769E-2</v>
      </c>
      <c r="N81">
        <v>49</v>
      </c>
      <c r="O81" t="str">
        <f t="shared" si="8"/>
        <v/>
      </c>
      <c r="P81" t="str">
        <f t="shared" si="12"/>
        <v/>
      </c>
      <c r="Q81">
        <f t="shared" si="13"/>
        <v>0</v>
      </c>
      <c r="R81">
        <f t="shared" si="14"/>
        <v>0</v>
      </c>
      <c r="S81">
        <f t="shared" si="15"/>
        <v>0</v>
      </c>
      <c r="T81">
        <f t="shared" si="16"/>
        <v>0</v>
      </c>
      <c r="U81">
        <f t="shared" si="11"/>
        <v>0</v>
      </c>
      <c r="V81">
        <f t="shared" si="17"/>
        <v>0</v>
      </c>
      <c r="W81">
        <f>IF(ABS(V81)&gt;0,V81*(C81-A81),0)</f>
        <v>0</v>
      </c>
      <c r="X81">
        <f>SUM($W$34:W81)</f>
        <v>73.118178750000595</v>
      </c>
      <c r="Y81">
        <f>IF(P81="close",X81,0)</f>
        <v>0</v>
      </c>
      <c r="Z81">
        <f t="shared" si="18"/>
        <v>0</v>
      </c>
    </row>
    <row r="82" spans="1:26">
      <c r="A82">
        <v>90.339465360000005</v>
      </c>
      <c r="B82" s="2">
        <f t="shared" si="19"/>
        <v>-7.0628709729770537E-3</v>
      </c>
      <c r="C82">
        <v>100.5751769</v>
      </c>
      <c r="D82" s="3">
        <f t="shared" si="20"/>
        <v>-1.2783223995059143E-2</v>
      </c>
      <c r="E82" s="3">
        <f t="shared" si="3"/>
        <v>-1.3167652447458744E-2</v>
      </c>
      <c r="F82" s="3">
        <f>STDEV($E$3:E82)</f>
        <v>1.3939714333323977E-2</v>
      </c>
      <c r="G82" s="11">
        <f t="shared" si="9"/>
        <v>-0.94461422469615763</v>
      </c>
      <c r="H82" s="3">
        <f t="shared" si="4"/>
        <v>6.0675334270525569E-4</v>
      </c>
      <c r="I82" s="5">
        <f t="shared" si="5"/>
        <v>3.1477977037423208E-2</v>
      </c>
      <c r="J82" s="6">
        <f t="shared" si="6"/>
        <v>1.7257416048002776E-2</v>
      </c>
      <c r="K82" s="4">
        <f t="shared" si="7"/>
        <v>3.844284523996011E-4</v>
      </c>
      <c r="L82">
        <f t="shared" si="10"/>
        <v>-0.94461422469615763</v>
      </c>
      <c r="M82">
        <f>RSQ($D$3:D82,$B$3:B82)</f>
        <v>8.0906588838258575E-2</v>
      </c>
      <c r="N82">
        <v>50</v>
      </c>
      <c r="O82" t="str">
        <f t="shared" si="8"/>
        <v/>
      </c>
      <c r="P82" t="str">
        <f t="shared" si="12"/>
        <v/>
      </c>
      <c r="Q82">
        <f t="shared" si="13"/>
        <v>0</v>
      </c>
      <c r="R82">
        <f t="shared" si="14"/>
        <v>0</v>
      </c>
      <c r="S82">
        <f t="shared" si="15"/>
        <v>0</v>
      </c>
      <c r="T82">
        <f t="shared" si="16"/>
        <v>0</v>
      </c>
      <c r="U82">
        <f t="shared" si="11"/>
        <v>0</v>
      </c>
      <c r="V82">
        <f t="shared" si="17"/>
        <v>0</v>
      </c>
      <c r="W82">
        <f>IF(ABS(V82)&gt;0,V82*(C82-A82),0)</f>
        <v>0</v>
      </c>
      <c r="X82">
        <f>SUM($W$34:W82)</f>
        <v>73.118178750000595</v>
      </c>
      <c r="Y82">
        <f>IF(P82="close",X82,0)</f>
        <v>0</v>
      </c>
      <c r="Z82">
        <f t="shared" si="18"/>
        <v>0</v>
      </c>
    </row>
    <row r="83" spans="1:26">
      <c r="A83">
        <v>92.352963919999993</v>
      </c>
      <c r="B83" s="2">
        <f t="shared" si="19"/>
        <v>2.2288138987498519E-2</v>
      </c>
      <c r="C83">
        <v>101.0274988</v>
      </c>
      <c r="D83" s="3">
        <f t="shared" si="20"/>
        <v>4.4973512743580486E-3</v>
      </c>
      <c r="E83" s="3">
        <f t="shared" si="3"/>
        <v>2.8168793509599274E-3</v>
      </c>
      <c r="F83" s="3">
        <f>STDEV($E$3:E83)</f>
        <v>1.3854992091228575E-2</v>
      </c>
      <c r="G83" s="11">
        <f t="shared" si="9"/>
        <v>0.20331150912336204</v>
      </c>
      <c r="H83" s="3">
        <f t="shared" si="4"/>
        <v>6.9567676625776091E-4</v>
      </c>
      <c r="I83" s="5">
        <f t="shared" si="5"/>
        <v>4.418471895265616E-2</v>
      </c>
      <c r="J83" s="6">
        <f t="shared" si="6"/>
        <v>1.7271994651474516E-2</v>
      </c>
      <c r="K83" s="4">
        <f t="shared" si="7"/>
        <v>1.6804719233981214E-3</v>
      </c>
      <c r="L83">
        <f t="shared" si="10"/>
        <v>0.20331150912336204</v>
      </c>
      <c r="M83">
        <f>RSQ($D$3:D83,$B$3:B83)</f>
        <v>8.1481367848665498E-2</v>
      </c>
      <c r="N83">
        <v>51</v>
      </c>
      <c r="O83" t="str">
        <f t="shared" si="8"/>
        <v/>
      </c>
      <c r="P83" t="str">
        <f t="shared" si="12"/>
        <v/>
      </c>
      <c r="Q83">
        <f t="shared" si="13"/>
        <v>0</v>
      </c>
      <c r="R83">
        <f t="shared" si="14"/>
        <v>0</v>
      </c>
      <c r="S83">
        <f t="shared" si="15"/>
        <v>0</v>
      </c>
      <c r="T83">
        <f t="shared" si="16"/>
        <v>0</v>
      </c>
      <c r="U83">
        <f t="shared" si="11"/>
        <v>0</v>
      </c>
      <c r="V83">
        <f t="shared" si="17"/>
        <v>0</v>
      </c>
      <c r="W83">
        <f>IF(ABS(V83)&gt;0,V83*(C83-A83),0)</f>
        <v>0</v>
      </c>
      <c r="X83">
        <f>SUM($W$34:W83)</f>
        <v>73.118178750000595</v>
      </c>
      <c r="Y83">
        <f>IF(P83="close",X83,0)</f>
        <v>0</v>
      </c>
      <c r="Z83">
        <f t="shared" si="18"/>
        <v>0</v>
      </c>
    </row>
    <row r="84" spans="1:26">
      <c r="A84">
        <v>92.574483630000003</v>
      </c>
      <c r="B84" s="2">
        <f t="shared" si="19"/>
        <v>2.3986204729920671E-3</v>
      </c>
      <c r="C84">
        <v>101.5196029</v>
      </c>
      <c r="D84" s="3">
        <f t="shared" si="20"/>
        <v>4.8709916195608287E-3</v>
      </c>
      <c r="E84" s="3">
        <f t="shared" si="3"/>
        <v>2.5139866409190624E-3</v>
      </c>
      <c r="F84" s="3">
        <f>STDEV($E$3:E84)</f>
        <v>1.3771186436825168E-2</v>
      </c>
      <c r="G84" s="11">
        <f t="shared" si="9"/>
        <v>0.18255410689935014</v>
      </c>
      <c r="H84" s="3">
        <f t="shared" si="4"/>
        <v>2.0597851294211931E-3</v>
      </c>
      <c r="I84" s="5">
        <f t="shared" si="5"/>
        <v>0.12391282929800802</v>
      </c>
      <c r="J84" s="6">
        <f t="shared" si="6"/>
        <v>1.5870808461931101E-2</v>
      </c>
      <c r="K84" s="4">
        <f t="shared" si="7"/>
        <v>2.3570049786417664E-3</v>
      </c>
      <c r="L84">
        <f t="shared" si="10"/>
        <v>0.18255410689935014</v>
      </c>
      <c r="M84">
        <f>RSQ($D$3:D84,$B$3:B84)</f>
        <v>8.1887619143666338E-2</v>
      </c>
      <c r="N84">
        <v>52</v>
      </c>
      <c r="O84" t="str">
        <f t="shared" si="8"/>
        <v/>
      </c>
      <c r="P84" t="str">
        <f t="shared" si="12"/>
        <v/>
      </c>
      <c r="Q84">
        <f t="shared" si="13"/>
        <v>0</v>
      </c>
      <c r="R84">
        <f t="shared" si="14"/>
        <v>0</v>
      </c>
      <c r="S84">
        <f t="shared" si="15"/>
        <v>0</v>
      </c>
      <c r="T84">
        <f t="shared" si="16"/>
        <v>0</v>
      </c>
      <c r="U84">
        <f t="shared" si="11"/>
        <v>0</v>
      </c>
      <c r="V84">
        <f t="shared" si="17"/>
        <v>0</v>
      </c>
      <c r="W84">
        <f>IF(ABS(V84)&gt;0,V84*(C84-A84),0)</f>
        <v>0</v>
      </c>
      <c r="X84">
        <f>SUM($W$34:W84)</f>
        <v>73.118178750000595</v>
      </c>
      <c r="Y84">
        <f>IF(P84="close",X84,0)</f>
        <v>0</v>
      </c>
      <c r="Z84">
        <f t="shared" si="18"/>
        <v>0</v>
      </c>
    </row>
    <row r="85" spans="1:26">
      <c r="A85">
        <v>94.877775200000002</v>
      </c>
      <c r="B85" s="2">
        <f t="shared" si="19"/>
        <v>2.4880414987846461E-2</v>
      </c>
      <c r="C85">
        <v>102.40511530000001</v>
      </c>
      <c r="D85" s="3">
        <f t="shared" si="20"/>
        <v>8.7225754899008801E-3</v>
      </c>
      <c r="E85" s="3">
        <f t="shared" si="3"/>
        <v>6.8862233565962841E-4</v>
      </c>
      <c r="F85" s="3">
        <f>STDEV($E$3:E85)</f>
        <v>1.368698931431152E-2</v>
      </c>
      <c r="G85" s="11">
        <f t="shared" si="9"/>
        <v>5.03121847943276E-2</v>
      </c>
      <c r="H85" s="3">
        <f t="shared" si="4"/>
        <v>2.8345944063346428E-3</v>
      </c>
      <c r="I85" s="5">
        <f t="shared" si="5"/>
        <v>0.20897395603917304</v>
      </c>
      <c r="J85" s="6">
        <f t="shared" si="6"/>
        <v>1.5561978437094497E-2</v>
      </c>
      <c r="K85" s="4">
        <f t="shared" si="7"/>
        <v>8.0339531542412516E-3</v>
      </c>
      <c r="L85">
        <f t="shared" si="10"/>
        <v>5.03121847943276E-2</v>
      </c>
      <c r="M85">
        <f>RSQ($D$3:D85,$B$3:B85)</f>
        <v>8.5925346117989743E-2</v>
      </c>
      <c r="N85">
        <v>53</v>
      </c>
      <c r="O85" t="str">
        <f t="shared" si="8"/>
        <v/>
      </c>
      <c r="P85" t="str">
        <f t="shared" si="12"/>
        <v/>
      </c>
      <c r="Q85">
        <f t="shared" si="13"/>
        <v>0</v>
      </c>
      <c r="R85">
        <f t="shared" si="14"/>
        <v>0</v>
      </c>
      <c r="S85">
        <f t="shared" si="15"/>
        <v>0</v>
      </c>
      <c r="T85">
        <f t="shared" si="16"/>
        <v>0</v>
      </c>
      <c r="U85">
        <f t="shared" si="11"/>
        <v>0</v>
      </c>
      <c r="V85">
        <f t="shared" si="17"/>
        <v>0</v>
      </c>
      <c r="W85">
        <f>IF(ABS(V85)&gt;0,V85*(C85-A85),0)</f>
        <v>0</v>
      </c>
      <c r="X85">
        <f>SUM($W$34:W85)</f>
        <v>73.118178750000595</v>
      </c>
      <c r="Y85">
        <f>IF(P85="close",X85,0)</f>
        <v>0</v>
      </c>
      <c r="Z85">
        <f t="shared" si="18"/>
        <v>0</v>
      </c>
    </row>
    <row r="86" spans="1:26">
      <c r="A86">
        <v>96.449215559999999</v>
      </c>
      <c r="B86" s="2">
        <f t="shared" si="19"/>
        <v>1.6562786771585226E-2</v>
      </c>
      <c r="C86">
        <v>103.6118216</v>
      </c>
      <c r="D86" s="3">
        <f t="shared" si="20"/>
        <v>1.1783652569160218E-2</v>
      </c>
      <c r="E86" s="3">
        <f t="shared" si="3"/>
        <v>5.5151595846986909E-3</v>
      </c>
      <c r="F86" s="3">
        <f>STDEV($E$3:E86)</f>
        <v>1.3615615133570423E-2</v>
      </c>
      <c r="G86" s="11">
        <f t="shared" si="9"/>
        <v>0.40506136010708832</v>
      </c>
      <c r="H86" s="3">
        <f t="shared" si="4"/>
        <v>2.394182352280152E-3</v>
      </c>
      <c r="I86" s="5">
        <f t="shared" si="5"/>
        <v>0.2339165917916701</v>
      </c>
      <c r="J86" s="6">
        <f t="shared" si="6"/>
        <v>1.530215642169431E-2</v>
      </c>
      <c r="K86" s="4">
        <f t="shared" si="7"/>
        <v>6.2684929844615267E-3</v>
      </c>
      <c r="L86">
        <f t="shared" si="10"/>
        <v>0.40506136010708832</v>
      </c>
      <c r="M86">
        <f>RSQ($D$3:D86,$B$3:B86)</f>
        <v>9.0926097420912691E-2</v>
      </c>
      <c r="N86">
        <v>54</v>
      </c>
      <c r="O86" t="str">
        <f t="shared" si="8"/>
        <v/>
      </c>
      <c r="P86" t="str">
        <f t="shared" si="12"/>
        <v/>
      </c>
      <c r="Q86">
        <f t="shared" si="13"/>
        <v>0</v>
      </c>
      <c r="R86">
        <f t="shared" si="14"/>
        <v>0</v>
      </c>
      <c r="S86">
        <f t="shared" si="15"/>
        <v>0</v>
      </c>
      <c r="T86">
        <f t="shared" si="16"/>
        <v>0</v>
      </c>
      <c r="U86">
        <f t="shared" si="11"/>
        <v>0</v>
      </c>
      <c r="V86">
        <f t="shared" si="17"/>
        <v>0</v>
      </c>
      <c r="W86">
        <f>IF(ABS(V86)&gt;0,V86*(C86-A86),0)</f>
        <v>0</v>
      </c>
      <c r="X86">
        <f>SUM($W$34:W86)</f>
        <v>73.118178750000595</v>
      </c>
      <c r="Y86">
        <f>IF(P86="close",X86,0)</f>
        <v>0</v>
      </c>
      <c r="Z86">
        <f t="shared" si="18"/>
        <v>0</v>
      </c>
    </row>
    <row r="87" spans="1:26">
      <c r="A87">
        <v>97.119791800000002</v>
      </c>
      <c r="B87" s="2">
        <f t="shared" si="19"/>
        <v>6.9526354994856798E-3</v>
      </c>
      <c r="C87">
        <v>103.1369845</v>
      </c>
      <c r="D87" s="3">
        <f t="shared" si="20"/>
        <v>-4.5828467511471876E-3</v>
      </c>
      <c r="E87" s="3">
        <f t="shared" si="3"/>
        <v>-8.2456495908387831E-3</v>
      </c>
      <c r="F87" s="3">
        <f>STDEV($E$3:E87)</f>
        <v>1.3567427442583773E-2</v>
      </c>
      <c r="G87" s="11">
        <f t="shared" si="9"/>
        <v>-0.60775335823491139</v>
      </c>
      <c r="H87" s="3">
        <f t="shared" si="4"/>
        <v>2.0677245038184322E-3</v>
      </c>
      <c r="I87" s="5">
        <f t="shared" si="5"/>
        <v>0.22942067594240478</v>
      </c>
      <c r="J87" s="6">
        <f t="shared" si="6"/>
        <v>1.5353516996314114E-2</v>
      </c>
      <c r="K87" s="4">
        <f t="shared" si="7"/>
        <v>3.6628028396915959E-3</v>
      </c>
      <c r="L87">
        <f t="shared" si="10"/>
        <v>-0.60775335823491139</v>
      </c>
      <c r="M87">
        <f>RSQ($D$3:D87,$B$3:B87)</f>
        <v>8.9050280254881098E-2</v>
      </c>
      <c r="N87">
        <v>55</v>
      </c>
      <c r="O87" t="str">
        <f t="shared" si="8"/>
        <v/>
      </c>
      <c r="P87" t="str">
        <f t="shared" si="12"/>
        <v/>
      </c>
      <c r="Q87">
        <f t="shared" si="13"/>
        <v>0</v>
      </c>
      <c r="R87">
        <f t="shared" si="14"/>
        <v>0</v>
      </c>
      <c r="S87">
        <f t="shared" si="15"/>
        <v>0</v>
      </c>
      <c r="T87">
        <f t="shared" si="16"/>
        <v>0</v>
      </c>
      <c r="U87">
        <f t="shared" si="11"/>
        <v>0</v>
      </c>
      <c r="V87">
        <f t="shared" si="17"/>
        <v>0</v>
      </c>
      <c r="W87">
        <f>IF(ABS(V87)&gt;0,V87*(C87-A87),0)</f>
        <v>0</v>
      </c>
      <c r="X87">
        <f>SUM($W$34:W87)</f>
        <v>73.118178750000595</v>
      </c>
      <c r="Y87">
        <f>IF(P87="close",X87,0)</f>
        <v>0</v>
      </c>
      <c r="Z87">
        <f t="shared" si="18"/>
        <v>0</v>
      </c>
    </row>
    <row r="88" spans="1:26">
      <c r="A88">
        <v>97.244315909999997</v>
      </c>
      <c r="B88" s="2">
        <f t="shared" si="19"/>
        <v>1.2821702733509758E-3</v>
      </c>
      <c r="C88">
        <v>105.9031293</v>
      </c>
      <c r="D88" s="3">
        <f t="shared" si="20"/>
        <v>2.6820105449175766E-2</v>
      </c>
      <c r="E88" s="3">
        <f t="shared" si="3"/>
        <v>2.4490358041020701E-2</v>
      </c>
      <c r="F88" s="3">
        <f>STDEV($E$3:E88)</f>
        <v>1.3735602062676419E-2</v>
      </c>
      <c r="G88" s="11">
        <f t="shared" si="9"/>
        <v>1.7829839514329004</v>
      </c>
      <c r="H88" s="3">
        <f t="shared" si="4"/>
        <v>2.0759130720900834E-3</v>
      </c>
      <c r="I88" s="5">
        <f t="shared" si="5"/>
        <v>0.19797240767529312</v>
      </c>
      <c r="J88" s="6">
        <f t="shared" si="6"/>
        <v>1.5208647521583149E-2</v>
      </c>
      <c r="K88" s="4">
        <f t="shared" si="7"/>
        <v>2.3297474081550649E-3</v>
      </c>
      <c r="L88">
        <f t="shared" si="10"/>
        <v>1.7829839514329004</v>
      </c>
      <c r="M88">
        <f>RSQ($D$3:D88,$B$3:B88)</f>
        <v>8.6864437000202299E-2</v>
      </c>
      <c r="N88">
        <v>56</v>
      </c>
      <c r="O88" t="str">
        <f t="shared" si="8"/>
        <v>sellY</v>
      </c>
      <c r="P88" t="str">
        <f t="shared" si="12"/>
        <v/>
      </c>
      <c r="Q88">
        <f t="shared" si="13"/>
        <v>10</v>
      </c>
      <c r="R88">
        <f t="shared" si="14"/>
        <v>0</v>
      </c>
      <c r="S88">
        <f t="shared" si="15"/>
        <v>-10</v>
      </c>
      <c r="T88">
        <f t="shared" si="16"/>
        <v>0</v>
      </c>
      <c r="U88">
        <f t="shared" si="11"/>
        <v>20</v>
      </c>
      <c r="V88">
        <f t="shared" si="17"/>
        <v>10</v>
      </c>
      <c r="W88">
        <f>IF(ABS(V88)&gt;0,V88*(C88-A88),0)</f>
        <v>86.588133900000059</v>
      </c>
      <c r="X88">
        <f>SUM($W$34:W88)</f>
        <v>159.70631265000065</v>
      </c>
      <c r="Y88">
        <f>IF(P88="close",X88,0)</f>
        <v>0</v>
      </c>
      <c r="Z88">
        <f t="shared" si="18"/>
        <v>20</v>
      </c>
    </row>
    <row r="89" spans="1:26">
      <c r="A89">
        <v>96.809375750000001</v>
      </c>
      <c r="B89" s="2">
        <f t="shared" si="19"/>
        <v>-4.4726538094271269E-3</v>
      </c>
      <c r="C89">
        <v>103.6147004</v>
      </c>
      <c r="D89" s="3">
        <f t="shared" si="20"/>
        <v>-2.1608699526879792E-2</v>
      </c>
      <c r="E89" s="3">
        <f t="shared" si="3"/>
        <v>-2.2124088003950066E-2</v>
      </c>
      <c r="F89" s="3">
        <f>STDEV($E$3:E89)</f>
        <v>1.3872345355268259E-2</v>
      </c>
      <c r="G89" s="11">
        <f t="shared" si="9"/>
        <v>-1.5948339979546478</v>
      </c>
      <c r="H89" s="3">
        <f t="shared" si="4"/>
        <v>1.9503545196080723E-3</v>
      </c>
      <c r="I89" s="5">
        <f t="shared" si="5"/>
        <v>0.32083101077782594</v>
      </c>
      <c r="J89" s="6">
        <f t="shared" si="6"/>
        <v>1.5595719966783014E-2</v>
      </c>
      <c r="K89" s="4">
        <f t="shared" si="7"/>
        <v>5.1538847707027356E-4</v>
      </c>
      <c r="L89">
        <f t="shared" si="10"/>
        <v>-1.5948339979546478</v>
      </c>
      <c r="M89">
        <f>RSQ($D$3:D89,$B$3:B89)</f>
        <v>8.7675160893341528E-2</v>
      </c>
      <c r="N89">
        <v>57</v>
      </c>
      <c r="O89" t="str">
        <f t="shared" si="8"/>
        <v>buyY</v>
      </c>
      <c r="P89" t="str">
        <f t="shared" si="12"/>
        <v>close&amp;buy</v>
      </c>
      <c r="Q89">
        <f t="shared" si="13"/>
        <v>-10</v>
      </c>
      <c r="R89">
        <f t="shared" si="14"/>
        <v>0</v>
      </c>
      <c r="S89">
        <f t="shared" si="15"/>
        <v>10</v>
      </c>
      <c r="T89">
        <f t="shared" si="16"/>
        <v>0</v>
      </c>
      <c r="U89">
        <f t="shared" si="11"/>
        <v>20</v>
      </c>
      <c r="V89">
        <f t="shared" si="17"/>
        <v>-20</v>
      </c>
      <c r="W89">
        <f>IF(ABS(V89)&gt;0,V89*(C89-A89),0)</f>
        <v>-136.10649300000006</v>
      </c>
      <c r="X89">
        <f>SUM($W$34:W89)</f>
        <v>23.599819650000597</v>
      </c>
      <c r="Y89">
        <f>IF(P89="close",X89,0)</f>
        <v>0</v>
      </c>
      <c r="Z89">
        <f t="shared" si="18"/>
        <v>0</v>
      </c>
    </row>
    <row r="90" spans="1:26">
      <c r="A90">
        <v>99.14848902</v>
      </c>
      <c r="B90" s="2">
        <f t="shared" si="19"/>
        <v>2.4162053023051321E-2</v>
      </c>
      <c r="C90">
        <v>103.54698</v>
      </c>
      <c r="D90" s="3">
        <f t="shared" si="20"/>
        <v>-6.5357907457694005E-4</v>
      </c>
      <c r="E90" s="3">
        <f t="shared" si="3"/>
        <v>-1.0595411197923912E-2</v>
      </c>
      <c r="F90" s="3">
        <f>STDEV($E$3:E90)</f>
        <v>1.3842123834239472E-2</v>
      </c>
      <c r="G90" s="11">
        <f t="shared" si="9"/>
        <v>-0.76544693031248667</v>
      </c>
      <c r="H90" s="3">
        <f t="shared" si="4"/>
        <v>2.1068499043840356E-3</v>
      </c>
      <c r="I90" s="5">
        <f t="shared" si="5"/>
        <v>0.32426806660378282</v>
      </c>
      <c r="J90" s="6">
        <f t="shared" si="6"/>
        <v>1.5503595782524688E-2</v>
      </c>
      <c r="K90" s="4">
        <f t="shared" si="7"/>
        <v>9.9418321233469727E-3</v>
      </c>
      <c r="L90">
        <f t="shared" si="10"/>
        <v>-0.76544693031248667</v>
      </c>
      <c r="M90">
        <f>RSQ($D$3:D90,$B$3:B90)</f>
        <v>8.3383627376995076E-2</v>
      </c>
      <c r="N90">
        <v>58</v>
      </c>
      <c r="O90" t="str">
        <f t="shared" si="8"/>
        <v/>
      </c>
      <c r="P90" t="str">
        <f t="shared" si="12"/>
        <v>buyhold</v>
      </c>
      <c r="Q90">
        <f t="shared" si="13"/>
        <v>-10</v>
      </c>
      <c r="R90">
        <f t="shared" si="14"/>
        <v>0</v>
      </c>
      <c r="S90">
        <f t="shared" si="15"/>
        <v>10</v>
      </c>
      <c r="T90">
        <f t="shared" si="16"/>
        <v>0</v>
      </c>
      <c r="U90">
        <f t="shared" si="11"/>
        <v>20</v>
      </c>
      <c r="V90">
        <f t="shared" si="17"/>
        <v>0</v>
      </c>
      <c r="W90">
        <f>IF(ABS(V90)&gt;0,V90*(C90-A90),0)</f>
        <v>0</v>
      </c>
      <c r="X90">
        <f>SUM($W$34:W90)</f>
        <v>23.599819650000597</v>
      </c>
      <c r="Y90">
        <f>IF(P90="close",X90,0)</f>
        <v>0</v>
      </c>
      <c r="Z90">
        <f t="shared" si="18"/>
        <v>0</v>
      </c>
    </row>
    <row r="91" spans="1:26">
      <c r="A91">
        <v>98.747548640000005</v>
      </c>
      <c r="B91" s="2">
        <f t="shared" si="19"/>
        <v>-4.0438375205003648E-3</v>
      </c>
      <c r="C91">
        <v>102.8144398</v>
      </c>
      <c r="D91" s="3">
        <f t="shared" si="20"/>
        <v>-7.074471896717823E-3</v>
      </c>
      <c r="E91" s="3">
        <f t="shared" si="3"/>
        <v>-7.7016280241575287E-3</v>
      </c>
      <c r="F91" s="3">
        <f>STDEV($E$3:E91)</f>
        <v>1.3789212257164474E-2</v>
      </c>
      <c r="G91" s="11">
        <f t="shared" si="9"/>
        <v>-0.55852559816504288</v>
      </c>
      <c r="H91" s="3">
        <f t="shared" si="4"/>
        <v>1.9938776447664648E-3</v>
      </c>
      <c r="I91" s="5">
        <f t="shared" si="5"/>
        <v>0.33797636784319846</v>
      </c>
      <c r="J91" s="6">
        <f t="shared" si="6"/>
        <v>1.5594323326698755E-2</v>
      </c>
      <c r="K91" s="4">
        <f t="shared" si="7"/>
        <v>6.2715612743970595E-4</v>
      </c>
      <c r="L91">
        <f t="shared" si="10"/>
        <v>-0.55852559816504288</v>
      </c>
      <c r="M91">
        <f>RSQ($D$3:D91,$B$3:B91)</f>
        <v>8.408396517070775E-2</v>
      </c>
      <c r="N91">
        <v>59</v>
      </c>
      <c r="O91" t="str">
        <f t="shared" si="8"/>
        <v/>
      </c>
      <c r="P91" t="str">
        <f t="shared" si="12"/>
        <v>buyhold</v>
      </c>
      <c r="Q91">
        <f t="shared" si="13"/>
        <v>-10</v>
      </c>
      <c r="R91">
        <f t="shared" si="14"/>
        <v>0</v>
      </c>
      <c r="S91">
        <f t="shared" si="15"/>
        <v>10</v>
      </c>
      <c r="T91">
        <f t="shared" si="16"/>
        <v>0</v>
      </c>
      <c r="U91">
        <f t="shared" si="11"/>
        <v>20</v>
      </c>
      <c r="V91">
        <f t="shared" si="17"/>
        <v>0</v>
      </c>
      <c r="W91">
        <f>IF(ABS(V91)&gt;0,V91*(C91-A91),0)</f>
        <v>0</v>
      </c>
      <c r="X91">
        <f>SUM($W$34:W91)</f>
        <v>23.599819650000597</v>
      </c>
      <c r="Y91">
        <f>IF(P91="close",X91,0)</f>
        <v>0</v>
      </c>
      <c r="Z91">
        <f t="shared" si="18"/>
        <v>0</v>
      </c>
    </row>
    <row r="92" spans="1:26">
      <c r="A92">
        <v>101.2343819</v>
      </c>
      <c r="B92" s="2">
        <f t="shared" si="19"/>
        <v>2.5183746779032925E-2</v>
      </c>
      <c r="C92">
        <v>102.7110601</v>
      </c>
      <c r="D92" s="3">
        <f t="shared" si="20"/>
        <v>-1.0054978678199729E-3</v>
      </c>
      <c r="E92" s="3">
        <f t="shared" si="3"/>
        <v>-1.0081708732544482E-2</v>
      </c>
      <c r="F92" s="3">
        <f>STDEV($E$3:E92)</f>
        <v>1.3754188522941109E-2</v>
      </c>
      <c r="G92" s="11">
        <f t="shared" si="9"/>
        <v>-0.73299189666688325</v>
      </c>
      <c r="H92" s="3">
        <f t="shared" si="4"/>
        <v>1.8392572818858974E-3</v>
      </c>
      <c r="I92" s="5">
        <f t="shared" si="5"/>
        <v>0.28736603994381948</v>
      </c>
      <c r="J92" s="6">
        <f t="shared" si="6"/>
        <v>1.5563062925769752E-2</v>
      </c>
      <c r="K92" s="4">
        <f t="shared" si="7"/>
        <v>9.0762108647245085E-3</v>
      </c>
      <c r="L92">
        <f t="shared" si="10"/>
        <v>-0.73299189666688325</v>
      </c>
      <c r="M92">
        <f>RSQ($D$3:D92,$B$3:B92)</f>
        <v>7.9648143580853356E-2</v>
      </c>
      <c r="N92">
        <v>60</v>
      </c>
      <c r="O92" t="str">
        <f t="shared" si="8"/>
        <v/>
      </c>
      <c r="P92" t="str">
        <f t="shared" si="12"/>
        <v>buyhold</v>
      </c>
      <c r="Q92">
        <f t="shared" si="13"/>
        <v>-10</v>
      </c>
      <c r="R92">
        <f t="shared" si="14"/>
        <v>0</v>
      </c>
      <c r="S92">
        <f t="shared" si="15"/>
        <v>10</v>
      </c>
      <c r="T92">
        <f t="shared" si="16"/>
        <v>0</v>
      </c>
      <c r="U92">
        <f t="shared" si="11"/>
        <v>20</v>
      </c>
      <c r="V92">
        <f t="shared" si="17"/>
        <v>0</v>
      </c>
      <c r="W92">
        <f>IF(ABS(V92)&gt;0,V92*(C92-A92),0)</f>
        <v>0</v>
      </c>
      <c r="X92">
        <f>SUM($W$34:W92)</f>
        <v>23.599819650000597</v>
      </c>
      <c r="Y92">
        <f>IF(P92="close",X92,0)</f>
        <v>0</v>
      </c>
      <c r="Z92">
        <f t="shared" si="18"/>
        <v>0</v>
      </c>
    </row>
    <row r="93" spans="1:26">
      <c r="A93">
        <v>99.768069510000004</v>
      </c>
      <c r="B93" s="2">
        <f t="shared" si="19"/>
        <v>-1.448433192834063E-2</v>
      </c>
      <c r="C93">
        <v>102.38833169999999</v>
      </c>
      <c r="D93" s="3">
        <f t="shared" si="20"/>
        <v>-3.1420997863890474E-3</v>
      </c>
      <c r="E93" s="3">
        <f t="shared" si="3"/>
        <v>-6.1640473581818945E-4</v>
      </c>
      <c r="F93" s="3">
        <f>STDEV($E$3:E93)</f>
        <v>1.3677754110476496E-2</v>
      </c>
      <c r="G93" s="11">
        <f t="shared" si="9"/>
        <v>-4.5066224384458946E-2</v>
      </c>
      <c r="H93" s="3">
        <f t="shared" si="4"/>
        <v>1.7449340069608816E-3</v>
      </c>
      <c r="I93" s="5">
        <f t="shared" si="5"/>
        <v>0.29484473834624392</v>
      </c>
      <c r="J93" s="6">
        <f t="shared" si="6"/>
        <v>1.5583019004529805E-2</v>
      </c>
      <c r="K93" s="4">
        <f t="shared" si="7"/>
        <v>-2.5256950505708579E-3</v>
      </c>
      <c r="L93">
        <f t="shared" si="10"/>
        <v>-4.5066224384458946E-2</v>
      </c>
      <c r="M93">
        <f>RSQ($D$3:D93,$B$3:B93)</f>
        <v>8.0274473687763831E-2</v>
      </c>
      <c r="N93">
        <v>61</v>
      </c>
      <c r="O93" t="str">
        <f t="shared" si="8"/>
        <v/>
      </c>
      <c r="P93" t="str">
        <f t="shared" si="12"/>
        <v>close</v>
      </c>
      <c r="Q93">
        <f t="shared" si="13"/>
        <v>0</v>
      </c>
      <c r="R93">
        <f t="shared" si="14"/>
        <v>0</v>
      </c>
      <c r="S93">
        <f t="shared" si="15"/>
        <v>0</v>
      </c>
      <c r="T93">
        <f t="shared" si="16"/>
        <v>0</v>
      </c>
      <c r="U93">
        <f t="shared" si="11"/>
        <v>0</v>
      </c>
      <c r="V93">
        <f t="shared" si="17"/>
        <v>10</v>
      </c>
      <c r="W93">
        <f>IF(ABS(V93)&gt;0,V93*(C93-A93),0)</f>
        <v>26.202621899999912</v>
      </c>
      <c r="X93">
        <f>SUM($W$34:W93)</f>
        <v>49.802441550000509</v>
      </c>
      <c r="Y93">
        <f>IF(P93="close",X93,0)</f>
        <v>49.802441550000509</v>
      </c>
      <c r="Z93">
        <f t="shared" si="18"/>
        <v>20</v>
      </c>
    </row>
    <row r="94" spans="1:26">
      <c r="A94">
        <v>99.340864159999995</v>
      </c>
      <c r="B94" s="2">
        <f t="shared" si="19"/>
        <v>-4.2819847281618346E-3</v>
      </c>
      <c r="C94">
        <v>102.7464686</v>
      </c>
      <c r="D94" s="3">
        <f t="shared" si="20"/>
        <v>3.4978292355554146E-3</v>
      </c>
      <c r="E94" s="3">
        <f t="shared" si="3"/>
        <v>1.3719776702998052E-3</v>
      </c>
      <c r="F94" s="3">
        <f>STDEV($E$3:E94)</f>
        <v>1.360307556042302E-2</v>
      </c>
      <c r="G94" s="11">
        <f t="shared" si="9"/>
        <v>0.10085790262692185</v>
      </c>
      <c r="H94" s="3">
        <f t="shared" si="4"/>
        <v>3.0143417397885978E-3</v>
      </c>
      <c r="I94" s="5">
        <f t="shared" si="5"/>
        <v>0.20749494240125385</v>
      </c>
      <c r="J94" s="6">
        <f t="shared" si="6"/>
        <v>1.4015494654934083E-2</v>
      </c>
      <c r="K94" s="4">
        <f t="shared" si="7"/>
        <v>2.1258515652556095E-3</v>
      </c>
      <c r="L94">
        <f t="shared" si="10"/>
        <v>0.10085790262692185</v>
      </c>
      <c r="M94">
        <f>RSQ($D$3:D94,$B$3:B94)</f>
        <v>7.9688142654206734E-2</v>
      </c>
      <c r="N94">
        <v>62</v>
      </c>
      <c r="O94" t="str">
        <f t="shared" si="8"/>
        <v/>
      </c>
      <c r="P94" t="str">
        <f t="shared" si="12"/>
        <v/>
      </c>
      <c r="Q94">
        <f t="shared" si="13"/>
        <v>0</v>
      </c>
      <c r="R94">
        <f t="shared" si="14"/>
        <v>0</v>
      </c>
      <c r="S94">
        <f t="shared" si="15"/>
        <v>0</v>
      </c>
      <c r="T94">
        <f t="shared" si="16"/>
        <v>0</v>
      </c>
      <c r="U94">
        <f t="shared" si="11"/>
        <v>0</v>
      </c>
      <c r="V94">
        <f t="shared" si="17"/>
        <v>0</v>
      </c>
      <c r="W94">
        <f>IF(ABS(V94)&gt;0,V94*(C94-A94),0)</f>
        <v>0</v>
      </c>
      <c r="X94">
        <f>SUM($W$34:W94)</f>
        <v>49.802441550000509</v>
      </c>
      <c r="Y94">
        <f>IF(P94="close",X94,0)</f>
        <v>0</v>
      </c>
      <c r="Z94">
        <f t="shared" si="18"/>
        <v>0</v>
      </c>
    </row>
    <row r="95" spans="1:26">
      <c r="A95">
        <v>98.356311230000003</v>
      </c>
      <c r="B95" s="2">
        <f t="shared" si="19"/>
        <v>-9.9108552993283378E-3</v>
      </c>
      <c r="C95">
        <v>102.7139612</v>
      </c>
      <c r="D95" s="3">
        <f t="shared" si="20"/>
        <v>-3.1638459640451406E-4</v>
      </c>
      <c r="E95" s="3">
        <f t="shared" si="3"/>
        <v>-5.0841583426218865E-4</v>
      </c>
      <c r="F95" s="3">
        <f>STDEV($E$3:E95)</f>
        <v>1.3529081439854594E-2</v>
      </c>
      <c r="G95" s="11">
        <f t="shared" si="9"/>
        <v>-3.7579479177682659E-2</v>
      </c>
      <c r="H95" s="3">
        <f t="shared" si="4"/>
        <v>2.4678995573198339E-3</v>
      </c>
      <c r="I95" s="5">
        <f t="shared" si="5"/>
        <v>0.22963389644245899</v>
      </c>
      <c r="J95" s="6">
        <f t="shared" si="6"/>
        <v>1.3819244566057775E-2</v>
      </c>
      <c r="K95" s="4">
        <f t="shared" si="7"/>
        <v>1.9203123785767459E-4</v>
      </c>
      <c r="L95">
        <f t="shared" si="10"/>
        <v>-3.7579479177682659E-2</v>
      </c>
      <c r="M95">
        <f>RSQ($D$3:D95,$B$3:B95)</f>
        <v>7.9449582920383788E-2</v>
      </c>
      <c r="N95">
        <v>63</v>
      </c>
      <c r="O95" t="str">
        <f t="shared" si="8"/>
        <v/>
      </c>
      <c r="P95" t="str">
        <f t="shared" si="12"/>
        <v/>
      </c>
      <c r="Q95">
        <f t="shared" si="13"/>
        <v>0</v>
      </c>
      <c r="R95">
        <f t="shared" si="14"/>
        <v>0</v>
      </c>
      <c r="S95">
        <f t="shared" si="15"/>
        <v>0</v>
      </c>
      <c r="T95">
        <f t="shared" si="16"/>
        <v>0</v>
      </c>
      <c r="U95">
        <f t="shared" si="11"/>
        <v>0</v>
      </c>
      <c r="V95">
        <f t="shared" si="17"/>
        <v>0</v>
      </c>
      <c r="W95">
        <f>IF(ABS(V95)&gt;0,V95*(C95-A95),0)</f>
        <v>0</v>
      </c>
      <c r="X95">
        <f>SUM($W$34:W95)</f>
        <v>49.802441550000509</v>
      </c>
      <c r="Y95">
        <f>IF(P95="close",X95,0)</f>
        <v>0</v>
      </c>
      <c r="Z95">
        <f t="shared" si="18"/>
        <v>0</v>
      </c>
    </row>
    <row r="96" spans="1:26">
      <c r="A96">
        <v>100.7817551</v>
      </c>
      <c r="B96" s="2">
        <f t="shared" si="19"/>
        <v>2.4659768546303536E-2</v>
      </c>
      <c r="C96">
        <v>105.1655825</v>
      </c>
      <c r="D96" s="3">
        <f t="shared" si="20"/>
        <v>2.3868432989613872E-2</v>
      </c>
      <c r="E96" s="3">
        <f t="shared" si="3"/>
        <v>1.352224011713004E-2</v>
      </c>
      <c r="F96" s="3">
        <f>STDEV($E$3:E96)</f>
        <v>1.3527452609200004E-2</v>
      </c>
      <c r="G96" s="11">
        <f t="shared" si="9"/>
        <v>0.99961467304890661</v>
      </c>
      <c r="H96" s="3">
        <f t="shared" si="4"/>
        <v>2.6076697043992594E-3</v>
      </c>
      <c r="I96" s="5">
        <f t="shared" si="5"/>
        <v>0.31381167076057442</v>
      </c>
      <c r="J96" s="6">
        <f t="shared" si="6"/>
        <v>1.4345644087388632E-2</v>
      </c>
      <c r="K96" s="4">
        <f t="shared" si="7"/>
        <v>1.0346192872483832E-2</v>
      </c>
      <c r="L96">
        <f t="shared" si="10"/>
        <v>0.99961467304890661</v>
      </c>
      <c r="M96">
        <f>RSQ($D$3:D96,$B$3:B96)</f>
        <v>9.32281456444609E-2</v>
      </c>
      <c r="N96">
        <v>64</v>
      </c>
      <c r="O96" t="str">
        <f t="shared" si="8"/>
        <v/>
      </c>
      <c r="P96" t="str">
        <f t="shared" si="12"/>
        <v/>
      </c>
      <c r="Q96">
        <f t="shared" si="13"/>
        <v>0</v>
      </c>
      <c r="R96">
        <f t="shared" si="14"/>
        <v>0</v>
      </c>
      <c r="S96">
        <f t="shared" si="15"/>
        <v>0</v>
      </c>
      <c r="T96">
        <f t="shared" si="16"/>
        <v>0</v>
      </c>
      <c r="U96">
        <f t="shared" si="11"/>
        <v>0</v>
      </c>
      <c r="V96">
        <f t="shared" si="17"/>
        <v>0</v>
      </c>
      <c r="W96">
        <f>IF(ABS(V96)&gt;0,V96*(C96-A96),0)</f>
        <v>0</v>
      </c>
      <c r="X96">
        <f>SUM($W$34:W96)</f>
        <v>49.802441550000509</v>
      </c>
      <c r="Y96">
        <f>IF(P96="close",X96,0)</f>
        <v>0</v>
      </c>
      <c r="Z96">
        <f t="shared" si="18"/>
        <v>0</v>
      </c>
    </row>
    <row r="97" spans="1:26">
      <c r="A97">
        <v>101.8068818</v>
      </c>
      <c r="B97" s="2">
        <f t="shared" si="19"/>
        <v>1.0171748834725356E-2</v>
      </c>
      <c r="C97">
        <v>104.0443132</v>
      </c>
      <c r="D97" s="3">
        <f t="shared" si="20"/>
        <v>-1.0661941610031919E-2</v>
      </c>
      <c r="E97" s="3">
        <f t="shared" ref="E97:E160" si="21">D97-K97</f>
        <v>-1.5984786774928476E-2</v>
      </c>
      <c r="F97" s="3">
        <f>STDEV($E$3:E97)</f>
        <v>1.3557593047752973E-2</v>
      </c>
      <c r="G97" s="11">
        <f t="shared" si="9"/>
        <v>-1.1790283657745417</v>
      </c>
      <c r="H97" s="3">
        <f t="shared" ref="H97:H160" si="22">yint(B68:B97,D68:D97)</f>
        <v>2.4979380001963706E-3</v>
      </c>
      <c r="I97" s="5">
        <f t="shared" ref="I97:I160" si="23">MyReg(B68:B97,D68:D97)</f>
        <v>0.27772089250338455</v>
      </c>
      <c r="J97" s="6">
        <f t="shared" ref="J97:J160" si="24">STDEV(D68:D97)</f>
        <v>1.440497587652137E-2</v>
      </c>
      <c r="K97" s="4">
        <f t="shared" ref="K97:K128" si="25">H97+B97*I97</f>
        <v>5.3228451648965579E-3</v>
      </c>
      <c r="L97">
        <f t="shared" si="10"/>
        <v>-1.1790283657745417</v>
      </c>
      <c r="M97">
        <f>RSQ($D$3:D97,$B$3:B97)</f>
        <v>8.8257680122008048E-2</v>
      </c>
      <c r="N97">
        <v>65</v>
      </c>
      <c r="O97" t="str">
        <f t="shared" ref="O97:O160" si="26">IF(L97&gt;1.5,"sellY",IF(L97&lt;-1.5,"buyY",""))</f>
        <v/>
      </c>
      <c r="P97" t="str">
        <f t="shared" si="12"/>
        <v/>
      </c>
      <c r="Q97">
        <f t="shared" si="13"/>
        <v>0</v>
      </c>
      <c r="R97">
        <f t="shared" si="14"/>
        <v>0</v>
      </c>
      <c r="S97">
        <f t="shared" si="15"/>
        <v>0</v>
      </c>
      <c r="T97">
        <f t="shared" si="16"/>
        <v>0</v>
      </c>
      <c r="U97">
        <f t="shared" si="11"/>
        <v>0</v>
      </c>
      <c r="V97">
        <f t="shared" si="17"/>
        <v>0</v>
      </c>
      <c r="W97">
        <f>IF(ABS(V97)&gt;0,V97*(C97-A97),0)</f>
        <v>0</v>
      </c>
      <c r="X97">
        <f>SUM($W$34:W97)</f>
        <v>49.802441550000509</v>
      </c>
      <c r="Y97">
        <f>IF(P97="close",X97,0)</f>
        <v>0</v>
      </c>
      <c r="Z97">
        <f t="shared" si="18"/>
        <v>0</v>
      </c>
    </row>
    <row r="98" spans="1:26">
      <c r="A98">
        <v>100.7272078</v>
      </c>
      <c r="B98" s="2">
        <f t="shared" si="19"/>
        <v>-1.0605118052048983E-2</v>
      </c>
      <c r="C98">
        <v>103.10423849999999</v>
      </c>
      <c r="D98" s="3">
        <f t="shared" si="20"/>
        <v>-9.0353299578511785E-3</v>
      </c>
      <c r="E98" s="3">
        <f t="shared" si="21"/>
        <v>-5.8142989455416631E-3</v>
      </c>
      <c r="F98" s="3">
        <f>STDEV($E$3:E98)</f>
        <v>1.3499306670452533E-2</v>
      </c>
      <c r="G98" s="11">
        <f t="shared" ref="G98:G161" si="27">E98/F98</f>
        <v>-0.43071093112271314</v>
      </c>
      <c r="H98" s="3">
        <f t="shared" si="22"/>
        <v>1.195270893263909E-3</v>
      </c>
      <c r="I98" s="5">
        <f t="shared" si="23"/>
        <v>0.41643118764907699</v>
      </c>
      <c r="J98" s="6">
        <f t="shared" si="24"/>
        <v>1.4553705855191897E-2</v>
      </c>
      <c r="K98" s="4">
        <f t="shared" si="25"/>
        <v>-3.2210310123095155E-3</v>
      </c>
      <c r="L98">
        <f t="shared" ref="L98:L161" si="28">(D98-K98)/F98</f>
        <v>-0.43071093112271314</v>
      </c>
      <c r="M98">
        <f>RSQ($D$3:D98,$B$3:B98)</f>
        <v>9.067591819513178E-2</v>
      </c>
      <c r="N98">
        <v>66</v>
      </c>
      <c r="O98" t="str">
        <f t="shared" si="26"/>
        <v/>
      </c>
      <c r="P98" t="str">
        <f t="shared" si="12"/>
        <v/>
      </c>
      <c r="Q98">
        <f t="shared" si="13"/>
        <v>0</v>
      </c>
      <c r="R98">
        <f t="shared" si="14"/>
        <v>0</v>
      </c>
      <c r="S98">
        <f t="shared" si="15"/>
        <v>0</v>
      </c>
      <c r="T98">
        <f t="shared" si="16"/>
        <v>0</v>
      </c>
      <c r="U98">
        <f t="shared" ref="U98:U161" si="29">ABS(Q98)+ABS(S98)</f>
        <v>0</v>
      </c>
      <c r="V98">
        <f t="shared" si="17"/>
        <v>0</v>
      </c>
      <c r="W98">
        <f>IF(ABS(V98)&gt;0,V98*(C98-A98),0)</f>
        <v>0</v>
      </c>
      <c r="X98">
        <f>SUM($W$34:W98)</f>
        <v>49.802441550000509</v>
      </c>
      <c r="Y98">
        <f>IF(P98="close",X98,0)</f>
        <v>0</v>
      </c>
      <c r="Z98">
        <f t="shared" si="18"/>
        <v>0</v>
      </c>
    </row>
    <row r="99" spans="1:26">
      <c r="A99">
        <v>100.2453788</v>
      </c>
      <c r="B99" s="2">
        <f t="shared" si="19"/>
        <v>-4.7835039859012623E-3</v>
      </c>
      <c r="C99">
        <v>102.80136419999999</v>
      </c>
      <c r="D99" s="3">
        <f t="shared" si="20"/>
        <v>-2.9375543082062446E-3</v>
      </c>
      <c r="E99" s="3">
        <f t="shared" si="21"/>
        <v>-3.594789624054644E-3</v>
      </c>
      <c r="F99" s="3">
        <f>STDEV($E$3:E99)</f>
        <v>1.3433732472047166E-2</v>
      </c>
      <c r="G99" s="11">
        <f t="shared" si="27"/>
        <v>-0.2675942543544515</v>
      </c>
      <c r="H99" s="3">
        <f t="shared" si="22"/>
        <v>2.3701679547428285E-3</v>
      </c>
      <c r="I99" s="5">
        <f t="shared" si="23"/>
        <v>0.35809160898434889</v>
      </c>
      <c r="J99" s="6">
        <f t="shared" si="24"/>
        <v>1.3095223245314003E-2</v>
      </c>
      <c r="K99" s="4">
        <f t="shared" si="25"/>
        <v>6.5723531584839924E-4</v>
      </c>
      <c r="L99">
        <f t="shared" si="28"/>
        <v>-0.2675942543544515</v>
      </c>
      <c r="M99">
        <f>RSQ($D$3:D99,$B$3:B99)</f>
        <v>9.1050024359483547E-2</v>
      </c>
      <c r="N99">
        <v>67</v>
      </c>
      <c r="O99" t="str">
        <f t="shared" si="26"/>
        <v/>
      </c>
      <c r="P99" t="str">
        <f t="shared" ref="P99:P162" si="30">IF(AND(OR(O98="sellY",P98="sellhold"),L99&gt;0.5),"sellhold",IF(AND(OR(O98="sellY",P98="sellhold"),L99&lt;0.5,O99&lt;&gt;"buyY"),"close",IF(AND(OR(O98="sellY",P98="sellhold"),L99&lt;0.5,O99="buyY"),"close&amp;buy",IF(AND(OR(O98="buyY",P98="buyhold"),L99&lt;-0.5),"buyhold",IF(AND(OR(O98="buyY",P98="buyhold"),L99&gt;-0.5,O99&lt;&gt;"sellY"),"close",IF(AND(OR(O98="buyY",P98="buyhold"),L99&gt;-0.5,O99="sellY"),"close&amp;sell",""))))))</f>
        <v/>
      </c>
      <c r="Q99">
        <f t="shared" ref="Q99:Q162" si="31">IF(O99="sellY",MAX(10+R99,Q98),IF(O99="buyY",MIN(-10+R99,Q98),IF(P99="sellhold",Q98+R99,IF(P99="buyhold",Q98+R99,0))))</f>
        <v>0</v>
      </c>
      <c r="R99">
        <f t="shared" ref="R99:R162" si="32">IF(AND(L99&gt;2.5,Q98&lt;15),10,IF(AND(L99&gt;2,Q98&lt;15),5,IF(AND(L99&lt;-2.5,Q98&gt;-15),-10,IF(AND(L99&lt;-2,Q98&gt;-15),-5,0))))</f>
        <v>0</v>
      </c>
      <c r="S99">
        <f t="shared" ref="S99:S162" si="33">IF(O99="sellY",MIN(-10+T99,S98),IF(O99="buyY",MAX(10+T99,S98),IF(P99="sellhold",S98+T99,IF(P99="buyhold",S98+T99,0))))</f>
        <v>0</v>
      </c>
      <c r="T99">
        <f t="shared" ref="T99:T162" si="34">IF(AND(L99&gt;2.5,Q98&lt;15),-10,IF(AND(L99&gt;2,Q98&lt;15),-5,IF(AND(L99&lt;-2.5,Q98&gt;-15),10,IF(AND(L99&lt;-2,Q98&gt;-15),5,0))))</f>
        <v>0</v>
      </c>
      <c r="U99">
        <f t="shared" si="29"/>
        <v>0</v>
      </c>
      <c r="V99">
        <f t="shared" ref="V99:V162" si="35">Q99-Q98</f>
        <v>0</v>
      </c>
      <c r="W99">
        <f>IF(ABS(V99)&gt;0,V99*(C99-A99),0)</f>
        <v>0</v>
      </c>
      <c r="X99">
        <f>SUM($W$34:W99)</f>
        <v>49.802441550000509</v>
      </c>
      <c r="Y99">
        <f>IF(P99="close",X99,0)</f>
        <v>0</v>
      </c>
      <c r="Z99">
        <f t="shared" si="18"/>
        <v>0</v>
      </c>
    </row>
    <row r="100" spans="1:26">
      <c r="A100">
        <v>100.5560534</v>
      </c>
      <c r="B100" s="2">
        <f t="shared" si="19"/>
        <v>3.099141364110429E-3</v>
      </c>
      <c r="C100">
        <v>103.8490493</v>
      </c>
      <c r="D100" s="3">
        <f t="shared" si="20"/>
        <v>1.0191354055980607E-2</v>
      </c>
      <c r="E100" s="3">
        <f t="shared" si="21"/>
        <v>7.6061890531005302E-3</v>
      </c>
      <c r="F100" s="3">
        <f>STDEV($E$3:E100)</f>
        <v>1.3386676137029327E-2</v>
      </c>
      <c r="G100" s="11">
        <f t="shared" si="27"/>
        <v>0.56819101136396355</v>
      </c>
      <c r="H100" s="3">
        <f t="shared" si="22"/>
        <v>1.5343985644698853E-3</v>
      </c>
      <c r="I100" s="5">
        <f t="shared" si="23"/>
        <v>0.33905082568306832</v>
      </c>
      <c r="J100" s="6">
        <f t="shared" si="24"/>
        <v>1.1412000036483308E-2</v>
      </c>
      <c r="K100" s="4">
        <f t="shared" si="25"/>
        <v>2.5851650028800768E-3</v>
      </c>
      <c r="L100">
        <f t="shared" si="28"/>
        <v>0.56819101136396355</v>
      </c>
      <c r="M100">
        <f>RSQ($D$3:D100,$B$3:B100)</f>
        <v>9.1506326077547148E-2</v>
      </c>
      <c r="N100">
        <v>68</v>
      </c>
      <c r="O100" t="str">
        <f t="shared" si="26"/>
        <v/>
      </c>
      <c r="P100" t="str">
        <f t="shared" si="30"/>
        <v/>
      </c>
      <c r="Q100">
        <f t="shared" si="31"/>
        <v>0</v>
      </c>
      <c r="R100">
        <f t="shared" si="32"/>
        <v>0</v>
      </c>
      <c r="S100">
        <f t="shared" si="33"/>
        <v>0</v>
      </c>
      <c r="T100">
        <f t="shared" si="34"/>
        <v>0</v>
      </c>
      <c r="U100">
        <f t="shared" si="29"/>
        <v>0</v>
      </c>
      <c r="V100">
        <f t="shared" si="35"/>
        <v>0</v>
      </c>
      <c r="W100">
        <f>IF(ABS(V100)&gt;0,V100*(C100-A100),0)</f>
        <v>0</v>
      </c>
      <c r="X100">
        <f>SUM($W$34:W100)</f>
        <v>49.802441550000509</v>
      </c>
      <c r="Y100">
        <f>IF(P100="close",X100,0)</f>
        <v>0</v>
      </c>
      <c r="Z100">
        <f t="shared" ref="Z100:Z163" si="36">ABS(U100-U99)</f>
        <v>0</v>
      </c>
    </row>
    <row r="101" spans="1:26">
      <c r="A101">
        <v>101.24597249999999</v>
      </c>
      <c r="B101" s="2">
        <f t="shared" si="19"/>
        <v>6.8610399540600647E-3</v>
      </c>
      <c r="C101">
        <v>105.2557044</v>
      </c>
      <c r="D101" s="3">
        <f t="shared" si="20"/>
        <v>1.3545189960636401E-2</v>
      </c>
      <c r="E101" s="3">
        <f t="shared" si="21"/>
        <v>9.4028692726022198E-3</v>
      </c>
      <c r="F101" s="3">
        <f>STDEV($E$3:E101)</f>
        <v>1.3351499663621147E-2</v>
      </c>
      <c r="G101" s="11">
        <f t="shared" si="27"/>
        <v>0.7042556648690359</v>
      </c>
      <c r="H101" s="3">
        <f t="shared" si="22"/>
        <v>1.7216990456464763E-3</v>
      </c>
      <c r="I101" s="5">
        <f t="shared" si="23"/>
        <v>0.35280681333961444</v>
      </c>
      <c r="J101" s="6">
        <f t="shared" si="24"/>
        <v>1.1562038574355902E-2</v>
      </c>
      <c r="K101" s="4">
        <f t="shared" si="25"/>
        <v>4.1423206880341823E-3</v>
      </c>
      <c r="L101">
        <f t="shared" si="28"/>
        <v>0.7042556648690359</v>
      </c>
      <c r="M101">
        <f>RSQ($D$3:D101,$B$3:B101)</f>
        <v>9.3364093749276303E-2</v>
      </c>
      <c r="N101">
        <v>69</v>
      </c>
      <c r="O101" t="str">
        <f t="shared" si="26"/>
        <v/>
      </c>
      <c r="P101" t="str">
        <f t="shared" si="30"/>
        <v/>
      </c>
      <c r="Q101">
        <f t="shared" si="31"/>
        <v>0</v>
      </c>
      <c r="R101">
        <f t="shared" si="32"/>
        <v>0</v>
      </c>
      <c r="S101">
        <f t="shared" si="33"/>
        <v>0</v>
      </c>
      <c r="T101">
        <f t="shared" si="34"/>
        <v>0</v>
      </c>
      <c r="U101">
        <f t="shared" si="29"/>
        <v>0</v>
      </c>
      <c r="V101">
        <f t="shared" si="35"/>
        <v>0</v>
      </c>
      <c r="W101">
        <f>IF(ABS(V101)&gt;0,V101*(C101-A101),0)</f>
        <v>0</v>
      </c>
      <c r="X101">
        <f>SUM($W$34:W101)</f>
        <v>49.802441550000509</v>
      </c>
      <c r="Y101">
        <f>IF(P101="close",X101,0)</f>
        <v>0</v>
      </c>
      <c r="Z101">
        <f t="shared" si="36"/>
        <v>0</v>
      </c>
    </row>
    <row r="102" spans="1:26">
      <c r="A102">
        <v>100.6819696</v>
      </c>
      <c r="B102" s="2">
        <f t="shared" si="19"/>
        <v>-5.5706205992538749E-3</v>
      </c>
      <c r="C102">
        <v>103.8024523</v>
      </c>
      <c r="D102" s="3">
        <f t="shared" si="20"/>
        <v>-1.3806872589795715E-2</v>
      </c>
      <c r="E102" s="3">
        <f t="shared" si="21"/>
        <v>-1.2837248704682589E-2</v>
      </c>
      <c r="F102" s="3">
        <f>STDEV($E$3:E102)</f>
        <v>1.3346951773739827E-2</v>
      </c>
      <c r="G102" s="11">
        <f t="shared" si="27"/>
        <v>-0.96181127513623899</v>
      </c>
      <c r="H102" s="3">
        <f t="shared" si="22"/>
        <v>1.1649801006415788E-3</v>
      </c>
      <c r="I102" s="5">
        <f t="shared" si="23"/>
        <v>0.38318961913159427</v>
      </c>
      <c r="J102" s="6">
        <f t="shared" si="24"/>
        <v>1.1976453899038935E-2</v>
      </c>
      <c r="K102" s="4">
        <f t="shared" si="25"/>
        <v>-9.6962388511312708E-4</v>
      </c>
      <c r="L102">
        <f t="shared" si="28"/>
        <v>-0.96181127513623899</v>
      </c>
      <c r="M102">
        <f>RSQ($D$3:D102,$B$3:B102)</f>
        <v>9.4947805331788773E-2</v>
      </c>
      <c r="N102">
        <v>70</v>
      </c>
      <c r="O102" t="str">
        <f t="shared" si="26"/>
        <v/>
      </c>
      <c r="P102" t="str">
        <f t="shared" si="30"/>
        <v/>
      </c>
      <c r="Q102">
        <f t="shared" si="31"/>
        <v>0</v>
      </c>
      <c r="R102">
        <f t="shared" si="32"/>
        <v>0</v>
      </c>
      <c r="S102">
        <f t="shared" si="33"/>
        <v>0</v>
      </c>
      <c r="T102">
        <f t="shared" si="34"/>
        <v>0</v>
      </c>
      <c r="U102">
        <f t="shared" si="29"/>
        <v>0</v>
      </c>
      <c r="V102">
        <f t="shared" si="35"/>
        <v>0</v>
      </c>
      <c r="W102">
        <f>IF(ABS(V102)&gt;0,V102*(C102-A102),0)</f>
        <v>0</v>
      </c>
      <c r="X102">
        <f>SUM($W$34:W102)</f>
        <v>49.802441550000509</v>
      </c>
      <c r="Y102">
        <f>IF(P102="close",X102,0)</f>
        <v>0</v>
      </c>
      <c r="Z102">
        <f t="shared" si="36"/>
        <v>0</v>
      </c>
    </row>
    <row r="103" spans="1:26">
      <c r="A103">
        <v>99.585510740000004</v>
      </c>
      <c r="B103" s="2">
        <f t="shared" si="19"/>
        <v>-1.0890319928743215E-2</v>
      </c>
      <c r="C103">
        <v>102.51412809999999</v>
      </c>
      <c r="D103" s="3">
        <f t="shared" si="20"/>
        <v>-1.2411307935930193E-2</v>
      </c>
      <c r="E103" s="3">
        <f t="shared" si="21"/>
        <v>-8.5709912966656157E-3</v>
      </c>
      <c r="F103" s="3">
        <f>STDEV($E$3:E103)</f>
        <v>1.330735252025758E-2</v>
      </c>
      <c r="G103" s="11">
        <f t="shared" si="27"/>
        <v>-0.64407937518887592</v>
      </c>
      <c r="H103" s="3">
        <f t="shared" si="22"/>
        <v>6.6708801941699138E-4</v>
      </c>
      <c r="I103" s="5">
        <f t="shared" si="23"/>
        <v>0.41389093141194244</v>
      </c>
      <c r="J103" s="6">
        <f t="shared" si="24"/>
        <v>1.2286237530717024E-2</v>
      </c>
      <c r="K103" s="4">
        <f t="shared" si="25"/>
        <v>-3.8403166392645769E-3</v>
      </c>
      <c r="L103">
        <f t="shared" si="28"/>
        <v>-0.64407937518887592</v>
      </c>
      <c r="M103">
        <f>RSQ($D$3:D103,$B$3:B103)</f>
        <v>9.8257803262968513E-2</v>
      </c>
      <c r="N103">
        <v>71</v>
      </c>
      <c r="O103" t="str">
        <f t="shared" si="26"/>
        <v/>
      </c>
      <c r="P103" t="str">
        <f t="shared" si="30"/>
        <v/>
      </c>
      <c r="Q103">
        <f t="shared" si="31"/>
        <v>0</v>
      </c>
      <c r="R103">
        <f t="shared" si="32"/>
        <v>0</v>
      </c>
      <c r="S103">
        <f t="shared" si="33"/>
        <v>0</v>
      </c>
      <c r="T103">
        <f t="shared" si="34"/>
        <v>0</v>
      </c>
      <c r="U103">
        <f t="shared" si="29"/>
        <v>0</v>
      </c>
      <c r="V103">
        <f t="shared" si="35"/>
        <v>0</v>
      </c>
      <c r="W103">
        <f>IF(ABS(V103)&gt;0,V103*(C103-A103),0)</f>
        <v>0</v>
      </c>
      <c r="X103">
        <f>SUM($W$34:W103)</f>
        <v>49.802441550000509</v>
      </c>
      <c r="Y103">
        <f>IF(P103="close",X103,0)</f>
        <v>0</v>
      </c>
      <c r="Z103">
        <f t="shared" si="36"/>
        <v>0</v>
      </c>
    </row>
    <row r="104" spans="1:26">
      <c r="A104">
        <v>99.236518810000007</v>
      </c>
      <c r="B104" s="2">
        <f t="shared" si="19"/>
        <v>-3.5044448475155436E-3</v>
      </c>
      <c r="C104">
        <v>103.2525533</v>
      </c>
      <c r="D104" s="3">
        <f t="shared" si="20"/>
        <v>7.2031554448738358E-3</v>
      </c>
      <c r="E104" s="3">
        <f t="shared" si="21"/>
        <v>8.3069720613381942E-3</v>
      </c>
      <c r="F104" s="3">
        <f>STDEV($E$3:E104)</f>
        <v>1.3267407331367127E-2</v>
      </c>
      <c r="G104" s="11">
        <f t="shared" si="27"/>
        <v>0.62611871738486913</v>
      </c>
      <c r="H104" s="3">
        <f t="shared" si="22"/>
        <v>3.719927084794082E-4</v>
      </c>
      <c r="I104" s="5">
        <f t="shared" si="23"/>
        <v>0.42112499672809306</v>
      </c>
      <c r="J104" s="6">
        <f t="shared" si="24"/>
        <v>1.2051650109172127E-2</v>
      </c>
      <c r="K104" s="4">
        <f t="shared" si="25"/>
        <v>-1.1038166164643577E-3</v>
      </c>
      <c r="L104">
        <f t="shared" si="28"/>
        <v>0.62611871738486913</v>
      </c>
      <c r="M104">
        <f>RSQ($D$3:D104,$B$3:B104)</f>
        <v>9.7119346468474241E-2</v>
      </c>
      <c r="N104">
        <v>72</v>
      </c>
      <c r="O104" t="str">
        <f t="shared" si="26"/>
        <v/>
      </c>
      <c r="P104" t="str">
        <f t="shared" si="30"/>
        <v/>
      </c>
      <c r="Q104">
        <f t="shared" si="31"/>
        <v>0</v>
      </c>
      <c r="R104">
        <f t="shared" si="32"/>
        <v>0</v>
      </c>
      <c r="S104">
        <f t="shared" si="33"/>
        <v>0</v>
      </c>
      <c r="T104">
        <f t="shared" si="34"/>
        <v>0</v>
      </c>
      <c r="U104">
        <f t="shared" si="29"/>
        <v>0</v>
      </c>
      <c r="V104">
        <f t="shared" si="35"/>
        <v>0</v>
      </c>
      <c r="W104">
        <f>IF(ABS(V104)&gt;0,V104*(C104-A104),0)</f>
        <v>0</v>
      </c>
      <c r="X104">
        <f>SUM($W$34:W104)</f>
        <v>49.802441550000509</v>
      </c>
      <c r="Y104">
        <f>IF(P104="close",X104,0)</f>
        <v>0</v>
      </c>
      <c r="Z104">
        <f t="shared" si="36"/>
        <v>0</v>
      </c>
    </row>
    <row r="105" spans="1:26">
      <c r="A105">
        <v>98.639679389999998</v>
      </c>
      <c r="B105" s="2">
        <f t="shared" si="19"/>
        <v>-6.0143123434501814E-3</v>
      </c>
      <c r="C105">
        <v>100.6723154</v>
      </c>
      <c r="D105" s="3">
        <f t="shared" si="20"/>
        <v>-2.4989579603936052E-2</v>
      </c>
      <c r="E105" s="3">
        <f t="shared" si="21"/>
        <v>-2.0058019863999934E-2</v>
      </c>
      <c r="F105" s="3">
        <f>STDEV($E$3:E105)</f>
        <v>1.3349165390084435E-2</v>
      </c>
      <c r="G105" s="11">
        <f t="shared" si="27"/>
        <v>-1.5025673349510478</v>
      </c>
      <c r="H105" s="3">
        <f t="shared" si="22"/>
        <v>-1.6648402158479683E-3</v>
      </c>
      <c r="I105" s="5">
        <f t="shared" si="23"/>
        <v>0.54315761096873083</v>
      </c>
      <c r="J105" s="6">
        <f t="shared" si="24"/>
        <v>1.2452531227391657E-2</v>
      </c>
      <c r="K105" s="4">
        <f t="shared" si="25"/>
        <v>-4.9315597399361179E-3</v>
      </c>
      <c r="L105">
        <f t="shared" si="28"/>
        <v>-1.5025673349510478</v>
      </c>
      <c r="M105">
        <f>RSQ($D$3:D105,$B$3:B105)</f>
        <v>9.8794921744313521E-2</v>
      </c>
      <c r="N105">
        <v>73</v>
      </c>
      <c r="O105" t="str">
        <f t="shared" si="26"/>
        <v>buyY</v>
      </c>
      <c r="P105" t="str">
        <f t="shared" si="30"/>
        <v/>
      </c>
      <c r="Q105">
        <f t="shared" si="31"/>
        <v>-10</v>
      </c>
      <c r="R105">
        <f t="shared" si="32"/>
        <v>0</v>
      </c>
      <c r="S105">
        <f t="shared" si="33"/>
        <v>10</v>
      </c>
      <c r="T105">
        <f t="shared" si="34"/>
        <v>0</v>
      </c>
      <c r="U105">
        <f t="shared" si="29"/>
        <v>20</v>
      </c>
      <c r="V105">
        <f t="shared" si="35"/>
        <v>-10</v>
      </c>
      <c r="W105">
        <f>IF(ABS(V105)&gt;0,V105*(C105-A105),0)</f>
        <v>-20.326360100000045</v>
      </c>
      <c r="X105">
        <f>SUM($W$34:W105)</f>
        <v>29.476081450000464</v>
      </c>
      <c r="Y105">
        <f>IF(P105="close",X105,0)</f>
        <v>0</v>
      </c>
      <c r="Z105">
        <f t="shared" si="36"/>
        <v>20</v>
      </c>
    </row>
    <row r="106" spans="1:26">
      <c r="A106">
        <v>100.2331485</v>
      </c>
      <c r="B106" s="2">
        <f t="shared" si="19"/>
        <v>1.6154443321939115E-2</v>
      </c>
      <c r="C106">
        <v>101.3468221</v>
      </c>
      <c r="D106" s="3">
        <f t="shared" si="20"/>
        <v>6.7000217221585322E-3</v>
      </c>
      <c r="E106" s="3">
        <f t="shared" si="21"/>
        <v>-4.4457899114448349E-4</v>
      </c>
      <c r="F106" s="3">
        <f>STDEV($E$3:E106)</f>
        <v>1.328422625630101E-2</v>
      </c>
      <c r="G106" s="11">
        <f t="shared" si="27"/>
        <v>-3.3466683159932599E-2</v>
      </c>
      <c r="H106" s="3">
        <f t="shared" si="22"/>
        <v>-1.5430399386826303E-3</v>
      </c>
      <c r="I106" s="5">
        <f t="shared" si="23"/>
        <v>0.53778644542873766</v>
      </c>
      <c r="J106" s="6">
        <f t="shared" si="24"/>
        <v>1.2446769253908745E-2</v>
      </c>
      <c r="K106" s="4">
        <f t="shared" si="25"/>
        <v>7.1446007133030157E-3</v>
      </c>
      <c r="L106">
        <f t="shared" si="28"/>
        <v>-3.3466683159932599E-2</v>
      </c>
      <c r="M106">
        <f>RSQ($D$3:D106,$B$3:B106)</f>
        <v>0.10068164837574467</v>
      </c>
      <c r="N106">
        <v>74</v>
      </c>
      <c r="O106" t="str">
        <f t="shared" si="26"/>
        <v/>
      </c>
      <c r="P106" t="str">
        <f t="shared" si="30"/>
        <v>close</v>
      </c>
      <c r="Q106">
        <f t="shared" si="31"/>
        <v>0</v>
      </c>
      <c r="R106">
        <f t="shared" si="32"/>
        <v>0</v>
      </c>
      <c r="S106">
        <f t="shared" si="33"/>
        <v>0</v>
      </c>
      <c r="T106">
        <f t="shared" si="34"/>
        <v>0</v>
      </c>
      <c r="U106">
        <f t="shared" si="29"/>
        <v>0</v>
      </c>
      <c r="V106">
        <f t="shared" si="35"/>
        <v>10</v>
      </c>
      <c r="W106">
        <f>IF(ABS(V106)&gt;0,V106*(C106-A106),0)</f>
        <v>11.136735999999985</v>
      </c>
      <c r="X106">
        <f>SUM($W$34:W106)</f>
        <v>40.612817450000449</v>
      </c>
      <c r="Y106">
        <f>IF(P106="close",X106,0)</f>
        <v>40.612817450000449</v>
      </c>
      <c r="Z106">
        <f t="shared" si="36"/>
        <v>20</v>
      </c>
    </row>
    <row r="107" spans="1:26">
      <c r="A107">
        <v>100.2819154</v>
      </c>
      <c r="B107" s="2">
        <f t="shared" si="19"/>
        <v>4.8653465175748663E-4</v>
      </c>
      <c r="C107">
        <v>101.1255184</v>
      </c>
      <c r="D107" s="3">
        <f t="shared" si="20"/>
        <v>-2.1836274232815128E-3</v>
      </c>
      <c r="E107" s="3">
        <f t="shared" si="21"/>
        <v>-8.5001989471478515E-4</v>
      </c>
      <c r="F107" s="3">
        <f>STDEV($E$3:E107)</f>
        <v>1.3220354098950855E-2</v>
      </c>
      <c r="G107" s="11">
        <f t="shared" si="27"/>
        <v>-6.4296303136255728E-2</v>
      </c>
      <c r="H107" s="3">
        <f t="shared" si="22"/>
        <v>-1.5961083668704587E-3</v>
      </c>
      <c r="I107" s="5">
        <f t="shared" si="23"/>
        <v>0.53953163943310389</v>
      </c>
      <c r="J107" s="6">
        <f t="shared" si="24"/>
        <v>1.2430221330592871E-2</v>
      </c>
      <c r="K107" s="4">
        <f t="shared" si="25"/>
        <v>-1.3336075285667276E-3</v>
      </c>
      <c r="L107">
        <f t="shared" si="28"/>
        <v>-6.4296303136255728E-2</v>
      </c>
      <c r="M107">
        <f>RSQ($D$3:D107,$B$3:B107)</f>
        <v>0.10062077442918144</v>
      </c>
      <c r="N107">
        <v>75</v>
      </c>
      <c r="O107" t="str">
        <f t="shared" si="26"/>
        <v/>
      </c>
      <c r="P107" t="str">
        <f t="shared" si="30"/>
        <v/>
      </c>
      <c r="Q107">
        <f t="shared" si="31"/>
        <v>0</v>
      </c>
      <c r="R107">
        <f t="shared" si="32"/>
        <v>0</v>
      </c>
      <c r="S107">
        <f t="shared" si="33"/>
        <v>0</v>
      </c>
      <c r="T107">
        <f t="shared" si="34"/>
        <v>0</v>
      </c>
      <c r="U107">
        <f t="shared" si="29"/>
        <v>0</v>
      </c>
      <c r="V107">
        <f t="shared" si="35"/>
        <v>0</v>
      </c>
      <c r="W107">
        <f>IF(ABS(V107)&gt;0,V107*(C107-A107),0)</f>
        <v>0</v>
      </c>
      <c r="X107">
        <f>SUM($W$34:W107)</f>
        <v>40.612817450000449</v>
      </c>
      <c r="Y107">
        <f>IF(P107="close",X107,0)</f>
        <v>0</v>
      </c>
      <c r="Z107">
        <f t="shared" si="36"/>
        <v>0</v>
      </c>
    </row>
    <row r="108" spans="1:26">
      <c r="A108">
        <v>102.1078737</v>
      </c>
      <c r="B108" s="2">
        <f t="shared" si="19"/>
        <v>1.8208251135976967E-2</v>
      </c>
      <c r="C108">
        <v>101.81022780000001</v>
      </c>
      <c r="D108" s="3">
        <f t="shared" si="20"/>
        <v>6.7708864274163526E-3</v>
      </c>
      <c r="E108" s="3">
        <f t="shared" si="21"/>
        <v>-2.8318063507183026E-4</v>
      </c>
      <c r="F108" s="3">
        <f>STDEV($E$3:E108)</f>
        <v>1.3157251145306819E-2</v>
      </c>
      <c r="G108" s="11">
        <f t="shared" si="27"/>
        <v>-2.1522781008314229E-2</v>
      </c>
      <c r="H108" s="3">
        <f t="shared" si="22"/>
        <v>-1.7605201387039639E-3</v>
      </c>
      <c r="I108" s="5">
        <f t="shared" si="23"/>
        <v>0.48409850761426232</v>
      </c>
      <c r="J108" s="6">
        <f t="shared" si="24"/>
        <v>1.1805358848574659E-2</v>
      </c>
      <c r="K108" s="4">
        <f t="shared" si="25"/>
        <v>7.0540670624881828E-3</v>
      </c>
      <c r="L108">
        <f t="shared" si="28"/>
        <v>-2.1522781008314229E-2</v>
      </c>
      <c r="M108">
        <f>RSQ($D$3:D108,$B$3:B108)</f>
        <v>0.10257352622241901</v>
      </c>
      <c r="N108">
        <v>76</v>
      </c>
      <c r="O108" t="str">
        <f t="shared" si="26"/>
        <v/>
      </c>
      <c r="P108" t="str">
        <f t="shared" si="30"/>
        <v/>
      </c>
      <c r="Q108">
        <f t="shared" si="31"/>
        <v>0</v>
      </c>
      <c r="R108">
        <f t="shared" si="32"/>
        <v>0</v>
      </c>
      <c r="S108">
        <f t="shared" si="33"/>
        <v>0</v>
      </c>
      <c r="T108">
        <f t="shared" si="34"/>
        <v>0</v>
      </c>
      <c r="U108">
        <f t="shared" si="29"/>
        <v>0</v>
      </c>
      <c r="V108">
        <f t="shared" si="35"/>
        <v>0</v>
      </c>
      <c r="W108">
        <f>IF(ABS(V108)&gt;0,V108*(C108-A108),0)</f>
        <v>0</v>
      </c>
      <c r="X108">
        <f>SUM($W$34:W108)</f>
        <v>40.612817450000449</v>
      </c>
      <c r="Y108">
        <f>IF(P108="close",X108,0)</f>
        <v>0</v>
      </c>
      <c r="Z108">
        <f t="shared" si="36"/>
        <v>0</v>
      </c>
    </row>
    <row r="109" spans="1:26">
      <c r="A109">
        <v>101.1964601</v>
      </c>
      <c r="B109" s="2">
        <f t="shared" si="19"/>
        <v>-8.9259874579094584E-3</v>
      </c>
      <c r="C109">
        <v>101.83849789999999</v>
      </c>
      <c r="D109" s="3">
        <f t="shared" si="20"/>
        <v>2.7767445973621605E-4</v>
      </c>
      <c r="E109" s="3">
        <f t="shared" si="21"/>
        <v>6.0129444203815743E-3</v>
      </c>
      <c r="F109" s="3">
        <f>STDEV($E$3:E109)</f>
        <v>1.3108873200788481E-2</v>
      </c>
      <c r="G109" s="11">
        <f t="shared" si="27"/>
        <v>0.45869269831825848</v>
      </c>
      <c r="H109" s="3">
        <f t="shared" si="22"/>
        <v>-1.5837836238637747E-3</v>
      </c>
      <c r="I109" s="5">
        <f t="shared" si="23"/>
        <v>0.46510107216237295</v>
      </c>
      <c r="J109" s="6">
        <f t="shared" si="24"/>
        <v>1.1785733286016821E-2</v>
      </c>
      <c r="K109" s="4">
        <f t="shared" si="25"/>
        <v>-5.7352699606453578E-3</v>
      </c>
      <c r="L109">
        <f t="shared" si="28"/>
        <v>0.45869269831825848</v>
      </c>
      <c r="M109">
        <f>RSQ($D$3:D109,$B$3:B109)</f>
        <v>0.10210159377145658</v>
      </c>
      <c r="N109">
        <v>77</v>
      </c>
      <c r="O109" t="str">
        <f t="shared" si="26"/>
        <v/>
      </c>
      <c r="P109" t="str">
        <f t="shared" si="30"/>
        <v/>
      </c>
      <c r="Q109">
        <f t="shared" si="31"/>
        <v>0</v>
      </c>
      <c r="R109">
        <f t="shared" si="32"/>
        <v>0</v>
      </c>
      <c r="S109">
        <f t="shared" si="33"/>
        <v>0</v>
      </c>
      <c r="T109">
        <f t="shared" si="34"/>
        <v>0</v>
      </c>
      <c r="U109">
        <f t="shared" si="29"/>
        <v>0</v>
      </c>
      <c r="V109">
        <f t="shared" si="35"/>
        <v>0</v>
      </c>
      <c r="W109">
        <f>IF(ABS(V109)&gt;0,V109*(C109-A109),0)</f>
        <v>0</v>
      </c>
      <c r="X109">
        <f>SUM($W$34:W109)</f>
        <v>40.612817450000449</v>
      </c>
      <c r="Y109">
        <f>IF(P109="close",X109,0)</f>
        <v>0</v>
      </c>
      <c r="Z109">
        <f t="shared" si="36"/>
        <v>0</v>
      </c>
    </row>
    <row r="110" spans="1:26">
      <c r="A110">
        <v>102.0166471</v>
      </c>
      <c r="B110" s="2">
        <f t="shared" si="19"/>
        <v>8.1048981277557965E-3</v>
      </c>
      <c r="C110">
        <v>100.53981229999999</v>
      </c>
      <c r="D110" s="3">
        <f t="shared" si="20"/>
        <v>-1.2752403332531862E-2</v>
      </c>
      <c r="E110" s="3">
        <f t="shared" si="21"/>
        <v>-1.4064938162122714E-2</v>
      </c>
      <c r="F110" s="3">
        <f>STDEV($E$3:E110)</f>
        <v>1.3115934989861805E-2</v>
      </c>
      <c r="G110" s="11">
        <f t="shared" si="27"/>
        <v>-1.0723549768273828</v>
      </c>
      <c r="H110" s="3">
        <f t="shared" si="22"/>
        <v>-2.2897440068265257E-3</v>
      </c>
      <c r="I110" s="5">
        <f t="shared" si="23"/>
        <v>0.44445701594707498</v>
      </c>
      <c r="J110" s="6">
        <f t="shared" si="24"/>
        <v>1.1852848721400359E-2</v>
      </c>
      <c r="K110" s="4">
        <f t="shared" si="25"/>
        <v>1.3125348295908506E-3</v>
      </c>
      <c r="L110">
        <f t="shared" si="28"/>
        <v>-1.0723549768273828</v>
      </c>
      <c r="M110">
        <f>RSQ($D$3:D110,$B$3:B110)</f>
        <v>9.7528805347194339E-2</v>
      </c>
      <c r="N110">
        <v>78</v>
      </c>
      <c r="O110" t="str">
        <f t="shared" si="26"/>
        <v/>
      </c>
      <c r="P110" t="str">
        <f t="shared" si="30"/>
        <v/>
      </c>
      <c r="Q110">
        <f t="shared" si="31"/>
        <v>0</v>
      </c>
      <c r="R110">
        <f t="shared" si="32"/>
        <v>0</v>
      </c>
      <c r="S110">
        <f t="shared" si="33"/>
        <v>0</v>
      </c>
      <c r="T110">
        <f t="shared" si="34"/>
        <v>0</v>
      </c>
      <c r="U110">
        <f t="shared" si="29"/>
        <v>0</v>
      </c>
      <c r="V110">
        <f t="shared" si="35"/>
        <v>0</v>
      </c>
      <c r="W110">
        <f>IF(ABS(V110)&gt;0,V110*(C110-A110),0)</f>
        <v>0</v>
      </c>
      <c r="X110">
        <f>SUM($W$34:W110)</f>
        <v>40.612817450000449</v>
      </c>
      <c r="Y110">
        <f>IF(P110="close",X110,0)</f>
        <v>0</v>
      </c>
      <c r="Z110">
        <f t="shared" si="36"/>
        <v>0</v>
      </c>
    </row>
    <row r="111" spans="1:26">
      <c r="A111">
        <v>103.778859</v>
      </c>
      <c r="B111" s="2">
        <f t="shared" si="19"/>
        <v>1.7273768057409496E-2</v>
      </c>
      <c r="C111">
        <v>102.1346887</v>
      </c>
      <c r="D111" s="3">
        <f t="shared" si="20"/>
        <v>1.5863132857669E-2</v>
      </c>
      <c r="E111" s="3">
        <f t="shared" si="21"/>
        <v>9.7039753326733057E-3</v>
      </c>
      <c r="F111" s="3">
        <f>STDEV($E$3:E111)</f>
        <v>1.309008519538318E-2</v>
      </c>
      <c r="G111" s="11">
        <f t="shared" si="27"/>
        <v>0.74132254968790112</v>
      </c>
      <c r="H111" s="3">
        <f t="shared" si="22"/>
        <v>-1.9420587239966744E-3</v>
      </c>
      <c r="I111" s="5">
        <f t="shared" si="23"/>
        <v>0.46898952342464689</v>
      </c>
      <c r="J111" s="6">
        <f t="shared" si="24"/>
        <v>1.216890513351979E-2</v>
      </c>
      <c r="K111" s="4">
        <f t="shared" si="25"/>
        <v>6.1591575249956938E-3</v>
      </c>
      <c r="L111">
        <f t="shared" si="28"/>
        <v>0.74132254968790112</v>
      </c>
      <c r="M111">
        <f>RSQ($D$3:D111,$B$3:B111)</f>
        <v>0.10347810261515408</v>
      </c>
      <c r="N111">
        <v>79</v>
      </c>
      <c r="O111" t="str">
        <f t="shared" si="26"/>
        <v/>
      </c>
      <c r="P111" t="str">
        <f t="shared" si="30"/>
        <v/>
      </c>
      <c r="Q111">
        <f t="shared" si="31"/>
        <v>0</v>
      </c>
      <c r="R111">
        <f t="shared" si="32"/>
        <v>0</v>
      </c>
      <c r="S111">
        <f t="shared" si="33"/>
        <v>0</v>
      </c>
      <c r="T111">
        <f t="shared" si="34"/>
        <v>0</v>
      </c>
      <c r="U111">
        <f t="shared" si="29"/>
        <v>0</v>
      </c>
      <c r="V111">
        <f t="shared" si="35"/>
        <v>0</v>
      </c>
      <c r="W111">
        <f>IF(ABS(V111)&gt;0,V111*(C111-A111),0)</f>
        <v>0</v>
      </c>
      <c r="X111">
        <f>SUM($W$34:W111)</f>
        <v>40.612817450000449</v>
      </c>
      <c r="Y111">
        <f>IF(P111="close",X111,0)</f>
        <v>0</v>
      </c>
      <c r="Z111">
        <f t="shared" si="36"/>
        <v>0</v>
      </c>
    </row>
    <row r="112" spans="1:26">
      <c r="A112">
        <v>102.47019709999999</v>
      </c>
      <c r="B112" s="2">
        <f t="shared" si="19"/>
        <v>-1.2610101061141982E-2</v>
      </c>
      <c r="C112">
        <v>104.1661703</v>
      </c>
      <c r="D112" s="3">
        <f t="shared" si="20"/>
        <v>1.9890221685279454E-2</v>
      </c>
      <c r="E112" s="3">
        <f t="shared" si="21"/>
        <v>2.4607724246022623E-2</v>
      </c>
      <c r="F112" s="3">
        <f>STDEV($E$3:E112)</f>
        <v>1.3242738320801865E-2</v>
      </c>
      <c r="G112" s="11">
        <f t="shared" si="27"/>
        <v>1.8582051272106233</v>
      </c>
      <c r="H112" s="3">
        <f t="shared" si="22"/>
        <v>-2.6819261889847283E-4</v>
      </c>
      <c r="I112" s="5">
        <f t="shared" si="23"/>
        <v>0.35283697729871816</v>
      </c>
      <c r="J112" s="6">
        <f t="shared" si="24"/>
        <v>1.2430280918160645E-2</v>
      </c>
      <c r="K112" s="4">
        <f t="shared" si="25"/>
        <v>-4.7175025607431682E-3</v>
      </c>
      <c r="L112">
        <f t="shared" si="28"/>
        <v>1.8582051272106233</v>
      </c>
      <c r="M112">
        <f>RSQ($D$3:D112,$B$3:B112)</f>
        <v>9.2617723943653432E-2</v>
      </c>
      <c r="N112">
        <v>80</v>
      </c>
      <c r="O112" t="str">
        <f t="shared" si="26"/>
        <v>sellY</v>
      </c>
      <c r="P112" t="str">
        <f t="shared" si="30"/>
        <v/>
      </c>
      <c r="Q112">
        <f t="shared" si="31"/>
        <v>10</v>
      </c>
      <c r="R112">
        <f t="shared" si="32"/>
        <v>0</v>
      </c>
      <c r="S112">
        <f t="shared" si="33"/>
        <v>-10</v>
      </c>
      <c r="T112">
        <f t="shared" si="34"/>
        <v>0</v>
      </c>
      <c r="U112">
        <f t="shared" si="29"/>
        <v>20</v>
      </c>
      <c r="V112">
        <f t="shared" si="35"/>
        <v>10</v>
      </c>
      <c r="W112">
        <f>IF(ABS(V112)&gt;0,V112*(C112-A112),0)</f>
        <v>16.959732000000116</v>
      </c>
      <c r="X112">
        <f>SUM($W$34:W112)</f>
        <v>57.572549450000565</v>
      </c>
      <c r="Y112">
        <f>IF(P112="close",X112,0)</f>
        <v>0</v>
      </c>
      <c r="Z112">
        <f t="shared" si="36"/>
        <v>20</v>
      </c>
    </row>
    <row r="113" spans="1:26">
      <c r="A113">
        <v>102.6646173</v>
      </c>
      <c r="B113" s="2">
        <f t="shared" si="19"/>
        <v>1.8973341078897016E-3</v>
      </c>
      <c r="C113">
        <v>102.8925931</v>
      </c>
      <c r="D113" s="3">
        <f t="shared" si="20"/>
        <v>-1.2226399380260267E-2</v>
      </c>
      <c r="E113" s="3">
        <f t="shared" si="21"/>
        <v>-1.2279395152196873E-2</v>
      </c>
      <c r="F113" s="3">
        <f>STDEV($E$3:E113)</f>
        <v>1.3234097776702708E-2</v>
      </c>
      <c r="G113" s="11">
        <f t="shared" si="27"/>
        <v>-0.92786039210119098</v>
      </c>
      <c r="H113" s="3">
        <f t="shared" si="22"/>
        <v>-6.5041857835709306E-4</v>
      </c>
      <c r="I113" s="5">
        <f t="shared" si="23"/>
        <v>0.37073826236965135</v>
      </c>
      <c r="J113" s="6">
        <f t="shared" si="24"/>
        <v>1.2652397781079856E-2</v>
      </c>
      <c r="K113" s="4">
        <f t="shared" si="25"/>
        <v>5.2995771936607534E-5</v>
      </c>
      <c r="L113">
        <f t="shared" si="28"/>
        <v>-0.92786039210119098</v>
      </c>
      <c r="M113">
        <f>RSQ($D$3:D113,$B$3:B113)</f>
        <v>9.1269792727414575E-2</v>
      </c>
      <c r="N113">
        <v>81</v>
      </c>
      <c r="O113" t="str">
        <f t="shared" si="26"/>
        <v/>
      </c>
      <c r="P113" t="str">
        <f t="shared" si="30"/>
        <v>close</v>
      </c>
      <c r="Q113">
        <f t="shared" si="31"/>
        <v>0</v>
      </c>
      <c r="R113">
        <f t="shared" si="32"/>
        <v>0</v>
      </c>
      <c r="S113">
        <f t="shared" si="33"/>
        <v>0</v>
      </c>
      <c r="T113">
        <f t="shared" si="34"/>
        <v>0</v>
      </c>
      <c r="U113">
        <f t="shared" si="29"/>
        <v>0</v>
      </c>
      <c r="V113">
        <f t="shared" si="35"/>
        <v>-10</v>
      </c>
      <c r="W113">
        <f>IF(ABS(V113)&gt;0,V113*(C113-A113),0)</f>
        <v>-2.2797579999999584</v>
      </c>
      <c r="X113">
        <f>SUM($W$34:W113)</f>
        <v>55.292791450000607</v>
      </c>
      <c r="Y113">
        <f>IF(P113="close",X113,0)</f>
        <v>55.292791450000607</v>
      </c>
      <c r="Z113">
        <f t="shared" si="36"/>
        <v>20</v>
      </c>
    </row>
    <row r="114" spans="1:26">
      <c r="A114">
        <v>102.4804707</v>
      </c>
      <c r="B114" s="2">
        <f t="shared" si="19"/>
        <v>-1.7936715184151898E-3</v>
      </c>
      <c r="C114">
        <v>104.5877445</v>
      </c>
      <c r="D114" s="3">
        <f t="shared" si="20"/>
        <v>1.6474960431335464E-2</v>
      </c>
      <c r="E114" s="3">
        <f t="shared" si="21"/>
        <v>1.7247324168497301E-2</v>
      </c>
      <c r="F114" s="3">
        <f>STDEV($E$3:E114)</f>
        <v>1.327568596700756E-2</v>
      </c>
      <c r="G114" s="11">
        <f t="shared" si="27"/>
        <v>1.2991663264226021</v>
      </c>
      <c r="H114" s="3">
        <f t="shared" si="22"/>
        <v>-1.4297874353460692E-4</v>
      </c>
      <c r="I114" s="5">
        <f t="shared" si="23"/>
        <v>0.35089200400713577</v>
      </c>
      <c r="J114" s="6">
        <f t="shared" si="24"/>
        <v>1.2958384712938718E-2</v>
      </c>
      <c r="K114" s="4">
        <f t="shared" si="25"/>
        <v>-7.7236373716183502E-4</v>
      </c>
      <c r="L114">
        <f t="shared" si="28"/>
        <v>1.2991663264226021</v>
      </c>
      <c r="M114">
        <f>RSQ($D$3:D114,$B$3:B114)</f>
        <v>8.9093262078323174E-2</v>
      </c>
      <c r="N114">
        <v>82</v>
      </c>
      <c r="O114" t="str">
        <f t="shared" si="26"/>
        <v/>
      </c>
      <c r="P114" t="str">
        <f t="shared" si="30"/>
        <v/>
      </c>
      <c r="Q114">
        <f t="shared" si="31"/>
        <v>0</v>
      </c>
      <c r="R114">
        <f t="shared" si="32"/>
        <v>0</v>
      </c>
      <c r="S114">
        <f t="shared" si="33"/>
        <v>0</v>
      </c>
      <c r="T114">
        <f t="shared" si="34"/>
        <v>0</v>
      </c>
      <c r="U114">
        <f t="shared" si="29"/>
        <v>0</v>
      </c>
      <c r="V114">
        <f t="shared" si="35"/>
        <v>0</v>
      </c>
      <c r="W114">
        <f>IF(ABS(V114)&gt;0,V114*(C114-A114),0)</f>
        <v>0</v>
      </c>
      <c r="X114">
        <f>SUM($W$34:W114)</f>
        <v>55.292791450000607</v>
      </c>
      <c r="Y114">
        <f>IF(P114="close",X114,0)</f>
        <v>0</v>
      </c>
      <c r="Z114">
        <f t="shared" si="36"/>
        <v>0</v>
      </c>
    </row>
    <row r="115" spans="1:26">
      <c r="A115">
        <v>103.047483</v>
      </c>
      <c r="B115" s="2">
        <f t="shared" si="19"/>
        <v>5.5328814956350685E-3</v>
      </c>
      <c r="C115">
        <v>105.279314</v>
      </c>
      <c r="D115" s="3">
        <f t="shared" si="20"/>
        <v>6.6123378346685732E-3</v>
      </c>
      <c r="E115" s="3">
        <f t="shared" si="21"/>
        <v>4.6511034610951709E-3</v>
      </c>
      <c r="F115" s="3">
        <f>STDEV($E$3:E115)</f>
        <v>1.3223293264479564E-2</v>
      </c>
      <c r="G115" s="11">
        <f t="shared" si="27"/>
        <v>0.35173563559911164</v>
      </c>
      <c r="H115" s="3">
        <f t="shared" si="22"/>
        <v>5.8760936038431376E-6</v>
      </c>
      <c r="I115" s="5">
        <f t="shared" si="23"/>
        <v>0.35340686069494825</v>
      </c>
      <c r="J115" s="6">
        <f t="shared" si="24"/>
        <v>1.2921108662365052E-2</v>
      </c>
      <c r="K115" s="4">
        <f t="shared" si="25"/>
        <v>1.9612343735734027E-3</v>
      </c>
      <c r="L115">
        <f t="shared" si="28"/>
        <v>0.35173563559911164</v>
      </c>
      <c r="M115">
        <f>RSQ($D$3:D115,$B$3:B115)</f>
        <v>8.9761263539350239E-2</v>
      </c>
      <c r="N115">
        <v>83</v>
      </c>
      <c r="O115" t="str">
        <f t="shared" si="26"/>
        <v/>
      </c>
      <c r="P115" t="str">
        <f t="shared" si="30"/>
        <v/>
      </c>
      <c r="Q115">
        <f t="shared" si="31"/>
        <v>0</v>
      </c>
      <c r="R115">
        <f t="shared" si="32"/>
        <v>0</v>
      </c>
      <c r="S115">
        <f t="shared" si="33"/>
        <v>0</v>
      </c>
      <c r="T115">
        <f t="shared" si="34"/>
        <v>0</v>
      </c>
      <c r="U115">
        <f t="shared" si="29"/>
        <v>0</v>
      </c>
      <c r="V115">
        <f t="shared" si="35"/>
        <v>0</v>
      </c>
      <c r="W115">
        <f>IF(ABS(V115)&gt;0,V115*(C115-A115),0)</f>
        <v>0</v>
      </c>
      <c r="X115">
        <f>SUM($W$34:W115)</f>
        <v>55.292791450000607</v>
      </c>
      <c r="Y115">
        <f>IF(P115="close",X115,0)</f>
        <v>0</v>
      </c>
      <c r="Z115">
        <f t="shared" si="36"/>
        <v>0</v>
      </c>
    </row>
    <row r="116" spans="1:26">
      <c r="A116">
        <v>101.0866163</v>
      </c>
      <c r="B116" s="2">
        <f t="shared" si="19"/>
        <v>-1.9028768514413853E-2</v>
      </c>
      <c r="C116">
        <v>103.6835521</v>
      </c>
      <c r="D116" s="3">
        <f t="shared" si="20"/>
        <v>-1.5157411644988487E-2</v>
      </c>
      <c r="E116" s="3">
        <f t="shared" si="21"/>
        <v>-7.5413576294138616E-3</v>
      </c>
      <c r="F116" s="3">
        <f>STDEV($E$3:E116)</f>
        <v>1.3184175028323534E-2</v>
      </c>
      <c r="G116" s="11">
        <f t="shared" si="27"/>
        <v>-0.57200072156299353</v>
      </c>
      <c r="H116" s="3">
        <f t="shared" si="22"/>
        <v>-5.0601544437313211E-4</v>
      </c>
      <c r="I116" s="5">
        <f t="shared" si="23"/>
        <v>0.37364680566773423</v>
      </c>
      <c r="J116" s="6">
        <f t="shared" si="24"/>
        <v>1.3081278268895583E-2</v>
      </c>
      <c r="K116" s="4">
        <f t="shared" si="25"/>
        <v>-7.6160540155746255E-3</v>
      </c>
      <c r="L116">
        <f t="shared" si="28"/>
        <v>-0.57200072156299353</v>
      </c>
      <c r="M116">
        <f>RSQ($D$3:D116,$B$3:B116)</f>
        <v>9.6056054369709237E-2</v>
      </c>
      <c r="N116">
        <v>84</v>
      </c>
      <c r="O116" t="str">
        <f t="shared" si="26"/>
        <v/>
      </c>
      <c r="P116" t="str">
        <f t="shared" si="30"/>
        <v/>
      </c>
      <c r="Q116">
        <f t="shared" si="31"/>
        <v>0</v>
      </c>
      <c r="R116">
        <f t="shared" si="32"/>
        <v>0</v>
      </c>
      <c r="S116">
        <f t="shared" si="33"/>
        <v>0</v>
      </c>
      <c r="T116">
        <f t="shared" si="34"/>
        <v>0</v>
      </c>
      <c r="U116">
        <f t="shared" si="29"/>
        <v>0</v>
      </c>
      <c r="V116">
        <f t="shared" si="35"/>
        <v>0</v>
      </c>
      <c r="W116">
        <f>IF(ABS(V116)&gt;0,V116*(C116-A116),0)</f>
        <v>0</v>
      </c>
      <c r="X116">
        <f>SUM($W$34:W116)</f>
        <v>55.292791450000607</v>
      </c>
      <c r="Y116">
        <f>IF(P116="close",X116,0)</f>
        <v>0</v>
      </c>
      <c r="Z116">
        <f t="shared" si="36"/>
        <v>0</v>
      </c>
    </row>
    <row r="117" spans="1:26">
      <c r="A117">
        <v>103.4947272</v>
      </c>
      <c r="B117" s="2">
        <f t="shared" si="19"/>
        <v>2.3822252521078766E-2</v>
      </c>
      <c r="C117">
        <v>104.41034209999999</v>
      </c>
      <c r="D117" s="3">
        <f t="shared" si="20"/>
        <v>7.0096942598863185E-3</v>
      </c>
      <c r="E117" s="3">
        <f t="shared" si="21"/>
        <v>-1.569849978507609E-3</v>
      </c>
      <c r="F117" s="3">
        <f>STDEV($E$3:E117)</f>
        <v>1.3127090462833392E-2</v>
      </c>
      <c r="G117" s="11">
        <f t="shared" si="27"/>
        <v>-0.11958857013687157</v>
      </c>
      <c r="H117" s="3">
        <f t="shared" si="22"/>
        <v>-3.3053487365711329E-4</v>
      </c>
      <c r="I117" s="5">
        <f t="shared" si="23"/>
        <v>0.37402336761257526</v>
      </c>
      <c r="J117" s="6">
        <f t="shared" si="24"/>
        <v>1.3109196311380116E-2</v>
      </c>
      <c r="K117" s="4">
        <f t="shared" si="25"/>
        <v>8.5795442383939276E-3</v>
      </c>
      <c r="L117">
        <f t="shared" si="28"/>
        <v>-0.11958857013687157</v>
      </c>
      <c r="M117">
        <f>RSQ($D$3:D117,$B$3:B117)</f>
        <v>9.7861727516698194E-2</v>
      </c>
      <c r="N117">
        <v>85</v>
      </c>
      <c r="O117" t="str">
        <f t="shared" si="26"/>
        <v/>
      </c>
      <c r="P117" t="str">
        <f t="shared" si="30"/>
        <v/>
      </c>
      <c r="Q117">
        <f t="shared" si="31"/>
        <v>0</v>
      </c>
      <c r="R117">
        <f t="shared" si="32"/>
        <v>0</v>
      </c>
      <c r="S117">
        <f t="shared" si="33"/>
        <v>0</v>
      </c>
      <c r="T117">
        <f t="shared" si="34"/>
        <v>0</v>
      </c>
      <c r="U117">
        <f t="shared" si="29"/>
        <v>0</v>
      </c>
      <c r="V117">
        <f t="shared" si="35"/>
        <v>0</v>
      </c>
      <c r="W117">
        <f>IF(ABS(V117)&gt;0,V117*(C117-A117),0)</f>
        <v>0</v>
      </c>
      <c r="X117">
        <f>SUM($W$34:W117)</f>
        <v>55.292791450000607</v>
      </c>
      <c r="Y117">
        <f>IF(P117="close",X117,0)</f>
        <v>0</v>
      </c>
      <c r="Z117">
        <f t="shared" si="36"/>
        <v>0</v>
      </c>
    </row>
    <row r="118" spans="1:26">
      <c r="A118">
        <v>103.8755967</v>
      </c>
      <c r="B118" s="2">
        <f t="shared" si="19"/>
        <v>3.6800860324409149E-3</v>
      </c>
      <c r="C118">
        <v>103.3632212</v>
      </c>
      <c r="D118" s="3">
        <f t="shared" si="20"/>
        <v>-1.0028900192637104E-2</v>
      </c>
      <c r="E118" s="3">
        <f t="shared" si="21"/>
        <v>-9.8199077038642786E-3</v>
      </c>
      <c r="F118" s="3">
        <f>STDEV($E$3:E118)</f>
        <v>1.3101881679528048E-2</v>
      </c>
      <c r="G118" s="11">
        <f t="shared" si="27"/>
        <v>-0.74950361666050469</v>
      </c>
      <c r="H118" s="3">
        <f t="shared" si="22"/>
        <v>-1.5941007100478688E-3</v>
      </c>
      <c r="I118" s="5">
        <f t="shared" si="23"/>
        <v>0.37637930446868739</v>
      </c>
      <c r="J118" s="6">
        <f t="shared" si="24"/>
        <v>1.2255811970655424E-2</v>
      </c>
      <c r="K118" s="4">
        <f t="shared" si="25"/>
        <v>-2.0899248877282589E-4</v>
      </c>
      <c r="L118">
        <f t="shared" si="28"/>
        <v>-0.74950361666050469</v>
      </c>
      <c r="M118">
        <f>RSQ($D$3:D118,$B$3:B118)</f>
        <v>9.6265839240166878E-2</v>
      </c>
      <c r="N118">
        <v>86</v>
      </c>
      <c r="O118" t="str">
        <f t="shared" si="26"/>
        <v/>
      </c>
      <c r="P118" t="str">
        <f t="shared" si="30"/>
        <v/>
      </c>
      <c r="Q118">
        <f t="shared" si="31"/>
        <v>0</v>
      </c>
      <c r="R118">
        <f t="shared" si="32"/>
        <v>0</v>
      </c>
      <c r="S118">
        <f t="shared" si="33"/>
        <v>0</v>
      </c>
      <c r="T118">
        <f t="shared" si="34"/>
        <v>0</v>
      </c>
      <c r="U118">
        <f t="shared" si="29"/>
        <v>0</v>
      </c>
      <c r="V118">
        <f t="shared" si="35"/>
        <v>0</v>
      </c>
      <c r="W118">
        <f>IF(ABS(V118)&gt;0,V118*(C118-A118),0)</f>
        <v>0</v>
      </c>
      <c r="X118">
        <f>SUM($W$34:W118)</f>
        <v>55.292791450000607</v>
      </c>
      <c r="Y118">
        <f>IF(P118="close",X118,0)</f>
        <v>0</v>
      </c>
      <c r="Z118">
        <f t="shared" si="36"/>
        <v>0</v>
      </c>
    </row>
    <row r="119" spans="1:26">
      <c r="A119">
        <v>106.020205</v>
      </c>
      <c r="B119" s="2">
        <f t="shared" si="19"/>
        <v>2.0645930017555332E-2</v>
      </c>
      <c r="C119">
        <v>105.7180456</v>
      </c>
      <c r="D119" s="3">
        <f t="shared" si="20"/>
        <v>2.2782033809139825E-2</v>
      </c>
      <c r="E119" s="3">
        <f t="shared" si="21"/>
        <v>1.4905256830450939E-2</v>
      </c>
      <c r="F119" s="3">
        <f>STDEV($E$3:E119)</f>
        <v>1.3118349208834642E-2</v>
      </c>
      <c r="G119" s="11">
        <f t="shared" si="27"/>
        <v>1.1362143660890573</v>
      </c>
      <c r="H119" s="3">
        <f t="shared" si="22"/>
        <v>-5.2477464767902336E-4</v>
      </c>
      <c r="I119" s="5">
        <f t="shared" si="23"/>
        <v>0.40693500458560261</v>
      </c>
      <c r="J119" s="6">
        <f t="shared" si="24"/>
        <v>1.2328419448434901E-2</v>
      </c>
      <c r="K119" s="4">
        <f t="shared" si="25"/>
        <v>7.8767769786888854E-3</v>
      </c>
      <c r="L119">
        <f t="shared" si="28"/>
        <v>1.1362143660890573</v>
      </c>
      <c r="M119">
        <f>RSQ($D$3:D119,$B$3:B119)</f>
        <v>0.10563499825011646</v>
      </c>
      <c r="N119">
        <v>87</v>
      </c>
      <c r="O119" t="str">
        <f t="shared" si="26"/>
        <v/>
      </c>
      <c r="P119" t="str">
        <f t="shared" si="30"/>
        <v/>
      </c>
      <c r="Q119">
        <f t="shared" si="31"/>
        <v>0</v>
      </c>
      <c r="R119">
        <f t="shared" si="32"/>
        <v>0</v>
      </c>
      <c r="S119">
        <f t="shared" si="33"/>
        <v>0</v>
      </c>
      <c r="T119">
        <f t="shared" si="34"/>
        <v>0</v>
      </c>
      <c r="U119">
        <f t="shared" si="29"/>
        <v>0</v>
      </c>
      <c r="V119">
        <f t="shared" si="35"/>
        <v>0</v>
      </c>
      <c r="W119">
        <f>IF(ABS(V119)&gt;0,V119*(C119-A119),0)</f>
        <v>0</v>
      </c>
      <c r="X119">
        <f>SUM($W$34:W119)</f>
        <v>55.292791450000607</v>
      </c>
      <c r="Y119">
        <f>IF(P119="close",X119,0)</f>
        <v>0</v>
      </c>
      <c r="Z119">
        <f t="shared" si="36"/>
        <v>0</v>
      </c>
    </row>
    <row r="120" spans="1:26">
      <c r="A120">
        <v>106.9812704</v>
      </c>
      <c r="B120" s="2">
        <f t="shared" si="19"/>
        <v>9.0649268222033272E-3</v>
      </c>
      <c r="C120">
        <v>104.0874134</v>
      </c>
      <c r="D120" s="3">
        <f t="shared" si="20"/>
        <v>-1.542435059923198E-2</v>
      </c>
      <c r="E120" s="3">
        <f t="shared" si="21"/>
        <v>-1.843491082017034E-2</v>
      </c>
      <c r="F120" s="3">
        <f>STDEV($E$3:E120)</f>
        <v>1.3172875957971794E-2</v>
      </c>
      <c r="G120" s="11">
        <f t="shared" si="27"/>
        <v>-1.3994598354214467</v>
      </c>
      <c r="H120" s="3">
        <f t="shared" si="22"/>
        <v>-8.6665628185748249E-4</v>
      </c>
      <c r="I120" s="5">
        <f t="shared" si="23"/>
        <v>0.42771624954534848</v>
      </c>
      <c r="J120" s="6">
        <f t="shared" si="24"/>
        <v>1.2676181142991934E-2</v>
      </c>
      <c r="K120" s="4">
        <f t="shared" si="25"/>
        <v>3.0105602209383586E-3</v>
      </c>
      <c r="L120">
        <f t="shared" si="28"/>
        <v>-1.3994598354214467</v>
      </c>
      <c r="M120">
        <f>RSQ($D$3:D120,$B$3:B120)</f>
        <v>9.9988697886628217E-2</v>
      </c>
      <c r="N120">
        <v>88</v>
      </c>
      <c r="O120" t="str">
        <f t="shared" si="26"/>
        <v/>
      </c>
      <c r="P120" t="str">
        <f t="shared" si="30"/>
        <v/>
      </c>
      <c r="Q120">
        <f t="shared" si="31"/>
        <v>0</v>
      </c>
      <c r="R120">
        <f t="shared" si="32"/>
        <v>0</v>
      </c>
      <c r="S120">
        <f t="shared" si="33"/>
        <v>0</v>
      </c>
      <c r="T120">
        <f t="shared" si="34"/>
        <v>0</v>
      </c>
      <c r="U120">
        <f t="shared" si="29"/>
        <v>0</v>
      </c>
      <c r="V120">
        <f t="shared" si="35"/>
        <v>0</v>
      </c>
      <c r="W120">
        <f>IF(ABS(V120)&gt;0,V120*(C120-A120),0)</f>
        <v>0</v>
      </c>
      <c r="X120">
        <f>SUM($W$34:W120)</f>
        <v>55.292791450000607</v>
      </c>
      <c r="Y120">
        <f>IF(P120="close",X120,0)</f>
        <v>0</v>
      </c>
      <c r="Z120">
        <f t="shared" si="36"/>
        <v>0</v>
      </c>
    </row>
    <row r="121" spans="1:26">
      <c r="A121">
        <v>107.838446</v>
      </c>
      <c r="B121" s="2">
        <f t="shared" si="19"/>
        <v>8.0123894284957475E-3</v>
      </c>
      <c r="C121">
        <v>105.80752149999999</v>
      </c>
      <c r="D121" s="3">
        <f t="shared" si="20"/>
        <v>1.6525610963063764E-2</v>
      </c>
      <c r="E121" s="3">
        <f t="shared" si="21"/>
        <v>1.3308419963321039E-2</v>
      </c>
      <c r="F121" s="3">
        <f>STDEV($E$3:E121)</f>
        <v>1.3174224390488173E-2</v>
      </c>
      <c r="G121" s="11">
        <f t="shared" si="27"/>
        <v>1.0101862218871691</v>
      </c>
      <c r="H121" s="3">
        <f t="shared" si="22"/>
        <v>-2.7723874815325893E-4</v>
      </c>
      <c r="I121" s="5">
        <f t="shared" si="23"/>
        <v>0.4361282959448004</v>
      </c>
      <c r="J121" s="6">
        <f t="shared" si="24"/>
        <v>1.2935532524462508E-2</v>
      </c>
      <c r="K121" s="4">
        <f t="shared" si="25"/>
        <v>3.2171909997427248E-3</v>
      </c>
      <c r="L121">
        <f t="shared" si="28"/>
        <v>1.0101862218871691</v>
      </c>
      <c r="M121">
        <f>RSQ($D$3:D121,$B$3:B121)</f>
        <v>0.1020605398109624</v>
      </c>
      <c r="N121">
        <v>89</v>
      </c>
      <c r="O121" t="str">
        <f t="shared" si="26"/>
        <v/>
      </c>
      <c r="P121" t="str">
        <f t="shared" si="30"/>
        <v/>
      </c>
      <c r="Q121">
        <f t="shared" si="31"/>
        <v>0</v>
      </c>
      <c r="R121">
        <f t="shared" si="32"/>
        <v>0</v>
      </c>
      <c r="S121">
        <f t="shared" si="33"/>
        <v>0</v>
      </c>
      <c r="T121">
        <f t="shared" si="34"/>
        <v>0</v>
      </c>
      <c r="U121">
        <f t="shared" si="29"/>
        <v>0</v>
      </c>
      <c r="V121">
        <f t="shared" si="35"/>
        <v>0</v>
      </c>
      <c r="W121">
        <f>IF(ABS(V121)&gt;0,V121*(C121-A121),0)</f>
        <v>0</v>
      </c>
      <c r="X121">
        <f>SUM($W$34:W121)</f>
        <v>55.292791450000607</v>
      </c>
      <c r="Y121">
        <f>IF(P121="close",X121,0)</f>
        <v>0</v>
      </c>
      <c r="Z121">
        <f t="shared" si="36"/>
        <v>0</v>
      </c>
    </row>
    <row r="122" spans="1:26">
      <c r="A122">
        <v>107.8473043</v>
      </c>
      <c r="B122" s="2">
        <f t="shared" si="19"/>
        <v>8.2144173331280987E-5</v>
      </c>
      <c r="C122">
        <v>106.1143028</v>
      </c>
      <c r="D122" s="3">
        <f t="shared" si="20"/>
        <v>2.8994280902800611E-3</v>
      </c>
      <c r="E122" s="3">
        <f t="shared" si="21"/>
        <v>2.7823371392217294E-3</v>
      </c>
      <c r="F122" s="3">
        <f>STDEV($E$3:E122)</f>
        <v>1.3121153409450657E-2</v>
      </c>
      <c r="G122" s="11">
        <f t="shared" si="27"/>
        <v>0.21204973773248623</v>
      </c>
      <c r="H122" s="3">
        <f t="shared" si="22"/>
        <v>7.5913748582964215E-5</v>
      </c>
      <c r="I122" s="5">
        <f t="shared" si="23"/>
        <v>0.50127965022306664</v>
      </c>
      <c r="J122" s="6">
        <f t="shared" si="24"/>
        <v>1.2933909792709792E-2</v>
      </c>
      <c r="K122" s="4">
        <f t="shared" si="25"/>
        <v>1.170909510583317E-4</v>
      </c>
      <c r="L122">
        <f t="shared" si="28"/>
        <v>0.21204973773248623</v>
      </c>
      <c r="M122">
        <f>RSQ($D$3:D122,$B$3:B122)</f>
        <v>0.10198948174214113</v>
      </c>
      <c r="N122">
        <v>90</v>
      </c>
      <c r="O122" t="str">
        <f t="shared" si="26"/>
        <v/>
      </c>
      <c r="P122" t="str">
        <f t="shared" si="30"/>
        <v/>
      </c>
      <c r="Q122">
        <f t="shared" si="31"/>
        <v>0</v>
      </c>
      <c r="R122">
        <f t="shared" si="32"/>
        <v>0</v>
      </c>
      <c r="S122">
        <f t="shared" si="33"/>
        <v>0</v>
      </c>
      <c r="T122">
        <f t="shared" si="34"/>
        <v>0</v>
      </c>
      <c r="U122">
        <f t="shared" si="29"/>
        <v>0</v>
      </c>
      <c r="V122">
        <f t="shared" si="35"/>
        <v>0</v>
      </c>
      <c r="W122">
        <f>IF(ABS(V122)&gt;0,V122*(C122-A122),0)</f>
        <v>0</v>
      </c>
      <c r="X122">
        <f>SUM($W$34:W122)</f>
        <v>55.292791450000607</v>
      </c>
      <c r="Y122">
        <f>IF(P122="close",X122,0)</f>
        <v>0</v>
      </c>
      <c r="Z122">
        <f t="shared" si="36"/>
        <v>0</v>
      </c>
    </row>
    <row r="123" spans="1:26">
      <c r="A123">
        <v>109.52947</v>
      </c>
      <c r="B123" s="2">
        <f t="shared" si="19"/>
        <v>1.5597661071997686E-2</v>
      </c>
      <c r="C123">
        <v>107.69145779999999</v>
      </c>
      <c r="D123" s="3">
        <f t="shared" si="20"/>
        <v>1.4862793783534998E-2</v>
      </c>
      <c r="E123" s="3">
        <f t="shared" si="21"/>
        <v>6.36860987445741E-3</v>
      </c>
      <c r="F123" s="3">
        <f>STDEV($E$3:E123)</f>
        <v>1.3078962098075313E-2</v>
      </c>
      <c r="G123" s="11">
        <f t="shared" si="27"/>
        <v>0.48693541786428207</v>
      </c>
      <c r="H123" s="3">
        <f t="shared" si="22"/>
        <v>4.4819989942109601E-5</v>
      </c>
      <c r="I123" s="5">
        <f t="shared" si="23"/>
        <v>0.54170711109401726</v>
      </c>
      <c r="J123" s="6">
        <f t="shared" si="24"/>
        <v>1.3143061413135091E-2</v>
      </c>
      <c r="K123" s="4">
        <f t="shared" si="25"/>
        <v>8.4941839090775881E-3</v>
      </c>
      <c r="L123">
        <f t="shared" si="28"/>
        <v>0.48693541786428207</v>
      </c>
      <c r="M123">
        <f>RSQ($D$3:D123,$B$3:B123)</f>
        <v>0.10628369575930238</v>
      </c>
      <c r="N123">
        <v>91</v>
      </c>
      <c r="O123" t="str">
        <f t="shared" si="26"/>
        <v/>
      </c>
      <c r="P123" t="str">
        <f t="shared" si="30"/>
        <v/>
      </c>
      <c r="Q123">
        <f t="shared" si="31"/>
        <v>0</v>
      </c>
      <c r="R123">
        <f t="shared" si="32"/>
        <v>0</v>
      </c>
      <c r="S123">
        <f t="shared" si="33"/>
        <v>0</v>
      </c>
      <c r="T123">
        <f t="shared" si="34"/>
        <v>0</v>
      </c>
      <c r="U123">
        <f t="shared" si="29"/>
        <v>0</v>
      </c>
      <c r="V123">
        <f t="shared" si="35"/>
        <v>0</v>
      </c>
      <c r="W123">
        <f>IF(ABS(V123)&gt;0,V123*(C123-A123),0)</f>
        <v>0</v>
      </c>
      <c r="X123">
        <f>SUM($W$34:W123)</f>
        <v>55.292791450000607</v>
      </c>
      <c r="Y123">
        <f>IF(P123="close",X123,0)</f>
        <v>0</v>
      </c>
      <c r="Z123">
        <f t="shared" si="36"/>
        <v>0</v>
      </c>
    </row>
    <row r="124" spans="1:26">
      <c r="A124">
        <v>107.7951709</v>
      </c>
      <c r="B124" s="2">
        <f t="shared" si="19"/>
        <v>-1.5834086479191409E-2</v>
      </c>
      <c r="C124">
        <v>107.88998599999999</v>
      </c>
      <c r="D124" s="3">
        <f t="shared" si="20"/>
        <v>1.8434906914223089E-3</v>
      </c>
      <c r="E124" s="3">
        <f t="shared" si="21"/>
        <v>9.5477218324177653E-3</v>
      </c>
      <c r="F124" s="3">
        <f>STDEV($E$3:E124)</f>
        <v>1.3052809813196816E-2</v>
      </c>
      <c r="G124" s="11">
        <f t="shared" si="27"/>
        <v>0.73146870053716007</v>
      </c>
      <c r="H124" s="3">
        <f t="shared" si="22"/>
        <v>2.9956826386170533E-4</v>
      </c>
      <c r="I124" s="5">
        <f t="shared" si="23"/>
        <v>0.50547907612955556</v>
      </c>
      <c r="J124" s="6">
        <f t="shared" si="24"/>
        <v>1.3139023601704353E-2</v>
      </c>
      <c r="K124" s="4">
        <f t="shared" si="25"/>
        <v>-7.7042311409954555E-3</v>
      </c>
      <c r="L124">
        <f t="shared" si="28"/>
        <v>0.73146870053716007</v>
      </c>
      <c r="M124">
        <f>RSQ($D$3:D124,$B$3:B124)</f>
        <v>0.10431849675962712</v>
      </c>
      <c r="N124">
        <v>92</v>
      </c>
      <c r="O124" t="str">
        <f t="shared" si="26"/>
        <v/>
      </c>
      <c r="P124" t="str">
        <f t="shared" si="30"/>
        <v/>
      </c>
      <c r="Q124">
        <f t="shared" si="31"/>
        <v>0</v>
      </c>
      <c r="R124">
        <f t="shared" si="32"/>
        <v>0</v>
      </c>
      <c r="S124">
        <f t="shared" si="33"/>
        <v>0</v>
      </c>
      <c r="T124">
        <f t="shared" si="34"/>
        <v>0</v>
      </c>
      <c r="U124">
        <f t="shared" si="29"/>
        <v>0</v>
      </c>
      <c r="V124">
        <f t="shared" si="35"/>
        <v>0</v>
      </c>
      <c r="W124">
        <f>IF(ABS(V124)&gt;0,V124*(C124-A124),0)</f>
        <v>0</v>
      </c>
      <c r="X124">
        <f>SUM($W$34:W124)</f>
        <v>55.292791450000607</v>
      </c>
      <c r="Y124">
        <f>IF(P124="close",X124,0)</f>
        <v>0</v>
      </c>
      <c r="Z124">
        <f t="shared" si="36"/>
        <v>0</v>
      </c>
    </row>
    <row r="125" spans="1:26">
      <c r="A125">
        <v>106.02761340000001</v>
      </c>
      <c r="B125" s="2">
        <f t="shared" si="19"/>
        <v>-1.6397371841821488E-2</v>
      </c>
      <c r="C125">
        <v>107.41535759999999</v>
      </c>
      <c r="D125" s="3">
        <f t="shared" si="20"/>
        <v>-4.3991886327615273E-3</v>
      </c>
      <c r="E125" s="3">
        <f t="shared" si="21"/>
        <v>3.5596324829809452E-3</v>
      </c>
      <c r="F125" s="3">
        <f>STDEV($E$3:E125)</f>
        <v>1.3002763374682631E-2</v>
      </c>
      <c r="G125" s="11">
        <f t="shared" si="27"/>
        <v>0.2737596909524494</v>
      </c>
      <c r="H125" s="3">
        <f t="shared" si="22"/>
        <v>2.805087673106155E-4</v>
      </c>
      <c r="I125" s="5">
        <f t="shared" si="23"/>
        <v>0.50247868759301295</v>
      </c>
      <c r="J125" s="6">
        <f t="shared" si="24"/>
        <v>1.3181843119340963E-2</v>
      </c>
      <c r="K125" s="4">
        <f t="shared" si="25"/>
        <v>-7.9588211157424725E-3</v>
      </c>
      <c r="L125">
        <f t="shared" si="28"/>
        <v>0.2737596909524494</v>
      </c>
      <c r="M125">
        <f>RSQ($D$3:D125,$B$3:B125)</f>
        <v>0.10534009195535711</v>
      </c>
      <c r="N125">
        <v>93</v>
      </c>
      <c r="O125" t="str">
        <f t="shared" si="26"/>
        <v/>
      </c>
      <c r="P125" t="str">
        <f t="shared" si="30"/>
        <v/>
      </c>
      <c r="Q125">
        <f t="shared" si="31"/>
        <v>0</v>
      </c>
      <c r="R125">
        <f t="shared" si="32"/>
        <v>0</v>
      </c>
      <c r="S125">
        <f t="shared" si="33"/>
        <v>0</v>
      </c>
      <c r="T125">
        <f t="shared" si="34"/>
        <v>0</v>
      </c>
      <c r="U125">
        <f t="shared" si="29"/>
        <v>0</v>
      </c>
      <c r="V125">
        <f t="shared" si="35"/>
        <v>0</v>
      </c>
      <c r="W125">
        <f>IF(ABS(V125)&gt;0,V125*(C125-A125),0)</f>
        <v>0</v>
      </c>
      <c r="X125">
        <f>SUM($W$34:W125)</f>
        <v>55.292791450000607</v>
      </c>
      <c r="Y125">
        <f>IF(P125="close",X125,0)</f>
        <v>0</v>
      </c>
      <c r="Z125">
        <f t="shared" si="36"/>
        <v>0</v>
      </c>
    </row>
    <row r="126" spans="1:26">
      <c r="A126">
        <v>106.02491259999999</v>
      </c>
      <c r="B126" s="2">
        <f t="shared" si="19"/>
        <v>-2.5472609572231626E-5</v>
      </c>
      <c r="C126">
        <v>106.6846073</v>
      </c>
      <c r="D126" s="3">
        <f t="shared" si="20"/>
        <v>-6.8030337218743936E-3</v>
      </c>
      <c r="E126" s="3">
        <f t="shared" si="21"/>
        <v>-6.5729110750037401E-3</v>
      </c>
      <c r="F126" s="3">
        <f>STDEV($E$3:E126)</f>
        <v>1.2964130821139912E-2</v>
      </c>
      <c r="G126" s="11">
        <f t="shared" si="27"/>
        <v>-0.50700746279771003</v>
      </c>
      <c r="H126" s="3">
        <f t="shared" si="22"/>
        <v>-2.18910697567418E-4</v>
      </c>
      <c r="I126" s="5">
        <f t="shared" si="23"/>
        <v>0.44015707426608308</v>
      </c>
      <c r="J126" s="6">
        <f t="shared" si="24"/>
        <v>1.2568458847424135E-2</v>
      </c>
      <c r="K126" s="4">
        <f t="shared" si="25"/>
        <v>-2.301226468706537E-4</v>
      </c>
      <c r="L126">
        <f t="shared" si="28"/>
        <v>-0.50700746279771003</v>
      </c>
      <c r="M126">
        <f>RSQ($D$3:D126,$B$3:B126)</f>
        <v>0.10520772867576342</v>
      </c>
      <c r="N126">
        <v>94</v>
      </c>
      <c r="O126" t="str">
        <f t="shared" si="26"/>
        <v/>
      </c>
      <c r="P126" t="str">
        <f t="shared" si="30"/>
        <v/>
      </c>
      <c r="Q126">
        <f t="shared" si="31"/>
        <v>0</v>
      </c>
      <c r="R126">
        <f t="shared" si="32"/>
        <v>0</v>
      </c>
      <c r="S126">
        <f t="shared" si="33"/>
        <v>0</v>
      </c>
      <c r="T126">
        <f t="shared" si="34"/>
        <v>0</v>
      </c>
      <c r="U126">
        <f t="shared" si="29"/>
        <v>0</v>
      </c>
      <c r="V126">
        <f t="shared" si="35"/>
        <v>0</v>
      </c>
      <c r="W126">
        <f>IF(ABS(V126)&gt;0,V126*(C126-A126),0)</f>
        <v>0</v>
      </c>
      <c r="X126">
        <f>SUM($W$34:W126)</f>
        <v>55.292791450000607</v>
      </c>
      <c r="Y126">
        <f>IF(P126="close",X126,0)</f>
        <v>0</v>
      </c>
      <c r="Z126">
        <f t="shared" si="36"/>
        <v>0</v>
      </c>
    </row>
    <row r="127" spans="1:26">
      <c r="A127">
        <v>106.3101731</v>
      </c>
      <c r="B127" s="2">
        <f t="shared" si="19"/>
        <v>2.6905044579117795E-3</v>
      </c>
      <c r="C127">
        <v>106.5731866</v>
      </c>
      <c r="D127" s="3">
        <f t="shared" si="20"/>
        <v>-1.0443934023835178E-3</v>
      </c>
      <c r="E127" s="3">
        <f t="shared" si="21"/>
        <v>-2.4791550833814405E-3</v>
      </c>
      <c r="F127" s="3">
        <f>STDEV($E$3:E127)</f>
        <v>1.2913905654181039E-2</v>
      </c>
      <c r="G127" s="11">
        <f t="shared" si="27"/>
        <v>-0.19197562300439935</v>
      </c>
      <c r="H127" s="3">
        <f t="shared" si="22"/>
        <v>1.6162678267809302E-4</v>
      </c>
      <c r="I127" s="5">
        <f t="shared" si="23"/>
        <v>0.47319561005595456</v>
      </c>
      <c r="J127" s="6">
        <f t="shared" si="24"/>
        <v>1.2393941538743011E-2</v>
      </c>
      <c r="K127" s="4">
        <f t="shared" si="25"/>
        <v>1.4347616809979227E-3</v>
      </c>
      <c r="L127">
        <f t="shared" si="28"/>
        <v>-0.19197562300439935</v>
      </c>
      <c r="M127">
        <f>RSQ($D$3:D127,$B$3:B127)</f>
        <v>0.10506863137504091</v>
      </c>
      <c r="N127">
        <v>95</v>
      </c>
      <c r="O127" t="str">
        <f t="shared" si="26"/>
        <v/>
      </c>
      <c r="P127" t="str">
        <f t="shared" si="30"/>
        <v/>
      </c>
      <c r="Q127">
        <f t="shared" si="31"/>
        <v>0</v>
      </c>
      <c r="R127">
        <f t="shared" si="32"/>
        <v>0</v>
      </c>
      <c r="S127">
        <f t="shared" si="33"/>
        <v>0</v>
      </c>
      <c r="T127">
        <f t="shared" si="34"/>
        <v>0</v>
      </c>
      <c r="U127">
        <f t="shared" si="29"/>
        <v>0</v>
      </c>
      <c r="V127">
        <f t="shared" si="35"/>
        <v>0</v>
      </c>
      <c r="W127">
        <f>IF(ABS(V127)&gt;0,V127*(C127-A127),0)</f>
        <v>0</v>
      </c>
      <c r="X127">
        <f>SUM($W$34:W127)</f>
        <v>55.292791450000607</v>
      </c>
      <c r="Y127">
        <f>IF(P127="close",X127,0)</f>
        <v>0</v>
      </c>
      <c r="Z127">
        <f t="shared" si="36"/>
        <v>0</v>
      </c>
    </row>
    <row r="128" spans="1:26">
      <c r="A128">
        <v>105.5917704</v>
      </c>
      <c r="B128" s="2">
        <f t="shared" si="19"/>
        <v>-6.7576101049542795E-3</v>
      </c>
      <c r="C128">
        <v>107.6583643</v>
      </c>
      <c r="D128" s="3">
        <f t="shared" si="20"/>
        <v>1.0182464601279011E-2</v>
      </c>
      <c r="E128" s="3">
        <f t="shared" si="21"/>
        <v>1.2276918132275076E-2</v>
      </c>
      <c r="F128" s="3">
        <f>STDEV($E$3:E128)</f>
        <v>1.2907531385933731E-2</v>
      </c>
      <c r="G128" s="11">
        <f t="shared" si="27"/>
        <v>0.95114377530424754</v>
      </c>
      <c r="H128" s="3">
        <f t="shared" si="22"/>
        <v>8.1202623211499647E-4</v>
      </c>
      <c r="I128" s="5">
        <f t="shared" si="23"/>
        <v>0.43010468463994428</v>
      </c>
      <c r="J128" s="6">
        <f t="shared" si="24"/>
        <v>1.2360651132006016E-2</v>
      </c>
      <c r="K128" s="4">
        <f t="shared" si="25"/>
        <v>-2.0944535309960649E-3</v>
      </c>
      <c r="L128">
        <f t="shared" si="28"/>
        <v>0.95114377530424754</v>
      </c>
      <c r="M128">
        <f>RSQ($D$3:D128,$B$3:B128)</f>
        <v>0.10233842407039953</v>
      </c>
      <c r="N128">
        <v>96</v>
      </c>
      <c r="O128" t="str">
        <f t="shared" si="26"/>
        <v/>
      </c>
      <c r="P128" t="str">
        <f t="shared" si="30"/>
        <v/>
      </c>
      <c r="Q128">
        <f t="shared" si="31"/>
        <v>0</v>
      </c>
      <c r="R128">
        <f t="shared" si="32"/>
        <v>0</v>
      </c>
      <c r="S128">
        <f t="shared" si="33"/>
        <v>0</v>
      </c>
      <c r="T128">
        <f t="shared" si="34"/>
        <v>0</v>
      </c>
      <c r="U128">
        <f t="shared" si="29"/>
        <v>0</v>
      </c>
      <c r="V128">
        <f t="shared" si="35"/>
        <v>0</v>
      </c>
      <c r="W128">
        <f>IF(ABS(V128)&gt;0,V128*(C128-A128),0)</f>
        <v>0</v>
      </c>
      <c r="X128">
        <f>SUM($W$34:W128)</f>
        <v>55.292791450000607</v>
      </c>
      <c r="Y128">
        <f>IF(P128="close",X128,0)</f>
        <v>0</v>
      </c>
      <c r="Z128">
        <f t="shared" si="36"/>
        <v>0</v>
      </c>
    </row>
    <row r="129" spans="1:26">
      <c r="A129">
        <v>107.90074660000001</v>
      </c>
      <c r="B129" s="2">
        <f t="shared" si="19"/>
        <v>2.1867009060016703E-2</v>
      </c>
      <c r="C129">
        <v>108.59749290000001</v>
      </c>
      <c r="D129" s="3">
        <f t="shared" si="20"/>
        <v>8.7232293199535783E-3</v>
      </c>
      <c r="E129" s="3">
        <f t="shared" si="21"/>
        <v>-1.3061416186647967E-3</v>
      </c>
      <c r="F129" s="3">
        <f>STDEV($E$3:E129)</f>
        <v>1.2856935261718671E-2</v>
      </c>
      <c r="G129" s="11">
        <f t="shared" si="27"/>
        <v>-0.10159043287351796</v>
      </c>
      <c r="H129" s="3">
        <f t="shared" si="22"/>
        <v>8.4400083810609247E-4</v>
      </c>
      <c r="I129" s="5">
        <f t="shared" si="23"/>
        <v>0.4200560796998758</v>
      </c>
      <c r="J129" s="6">
        <f t="shared" si="24"/>
        <v>1.2399069709383984E-2</v>
      </c>
      <c r="K129" s="4">
        <f t="shared" ref="K129:K160" si="37">H129+B129*I129</f>
        <v>1.0029370938618375E-2</v>
      </c>
      <c r="L129">
        <f t="shared" si="28"/>
        <v>-0.10159043287351796</v>
      </c>
      <c r="M129">
        <f>RSQ($D$3:D129,$B$3:B129)</f>
        <v>0.10484373740116547</v>
      </c>
      <c r="N129">
        <v>97</v>
      </c>
      <c r="O129" t="str">
        <f t="shared" si="26"/>
        <v/>
      </c>
      <c r="P129" t="str">
        <f t="shared" si="30"/>
        <v/>
      </c>
      <c r="Q129">
        <f t="shared" si="31"/>
        <v>0</v>
      </c>
      <c r="R129">
        <f t="shared" si="32"/>
        <v>0</v>
      </c>
      <c r="S129">
        <f t="shared" si="33"/>
        <v>0</v>
      </c>
      <c r="T129">
        <f t="shared" si="34"/>
        <v>0</v>
      </c>
      <c r="U129">
        <f t="shared" si="29"/>
        <v>0</v>
      </c>
      <c r="V129">
        <f t="shared" si="35"/>
        <v>0</v>
      </c>
      <c r="W129">
        <f>IF(ABS(V129)&gt;0,V129*(C129-A129),0)</f>
        <v>0</v>
      </c>
      <c r="X129">
        <f>SUM($W$34:W129)</f>
        <v>55.292791450000607</v>
      </c>
      <c r="Y129">
        <f>IF(P129="close",X129,0)</f>
        <v>0</v>
      </c>
      <c r="Z129">
        <f t="shared" si="36"/>
        <v>0</v>
      </c>
    </row>
    <row r="130" spans="1:26">
      <c r="A130">
        <v>105.8631721</v>
      </c>
      <c r="B130" s="2">
        <f t="shared" si="19"/>
        <v>-1.8883784998759267E-2</v>
      </c>
      <c r="C130">
        <v>107.798624</v>
      </c>
      <c r="D130" s="3">
        <f t="shared" si="20"/>
        <v>-7.3562370425588539E-3</v>
      </c>
      <c r="E130" s="3">
        <f t="shared" si="21"/>
        <v>-1.3509160446390639E-5</v>
      </c>
      <c r="F130" s="3">
        <f>STDEV($E$3:E130)</f>
        <v>1.2806234254613353E-2</v>
      </c>
      <c r="G130" s="11">
        <f t="shared" si="27"/>
        <v>-1.0548893747999387E-3</v>
      </c>
      <c r="H130" s="3">
        <f t="shared" si="22"/>
        <v>5.6884474865167764E-4</v>
      </c>
      <c r="I130" s="5">
        <f t="shared" si="23"/>
        <v>0.41896116860491478</v>
      </c>
      <c r="J130" s="6">
        <f t="shared" si="24"/>
        <v>1.2408549232313281E-2</v>
      </c>
      <c r="K130" s="4">
        <f t="shared" si="37"/>
        <v>-7.3427278821124632E-3</v>
      </c>
      <c r="L130">
        <f t="shared" si="28"/>
        <v>-1.0548893747999387E-3</v>
      </c>
      <c r="M130">
        <f>RSQ($D$3:D130,$B$3:B130)</f>
        <v>0.10729430248455295</v>
      </c>
      <c r="N130">
        <v>98</v>
      </c>
      <c r="O130" t="str">
        <f t="shared" si="26"/>
        <v/>
      </c>
      <c r="P130" t="str">
        <f t="shared" si="30"/>
        <v/>
      </c>
      <c r="Q130">
        <f t="shared" si="31"/>
        <v>0</v>
      </c>
      <c r="R130">
        <f t="shared" si="32"/>
        <v>0</v>
      </c>
      <c r="S130">
        <f t="shared" si="33"/>
        <v>0</v>
      </c>
      <c r="T130">
        <f t="shared" si="34"/>
        <v>0</v>
      </c>
      <c r="U130">
        <f t="shared" si="29"/>
        <v>0</v>
      </c>
      <c r="V130">
        <f t="shared" si="35"/>
        <v>0</v>
      </c>
      <c r="W130">
        <f>IF(ABS(V130)&gt;0,V130*(C130-A130),0)</f>
        <v>0</v>
      </c>
      <c r="X130">
        <f>SUM($W$34:W130)</f>
        <v>55.292791450000607</v>
      </c>
      <c r="Y130">
        <f>IF(P130="close",X130,0)</f>
        <v>0</v>
      </c>
      <c r="Z130">
        <f t="shared" si="36"/>
        <v>0</v>
      </c>
    </row>
    <row r="131" spans="1:26">
      <c r="A131">
        <v>105.7147842</v>
      </c>
      <c r="B131" s="2">
        <f t="shared" si="19"/>
        <v>-1.4016951982114563E-3</v>
      </c>
      <c r="C131">
        <v>107.8301424</v>
      </c>
      <c r="D131" s="3">
        <f t="shared" si="20"/>
        <v>2.9238221074135372E-4</v>
      </c>
      <c r="E131" s="3">
        <f t="shared" si="21"/>
        <v>6.0180242028731246E-4</v>
      </c>
      <c r="F131" s="3">
        <f>STDEV($E$3:E131)</f>
        <v>1.2756156125880672E-2</v>
      </c>
      <c r="G131" s="11">
        <f t="shared" si="27"/>
        <v>4.7177410996587711E-2</v>
      </c>
      <c r="H131" s="3">
        <f t="shared" si="22"/>
        <v>2.6084931167467431E-4</v>
      </c>
      <c r="I131" s="5">
        <f t="shared" si="23"/>
        <v>0.40684274437715784</v>
      </c>
      <c r="J131" s="6">
        <f t="shared" si="24"/>
        <v>1.2192311791197199E-2</v>
      </c>
      <c r="K131" s="4">
        <f t="shared" si="37"/>
        <v>-3.0942020954595874E-4</v>
      </c>
      <c r="L131">
        <f t="shared" si="28"/>
        <v>4.7177410996587711E-2</v>
      </c>
      <c r="M131">
        <f>RSQ($D$3:D131,$B$3:B131)</f>
        <v>0.10729712828366113</v>
      </c>
      <c r="N131">
        <v>99</v>
      </c>
      <c r="O131" t="str">
        <f t="shared" si="26"/>
        <v/>
      </c>
      <c r="P131" t="str">
        <f t="shared" si="30"/>
        <v/>
      </c>
      <c r="Q131">
        <f t="shared" si="31"/>
        <v>0</v>
      </c>
      <c r="R131">
        <f t="shared" si="32"/>
        <v>0</v>
      </c>
      <c r="S131">
        <f t="shared" si="33"/>
        <v>0</v>
      </c>
      <c r="T131">
        <f t="shared" si="34"/>
        <v>0</v>
      </c>
      <c r="U131">
        <f t="shared" si="29"/>
        <v>0</v>
      </c>
      <c r="V131">
        <f t="shared" si="35"/>
        <v>0</v>
      </c>
      <c r="W131">
        <f>IF(ABS(V131)&gt;0,V131*(C131-A131),0)</f>
        <v>0</v>
      </c>
      <c r="X131">
        <f>SUM($W$34:W131)</f>
        <v>55.292791450000607</v>
      </c>
      <c r="Y131">
        <f>IF(P131="close",X131,0)</f>
        <v>0</v>
      </c>
      <c r="Z131">
        <f t="shared" si="36"/>
        <v>0</v>
      </c>
    </row>
    <row r="132" spans="1:26">
      <c r="A132">
        <v>107.51812</v>
      </c>
      <c r="B132" s="2">
        <f t="shared" ref="B132:B195" si="38">(A132-A131)/A131</f>
        <v>1.7058501454141922E-2</v>
      </c>
      <c r="C132">
        <v>110.7246334</v>
      </c>
      <c r="D132" s="3">
        <f t="shared" ref="D132:D195" si="39">(C132-C131)/C131</f>
        <v>2.684306016459459E-2</v>
      </c>
      <c r="E132" s="3">
        <f t="shared" si="21"/>
        <v>1.7971797667760761E-2</v>
      </c>
      <c r="F132" s="3">
        <f>STDEV($E$3:E132)</f>
        <v>1.2801616642487345E-2</v>
      </c>
      <c r="G132" s="11">
        <f t="shared" si="27"/>
        <v>1.403869383817828</v>
      </c>
      <c r="H132" s="3">
        <f t="shared" si="22"/>
        <v>1.213442920391324E-3</v>
      </c>
      <c r="I132" s="5">
        <f t="shared" si="23"/>
        <v>0.44891514046699171</v>
      </c>
      <c r="J132" s="6">
        <f t="shared" si="24"/>
        <v>1.2750128387030223E-2</v>
      </c>
      <c r="K132" s="4">
        <f t="shared" si="37"/>
        <v>8.8712624968338271E-3</v>
      </c>
      <c r="L132">
        <f t="shared" si="28"/>
        <v>1.403869383817828</v>
      </c>
      <c r="M132">
        <f>RSQ($D$3:D132,$B$3:B132)</f>
        <v>0.11530771352148508</v>
      </c>
      <c r="N132">
        <v>100</v>
      </c>
      <c r="O132" t="str">
        <f t="shared" si="26"/>
        <v/>
      </c>
      <c r="P132" t="str">
        <f t="shared" si="30"/>
        <v/>
      </c>
      <c r="Q132">
        <f t="shared" si="31"/>
        <v>0</v>
      </c>
      <c r="R132">
        <f t="shared" si="32"/>
        <v>0</v>
      </c>
      <c r="S132">
        <f t="shared" si="33"/>
        <v>0</v>
      </c>
      <c r="T132">
        <f t="shared" si="34"/>
        <v>0</v>
      </c>
      <c r="U132">
        <f t="shared" si="29"/>
        <v>0</v>
      </c>
      <c r="V132">
        <f t="shared" si="35"/>
        <v>0</v>
      </c>
      <c r="W132">
        <f>IF(ABS(V132)&gt;0,V132*(C132-A132),0)</f>
        <v>0</v>
      </c>
      <c r="X132">
        <f>SUM($W$34:W132)</f>
        <v>55.292791450000607</v>
      </c>
      <c r="Y132">
        <f>IF(P132="close",X132,0)</f>
        <v>0</v>
      </c>
      <c r="Z132">
        <f t="shared" si="36"/>
        <v>0</v>
      </c>
    </row>
    <row r="133" spans="1:26">
      <c r="A133">
        <v>106.94987159999999</v>
      </c>
      <c r="B133" s="2">
        <f t="shared" si="38"/>
        <v>-5.2851407744108772E-3</v>
      </c>
      <c r="C133">
        <v>109.7305379</v>
      </c>
      <c r="D133" s="3">
        <f t="shared" si="39"/>
        <v>-8.9780879780271203E-3</v>
      </c>
      <c r="E133" s="3">
        <f t="shared" si="21"/>
        <v>-7.9441409492011679E-3</v>
      </c>
      <c r="F133" s="3">
        <f>STDEV($E$3:E133)</f>
        <v>1.277290456332318E-2</v>
      </c>
      <c r="G133" s="11">
        <f t="shared" si="27"/>
        <v>-0.62195258015255284</v>
      </c>
      <c r="H133" s="3">
        <f t="shared" si="22"/>
        <v>1.2740399003878073E-3</v>
      </c>
      <c r="I133" s="5">
        <f t="shared" si="23"/>
        <v>0.43669355798210052</v>
      </c>
      <c r="J133" s="6">
        <f t="shared" si="24"/>
        <v>1.2628989132048154E-2</v>
      </c>
      <c r="K133" s="4">
        <f t="shared" si="37"/>
        <v>-1.0339470288259526E-3</v>
      </c>
      <c r="L133">
        <f t="shared" si="28"/>
        <v>-0.62195258015255284</v>
      </c>
      <c r="M133">
        <f>RSQ($D$3:D133,$B$3:B133)</f>
        <v>0.11637240972465472</v>
      </c>
      <c r="N133">
        <v>101</v>
      </c>
      <c r="O133" t="str">
        <f t="shared" si="26"/>
        <v/>
      </c>
      <c r="P133" t="str">
        <f t="shared" si="30"/>
        <v/>
      </c>
      <c r="Q133">
        <f t="shared" si="31"/>
        <v>0</v>
      </c>
      <c r="R133">
        <f t="shared" si="32"/>
        <v>0</v>
      </c>
      <c r="S133">
        <f t="shared" si="33"/>
        <v>0</v>
      </c>
      <c r="T133">
        <f t="shared" si="34"/>
        <v>0</v>
      </c>
      <c r="U133">
        <f t="shared" si="29"/>
        <v>0</v>
      </c>
      <c r="V133">
        <f t="shared" si="35"/>
        <v>0</v>
      </c>
      <c r="W133">
        <f>IF(ABS(V133)&gt;0,V133*(C133-A133),0)</f>
        <v>0</v>
      </c>
      <c r="X133">
        <f>SUM($W$34:W133)</f>
        <v>55.292791450000607</v>
      </c>
      <c r="Y133">
        <f>IF(P133="close",X133,0)</f>
        <v>0</v>
      </c>
      <c r="Z133">
        <f t="shared" si="36"/>
        <v>0</v>
      </c>
    </row>
    <row r="134" spans="1:26">
      <c r="A134">
        <v>108.1164895</v>
      </c>
      <c r="B134" s="2">
        <f t="shared" si="38"/>
        <v>1.0908081352011699E-2</v>
      </c>
      <c r="C134">
        <v>107.12240490000001</v>
      </c>
      <c r="D134" s="3">
        <f t="shared" si="39"/>
        <v>-2.3768524696168424E-2</v>
      </c>
      <c r="E134" s="3">
        <f t="shared" si="21"/>
        <v>-2.8236667422846223E-2</v>
      </c>
      <c r="F134" s="3">
        <f>STDEV($E$3:E134)</f>
        <v>1.2964151684408783E-2</v>
      </c>
      <c r="G134" s="11">
        <f t="shared" si="27"/>
        <v>-2.1780574703399056</v>
      </c>
      <c r="H134" s="3">
        <f t="shared" si="22"/>
        <v>1.5245164381810566E-4</v>
      </c>
      <c r="I134" s="5">
        <f t="shared" si="23"/>
        <v>0.39564162968621258</v>
      </c>
      <c r="J134" s="6">
        <f t="shared" si="24"/>
        <v>1.3457108497438324E-2</v>
      </c>
      <c r="K134" s="4">
        <f t="shared" si="37"/>
        <v>4.4681427266777991E-3</v>
      </c>
      <c r="L134">
        <f t="shared" si="28"/>
        <v>-2.1780574703399056</v>
      </c>
      <c r="M134">
        <f>RSQ($D$3:D134,$B$3:B134)</f>
        <v>0.10581049812943201</v>
      </c>
      <c r="N134">
        <v>102</v>
      </c>
      <c r="O134" t="str">
        <f t="shared" si="26"/>
        <v>buyY</v>
      </c>
      <c r="P134" t="str">
        <f t="shared" si="30"/>
        <v/>
      </c>
      <c r="Q134">
        <f t="shared" si="31"/>
        <v>-15</v>
      </c>
      <c r="R134">
        <f t="shared" si="32"/>
        <v>-5</v>
      </c>
      <c r="S134">
        <f t="shared" si="33"/>
        <v>15</v>
      </c>
      <c r="T134">
        <f t="shared" si="34"/>
        <v>5</v>
      </c>
      <c r="U134">
        <f t="shared" si="29"/>
        <v>30</v>
      </c>
      <c r="V134">
        <f t="shared" si="35"/>
        <v>-15</v>
      </c>
      <c r="W134">
        <f>IF(ABS(V134)&gt;0,V134*(C134-A134),0)</f>
        <v>14.911268999999905</v>
      </c>
      <c r="X134">
        <f>SUM($W$34:W134)</f>
        <v>70.204060450000512</v>
      </c>
      <c r="Y134">
        <f>IF(P134="close",X134,0)</f>
        <v>0</v>
      </c>
      <c r="Z134">
        <f t="shared" si="36"/>
        <v>30</v>
      </c>
    </row>
    <row r="135" spans="1:26">
      <c r="A135">
        <v>105.5453844</v>
      </c>
      <c r="B135" s="2">
        <f t="shared" si="38"/>
        <v>-2.3780878494024698E-2</v>
      </c>
      <c r="C135">
        <v>104.9131333</v>
      </c>
      <c r="D135" s="3">
        <f t="shared" si="39"/>
        <v>-2.0623805095324254E-2</v>
      </c>
      <c r="E135" s="3">
        <f t="shared" si="21"/>
        <v>-1.1215329310810505E-2</v>
      </c>
      <c r="F135" s="3">
        <f>STDEV($E$3:E135)</f>
        <v>1.2952036014837239E-2</v>
      </c>
      <c r="G135" s="11">
        <f t="shared" si="27"/>
        <v>-0.86591245561414087</v>
      </c>
      <c r="H135" s="3">
        <f t="shared" si="22"/>
        <v>4.8451986720543321E-4</v>
      </c>
      <c r="I135" s="5">
        <f t="shared" si="23"/>
        <v>0.416006315923314</v>
      </c>
      <c r="J135" s="6">
        <f t="shared" si="24"/>
        <v>1.3183671678063513E-2</v>
      </c>
      <c r="K135" s="4">
        <f t="shared" si="37"/>
        <v>-9.4084757845137486E-3</v>
      </c>
      <c r="L135">
        <f t="shared" si="28"/>
        <v>-0.86591245561414087</v>
      </c>
      <c r="M135">
        <f>RSQ($D$3:D135,$B$3:B135)</f>
        <v>0.11545081877285902</v>
      </c>
      <c r="N135">
        <v>103</v>
      </c>
      <c r="O135" t="str">
        <f t="shared" si="26"/>
        <v/>
      </c>
      <c r="P135" t="str">
        <f t="shared" si="30"/>
        <v>buyhold</v>
      </c>
      <c r="Q135">
        <f t="shared" si="31"/>
        <v>-15</v>
      </c>
      <c r="R135">
        <f t="shared" si="32"/>
        <v>0</v>
      </c>
      <c r="S135">
        <f t="shared" si="33"/>
        <v>15</v>
      </c>
      <c r="T135">
        <f t="shared" si="34"/>
        <v>0</v>
      </c>
      <c r="U135">
        <f t="shared" si="29"/>
        <v>30</v>
      </c>
      <c r="V135">
        <f t="shared" si="35"/>
        <v>0</v>
      </c>
      <c r="W135">
        <f>IF(ABS(V135)&gt;0,V135*(C135-A135),0)</f>
        <v>0</v>
      </c>
      <c r="X135">
        <f>SUM($W$34:W135)</f>
        <v>70.204060450000512</v>
      </c>
      <c r="Y135">
        <f>IF(P135="close",X135,0)</f>
        <v>0</v>
      </c>
      <c r="Z135">
        <f t="shared" si="36"/>
        <v>0</v>
      </c>
    </row>
    <row r="136" spans="1:26">
      <c r="A136">
        <v>104.1531658</v>
      </c>
      <c r="B136" s="2">
        <f t="shared" si="38"/>
        <v>-1.3190710403059622E-2</v>
      </c>
      <c r="C136">
        <v>104.332832</v>
      </c>
      <c r="D136" s="3">
        <f t="shared" si="39"/>
        <v>-5.531255065470456E-3</v>
      </c>
      <c r="E136" s="3">
        <f t="shared" si="21"/>
        <v>-4.8563540848792393E-4</v>
      </c>
      <c r="F136" s="3">
        <f>STDEV($E$3:E136)</f>
        <v>1.290331906603074E-2</v>
      </c>
      <c r="G136" s="11">
        <f t="shared" si="27"/>
        <v>-3.7636472135793887E-2</v>
      </c>
      <c r="H136" s="3">
        <f t="shared" si="22"/>
        <v>4.7979761572105304E-4</v>
      </c>
      <c r="I136" s="5">
        <f t="shared" si="23"/>
        <v>0.4188870124403572</v>
      </c>
      <c r="J136" s="6">
        <f t="shared" si="24"/>
        <v>1.3205152522162721E-2</v>
      </c>
      <c r="K136" s="4">
        <f t="shared" si="37"/>
        <v>-5.0456196569825321E-3</v>
      </c>
      <c r="L136">
        <f t="shared" si="28"/>
        <v>-3.7636472135793887E-2</v>
      </c>
      <c r="M136">
        <f>RSQ($D$3:D136,$B$3:B136)</f>
        <v>0.11667392646648148</v>
      </c>
      <c r="N136">
        <v>104</v>
      </c>
      <c r="O136" t="str">
        <f t="shared" si="26"/>
        <v/>
      </c>
      <c r="P136" t="str">
        <f t="shared" si="30"/>
        <v>close</v>
      </c>
      <c r="Q136">
        <f t="shared" si="31"/>
        <v>0</v>
      </c>
      <c r="R136">
        <f t="shared" si="32"/>
        <v>0</v>
      </c>
      <c r="S136">
        <f t="shared" si="33"/>
        <v>0</v>
      </c>
      <c r="T136">
        <f t="shared" si="34"/>
        <v>0</v>
      </c>
      <c r="U136">
        <f t="shared" si="29"/>
        <v>0</v>
      </c>
      <c r="V136">
        <f t="shared" si="35"/>
        <v>15</v>
      </c>
      <c r="W136">
        <f>IF(ABS(V136)&gt;0,V136*(C136-A136),0)</f>
        <v>2.6949929999999966</v>
      </c>
      <c r="X136">
        <f>SUM($W$34:W136)</f>
        <v>72.899053450000508</v>
      </c>
      <c r="Y136">
        <f>IF(P136="close",X136,0)</f>
        <v>72.899053450000508</v>
      </c>
      <c r="Z136">
        <f t="shared" si="36"/>
        <v>30</v>
      </c>
    </row>
    <row r="137" spans="1:26">
      <c r="A137">
        <v>103.99498</v>
      </c>
      <c r="B137" s="2">
        <f t="shared" si="38"/>
        <v>-1.5187805265924838E-3</v>
      </c>
      <c r="C137">
        <v>104.210036</v>
      </c>
      <c r="D137" s="3">
        <f t="shared" si="39"/>
        <v>-1.176964121897831E-3</v>
      </c>
      <c r="E137" s="3">
        <f t="shared" si="21"/>
        <v>-1.0818289148201536E-3</v>
      </c>
      <c r="F137" s="3">
        <f>STDEV($E$3:E137)</f>
        <v>1.2855414013552745E-2</v>
      </c>
      <c r="G137" s="11">
        <f t="shared" si="27"/>
        <v>-8.4153564691082053E-2</v>
      </c>
      <c r="H137" s="3">
        <f t="shared" si="22"/>
        <v>5.4121891648817907E-4</v>
      </c>
      <c r="I137" s="5">
        <f t="shared" si="23"/>
        <v>0.4189901782541105</v>
      </c>
      <c r="J137" s="6">
        <f t="shared" si="24"/>
        <v>1.3197922640661977E-2</v>
      </c>
      <c r="K137" s="4">
        <f t="shared" si="37"/>
        <v>-9.5135207077677478E-5</v>
      </c>
      <c r="L137">
        <f t="shared" si="28"/>
        <v>-8.4153564691082053E-2</v>
      </c>
      <c r="M137">
        <f>RSQ($D$3:D137,$B$3:B137)</f>
        <v>0.11672972682506201</v>
      </c>
      <c r="N137">
        <v>105</v>
      </c>
      <c r="O137" t="str">
        <f t="shared" si="26"/>
        <v/>
      </c>
      <c r="P137" t="str">
        <f t="shared" si="30"/>
        <v/>
      </c>
      <c r="Q137">
        <f t="shared" si="31"/>
        <v>0</v>
      </c>
      <c r="R137">
        <f t="shared" si="32"/>
        <v>0</v>
      </c>
      <c r="S137">
        <f t="shared" si="33"/>
        <v>0</v>
      </c>
      <c r="T137">
        <f t="shared" si="34"/>
        <v>0</v>
      </c>
      <c r="U137">
        <f t="shared" si="29"/>
        <v>0</v>
      </c>
      <c r="V137">
        <f t="shared" si="35"/>
        <v>0</v>
      </c>
      <c r="W137">
        <f>IF(ABS(V137)&gt;0,V137*(C137-A137),0)</f>
        <v>0</v>
      </c>
      <c r="X137">
        <f>SUM($W$34:W137)</f>
        <v>72.899053450000508</v>
      </c>
      <c r="Y137">
        <f>IF(P137="close",X137,0)</f>
        <v>0</v>
      </c>
      <c r="Z137">
        <f t="shared" si="36"/>
        <v>0</v>
      </c>
    </row>
    <row r="138" spans="1:26">
      <c r="A138">
        <v>104.11659040000001</v>
      </c>
      <c r="B138" s="2">
        <f t="shared" si="38"/>
        <v>1.1693872146521752E-3</v>
      </c>
      <c r="C138">
        <v>103.1181255</v>
      </c>
      <c r="D138" s="3">
        <f t="shared" si="39"/>
        <v>-1.0477978339821295E-2</v>
      </c>
      <c r="E138" s="3">
        <f t="shared" si="21"/>
        <v>-1.117387411952786E-2</v>
      </c>
      <c r="F138" s="3">
        <f>STDEV($E$3:E138)</f>
        <v>1.2843396728689263E-2</v>
      </c>
      <c r="G138" s="11">
        <f t="shared" si="27"/>
        <v>-0.87000926278076696</v>
      </c>
      <c r="H138" s="3">
        <f t="shared" si="22"/>
        <v>2.0136623807891755E-4</v>
      </c>
      <c r="I138" s="5">
        <f t="shared" si="23"/>
        <v>0.42289631307003961</v>
      </c>
      <c r="J138" s="6">
        <f t="shared" si="24"/>
        <v>1.3316910081139242E-2</v>
      </c>
      <c r="K138" s="4">
        <f t="shared" si="37"/>
        <v>6.9589577970656535E-4</v>
      </c>
      <c r="L138">
        <f t="shared" si="28"/>
        <v>-0.87000926278076696</v>
      </c>
      <c r="M138">
        <f>RSQ($D$3:D138,$B$3:B138)</f>
        <v>0.11592803737593722</v>
      </c>
      <c r="N138">
        <v>106</v>
      </c>
      <c r="O138" t="str">
        <f t="shared" si="26"/>
        <v/>
      </c>
      <c r="P138" t="str">
        <f t="shared" si="30"/>
        <v/>
      </c>
      <c r="Q138">
        <f t="shared" si="31"/>
        <v>0</v>
      </c>
      <c r="R138">
        <f t="shared" si="32"/>
        <v>0</v>
      </c>
      <c r="S138">
        <f t="shared" si="33"/>
        <v>0</v>
      </c>
      <c r="T138">
        <f t="shared" si="34"/>
        <v>0</v>
      </c>
      <c r="U138">
        <f t="shared" si="29"/>
        <v>0</v>
      </c>
      <c r="V138">
        <f t="shared" si="35"/>
        <v>0</v>
      </c>
      <c r="W138">
        <f>IF(ABS(V138)&gt;0,V138*(C138-A138),0)</f>
        <v>0</v>
      </c>
      <c r="X138">
        <f>SUM($W$34:W138)</f>
        <v>72.899053450000508</v>
      </c>
      <c r="Y138">
        <f>IF(P138="close",X138,0)</f>
        <v>0</v>
      </c>
      <c r="Z138">
        <f t="shared" si="36"/>
        <v>0</v>
      </c>
    </row>
    <row r="139" spans="1:26">
      <c r="A139">
        <v>105.9485966</v>
      </c>
      <c r="B139" s="2">
        <f t="shared" si="38"/>
        <v>1.7595718347687986E-2</v>
      </c>
      <c r="C139">
        <v>103.938357</v>
      </c>
      <c r="D139" s="3">
        <f t="shared" si="39"/>
        <v>7.9542902474501569E-3</v>
      </c>
      <c r="E139" s="3">
        <f t="shared" si="21"/>
        <v>2.8806383823917932E-4</v>
      </c>
      <c r="F139" s="3">
        <f>STDEV($E$3:E139)</f>
        <v>1.2796133888046245E-2</v>
      </c>
      <c r="G139" s="11">
        <f t="shared" si="27"/>
        <v>2.2511786822446402E-2</v>
      </c>
      <c r="H139" s="3">
        <f t="shared" si="22"/>
        <v>6.9056903320905989E-5</v>
      </c>
      <c r="I139" s="5">
        <f t="shared" si="23"/>
        <v>0.43176239558803303</v>
      </c>
      <c r="J139" s="6">
        <f t="shared" si="24"/>
        <v>1.3385845170935004E-2</v>
      </c>
      <c r="K139" s="4">
        <f t="shared" si="37"/>
        <v>7.6662264092109775E-3</v>
      </c>
      <c r="L139">
        <f t="shared" si="28"/>
        <v>2.2511786822446402E-2</v>
      </c>
      <c r="M139">
        <f>RSQ($D$3:D139,$B$3:B139)</f>
        <v>0.11789575405726424</v>
      </c>
      <c r="N139">
        <v>107</v>
      </c>
      <c r="O139" t="str">
        <f t="shared" si="26"/>
        <v/>
      </c>
      <c r="P139" t="str">
        <f t="shared" si="30"/>
        <v/>
      </c>
      <c r="Q139">
        <f t="shared" si="31"/>
        <v>0</v>
      </c>
      <c r="R139">
        <f t="shared" si="32"/>
        <v>0</v>
      </c>
      <c r="S139">
        <f t="shared" si="33"/>
        <v>0</v>
      </c>
      <c r="T139">
        <f t="shared" si="34"/>
        <v>0</v>
      </c>
      <c r="U139">
        <f t="shared" si="29"/>
        <v>0</v>
      </c>
      <c r="V139">
        <f t="shared" si="35"/>
        <v>0</v>
      </c>
      <c r="W139">
        <f>IF(ABS(V139)&gt;0,V139*(C139-A139),0)</f>
        <v>0</v>
      </c>
      <c r="X139">
        <f>SUM($W$34:W139)</f>
        <v>72.899053450000508</v>
      </c>
      <c r="Y139">
        <f>IF(P139="close",X139,0)</f>
        <v>0</v>
      </c>
      <c r="Z139">
        <f t="shared" si="36"/>
        <v>0</v>
      </c>
    </row>
    <row r="140" spans="1:26">
      <c r="A140">
        <v>103.8104443</v>
      </c>
      <c r="B140" s="2">
        <f t="shared" si="38"/>
        <v>-2.0181034658461928E-2</v>
      </c>
      <c r="C140">
        <v>104.6117187</v>
      </c>
      <c r="D140" s="3">
        <f t="shared" si="39"/>
        <v>6.4784716579655089E-3</v>
      </c>
      <c r="E140" s="3">
        <f t="shared" si="21"/>
        <v>1.334503318104324E-2</v>
      </c>
      <c r="F140" s="3">
        <f>STDEV($E$3:E140)</f>
        <v>1.2800584177682307E-2</v>
      </c>
      <c r="G140" s="11">
        <f t="shared" si="27"/>
        <v>1.0425331372227664</v>
      </c>
      <c r="H140" s="3">
        <f t="shared" si="22"/>
        <v>1.1407493351135107E-3</v>
      </c>
      <c r="I140" s="5">
        <f t="shared" si="23"/>
        <v>0.39677405017654871</v>
      </c>
      <c r="J140" s="6">
        <f t="shared" si="24"/>
        <v>1.3174902360519287E-2</v>
      </c>
      <c r="K140" s="4">
        <f t="shared" si="37"/>
        <v>-6.8665615230777315E-3</v>
      </c>
      <c r="L140">
        <f t="shared" si="28"/>
        <v>1.0425331372227664</v>
      </c>
      <c r="M140">
        <f>RSQ($D$3:D140,$B$3:B140)</f>
        <v>0.11217337478370311</v>
      </c>
      <c r="N140">
        <v>108</v>
      </c>
      <c r="O140" t="str">
        <f t="shared" si="26"/>
        <v/>
      </c>
      <c r="P140" t="str">
        <f t="shared" si="30"/>
        <v/>
      </c>
      <c r="Q140">
        <f t="shared" si="31"/>
        <v>0</v>
      </c>
      <c r="R140">
        <f t="shared" si="32"/>
        <v>0</v>
      </c>
      <c r="S140">
        <f t="shared" si="33"/>
        <v>0</v>
      </c>
      <c r="T140">
        <f t="shared" si="34"/>
        <v>0</v>
      </c>
      <c r="U140">
        <f t="shared" si="29"/>
        <v>0</v>
      </c>
      <c r="V140">
        <f t="shared" si="35"/>
        <v>0</v>
      </c>
      <c r="W140">
        <f>IF(ABS(V140)&gt;0,V140*(C140-A140),0)</f>
        <v>0</v>
      </c>
      <c r="X140">
        <f>SUM($W$34:W140)</f>
        <v>72.899053450000508</v>
      </c>
      <c r="Y140">
        <f>IF(P140="close",X140,0)</f>
        <v>0</v>
      </c>
      <c r="Z140">
        <f t="shared" si="36"/>
        <v>0</v>
      </c>
    </row>
    <row r="141" spans="1:26">
      <c r="A141">
        <v>106.0485745</v>
      </c>
      <c r="B141" s="2">
        <f t="shared" si="38"/>
        <v>2.155977864358298E-2</v>
      </c>
      <c r="C141">
        <v>103.7573919</v>
      </c>
      <c r="D141" s="3">
        <f t="shared" si="39"/>
        <v>-8.16664529191026E-3</v>
      </c>
      <c r="E141" s="3">
        <f t="shared" si="21"/>
        <v>-1.5186873005957162E-2</v>
      </c>
      <c r="F141" s="3">
        <f>STDEV($E$3:E141)</f>
        <v>1.2819018548030291E-2</v>
      </c>
      <c r="G141" s="11">
        <f t="shared" si="27"/>
        <v>-1.1847141767565899</v>
      </c>
      <c r="H141" s="3">
        <f t="shared" si="22"/>
        <v>3.5460130193322995E-4</v>
      </c>
      <c r="I141" s="5">
        <f t="shared" si="23"/>
        <v>0.30916951988733055</v>
      </c>
      <c r="J141" s="6">
        <f t="shared" si="24"/>
        <v>1.2995013001604662E-2</v>
      </c>
      <c r="K141" s="4">
        <f t="shared" si="37"/>
        <v>7.0202277140469019E-3</v>
      </c>
      <c r="L141">
        <f t="shared" si="28"/>
        <v>-1.1847141767565899</v>
      </c>
      <c r="M141">
        <f>RSQ($D$3:D141,$B$3:B141)</f>
        <v>0.10500770156909559</v>
      </c>
      <c r="N141">
        <v>109</v>
      </c>
      <c r="O141" t="str">
        <f t="shared" si="26"/>
        <v/>
      </c>
      <c r="P141" t="str">
        <f t="shared" si="30"/>
        <v/>
      </c>
      <c r="Q141">
        <f t="shared" si="31"/>
        <v>0</v>
      </c>
      <c r="R141">
        <f t="shared" si="32"/>
        <v>0</v>
      </c>
      <c r="S141">
        <f t="shared" si="33"/>
        <v>0</v>
      </c>
      <c r="T141">
        <f t="shared" si="34"/>
        <v>0</v>
      </c>
      <c r="U141">
        <f t="shared" si="29"/>
        <v>0</v>
      </c>
      <c r="V141">
        <f t="shared" si="35"/>
        <v>0</v>
      </c>
      <c r="W141">
        <f>IF(ABS(V141)&gt;0,V141*(C141-A141),0)</f>
        <v>0</v>
      </c>
      <c r="X141">
        <f>SUM($W$34:W141)</f>
        <v>72.899053450000508</v>
      </c>
      <c r="Y141">
        <f>IF(P141="close",X141,0)</f>
        <v>0</v>
      </c>
      <c r="Z141">
        <f t="shared" si="36"/>
        <v>0</v>
      </c>
    </row>
    <row r="142" spans="1:26">
      <c r="A142">
        <v>103.0709725</v>
      </c>
      <c r="B142" s="2">
        <f t="shared" si="38"/>
        <v>-2.8077718291253453E-2</v>
      </c>
      <c r="C142">
        <v>102.71603760000001</v>
      </c>
      <c r="D142" s="3">
        <f t="shared" si="39"/>
        <v>-1.0036434811349521E-2</v>
      </c>
      <c r="E142" s="3">
        <f t="shared" si="21"/>
        <v>6.9593363497963585E-4</v>
      </c>
      <c r="F142" s="3">
        <f>STDEV($E$3:E142)</f>
        <v>1.2773004306622312E-2</v>
      </c>
      <c r="G142" s="11">
        <f t="shared" si="27"/>
        <v>5.4484725619235952E-2</v>
      </c>
      <c r="H142" s="3">
        <f t="shared" si="22"/>
        <v>-5.0017767616301499E-4</v>
      </c>
      <c r="I142" s="5">
        <f t="shared" si="23"/>
        <v>0.36442387034539026</v>
      </c>
      <c r="J142" s="6">
        <f t="shared" si="24"/>
        <v>1.2606552320564422E-2</v>
      </c>
      <c r="K142" s="4">
        <f t="shared" si="37"/>
        <v>-1.0732368446329157E-2</v>
      </c>
      <c r="L142">
        <f t="shared" si="28"/>
        <v>5.4484725619235952E-2</v>
      </c>
      <c r="M142">
        <f>RSQ($D$3:D142,$B$3:B142)</f>
        <v>0.10881136768782068</v>
      </c>
      <c r="N142">
        <v>110</v>
      </c>
      <c r="O142" t="str">
        <f t="shared" si="26"/>
        <v/>
      </c>
      <c r="P142" t="str">
        <f t="shared" si="30"/>
        <v/>
      </c>
      <c r="Q142">
        <f t="shared" si="31"/>
        <v>0</v>
      </c>
      <c r="R142">
        <f t="shared" si="32"/>
        <v>0</v>
      </c>
      <c r="S142">
        <f t="shared" si="33"/>
        <v>0</v>
      </c>
      <c r="T142">
        <f t="shared" si="34"/>
        <v>0</v>
      </c>
      <c r="U142">
        <f t="shared" si="29"/>
        <v>0</v>
      </c>
      <c r="V142">
        <f t="shared" si="35"/>
        <v>0</v>
      </c>
      <c r="W142">
        <f>IF(ABS(V142)&gt;0,V142*(C142-A142),0)</f>
        <v>0</v>
      </c>
      <c r="X142">
        <f>SUM($W$34:W142)</f>
        <v>72.899053450000508</v>
      </c>
      <c r="Y142">
        <f>IF(P142="close",X142,0)</f>
        <v>0</v>
      </c>
      <c r="Z142">
        <f t="shared" si="36"/>
        <v>0</v>
      </c>
    </row>
    <row r="143" spans="1:26">
      <c r="A143">
        <v>101.97765649999999</v>
      </c>
      <c r="B143" s="2">
        <f t="shared" si="38"/>
        <v>-1.0607409375127431E-2</v>
      </c>
      <c r="C143">
        <v>102.37255690000001</v>
      </c>
      <c r="D143" s="3">
        <f t="shared" si="39"/>
        <v>-3.3439831600357663E-3</v>
      </c>
      <c r="E143" s="3">
        <f t="shared" si="21"/>
        <v>5.9697783088764845E-4</v>
      </c>
      <c r="F143" s="3">
        <f>STDEV($E$3:E143)</f>
        <v>1.2727440783177377E-2</v>
      </c>
      <c r="G143" s="11">
        <f t="shared" si="27"/>
        <v>4.690478164916783E-2</v>
      </c>
      <c r="H143" s="3">
        <f t="shared" si="22"/>
        <v>-5.1940266635772253E-5</v>
      </c>
      <c r="I143" s="5">
        <f t="shared" si="23"/>
        <v>0.36663247233643442</v>
      </c>
      <c r="J143" s="6">
        <f t="shared" si="24"/>
        <v>1.2421941840114201E-2</v>
      </c>
      <c r="K143" s="4">
        <f t="shared" si="37"/>
        <v>-3.9409609909234148E-3</v>
      </c>
      <c r="L143">
        <f t="shared" si="28"/>
        <v>4.690478164916783E-2</v>
      </c>
      <c r="M143">
        <f>RSQ($D$3:D143,$B$3:B143)</f>
        <v>0.10927717101169453</v>
      </c>
      <c r="N143">
        <v>111</v>
      </c>
      <c r="O143" t="str">
        <f t="shared" si="26"/>
        <v/>
      </c>
      <c r="P143" t="str">
        <f t="shared" si="30"/>
        <v/>
      </c>
      <c r="Q143">
        <f t="shared" si="31"/>
        <v>0</v>
      </c>
      <c r="R143">
        <f t="shared" si="32"/>
        <v>0</v>
      </c>
      <c r="S143">
        <f t="shared" si="33"/>
        <v>0</v>
      </c>
      <c r="T143">
        <f t="shared" si="34"/>
        <v>0</v>
      </c>
      <c r="U143">
        <f t="shared" si="29"/>
        <v>0</v>
      </c>
      <c r="V143">
        <f t="shared" si="35"/>
        <v>0</v>
      </c>
      <c r="W143">
        <f>IF(ABS(V143)&gt;0,V143*(C143-A143),0)</f>
        <v>0</v>
      </c>
      <c r="X143">
        <f>SUM($W$34:W143)</f>
        <v>72.899053450000508</v>
      </c>
      <c r="Y143">
        <f>IF(P143="close",X143,0)</f>
        <v>0</v>
      </c>
      <c r="Z143">
        <f t="shared" si="36"/>
        <v>0</v>
      </c>
    </row>
    <row r="144" spans="1:26">
      <c r="A144">
        <v>102.1545826</v>
      </c>
      <c r="B144" s="2">
        <f t="shared" si="38"/>
        <v>1.734949655368898E-3</v>
      </c>
      <c r="C144">
        <v>100.8850415</v>
      </c>
      <c r="D144" s="3">
        <f t="shared" si="39"/>
        <v>-1.4530411714274634E-2</v>
      </c>
      <c r="E144" s="3">
        <f t="shared" si="21"/>
        <v>-1.403917250542135E-2</v>
      </c>
      <c r="F144" s="3">
        <f>STDEV($E$3:E144)</f>
        <v>1.2736082821299051E-2</v>
      </c>
      <c r="G144" s="11">
        <f t="shared" si="27"/>
        <v>-1.1023147935205864</v>
      </c>
      <c r="H144" s="3">
        <f t="shared" si="22"/>
        <v>-1.1285774836278255E-3</v>
      </c>
      <c r="I144" s="5">
        <f t="shared" si="23"/>
        <v>0.36735260461435465</v>
      </c>
      <c r="J144" s="6">
        <f t="shared" si="24"/>
        <v>1.2284898033102565E-2</v>
      </c>
      <c r="K144" s="4">
        <f t="shared" si="37"/>
        <v>-4.9123920885328382E-4</v>
      </c>
      <c r="L144">
        <f t="shared" si="28"/>
        <v>-1.1023147935205864</v>
      </c>
      <c r="M144">
        <f>RSQ($D$3:D144,$B$3:B144)</f>
        <v>0.10775078764637841</v>
      </c>
      <c r="N144">
        <v>112</v>
      </c>
      <c r="O144" t="str">
        <f t="shared" si="26"/>
        <v/>
      </c>
      <c r="P144" t="str">
        <f t="shared" si="30"/>
        <v/>
      </c>
      <c r="Q144">
        <f t="shared" si="31"/>
        <v>0</v>
      </c>
      <c r="R144">
        <f t="shared" si="32"/>
        <v>0</v>
      </c>
      <c r="S144">
        <f t="shared" si="33"/>
        <v>0</v>
      </c>
      <c r="T144">
        <f t="shared" si="34"/>
        <v>0</v>
      </c>
      <c r="U144">
        <f t="shared" si="29"/>
        <v>0</v>
      </c>
      <c r="V144">
        <f t="shared" si="35"/>
        <v>0</v>
      </c>
      <c r="W144">
        <f>IF(ABS(V144)&gt;0,V144*(C144-A144),0)</f>
        <v>0</v>
      </c>
      <c r="X144">
        <f>SUM($W$34:W144)</f>
        <v>72.899053450000508</v>
      </c>
      <c r="Y144">
        <f>IF(P144="close",X144,0)</f>
        <v>0</v>
      </c>
      <c r="Z144">
        <f t="shared" si="36"/>
        <v>0</v>
      </c>
    </row>
    <row r="145" spans="1:26">
      <c r="A145">
        <v>101.9297775</v>
      </c>
      <c r="B145" s="2">
        <f t="shared" si="38"/>
        <v>-2.200636469538054E-3</v>
      </c>
      <c r="C145">
        <v>103.027513</v>
      </c>
      <c r="D145" s="3">
        <f t="shared" si="39"/>
        <v>2.1236760853193475E-2</v>
      </c>
      <c r="E145" s="3">
        <f t="shared" si="21"/>
        <v>2.2567976513501363E-2</v>
      </c>
      <c r="F145" s="3">
        <f>STDEV($E$3:E145)</f>
        <v>1.2833121156320073E-2</v>
      </c>
      <c r="G145" s="11">
        <f t="shared" si="27"/>
        <v>1.7585726993925446</v>
      </c>
      <c r="H145" s="3">
        <f t="shared" si="22"/>
        <v>-5.495058111051462E-4</v>
      </c>
      <c r="I145" s="5">
        <f t="shared" si="23"/>
        <v>0.35521989207369431</v>
      </c>
      <c r="J145" s="6">
        <f t="shared" si="24"/>
        <v>1.2878452739703053E-2</v>
      </c>
      <c r="K145" s="4">
        <f t="shared" si="37"/>
        <v>-1.3312156603078893E-3</v>
      </c>
      <c r="L145">
        <f t="shared" si="28"/>
        <v>1.7585726993925446</v>
      </c>
      <c r="M145">
        <f>RSQ($D$3:D145,$B$3:B145)</f>
        <v>0.10457010365369752</v>
      </c>
      <c r="N145">
        <v>113</v>
      </c>
      <c r="O145" t="str">
        <f t="shared" si="26"/>
        <v>sellY</v>
      </c>
      <c r="P145" t="str">
        <f t="shared" si="30"/>
        <v/>
      </c>
      <c r="Q145">
        <f t="shared" si="31"/>
        <v>10</v>
      </c>
      <c r="R145">
        <f t="shared" si="32"/>
        <v>0</v>
      </c>
      <c r="S145">
        <f t="shared" si="33"/>
        <v>-10</v>
      </c>
      <c r="T145">
        <f t="shared" si="34"/>
        <v>0</v>
      </c>
      <c r="U145">
        <f t="shared" si="29"/>
        <v>20</v>
      </c>
      <c r="V145">
        <f t="shared" si="35"/>
        <v>10</v>
      </c>
      <c r="W145">
        <f>IF(ABS(V145)&gt;0,V145*(C145-A145),0)</f>
        <v>10.977354999999989</v>
      </c>
      <c r="X145">
        <f>SUM($W$34:W145)</f>
        <v>83.876408450000497</v>
      </c>
      <c r="Y145">
        <f>IF(P145="close",X145,0)</f>
        <v>0</v>
      </c>
      <c r="Z145">
        <f t="shared" si="36"/>
        <v>20</v>
      </c>
    </row>
    <row r="146" spans="1:26">
      <c r="A146">
        <v>102.0014398</v>
      </c>
      <c r="B146" s="2">
        <f t="shared" si="38"/>
        <v>7.0305559138495951E-4</v>
      </c>
      <c r="C146">
        <v>100.2404576</v>
      </c>
      <c r="D146" s="3">
        <f t="shared" si="39"/>
        <v>-2.705156437193626E-2</v>
      </c>
      <c r="E146" s="3">
        <f t="shared" si="21"/>
        <v>-2.6113720452266252E-2</v>
      </c>
      <c r="F146" s="3">
        <f>STDEV($E$3:E146)</f>
        <v>1.2971502807034524E-2</v>
      </c>
      <c r="G146" s="11">
        <f t="shared" si="27"/>
        <v>-2.0131607602246846</v>
      </c>
      <c r="H146" s="3">
        <f t="shared" si="22"/>
        <v>-1.1689965177712016E-3</v>
      </c>
      <c r="I146" s="5">
        <f t="shared" si="23"/>
        <v>0.32878281736703519</v>
      </c>
      <c r="J146" s="6">
        <f t="shared" si="24"/>
        <v>1.3508452759001345E-2</v>
      </c>
      <c r="K146" s="4">
        <f t="shared" si="37"/>
        <v>-9.3784391967000752E-4</v>
      </c>
      <c r="L146">
        <f t="shared" si="28"/>
        <v>-2.0131607602246846</v>
      </c>
      <c r="M146">
        <f>RSQ($D$3:D146,$B$3:B146)</f>
        <v>0.1013004748297785</v>
      </c>
      <c r="N146">
        <v>114</v>
      </c>
      <c r="O146" t="str">
        <f t="shared" si="26"/>
        <v>buyY</v>
      </c>
      <c r="P146" t="str">
        <f t="shared" si="30"/>
        <v>close&amp;buy</v>
      </c>
      <c r="Q146">
        <f t="shared" si="31"/>
        <v>-15</v>
      </c>
      <c r="R146">
        <f t="shared" si="32"/>
        <v>-5</v>
      </c>
      <c r="S146">
        <f t="shared" si="33"/>
        <v>15</v>
      </c>
      <c r="T146">
        <f t="shared" si="34"/>
        <v>5</v>
      </c>
      <c r="U146">
        <f t="shared" si="29"/>
        <v>30</v>
      </c>
      <c r="V146">
        <f t="shared" si="35"/>
        <v>-25</v>
      </c>
      <c r="W146">
        <f>IF(ABS(V146)&gt;0,V146*(C146-A146),0)</f>
        <v>44.024555000000021</v>
      </c>
      <c r="X146">
        <f>SUM($W$34:W146)</f>
        <v>127.90096345000052</v>
      </c>
      <c r="Y146">
        <f>IF(P146="close",X146,0)</f>
        <v>0</v>
      </c>
      <c r="Z146">
        <f t="shared" si="36"/>
        <v>10</v>
      </c>
    </row>
    <row r="147" spans="1:26">
      <c r="A147">
        <v>102.7201457</v>
      </c>
      <c r="B147" s="2">
        <f t="shared" si="38"/>
        <v>7.0460368148646795E-3</v>
      </c>
      <c r="C147">
        <v>101.9605036</v>
      </c>
      <c r="D147" s="3">
        <f t="shared" si="39"/>
        <v>1.7159199400941245E-2</v>
      </c>
      <c r="E147" s="3">
        <f t="shared" si="21"/>
        <v>1.5350720494534483E-2</v>
      </c>
      <c r="F147" s="3">
        <f>STDEV($E$3:E147)</f>
        <v>1.2990875148567643E-2</v>
      </c>
      <c r="G147" s="11">
        <f t="shared" si="27"/>
        <v>1.1816540701822567</v>
      </c>
      <c r="H147" s="3">
        <f t="shared" si="22"/>
        <v>-6.4378898413532299E-4</v>
      </c>
      <c r="I147" s="5">
        <f t="shared" si="23"/>
        <v>0.34803506637499482</v>
      </c>
      <c r="J147" s="6">
        <f t="shared" si="24"/>
        <v>1.3839957017190969E-2</v>
      </c>
      <c r="K147" s="4">
        <f t="shared" si="37"/>
        <v>1.8084789064067631E-3</v>
      </c>
      <c r="L147">
        <f t="shared" si="28"/>
        <v>1.1816540701822567</v>
      </c>
      <c r="M147">
        <f>RSQ($D$3:D147,$B$3:B147)</f>
        <v>0.10284331169883193</v>
      </c>
      <c r="N147">
        <v>115</v>
      </c>
      <c r="O147" t="str">
        <f t="shared" si="26"/>
        <v/>
      </c>
      <c r="P147" t="str">
        <f t="shared" si="30"/>
        <v>close</v>
      </c>
      <c r="Q147">
        <f t="shared" si="31"/>
        <v>0</v>
      </c>
      <c r="R147">
        <f t="shared" si="32"/>
        <v>0</v>
      </c>
      <c r="S147">
        <f t="shared" si="33"/>
        <v>0</v>
      </c>
      <c r="T147">
        <f t="shared" si="34"/>
        <v>0</v>
      </c>
      <c r="U147">
        <f t="shared" si="29"/>
        <v>0</v>
      </c>
      <c r="V147">
        <f t="shared" si="35"/>
        <v>15</v>
      </c>
      <c r="W147">
        <f>IF(ABS(V147)&gt;0,V147*(C147-A147),0)</f>
        <v>-11.394631500000116</v>
      </c>
      <c r="X147">
        <f>SUM($W$34:W147)</f>
        <v>116.5063319500004</v>
      </c>
      <c r="Y147">
        <f>IF(P147="close",X147,0)</f>
        <v>116.5063319500004</v>
      </c>
      <c r="Z147">
        <f t="shared" si="36"/>
        <v>30</v>
      </c>
    </row>
    <row r="148" spans="1:26">
      <c r="A148">
        <v>101.9795932</v>
      </c>
      <c r="B148" s="2">
        <f t="shared" si="38"/>
        <v>-7.2094183176378305E-3</v>
      </c>
      <c r="C148">
        <v>100.0709944</v>
      </c>
      <c r="D148" s="3">
        <f t="shared" si="39"/>
        <v>-1.8531775866983773E-2</v>
      </c>
      <c r="E148" s="3">
        <f t="shared" si="21"/>
        <v>-1.5045079372706011E-2</v>
      </c>
      <c r="F148" s="3">
        <f>STDEV($E$3:E148)</f>
        <v>1.3004875954017805E-2</v>
      </c>
      <c r="G148" s="11">
        <f t="shared" si="27"/>
        <v>-1.1568798830455507</v>
      </c>
      <c r="H148" s="3">
        <f t="shared" si="22"/>
        <v>-7.8713823623276929E-4</v>
      </c>
      <c r="I148" s="5">
        <f t="shared" si="23"/>
        <v>0.37444883055828904</v>
      </c>
      <c r="J148" s="6">
        <f t="shared" si="24"/>
        <v>1.412181643838575E-2</v>
      </c>
      <c r="K148" s="4">
        <f t="shared" si="37"/>
        <v>-3.4866964942777624E-3</v>
      </c>
      <c r="L148">
        <f t="shared" si="28"/>
        <v>-1.1568798830455507</v>
      </c>
      <c r="M148">
        <f>RSQ($D$3:D148,$B$3:B148)</f>
        <v>0.10469739609005989</v>
      </c>
      <c r="N148">
        <v>116</v>
      </c>
      <c r="O148" t="str">
        <f t="shared" si="26"/>
        <v/>
      </c>
      <c r="P148" t="str">
        <f t="shared" si="30"/>
        <v/>
      </c>
      <c r="Q148">
        <f t="shared" si="31"/>
        <v>0</v>
      </c>
      <c r="R148">
        <f t="shared" si="32"/>
        <v>0</v>
      </c>
      <c r="S148">
        <f t="shared" si="33"/>
        <v>0</v>
      </c>
      <c r="T148">
        <f t="shared" si="34"/>
        <v>0</v>
      </c>
      <c r="U148">
        <f t="shared" si="29"/>
        <v>0</v>
      </c>
      <c r="V148">
        <f t="shared" si="35"/>
        <v>0</v>
      </c>
      <c r="W148">
        <f>IF(ABS(V148)&gt;0,V148*(C148-A148),0)</f>
        <v>0</v>
      </c>
      <c r="X148">
        <f>SUM($W$34:W148)</f>
        <v>116.5063319500004</v>
      </c>
      <c r="Y148">
        <f>IF(P148="close",X148,0)</f>
        <v>0</v>
      </c>
      <c r="Z148">
        <f t="shared" si="36"/>
        <v>0</v>
      </c>
    </row>
    <row r="149" spans="1:26">
      <c r="A149">
        <v>103.0488691</v>
      </c>
      <c r="B149" s="2">
        <f t="shared" si="38"/>
        <v>1.0485194796795954E-2</v>
      </c>
      <c r="C149">
        <v>101.95994279999999</v>
      </c>
      <c r="D149" s="3">
        <f t="shared" si="39"/>
        <v>1.8876083038103491E-2</v>
      </c>
      <c r="E149" s="3">
        <f t="shared" si="21"/>
        <v>1.6089963937758592E-2</v>
      </c>
      <c r="F149" s="3">
        <f>STDEV($E$3:E149)</f>
        <v>1.3029821532891993E-2</v>
      </c>
      <c r="G149" s="11">
        <f t="shared" si="27"/>
        <v>1.234856816506787</v>
      </c>
      <c r="H149" s="3">
        <f t="shared" si="22"/>
        <v>-8.1698755397329034E-4</v>
      </c>
      <c r="I149" s="5">
        <f t="shared" si="23"/>
        <v>0.34363755029322091</v>
      </c>
      <c r="J149" s="6">
        <f t="shared" si="24"/>
        <v>1.3911605831446338E-2</v>
      </c>
      <c r="K149" s="4">
        <f t="shared" si="37"/>
        <v>2.7861191003448974E-3</v>
      </c>
      <c r="L149">
        <f t="shared" si="28"/>
        <v>1.234856816506787</v>
      </c>
      <c r="M149">
        <f>RSQ($D$3:D149,$B$3:B149)</f>
        <v>0.1076243724197527</v>
      </c>
      <c r="N149">
        <v>117</v>
      </c>
      <c r="O149" t="str">
        <f t="shared" si="26"/>
        <v/>
      </c>
      <c r="P149" t="str">
        <f t="shared" si="30"/>
        <v/>
      </c>
      <c r="Q149">
        <f t="shared" si="31"/>
        <v>0</v>
      </c>
      <c r="R149">
        <f t="shared" si="32"/>
        <v>0</v>
      </c>
      <c r="S149">
        <f t="shared" si="33"/>
        <v>0</v>
      </c>
      <c r="T149">
        <f t="shared" si="34"/>
        <v>0</v>
      </c>
      <c r="U149">
        <f t="shared" si="29"/>
        <v>0</v>
      </c>
      <c r="V149">
        <f t="shared" si="35"/>
        <v>0</v>
      </c>
      <c r="W149">
        <f>IF(ABS(V149)&gt;0,V149*(C149-A149),0)</f>
        <v>0</v>
      </c>
      <c r="X149">
        <f>SUM($W$34:W149)</f>
        <v>116.5063319500004</v>
      </c>
      <c r="Y149">
        <f>IF(P149="close",X149,0)</f>
        <v>0</v>
      </c>
      <c r="Z149">
        <f t="shared" si="36"/>
        <v>0</v>
      </c>
    </row>
    <row r="150" spans="1:26" s="7" customFormat="1">
      <c r="A150" s="7">
        <v>102.5349537</v>
      </c>
      <c r="B150" s="8">
        <f t="shared" si="38"/>
        <v>-4.9871037352315966E-3</v>
      </c>
      <c r="C150" s="7">
        <v>104.2831633</v>
      </c>
      <c r="D150" s="9">
        <f t="shared" si="39"/>
        <v>2.2785619883654986E-2</v>
      </c>
      <c r="E150" s="3">
        <f t="shared" si="21"/>
        <v>2.3946500733714144E-2</v>
      </c>
      <c r="F150" s="3">
        <f>STDEV($E$3:E150)</f>
        <v>1.313501651310521E-2</v>
      </c>
      <c r="G150" s="11">
        <f t="shared" si="27"/>
        <v>1.8231039686795965</v>
      </c>
      <c r="H150" s="3">
        <f t="shared" si="22"/>
        <v>6.411334920272539E-4</v>
      </c>
      <c r="I150" s="5">
        <f t="shared" si="23"/>
        <v>0.36133484237675056</v>
      </c>
      <c r="J150" s="6">
        <f t="shared" si="24"/>
        <v>1.4299813631248328E-2</v>
      </c>
      <c r="K150" s="10">
        <f t="shared" si="37"/>
        <v>-1.1608808500591591E-3</v>
      </c>
      <c r="L150">
        <f t="shared" si="28"/>
        <v>1.8231039686795965</v>
      </c>
      <c r="M150" s="7">
        <f>RSQ($D$3:D150,$B$3:B150)</f>
        <v>0.10270234714880516</v>
      </c>
      <c r="N150" s="7">
        <v>118</v>
      </c>
      <c r="O150" s="7" t="str">
        <f t="shared" si="26"/>
        <v>sellY</v>
      </c>
      <c r="P150" s="7" t="str">
        <f t="shared" si="30"/>
        <v/>
      </c>
      <c r="Q150">
        <f t="shared" si="31"/>
        <v>10</v>
      </c>
      <c r="R150">
        <f t="shared" si="32"/>
        <v>0</v>
      </c>
      <c r="S150">
        <f t="shared" si="33"/>
        <v>-10</v>
      </c>
      <c r="T150">
        <f t="shared" si="34"/>
        <v>0</v>
      </c>
      <c r="U150">
        <f t="shared" si="29"/>
        <v>20</v>
      </c>
      <c r="V150" s="7">
        <f t="shared" si="35"/>
        <v>10</v>
      </c>
      <c r="W150">
        <f>IF(ABS(V150)&gt;0,V150*(C150-A150),0)</f>
        <v>17.482095999999956</v>
      </c>
      <c r="X150">
        <f>SUM($W$34:W150)</f>
        <v>133.98842795000036</v>
      </c>
      <c r="Y150">
        <f>IF(P150="close",X150,0)</f>
        <v>0</v>
      </c>
      <c r="Z150">
        <f t="shared" si="36"/>
        <v>20</v>
      </c>
    </row>
    <row r="151" spans="1:26">
      <c r="A151">
        <v>102.6786714</v>
      </c>
      <c r="B151" s="2">
        <f t="shared" si="38"/>
        <v>1.4016459247691287E-3</v>
      </c>
      <c r="C151">
        <v>104.9147463</v>
      </c>
      <c r="D151" s="3">
        <f t="shared" si="39"/>
        <v>6.0564234917105378E-3</v>
      </c>
      <c r="E151" s="3">
        <f t="shared" si="21"/>
        <v>5.2417353464369772E-3</v>
      </c>
      <c r="F151" s="3">
        <f>STDEV($E$3:E151)</f>
        <v>1.3097443769977506E-2</v>
      </c>
      <c r="G151" s="11">
        <f t="shared" si="27"/>
        <v>0.40021056310639003</v>
      </c>
      <c r="H151" s="3">
        <f t="shared" si="22"/>
        <v>3.384275977731542E-4</v>
      </c>
      <c r="I151" s="5">
        <f t="shared" si="23"/>
        <v>0.33978663161943251</v>
      </c>
      <c r="J151" s="6">
        <f t="shared" si="24"/>
        <v>1.4011530086142462E-2</v>
      </c>
      <c r="K151" s="4">
        <f t="shared" si="37"/>
        <v>8.1468814527356091E-4</v>
      </c>
      <c r="L151">
        <f t="shared" si="28"/>
        <v>0.40021056310639003</v>
      </c>
      <c r="M151">
        <f>RSQ($D$3:D151,$B$3:B151)</f>
        <v>0.10273388516980889</v>
      </c>
      <c r="N151">
        <v>119</v>
      </c>
      <c r="O151" t="str">
        <f t="shared" si="26"/>
        <v/>
      </c>
      <c r="P151" t="str">
        <f t="shared" si="30"/>
        <v>close</v>
      </c>
      <c r="Q151">
        <f t="shared" si="31"/>
        <v>0</v>
      </c>
      <c r="R151">
        <f t="shared" si="32"/>
        <v>0</v>
      </c>
      <c r="S151">
        <f t="shared" si="33"/>
        <v>0</v>
      </c>
      <c r="T151">
        <f t="shared" si="34"/>
        <v>0</v>
      </c>
      <c r="U151">
        <f t="shared" si="29"/>
        <v>0</v>
      </c>
      <c r="V151">
        <f t="shared" si="35"/>
        <v>-10</v>
      </c>
      <c r="W151">
        <f>IF(ABS(V151)&gt;0,V151*(C151-A151),0)</f>
        <v>-22.360749000000055</v>
      </c>
      <c r="X151">
        <f>SUM($W$34:W151)</f>
        <v>111.6276789500003</v>
      </c>
      <c r="Y151">
        <f>IF(P151="close",X151,0)</f>
        <v>111.6276789500003</v>
      </c>
      <c r="Z151">
        <f t="shared" si="36"/>
        <v>20</v>
      </c>
    </row>
    <row r="152" spans="1:26">
      <c r="A152">
        <v>104.7561376</v>
      </c>
      <c r="B152" s="2">
        <f t="shared" si="38"/>
        <v>2.0232694596397004E-2</v>
      </c>
      <c r="C152">
        <v>106.9637058</v>
      </c>
      <c r="D152" s="3">
        <f t="shared" si="39"/>
        <v>1.9529756990891139E-2</v>
      </c>
      <c r="E152" s="3">
        <f t="shared" si="21"/>
        <v>1.1010672576048097E-2</v>
      </c>
      <c r="F152" s="3">
        <f>STDEV($E$3:E152)</f>
        <v>1.3083803667675739E-2</v>
      </c>
      <c r="G152" s="11">
        <f t="shared" si="27"/>
        <v>0.84154981653007932</v>
      </c>
      <c r="H152" s="3">
        <f t="shared" si="22"/>
        <v>7.0521393895476713E-4</v>
      </c>
      <c r="I152" s="5">
        <f t="shared" si="23"/>
        <v>0.38620018893972491</v>
      </c>
      <c r="J152" s="6">
        <f t="shared" si="24"/>
        <v>1.4459682609394547E-2</v>
      </c>
      <c r="K152" s="4">
        <f t="shared" si="37"/>
        <v>8.5190844148430415E-3</v>
      </c>
      <c r="L152">
        <f t="shared" si="28"/>
        <v>0.84154981653007932</v>
      </c>
      <c r="M152">
        <f>RSQ($D$3:D152,$B$3:B152)</f>
        <v>0.10889816396248592</v>
      </c>
      <c r="N152">
        <v>120</v>
      </c>
      <c r="O152" t="str">
        <f t="shared" si="26"/>
        <v/>
      </c>
      <c r="P152" t="str">
        <f t="shared" si="30"/>
        <v/>
      </c>
      <c r="Q152">
        <f t="shared" si="31"/>
        <v>0</v>
      </c>
      <c r="R152">
        <f t="shared" si="32"/>
        <v>0</v>
      </c>
      <c r="S152">
        <f t="shared" si="33"/>
        <v>0</v>
      </c>
      <c r="T152">
        <f t="shared" si="34"/>
        <v>0</v>
      </c>
      <c r="U152">
        <f t="shared" si="29"/>
        <v>0</v>
      </c>
      <c r="V152">
        <f t="shared" si="35"/>
        <v>0</v>
      </c>
      <c r="W152">
        <f>IF(ABS(V152)&gt;0,V152*(C152-A152),0)</f>
        <v>0</v>
      </c>
      <c r="X152">
        <f>SUM($W$34:W152)</f>
        <v>111.6276789500003</v>
      </c>
      <c r="Y152">
        <f>IF(P152="close",X152,0)</f>
        <v>0</v>
      </c>
      <c r="Z152">
        <f t="shared" si="36"/>
        <v>0</v>
      </c>
    </row>
    <row r="153" spans="1:26">
      <c r="A153">
        <v>104.00354179999999</v>
      </c>
      <c r="B153" s="2">
        <f t="shared" si="38"/>
        <v>-7.1842644950667672E-3</v>
      </c>
      <c r="C153">
        <v>107.7981144</v>
      </c>
      <c r="D153" s="3">
        <f t="shared" si="39"/>
        <v>7.8008572511518506E-3</v>
      </c>
      <c r="E153" s="3">
        <f t="shared" si="21"/>
        <v>9.6082600218621028E-3</v>
      </c>
      <c r="F153" s="3">
        <f>STDEV($E$3:E153)</f>
        <v>1.3062723881636986E-2</v>
      </c>
      <c r="G153" s="11">
        <f t="shared" si="27"/>
        <v>0.73554796908545095</v>
      </c>
      <c r="H153" s="3">
        <f t="shared" si="22"/>
        <v>7.0293817723254056E-4</v>
      </c>
      <c r="I153" s="5">
        <f t="shared" si="23"/>
        <v>0.34942212242694748</v>
      </c>
      <c r="J153" s="6">
        <f t="shared" si="24"/>
        <v>1.4271818262849194E-2</v>
      </c>
      <c r="K153" s="4">
        <f t="shared" si="37"/>
        <v>-1.8074027707102513E-3</v>
      </c>
      <c r="L153">
        <f t="shared" si="28"/>
        <v>0.73554796908545095</v>
      </c>
      <c r="M153">
        <f>RSQ($D$3:D153,$B$3:B153)</f>
        <v>0.10713972305364326</v>
      </c>
      <c r="N153">
        <v>121</v>
      </c>
      <c r="O153" t="str">
        <f t="shared" si="26"/>
        <v/>
      </c>
      <c r="P153" t="str">
        <f t="shared" si="30"/>
        <v/>
      </c>
      <c r="Q153">
        <f t="shared" si="31"/>
        <v>0</v>
      </c>
      <c r="R153">
        <f t="shared" si="32"/>
        <v>0</v>
      </c>
      <c r="S153">
        <f t="shared" si="33"/>
        <v>0</v>
      </c>
      <c r="T153">
        <f t="shared" si="34"/>
        <v>0</v>
      </c>
      <c r="U153">
        <f t="shared" si="29"/>
        <v>0</v>
      </c>
      <c r="V153">
        <f t="shared" si="35"/>
        <v>0</v>
      </c>
      <c r="W153">
        <f>IF(ABS(V153)&gt;0,V153*(C153-A153),0)</f>
        <v>0</v>
      </c>
      <c r="X153">
        <f>SUM($W$34:W153)</f>
        <v>111.6276789500003</v>
      </c>
      <c r="Y153">
        <f>IF(P153="close",X153,0)</f>
        <v>0</v>
      </c>
      <c r="Z153">
        <f t="shared" si="36"/>
        <v>0</v>
      </c>
    </row>
    <row r="154" spans="1:26">
      <c r="A154">
        <v>105.37699120000001</v>
      </c>
      <c r="B154" s="2">
        <f t="shared" si="38"/>
        <v>1.3205794497279445E-2</v>
      </c>
      <c r="C154">
        <v>108.7829619</v>
      </c>
      <c r="D154" s="3">
        <f t="shared" si="39"/>
        <v>9.1360364277392296E-3</v>
      </c>
      <c r="E154" s="3">
        <f t="shared" si="21"/>
        <v>3.5095533559030339E-3</v>
      </c>
      <c r="F154" s="3">
        <f>STDEV($E$3:E154)</f>
        <v>1.3022112825834617E-2</v>
      </c>
      <c r="G154" s="11">
        <f t="shared" si="27"/>
        <v>0.26950721460041555</v>
      </c>
      <c r="H154" s="3">
        <f t="shared" si="22"/>
        <v>6.2724167766148938E-4</v>
      </c>
      <c r="I154" s="5">
        <f t="shared" si="23"/>
        <v>0.37856422763542258</v>
      </c>
      <c r="J154" s="6">
        <f t="shared" si="24"/>
        <v>1.4363793933312018E-2</v>
      </c>
      <c r="K154" s="4">
        <f t="shared" si="37"/>
        <v>5.6264830718361957E-3</v>
      </c>
      <c r="L154">
        <f t="shared" si="28"/>
        <v>0.26950721460041555</v>
      </c>
      <c r="M154">
        <f>RSQ($D$3:D154,$B$3:B154)</f>
        <v>0.10881886334037191</v>
      </c>
      <c r="N154">
        <v>122</v>
      </c>
      <c r="O154" t="str">
        <f t="shared" si="26"/>
        <v/>
      </c>
      <c r="P154" t="str">
        <f t="shared" si="30"/>
        <v/>
      </c>
      <c r="Q154">
        <f t="shared" si="31"/>
        <v>0</v>
      </c>
      <c r="R154">
        <f t="shared" si="32"/>
        <v>0</v>
      </c>
      <c r="S154">
        <f t="shared" si="33"/>
        <v>0</v>
      </c>
      <c r="T154">
        <f t="shared" si="34"/>
        <v>0</v>
      </c>
      <c r="U154">
        <f t="shared" si="29"/>
        <v>0</v>
      </c>
      <c r="V154">
        <f t="shared" si="35"/>
        <v>0</v>
      </c>
      <c r="W154">
        <f>IF(ABS(V154)&gt;0,V154*(C154-A154),0)</f>
        <v>0</v>
      </c>
      <c r="X154">
        <f>SUM($W$34:W154)</f>
        <v>111.6276789500003</v>
      </c>
      <c r="Y154">
        <f>IF(P154="close",X154,0)</f>
        <v>0</v>
      </c>
      <c r="Z154">
        <f t="shared" si="36"/>
        <v>0</v>
      </c>
    </row>
    <row r="155" spans="1:26">
      <c r="A155">
        <v>106.19792990000001</v>
      </c>
      <c r="B155" s="2">
        <f t="shared" si="38"/>
        <v>7.7904928832319819E-3</v>
      </c>
      <c r="C155">
        <v>110.5032921</v>
      </c>
      <c r="D155" s="3">
        <f t="shared" si="39"/>
        <v>1.5814334983647767E-2</v>
      </c>
      <c r="E155" s="3">
        <f t="shared" si="21"/>
        <v>1.1699379386749881E-2</v>
      </c>
      <c r="F155" s="3">
        <f>STDEV($E$3:E155)</f>
        <v>1.3012153358978453E-2</v>
      </c>
      <c r="G155" s="11">
        <f t="shared" si="27"/>
        <v>0.89911170457249867</v>
      </c>
      <c r="H155" s="3">
        <f t="shared" si="22"/>
        <v>9.9272606979354354E-4</v>
      </c>
      <c r="I155" s="5">
        <f t="shared" si="23"/>
        <v>0.4007743250525948</v>
      </c>
      <c r="J155" s="6">
        <f t="shared" si="24"/>
        <v>1.4604227578113306E-2</v>
      </c>
      <c r="K155" s="4">
        <f t="shared" si="37"/>
        <v>4.1149555968978844E-3</v>
      </c>
      <c r="L155">
        <f t="shared" si="28"/>
        <v>0.89911170457249867</v>
      </c>
      <c r="M155">
        <f>RSQ($D$3:D155,$B$3:B155)</f>
        <v>0.1103964898523328</v>
      </c>
      <c r="N155">
        <v>123</v>
      </c>
      <c r="O155" t="str">
        <f t="shared" si="26"/>
        <v/>
      </c>
      <c r="P155" t="str">
        <f t="shared" si="30"/>
        <v/>
      </c>
      <c r="Q155">
        <f t="shared" si="31"/>
        <v>0</v>
      </c>
      <c r="R155">
        <f t="shared" si="32"/>
        <v>0</v>
      </c>
      <c r="S155">
        <f t="shared" si="33"/>
        <v>0</v>
      </c>
      <c r="T155">
        <f t="shared" si="34"/>
        <v>0</v>
      </c>
      <c r="U155">
        <f t="shared" si="29"/>
        <v>0</v>
      </c>
      <c r="V155">
        <f t="shared" si="35"/>
        <v>0</v>
      </c>
      <c r="W155">
        <f>IF(ABS(V155)&gt;0,V155*(C155-A155),0)</f>
        <v>0</v>
      </c>
      <c r="X155">
        <f>SUM($W$34:W155)</f>
        <v>111.6276789500003</v>
      </c>
      <c r="Y155">
        <f>IF(P155="close",X155,0)</f>
        <v>0</v>
      </c>
      <c r="Z155">
        <f t="shared" si="36"/>
        <v>0</v>
      </c>
    </row>
    <row r="156" spans="1:26">
      <c r="A156">
        <v>107.6846741</v>
      </c>
      <c r="B156" s="2">
        <f t="shared" si="38"/>
        <v>1.3999747465887183E-2</v>
      </c>
      <c r="C156">
        <v>112.08113109999999</v>
      </c>
      <c r="D156" s="3">
        <f t="shared" si="39"/>
        <v>1.4278660572140523E-2</v>
      </c>
      <c r="E156" s="3">
        <f t="shared" si="21"/>
        <v>6.9115935352846315E-3</v>
      </c>
      <c r="F156" s="3">
        <f>STDEV($E$3:E156)</f>
        <v>1.2980406927835213E-2</v>
      </c>
      <c r="G156" s="11">
        <f t="shared" si="27"/>
        <v>0.53246354861675371</v>
      </c>
      <c r="H156" s="3">
        <f t="shared" si="22"/>
        <v>1.4968509500630741E-3</v>
      </c>
      <c r="I156" s="5">
        <f t="shared" si="23"/>
        <v>0.41930871261046804</v>
      </c>
      <c r="J156" s="6">
        <f t="shared" si="24"/>
        <v>1.4720155565810793E-2</v>
      </c>
      <c r="K156" s="4">
        <f t="shared" si="37"/>
        <v>7.3670670368558913E-3</v>
      </c>
      <c r="L156">
        <f t="shared" si="28"/>
        <v>0.53246354861675371</v>
      </c>
      <c r="M156">
        <f>RSQ($D$3:D156,$B$3:B156)</f>
        <v>0.11333315092208432</v>
      </c>
      <c r="N156">
        <v>124</v>
      </c>
      <c r="O156" t="str">
        <f t="shared" si="26"/>
        <v/>
      </c>
      <c r="P156" t="str">
        <f t="shared" si="30"/>
        <v/>
      </c>
      <c r="Q156">
        <f t="shared" si="31"/>
        <v>0</v>
      </c>
      <c r="R156">
        <f t="shared" si="32"/>
        <v>0</v>
      </c>
      <c r="S156">
        <f t="shared" si="33"/>
        <v>0</v>
      </c>
      <c r="T156">
        <f t="shared" si="34"/>
        <v>0</v>
      </c>
      <c r="U156">
        <f t="shared" si="29"/>
        <v>0</v>
      </c>
      <c r="V156">
        <f t="shared" si="35"/>
        <v>0</v>
      </c>
      <c r="W156">
        <f>IF(ABS(V156)&gt;0,V156*(C156-A156),0)</f>
        <v>0</v>
      </c>
      <c r="X156">
        <f>SUM($W$34:W156)</f>
        <v>111.6276789500003</v>
      </c>
      <c r="Y156">
        <f>IF(P156="close",X156,0)</f>
        <v>0</v>
      </c>
      <c r="Z156">
        <f t="shared" si="36"/>
        <v>0</v>
      </c>
    </row>
    <row r="157" spans="1:26">
      <c r="A157">
        <v>104.7651872</v>
      </c>
      <c r="B157" s="2">
        <f t="shared" si="38"/>
        <v>-2.7111442964379975E-2</v>
      </c>
      <c r="C157">
        <v>110.17132049999999</v>
      </c>
      <c r="D157" s="3">
        <f t="shared" si="39"/>
        <v>-1.7039537175049087E-2</v>
      </c>
      <c r="E157" s="3">
        <f t="shared" si="21"/>
        <v>-6.1504615194389357E-3</v>
      </c>
      <c r="F157" s="3">
        <f>STDEV($E$3:E157)</f>
        <v>1.2948791917046891E-2</v>
      </c>
      <c r="G157" s="11">
        <f t="shared" si="27"/>
        <v>-0.47498342384681808</v>
      </c>
      <c r="H157" s="3">
        <f t="shared" si="22"/>
        <v>1.3932817563318432E-3</v>
      </c>
      <c r="I157" s="5">
        <f t="shared" si="23"/>
        <v>0.45303222805510618</v>
      </c>
      <c r="J157" s="6">
        <f t="shared" si="24"/>
        <v>1.5109425999613733E-2</v>
      </c>
      <c r="K157" s="4">
        <f t="shared" si="37"/>
        <v>-1.0889075655610151E-2</v>
      </c>
      <c r="L157">
        <f t="shared" si="28"/>
        <v>-0.47498342384681808</v>
      </c>
      <c r="M157">
        <f>RSQ($D$3:D157,$B$3:B157)</f>
        <v>0.12078994800378089</v>
      </c>
      <c r="N157">
        <v>125</v>
      </c>
      <c r="O157" t="str">
        <f t="shared" si="26"/>
        <v/>
      </c>
      <c r="P157" t="str">
        <f t="shared" si="30"/>
        <v/>
      </c>
      <c r="Q157">
        <f t="shared" si="31"/>
        <v>0</v>
      </c>
      <c r="R157">
        <f t="shared" si="32"/>
        <v>0</v>
      </c>
      <c r="S157">
        <f t="shared" si="33"/>
        <v>0</v>
      </c>
      <c r="T157">
        <f t="shared" si="34"/>
        <v>0</v>
      </c>
      <c r="U157">
        <f t="shared" si="29"/>
        <v>0</v>
      </c>
      <c r="V157">
        <f t="shared" si="35"/>
        <v>0</v>
      </c>
      <c r="W157">
        <f>IF(ABS(V157)&gt;0,V157*(C157-A157),0)</f>
        <v>0</v>
      </c>
      <c r="X157">
        <f>SUM($W$34:W157)</f>
        <v>111.6276789500003</v>
      </c>
      <c r="Y157">
        <f>IF(P157="close",X157,0)</f>
        <v>0</v>
      </c>
      <c r="Z157">
        <f t="shared" si="36"/>
        <v>0</v>
      </c>
    </row>
    <row r="158" spans="1:26">
      <c r="A158">
        <v>104.30036440000001</v>
      </c>
      <c r="B158" s="2">
        <f t="shared" si="38"/>
        <v>-4.4368058934752055E-3</v>
      </c>
      <c r="C158">
        <v>109.7309101</v>
      </c>
      <c r="D158" s="3">
        <f t="shared" si="39"/>
        <v>-3.9975049586520152E-3</v>
      </c>
      <c r="E158" s="3">
        <f t="shared" si="21"/>
        <v>-2.8108149028230091E-3</v>
      </c>
      <c r="F158" s="3">
        <f>STDEV($E$3:E158)</f>
        <v>1.2909401080876041E-2</v>
      </c>
      <c r="G158" s="11">
        <f t="shared" si="27"/>
        <v>-0.21773395103409904</v>
      </c>
      <c r="H158" s="3">
        <f t="shared" si="22"/>
        <v>8.9024442818877122E-4</v>
      </c>
      <c r="I158" s="5">
        <f t="shared" si="23"/>
        <v>0.46811479561729991</v>
      </c>
      <c r="J158" s="6">
        <f t="shared" si="24"/>
        <v>1.504095567395768E-2</v>
      </c>
      <c r="K158" s="4">
        <f t="shared" si="37"/>
        <v>-1.1866900558290064E-3</v>
      </c>
      <c r="L158">
        <f t="shared" si="28"/>
        <v>-0.21773395103409904</v>
      </c>
      <c r="M158">
        <f>RSQ($D$3:D158,$B$3:B158)</f>
        <v>0.12115349747659766</v>
      </c>
      <c r="N158">
        <v>126</v>
      </c>
      <c r="O158" t="str">
        <f t="shared" si="26"/>
        <v/>
      </c>
      <c r="P158" t="str">
        <f t="shared" si="30"/>
        <v/>
      </c>
      <c r="Q158">
        <f t="shared" si="31"/>
        <v>0</v>
      </c>
      <c r="R158">
        <f t="shared" si="32"/>
        <v>0</v>
      </c>
      <c r="S158">
        <f t="shared" si="33"/>
        <v>0</v>
      </c>
      <c r="T158">
        <f t="shared" si="34"/>
        <v>0</v>
      </c>
      <c r="U158">
        <f t="shared" si="29"/>
        <v>0</v>
      </c>
      <c r="V158">
        <f t="shared" si="35"/>
        <v>0</v>
      </c>
      <c r="W158">
        <f>IF(ABS(V158)&gt;0,V158*(C158-A158),0)</f>
        <v>0</v>
      </c>
      <c r="X158">
        <f>SUM($W$34:W158)</f>
        <v>111.6276789500003</v>
      </c>
      <c r="Y158">
        <f>IF(P158="close",X158,0)</f>
        <v>0</v>
      </c>
      <c r="Z158">
        <f t="shared" si="36"/>
        <v>0</v>
      </c>
    </row>
    <row r="159" spans="1:26">
      <c r="A159">
        <v>104.50632469999999</v>
      </c>
      <c r="B159" s="2">
        <f t="shared" si="38"/>
        <v>1.9746843760786205E-3</v>
      </c>
      <c r="C159">
        <v>107.2373683</v>
      </c>
      <c r="D159" s="3">
        <f t="shared" si="39"/>
        <v>-2.2724151269023354E-2</v>
      </c>
      <c r="E159" s="3">
        <f t="shared" si="21"/>
        <v>-2.3791561989345612E-2</v>
      </c>
      <c r="F159" s="3">
        <f>STDEV($E$3:E159)</f>
        <v>1.3010908874967869E-2</v>
      </c>
      <c r="G159" s="11">
        <f t="shared" si="27"/>
        <v>-1.8285857058855441</v>
      </c>
      <c r="H159" s="3">
        <f t="shared" si="22"/>
        <v>1.4930407290676619E-4</v>
      </c>
      <c r="I159" s="5">
        <f t="shared" si="23"/>
        <v>0.46493842688860132</v>
      </c>
      <c r="J159" s="6">
        <f t="shared" si="24"/>
        <v>1.5552883921865985E-2</v>
      </c>
      <c r="K159" s="4">
        <f t="shared" si="37"/>
        <v>1.0674107203222593E-3</v>
      </c>
      <c r="L159">
        <f t="shared" si="28"/>
        <v>-1.8285857058855441</v>
      </c>
      <c r="M159">
        <f>RSQ($D$3:D159,$B$3:B159)</f>
        <v>0.1180076682036304</v>
      </c>
      <c r="N159">
        <v>127</v>
      </c>
      <c r="O159" t="str">
        <f t="shared" si="26"/>
        <v>buyY</v>
      </c>
      <c r="P159" t="str">
        <f t="shared" si="30"/>
        <v/>
      </c>
      <c r="Q159">
        <f t="shared" si="31"/>
        <v>-10</v>
      </c>
      <c r="R159">
        <f t="shared" si="32"/>
        <v>0</v>
      </c>
      <c r="S159">
        <f t="shared" si="33"/>
        <v>10</v>
      </c>
      <c r="T159">
        <f t="shared" si="34"/>
        <v>0</v>
      </c>
      <c r="U159">
        <f t="shared" si="29"/>
        <v>20</v>
      </c>
      <c r="V159">
        <f t="shared" si="35"/>
        <v>-10</v>
      </c>
      <c r="W159">
        <f>IF(ABS(V159)&gt;0,V159*(C159-A159),0)</f>
        <v>-27.310436000000067</v>
      </c>
      <c r="X159">
        <f>SUM($W$34:W159)</f>
        <v>84.317242950000235</v>
      </c>
      <c r="Y159">
        <f>IF(P159="close",X159,0)</f>
        <v>0</v>
      </c>
      <c r="Z159">
        <f t="shared" si="36"/>
        <v>20</v>
      </c>
    </row>
    <row r="160" spans="1:26">
      <c r="A160">
        <v>104.7658698</v>
      </c>
      <c r="B160" s="2">
        <f t="shared" si="38"/>
        <v>2.4835348553790553E-3</v>
      </c>
      <c r="C160">
        <v>107.8985294</v>
      </c>
      <c r="D160" s="3">
        <f t="shared" si="39"/>
        <v>6.1653984099123132E-3</v>
      </c>
      <c r="E160" s="3">
        <f t="shared" si="21"/>
        <v>4.7221429734586083E-3</v>
      </c>
      <c r="F160" s="3">
        <f>STDEV($E$3:E160)</f>
        <v>1.2974495591093127E-2</v>
      </c>
      <c r="G160" s="11">
        <f t="shared" si="27"/>
        <v>0.3639558039312385</v>
      </c>
      <c r="H160" s="3">
        <f t="shared" si="22"/>
        <v>2.7074668326162283E-4</v>
      </c>
      <c r="I160" s="5">
        <f t="shared" si="23"/>
        <v>0.47211286390950424</v>
      </c>
      <c r="J160" s="6">
        <f t="shared" si="24"/>
        <v>1.5537356456071596E-2</v>
      </c>
      <c r="K160" s="4">
        <f t="shared" si="37"/>
        <v>1.4432554364537048E-3</v>
      </c>
      <c r="L160">
        <f t="shared" si="28"/>
        <v>0.3639558039312385</v>
      </c>
      <c r="M160">
        <f>RSQ($D$3:D160,$B$3:B160)</f>
        <v>0.11814872820132909</v>
      </c>
      <c r="N160">
        <v>128</v>
      </c>
      <c r="O160" t="str">
        <f t="shared" si="26"/>
        <v/>
      </c>
      <c r="P160" t="str">
        <f t="shared" si="30"/>
        <v>close</v>
      </c>
      <c r="Q160">
        <f t="shared" si="31"/>
        <v>0</v>
      </c>
      <c r="R160">
        <f t="shared" si="32"/>
        <v>0</v>
      </c>
      <c r="S160">
        <f t="shared" si="33"/>
        <v>0</v>
      </c>
      <c r="T160">
        <f t="shared" si="34"/>
        <v>0</v>
      </c>
      <c r="U160">
        <f t="shared" si="29"/>
        <v>0</v>
      </c>
      <c r="V160">
        <f t="shared" si="35"/>
        <v>10</v>
      </c>
      <c r="W160">
        <f>IF(ABS(V160)&gt;0,V160*(C160-A160),0)</f>
        <v>31.326595999999967</v>
      </c>
      <c r="X160">
        <f>SUM($W$34:W160)</f>
        <v>115.6438389500002</v>
      </c>
      <c r="Y160">
        <f>IF(P160="close",X160,0)</f>
        <v>115.6438389500002</v>
      </c>
      <c r="Z160">
        <f t="shared" si="36"/>
        <v>20</v>
      </c>
    </row>
    <row r="161" spans="1:26">
      <c r="A161">
        <v>102.7178512</v>
      </c>
      <c r="B161" s="2">
        <f t="shared" si="38"/>
        <v>-1.9548528580058674E-2</v>
      </c>
      <c r="C161">
        <v>107.0347148</v>
      </c>
      <c r="D161" s="3">
        <f t="shared" si="39"/>
        <v>-8.0058051282392902E-3</v>
      </c>
      <c r="E161" s="3">
        <f t="shared" ref="E161:E224" si="40">D161-K161</f>
        <v>8.8466797902407406E-4</v>
      </c>
      <c r="F161" s="3">
        <f>STDEV($E$3:E161)</f>
        <v>1.2933491338988154E-2</v>
      </c>
      <c r="G161" s="11">
        <f t="shared" si="27"/>
        <v>6.8401327672229742E-2</v>
      </c>
      <c r="H161" s="3">
        <f t="shared" ref="H161:H224" si="41">yint(B132:B161,D132:D161)</f>
        <v>2.7698878675940907E-4</v>
      </c>
      <c r="I161" s="5">
        <f t="shared" ref="I161:I224" si="42">MyReg(B132:B161,D132:D161)</f>
        <v>0.46895917800045783</v>
      </c>
      <c r="J161" s="6">
        <f t="shared" ref="J161:J224" si="43">STDEV(D132:D161)</f>
        <v>1.5608393012128727E-2</v>
      </c>
      <c r="K161" s="4">
        <f t="shared" ref="K161:K224" si="44">H161+B161*I161</f>
        <v>-8.8904731072633643E-3</v>
      </c>
      <c r="L161">
        <f t="shared" si="28"/>
        <v>6.8401327672229742E-2</v>
      </c>
      <c r="M161">
        <f>RSQ($D$3:D161,$B$3:B161)</f>
        <v>0.12024826288670726</v>
      </c>
      <c r="N161">
        <v>129</v>
      </c>
      <c r="O161" t="str">
        <f t="shared" ref="O161:O224" si="45">IF(L161&gt;1.5,"sellY",IF(L161&lt;-1.5,"buyY",""))</f>
        <v/>
      </c>
      <c r="P161" t="str">
        <f t="shared" si="30"/>
        <v/>
      </c>
      <c r="Q161">
        <f t="shared" si="31"/>
        <v>0</v>
      </c>
      <c r="R161">
        <f t="shared" si="32"/>
        <v>0</v>
      </c>
      <c r="S161">
        <f t="shared" si="33"/>
        <v>0</v>
      </c>
      <c r="T161">
        <f t="shared" si="34"/>
        <v>0</v>
      </c>
      <c r="U161">
        <f t="shared" si="29"/>
        <v>0</v>
      </c>
      <c r="V161">
        <f t="shared" si="35"/>
        <v>0</v>
      </c>
      <c r="W161">
        <f>IF(ABS(V161)&gt;0,V161*(C161-A161),0)</f>
        <v>0</v>
      </c>
      <c r="X161">
        <f>SUM($W$34:W161)</f>
        <v>115.6438389500002</v>
      </c>
      <c r="Y161">
        <f>IF(P161="close",X161,0)</f>
        <v>0</v>
      </c>
      <c r="Z161">
        <f t="shared" si="36"/>
        <v>0</v>
      </c>
    </row>
    <row r="162" spans="1:26">
      <c r="A162">
        <v>102.56394779999999</v>
      </c>
      <c r="B162" s="2">
        <f t="shared" si="38"/>
        <v>-1.49831210643554E-3</v>
      </c>
      <c r="C162">
        <v>106.79847580000001</v>
      </c>
      <c r="D162" s="3">
        <f t="shared" si="39"/>
        <v>-2.2071250476205094E-3</v>
      </c>
      <c r="E162" s="3">
        <f t="shared" si="40"/>
        <v>-1.1041388597262895E-3</v>
      </c>
      <c r="F162" s="3">
        <f>STDEV($E$3:E162)</f>
        <v>1.2893160617419727E-2</v>
      </c>
      <c r="G162" s="11">
        <f t="shared" ref="G162:G225" si="46">E162/F162</f>
        <v>-8.5637563394231397E-2</v>
      </c>
      <c r="H162" s="3">
        <f t="shared" si="41"/>
        <v>-4.996323380349045E-4</v>
      </c>
      <c r="I162" s="5">
        <f t="shared" si="42"/>
        <v>0.40268903072183299</v>
      </c>
      <c r="J162" s="6">
        <f t="shared" si="43"/>
        <v>1.4755166468440198E-2</v>
      </c>
      <c r="K162" s="4">
        <f t="shared" si="44"/>
        <v>-1.10298618789422E-3</v>
      </c>
      <c r="L162">
        <f t="shared" ref="L162:L225" si="47">(D162-K162)/F162</f>
        <v>-8.5637563394231397E-2</v>
      </c>
      <c r="M162">
        <f>RSQ($D$3:D162,$B$3:B162)</f>
        <v>0.12031993024958111</v>
      </c>
      <c r="N162">
        <v>130</v>
      </c>
      <c r="O162" t="str">
        <f t="shared" si="45"/>
        <v/>
      </c>
      <c r="P162" t="str">
        <f t="shared" si="30"/>
        <v/>
      </c>
      <c r="Q162">
        <f t="shared" si="31"/>
        <v>0</v>
      </c>
      <c r="R162">
        <f t="shared" si="32"/>
        <v>0</v>
      </c>
      <c r="S162">
        <f t="shared" si="33"/>
        <v>0</v>
      </c>
      <c r="T162">
        <f t="shared" si="34"/>
        <v>0</v>
      </c>
      <c r="U162">
        <f t="shared" ref="U162:U225" si="48">ABS(Q162)+ABS(S162)</f>
        <v>0</v>
      </c>
      <c r="V162">
        <f t="shared" si="35"/>
        <v>0</v>
      </c>
      <c r="W162">
        <f>IF(ABS(V162)&gt;0,V162*(C162-A162),0)</f>
        <v>0</v>
      </c>
      <c r="X162">
        <f>SUM($W$34:W162)</f>
        <v>115.6438389500002</v>
      </c>
      <c r="Y162">
        <f>IF(P162="close",X162,0)</f>
        <v>0</v>
      </c>
      <c r="Z162">
        <f t="shared" si="36"/>
        <v>0</v>
      </c>
    </row>
    <row r="163" spans="1:26">
      <c r="A163">
        <v>103.0008516</v>
      </c>
      <c r="B163" s="2">
        <f t="shared" si="38"/>
        <v>4.2598184778531922E-3</v>
      </c>
      <c r="C163">
        <v>106.58735609999999</v>
      </c>
      <c r="D163" s="3">
        <f t="shared" si="39"/>
        <v>-1.9768044292633228E-3</v>
      </c>
      <c r="E163" s="3">
        <f t="shared" si="40"/>
        <v>-3.2525284732547281E-3</v>
      </c>
      <c r="F163" s="3">
        <f>STDEV($E$3:E163)</f>
        <v>1.2855653079110437E-2</v>
      </c>
      <c r="G163" s="11">
        <f t="shared" si="46"/>
        <v>-0.25300375276460019</v>
      </c>
      <c r="H163" s="3">
        <f t="shared" si="41"/>
        <v>-4.0410908134734037E-4</v>
      </c>
      <c r="I163" s="5">
        <f t="shared" si="42"/>
        <v>0.39434382804624246</v>
      </c>
      <c r="J163" s="6">
        <f t="shared" si="43"/>
        <v>1.4681405402057854E-2</v>
      </c>
      <c r="K163" s="4">
        <f t="shared" si="44"/>
        <v>1.2757240439914054E-3</v>
      </c>
      <c r="L163">
        <f t="shared" si="47"/>
        <v>-0.25300375276460019</v>
      </c>
      <c r="M163">
        <f>RSQ($D$3:D163,$B$3:B163)</f>
        <v>0.11998705915317832</v>
      </c>
      <c r="N163">
        <v>131</v>
      </c>
      <c r="O163" t="str">
        <f t="shared" si="45"/>
        <v/>
      </c>
      <c r="P163" t="str">
        <f t="shared" ref="P163:P226" si="49">IF(AND(OR(O162="sellY",P162="sellhold"),L163&gt;0.5),"sellhold",IF(AND(OR(O162="sellY",P162="sellhold"),L163&lt;0.5,O163&lt;&gt;"buyY"),"close",IF(AND(OR(O162="sellY",P162="sellhold"),L163&lt;0.5,O163="buyY"),"close&amp;buy",IF(AND(OR(O162="buyY",P162="buyhold"),L163&lt;-0.5),"buyhold",IF(AND(OR(O162="buyY",P162="buyhold"),L163&gt;-0.5,O163&lt;&gt;"sellY"),"close",IF(AND(OR(O162="buyY",P162="buyhold"),L163&gt;-0.5,O163="sellY"),"close&amp;sell",""))))))</f>
        <v/>
      </c>
      <c r="Q163">
        <f t="shared" ref="Q163:Q226" si="50">IF(O163="sellY",MAX(10+R163,Q162),IF(O163="buyY",MIN(-10+R163,Q162),IF(P163="sellhold",Q162+R163,IF(P163="buyhold",Q162+R163,0))))</f>
        <v>0</v>
      </c>
      <c r="R163">
        <f t="shared" ref="R163:R226" si="51">IF(AND(L163&gt;2.5,Q162&lt;15),10,IF(AND(L163&gt;2,Q162&lt;15),5,IF(AND(L163&lt;-2.5,Q162&gt;-15),-10,IF(AND(L163&lt;-2,Q162&gt;-15),-5,0))))</f>
        <v>0</v>
      </c>
      <c r="S163">
        <f t="shared" ref="S163:S226" si="52">IF(O163="sellY",MIN(-10+T163,S162),IF(O163="buyY",MAX(10+T163,S162),IF(P163="sellhold",S162+T163,IF(P163="buyhold",S162+T163,0))))</f>
        <v>0</v>
      </c>
      <c r="T163">
        <f t="shared" ref="T163:T226" si="53">IF(AND(L163&gt;2.5,Q162&lt;15),-10,IF(AND(L163&gt;2,Q162&lt;15),-5,IF(AND(L163&lt;-2.5,Q162&gt;-15),10,IF(AND(L163&lt;-2,Q162&gt;-15),5,0))))</f>
        <v>0</v>
      </c>
      <c r="U163">
        <f t="shared" si="48"/>
        <v>0</v>
      </c>
      <c r="V163">
        <f t="shared" ref="V163:V226" si="54">Q163-Q162</f>
        <v>0</v>
      </c>
      <c r="W163">
        <f>IF(ABS(V163)&gt;0,V163*(C163-A163),0)</f>
        <v>0</v>
      </c>
      <c r="X163">
        <f>SUM($W$34:W163)</f>
        <v>115.6438389500002</v>
      </c>
      <c r="Y163">
        <f>IF(P163="close",X163,0)</f>
        <v>0</v>
      </c>
      <c r="Z163">
        <f t="shared" si="36"/>
        <v>0</v>
      </c>
    </row>
    <row r="164" spans="1:26">
      <c r="A164">
        <v>104.42801009999999</v>
      </c>
      <c r="B164" s="2">
        <f t="shared" si="38"/>
        <v>1.3855793207830043E-2</v>
      </c>
      <c r="C164">
        <v>108.4921293</v>
      </c>
      <c r="D164" s="3">
        <f t="shared" si="39"/>
        <v>1.7870536147016863E-2</v>
      </c>
      <c r="E164" s="3">
        <f t="shared" si="40"/>
        <v>9.9873427140060832E-3</v>
      </c>
      <c r="F164" s="3">
        <f>STDEV($E$3:E164)</f>
        <v>1.2838910002251815E-2</v>
      </c>
      <c r="G164" s="11">
        <f t="shared" si="46"/>
        <v>0.77789646568551407</v>
      </c>
      <c r="H164" s="3">
        <f t="shared" si="41"/>
        <v>1.0505907220785681E-3</v>
      </c>
      <c r="I164" s="5">
        <f t="shared" si="42"/>
        <v>0.49312245126977233</v>
      </c>
      <c r="J164" s="6">
        <f t="shared" si="43"/>
        <v>1.4407054843381967E-2</v>
      </c>
      <c r="K164" s="4">
        <f t="shared" si="44"/>
        <v>7.8831934330107802E-3</v>
      </c>
      <c r="L164">
        <f t="shared" si="47"/>
        <v>0.77789646568551407</v>
      </c>
      <c r="M164">
        <f>RSQ($D$3:D164,$B$3:B164)</f>
        <v>0.12363770417746678</v>
      </c>
      <c r="N164">
        <v>132</v>
      </c>
      <c r="O164" t="str">
        <f t="shared" si="45"/>
        <v/>
      </c>
      <c r="P164" t="str">
        <f t="shared" si="49"/>
        <v/>
      </c>
      <c r="Q164">
        <f t="shared" si="50"/>
        <v>0</v>
      </c>
      <c r="R164">
        <f t="shared" si="51"/>
        <v>0</v>
      </c>
      <c r="S164">
        <f t="shared" si="52"/>
        <v>0</v>
      </c>
      <c r="T164">
        <f t="shared" si="53"/>
        <v>0</v>
      </c>
      <c r="U164">
        <f t="shared" si="48"/>
        <v>0</v>
      </c>
      <c r="V164">
        <f t="shared" si="54"/>
        <v>0</v>
      </c>
      <c r="W164">
        <f>IF(ABS(V164)&gt;0,V164*(C164-A164),0)</f>
        <v>0</v>
      </c>
      <c r="X164">
        <f>SUM($W$34:W164)</f>
        <v>115.6438389500002</v>
      </c>
      <c r="Y164">
        <f>IF(P164="close",X164,0)</f>
        <v>0</v>
      </c>
      <c r="Z164">
        <f t="shared" ref="Z164:Z227" si="55">ABS(U164-U163)</f>
        <v>0</v>
      </c>
    </row>
    <row r="165" spans="1:26">
      <c r="A165">
        <v>106.35809329999999</v>
      </c>
      <c r="B165" s="2">
        <f t="shared" si="38"/>
        <v>1.848242821204537E-2</v>
      </c>
      <c r="C165">
        <v>107.632304</v>
      </c>
      <c r="D165" s="3">
        <f t="shared" si="39"/>
        <v>-7.9252320472246191E-3</v>
      </c>
      <c r="E165" s="3">
        <f t="shared" si="40"/>
        <v>-1.579618232774609E-2</v>
      </c>
      <c r="F165" s="3">
        <f>STDEV($E$3:E165)</f>
        <v>1.2860548726664173E-2</v>
      </c>
      <c r="G165" s="11">
        <f t="shared" si="46"/>
        <v>-1.2282665898225149</v>
      </c>
      <c r="H165" s="3">
        <f t="shared" si="41"/>
        <v>8.1718482542026381E-4</v>
      </c>
      <c r="I165" s="5">
        <f t="shared" si="42"/>
        <v>0.38164711769334109</v>
      </c>
      <c r="J165" s="6">
        <f t="shared" si="43"/>
        <v>1.3943380343246685E-2</v>
      </c>
      <c r="K165" s="4">
        <f t="shared" si="44"/>
        <v>7.8709502805214705E-3</v>
      </c>
      <c r="L165">
        <f t="shared" si="47"/>
        <v>-1.2282665898225149</v>
      </c>
      <c r="M165">
        <f>RSQ($D$3:D165,$B$3:B165)</f>
        <v>0.11827050463941384</v>
      </c>
      <c r="N165">
        <v>133</v>
      </c>
      <c r="O165" t="str">
        <f t="shared" si="45"/>
        <v/>
      </c>
      <c r="P165" t="str">
        <f t="shared" si="49"/>
        <v/>
      </c>
      <c r="Q165">
        <f t="shared" si="50"/>
        <v>0</v>
      </c>
      <c r="R165">
        <f t="shared" si="51"/>
        <v>0</v>
      </c>
      <c r="S165">
        <f t="shared" si="52"/>
        <v>0</v>
      </c>
      <c r="T165">
        <f t="shared" si="53"/>
        <v>0</v>
      </c>
      <c r="U165">
        <f t="shared" si="48"/>
        <v>0</v>
      </c>
      <c r="V165">
        <f t="shared" si="54"/>
        <v>0</v>
      </c>
      <c r="W165">
        <f>IF(ABS(V165)&gt;0,V165*(C165-A165),0)</f>
        <v>0</v>
      </c>
      <c r="X165">
        <f>SUM($W$34:W165)</f>
        <v>115.6438389500002</v>
      </c>
      <c r="Y165">
        <f>IF(P165="close",X165,0)</f>
        <v>0</v>
      </c>
      <c r="Z165">
        <f t="shared" si="55"/>
        <v>0</v>
      </c>
    </row>
    <row r="166" spans="1:26">
      <c r="A166">
        <v>104.9849432</v>
      </c>
      <c r="B166" s="2">
        <f t="shared" si="38"/>
        <v>-1.2910631033284889E-2</v>
      </c>
      <c r="C166">
        <v>108.0054848</v>
      </c>
      <c r="D166" s="3">
        <f t="shared" si="39"/>
        <v>3.4671821203418637E-3</v>
      </c>
      <c r="E166" s="3">
        <f t="shared" si="40"/>
        <v>6.9727058176191998E-3</v>
      </c>
      <c r="F166" s="3">
        <f>STDEV($E$3:E166)</f>
        <v>1.2832196557938573E-2</v>
      </c>
      <c r="G166" s="11">
        <f t="shared" si="46"/>
        <v>0.54337585822791745</v>
      </c>
      <c r="H166" s="3">
        <f t="shared" si="41"/>
        <v>1.1217111364122457E-3</v>
      </c>
      <c r="I166" s="5">
        <f t="shared" si="42"/>
        <v>0.35840500915564161</v>
      </c>
      <c r="J166" s="6">
        <f t="shared" si="43"/>
        <v>1.3895914458326329E-2</v>
      </c>
      <c r="K166" s="4">
        <f t="shared" si="44"/>
        <v>-3.5055236972773361E-3</v>
      </c>
      <c r="L166">
        <f t="shared" si="47"/>
        <v>0.54337585822791745</v>
      </c>
      <c r="M166">
        <f>RSQ($D$3:D166,$B$3:B166)</f>
        <v>0.11658982374254519</v>
      </c>
      <c r="N166">
        <v>134</v>
      </c>
      <c r="O166" t="str">
        <f t="shared" si="45"/>
        <v/>
      </c>
      <c r="P166" t="str">
        <f t="shared" si="49"/>
        <v/>
      </c>
      <c r="Q166">
        <f t="shared" si="50"/>
        <v>0</v>
      </c>
      <c r="R166">
        <f t="shared" si="51"/>
        <v>0</v>
      </c>
      <c r="S166">
        <f t="shared" si="52"/>
        <v>0</v>
      </c>
      <c r="T166">
        <f t="shared" si="53"/>
        <v>0</v>
      </c>
      <c r="U166">
        <f t="shared" si="48"/>
        <v>0</v>
      </c>
      <c r="V166">
        <f t="shared" si="54"/>
        <v>0</v>
      </c>
      <c r="W166">
        <f>IF(ABS(V166)&gt;0,V166*(C166-A166),0)</f>
        <v>0</v>
      </c>
      <c r="X166">
        <f>SUM($W$34:W166)</f>
        <v>115.6438389500002</v>
      </c>
      <c r="Y166">
        <f>IF(P166="close",X166,0)</f>
        <v>0</v>
      </c>
      <c r="Z166">
        <f t="shared" si="55"/>
        <v>0</v>
      </c>
    </row>
    <row r="167" spans="1:26">
      <c r="A167">
        <v>104.9855824</v>
      </c>
      <c r="B167" s="2">
        <f t="shared" si="38"/>
        <v>6.0884921257436453E-6</v>
      </c>
      <c r="C167">
        <v>108.8569706</v>
      </c>
      <c r="D167" s="3">
        <f t="shared" si="39"/>
        <v>7.883727401221681E-3</v>
      </c>
      <c r="E167" s="3">
        <f t="shared" si="40"/>
        <v>6.4755593703847503E-3</v>
      </c>
      <c r="F167" s="3">
        <f>STDEV($E$3:E167)</f>
        <v>1.2802449794753404E-2</v>
      </c>
      <c r="G167" s="11">
        <f t="shared" si="46"/>
        <v>0.50580626944059659</v>
      </c>
      <c r="H167" s="3">
        <f t="shared" si="41"/>
        <v>1.4059931141763209E-3</v>
      </c>
      <c r="I167" s="5">
        <f t="shared" si="42"/>
        <v>0.35721761902487748</v>
      </c>
      <c r="J167" s="6">
        <f t="shared" si="43"/>
        <v>1.393980418877876E-2</v>
      </c>
      <c r="K167" s="4">
        <f t="shared" si="44"/>
        <v>1.4081680308369307E-3</v>
      </c>
      <c r="L167">
        <f t="shared" si="47"/>
        <v>0.50580626944059659</v>
      </c>
      <c r="M167">
        <f>RSQ($D$3:D167,$B$3:B167)</f>
        <v>0.11631970571039744</v>
      </c>
      <c r="N167">
        <v>135</v>
      </c>
      <c r="O167" t="str">
        <f t="shared" si="45"/>
        <v/>
      </c>
      <c r="P167" t="str">
        <f t="shared" si="49"/>
        <v/>
      </c>
      <c r="Q167">
        <f t="shared" si="50"/>
        <v>0</v>
      </c>
      <c r="R167">
        <f t="shared" si="51"/>
        <v>0</v>
      </c>
      <c r="S167">
        <f t="shared" si="52"/>
        <v>0</v>
      </c>
      <c r="T167">
        <f t="shared" si="53"/>
        <v>0</v>
      </c>
      <c r="U167">
        <f t="shared" si="48"/>
        <v>0</v>
      </c>
      <c r="V167">
        <f t="shared" si="54"/>
        <v>0</v>
      </c>
      <c r="W167">
        <f>IF(ABS(V167)&gt;0,V167*(C167-A167),0)</f>
        <v>0</v>
      </c>
      <c r="X167">
        <f>SUM($W$34:W167)</f>
        <v>115.6438389500002</v>
      </c>
      <c r="Y167">
        <f>IF(P167="close",X167,0)</f>
        <v>0</v>
      </c>
      <c r="Z167">
        <f t="shared" si="55"/>
        <v>0</v>
      </c>
    </row>
    <row r="168" spans="1:26">
      <c r="A168">
        <v>104.73475310000001</v>
      </c>
      <c r="B168" s="2">
        <f t="shared" si="38"/>
        <v>-2.3891785354328079E-3</v>
      </c>
      <c r="C168">
        <v>108.9040688</v>
      </c>
      <c r="D168" s="3">
        <f t="shared" si="39"/>
        <v>4.3266131457095455E-4</v>
      </c>
      <c r="E168" s="3">
        <f t="shared" si="40"/>
        <v>-5.2004375916370291E-4</v>
      </c>
      <c r="F168" s="3">
        <f>STDEV($E$3:E168)</f>
        <v>1.2763718296358426E-2</v>
      </c>
      <c r="G168" s="11">
        <f t="shared" si="46"/>
        <v>-4.0743907620718556E-2</v>
      </c>
      <c r="H168" s="3">
        <f t="shared" si="41"/>
        <v>1.81143082645305E-3</v>
      </c>
      <c r="I168" s="5">
        <f t="shared" si="42"/>
        <v>0.35942301505853408</v>
      </c>
      <c r="J168" s="6">
        <f t="shared" si="43"/>
        <v>1.3756315064008331E-2</v>
      </c>
      <c r="K168" s="4">
        <f t="shared" si="44"/>
        <v>9.5270507373465747E-4</v>
      </c>
      <c r="L168">
        <f t="shared" si="47"/>
        <v>-4.0743907620718556E-2</v>
      </c>
      <c r="M168">
        <f>RSQ($D$3:D168,$B$3:B168)</f>
        <v>0.11629950418637817</v>
      </c>
      <c r="N168">
        <v>136</v>
      </c>
      <c r="O168" t="str">
        <f t="shared" si="45"/>
        <v/>
      </c>
      <c r="P168" t="str">
        <f t="shared" si="49"/>
        <v/>
      </c>
      <c r="Q168">
        <f t="shared" si="50"/>
        <v>0</v>
      </c>
      <c r="R168">
        <f t="shared" si="51"/>
        <v>0</v>
      </c>
      <c r="S168">
        <f t="shared" si="52"/>
        <v>0</v>
      </c>
      <c r="T168">
        <f t="shared" si="53"/>
        <v>0</v>
      </c>
      <c r="U168">
        <f t="shared" si="48"/>
        <v>0</v>
      </c>
      <c r="V168">
        <f t="shared" si="54"/>
        <v>0</v>
      </c>
      <c r="W168">
        <f>IF(ABS(V168)&gt;0,V168*(C168-A168),0)</f>
        <v>0</v>
      </c>
      <c r="X168">
        <f>SUM($W$34:W168)</f>
        <v>115.6438389500002</v>
      </c>
      <c r="Y168">
        <f>IF(P168="close",X168,0)</f>
        <v>0</v>
      </c>
      <c r="Z168">
        <f t="shared" si="55"/>
        <v>0</v>
      </c>
    </row>
    <row r="169" spans="1:26">
      <c r="A169">
        <v>106.5406813</v>
      </c>
      <c r="B169" s="2">
        <f t="shared" si="38"/>
        <v>1.7242874466660642E-2</v>
      </c>
      <c r="C169">
        <v>109.71019939999999</v>
      </c>
      <c r="D169" s="3">
        <f t="shared" si="39"/>
        <v>7.402208281863467E-3</v>
      </c>
      <c r="E169" s="3">
        <f t="shared" si="40"/>
        <v>-5.6863404352330837E-4</v>
      </c>
      <c r="F169" s="3">
        <f>STDEV($E$3:E169)</f>
        <v>1.2725353161431885E-2</v>
      </c>
      <c r="G169" s="11">
        <f t="shared" si="46"/>
        <v>-4.4685128680493486E-2</v>
      </c>
      <c r="H169" s="3">
        <f t="shared" si="41"/>
        <v>1.7976366694220764E-3</v>
      </c>
      <c r="I169" s="5">
        <f t="shared" si="42"/>
        <v>0.35801488132971598</v>
      </c>
      <c r="J169" s="6">
        <f t="shared" si="43"/>
        <v>1.3748321457508322E-2</v>
      </c>
      <c r="K169" s="4">
        <f t="shared" si="44"/>
        <v>7.9708423253867754E-3</v>
      </c>
      <c r="L169">
        <f t="shared" si="47"/>
        <v>-4.4685128680493486E-2</v>
      </c>
      <c r="M169">
        <f>RSQ($D$3:D169,$B$3:B169)</f>
        <v>0.11761645258878477</v>
      </c>
      <c r="N169">
        <v>137</v>
      </c>
      <c r="O169" t="str">
        <f t="shared" si="45"/>
        <v/>
      </c>
      <c r="P169" t="str">
        <f t="shared" si="49"/>
        <v/>
      </c>
      <c r="Q169">
        <f t="shared" si="50"/>
        <v>0</v>
      </c>
      <c r="R169">
        <f t="shared" si="51"/>
        <v>0</v>
      </c>
      <c r="S169">
        <f t="shared" si="52"/>
        <v>0</v>
      </c>
      <c r="T169">
        <f t="shared" si="53"/>
        <v>0</v>
      </c>
      <c r="U169">
        <f t="shared" si="48"/>
        <v>0</v>
      </c>
      <c r="V169">
        <f t="shared" si="54"/>
        <v>0</v>
      </c>
      <c r="W169">
        <f>IF(ABS(V169)&gt;0,V169*(C169-A169),0)</f>
        <v>0</v>
      </c>
      <c r="X169">
        <f>SUM($W$34:W169)</f>
        <v>115.6438389500002</v>
      </c>
      <c r="Y169">
        <f>IF(P169="close",X169,0)</f>
        <v>0</v>
      </c>
      <c r="Z169">
        <f t="shared" si="55"/>
        <v>0</v>
      </c>
    </row>
    <row r="170" spans="1:26">
      <c r="A170">
        <v>105.5453459</v>
      </c>
      <c r="B170" s="2">
        <f t="shared" si="38"/>
        <v>-9.3423036895860529E-3</v>
      </c>
      <c r="C170">
        <v>110.498693</v>
      </c>
      <c r="D170" s="3">
        <f t="shared" si="39"/>
        <v>7.1870583073610711E-3</v>
      </c>
      <c r="E170" s="3">
        <f t="shared" si="40"/>
        <v>9.17721504421656E-3</v>
      </c>
      <c r="F170" s="3">
        <f>STDEV($E$3:E170)</f>
        <v>1.2706119554599703E-2</v>
      </c>
      <c r="G170" s="11">
        <f t="shared" si="46"/>
        <v>0.72226732990988929</v>
      </c>
      <c r="H170" s="3">
        <f t="shared" si="41"/>
        <v>1.6705302983518169E-3</v>
      </c>
      <c r="I170" s="5">
        <f t="shared" si="42"/>
        <v>0.39183986700067402</v>
      </c>
      <c r="J170" s="6">
        <f t="shared" si="43"/>
        <v>1.375707403366136E-2</v>
      </c>
      <c r="K170" s="4">
        <f t="shared" si="44"/>
        <v>-1.990156736855488E-3</v>
      </c>
      <c r="L170">
        <f t="shared" si="47"/>
        <v>0.72226732990988929</v>
      </c>
      <c r="M170">
        <f>RSQ($D$3:D170,$B$3:B170)</f>
        <v>0.11558966857522228</v>
      </c>
      <c r="N170">
        <v>138</v>
      </c>
      <c r="O170" t="str">
        <f t="shared" si="45"/>
        <v/>
      </c>
      <c r="P170" t="str">
        <f t="shared" si="49"/>
        <v/>
      </c>
      <c r="Q170">
        <f t="shared" si="50"/>
        <v>0</v>
      </c>
      <c r="R170">
        <f t="shared" si="51"/>
        <v>0</v>
      </c>
      <c r="S170">
        <f t="shared" si="52"/>
        <v>0</v>
      </c>
      <c r="T170">
        <f t="shared" si="53"/>
        <v>0</v>
      </c>
      <c r="U170">
        <f t="shared" si="48"/>
        <v>0</v>
      </c>
      <c r="V170">
        <f t="shared" si="54"/>
        <v>0</v>
      </c>
      <c r="W170">
        <f>IF(ABS(V170)&gt;0,V170*(C170-A170),0)</f>
        <v>0</v>
      </c>
      <c r="X170">
        <f>SUM($W$34:W170)</f>
        <v>115.6438389500002</v>
      </c>
      <c r="Y170">
        <f>IF(P170="close",X170,0)</f>
        <v>0</v>
      </c>
      <c r="Z170">
        <f t="shared" si="55"/>
        <v>0</v>
      </c>
    </row>
    <row r="171" spans="1:26">
      <c r="A171">
        <v>103.4819876</v>
      </c>
      <c r="B171" s="2">
        <f t="shared" si="38"/>
        <v>-1.9549495834282962E-2</v>
      </c>
      <c r="C171">
        <v>112.11992239999999</v>
      </c>
      <c r="D171" s="3">
        <f t="shared" si="39"/>
        <v>1.4671932816436029E-2</v>
      </c>
      <c r="E171" s="3">
        <f t="shared" si="40"/>
        <v>1.9440299875219155E-2</v>
      </c>
      <c r="F171" s="3">
        <f>STDEV($E$3:E171)</f>
        <v>1.2754001277175037E-2</v>
      </c>
      <c r="G171" s="11">
        <f t="shared" si="46"/>
        <v>1.524251052884096</v>
      </c>
      <c r="H171" s="3">
        <f t="shared" si="41"/>
        <v>2.9717742343311395E-3</v>
      </c>
      <c r="I171" s="5">
        <f t="shared" si="42"/>
        <v>0.39592536599029682</v>
      </c>
      <c r="J171" s="6">
        <f t="shared" si="43"/>
        <v>1.3811568261139037E-2</v>
      </c>
      <c r="K171" s="4">
        <f t="shared" si="44"/>
        <v>-4.768367058783125E-3</v>
      </c>
      <c r="L171">
        <f t="shared" si="47"/>
        <v>1.524251052884096</v>
      </c>
      <c r="M171">
        <f>RSQ($D$3:D171,$B$3:B171)</f>
        <v>0.10712464386123786</v>
      </c>
      <c r="N171">
        <v>139</v>
      </c>
      <c r="O171" t="str">
        <f t="shared" si="45"/>
        <v>sellY</v>
      </c>
      <c r="P171" t="str">
        <f t="shared" si="49"/>
        <v/>
      </c>
      <c r="Q171">
        <f t="shared" si="50"/>
        <v>10</v>
      </c>
      <c r="R171">
        <f t="shared" si="51"/>
        <v>0</v>
      </c>
      <c r="S171">
        <f t="shared" si="52"/>
        <v>-10</v>
      </c>
      <c r="T171">
        <f t="shared" si="53"/>
        <v>0</v>
      </c>
      <c r="U171">
        <f t="shared" si="48"/>
        <v>20</v>
      </c>
      <c r="V171">
        <f t="shared" si="54"/>
        <v>10</v>
      </c>
      <c r="W171">
        <f>IF(ABS(V171)&gt;0,V171*(C171-A171),0)</f>
        <v>86.379347999999965</v>
      </c>
      <c r="X171">
        <f>SUM($W$34:W171)</f>
        <v>202.02318695000017</v>
      </c>
      <c r="Y171">
        <f>IF(P171="close",X171,0)</f>
        <v>0</v>
      </c>
      <c r="Z171">
        <f t="shared" si="55"/>
        <v>20</v>
      </c>
    </row>
    <row r="172" spans="1:26">
      <c r="A172">
        <v>104.5612576</v>
      </c>
      <c r="B172" s="2">
        <f t="shared" si="38"/>
        <v>1.0429544551964213E-2</v>
      </c>
      <c r="C172">
        <v>114.6334602</v>
      </c>
      <c r="D172" s="3">
        <f t="shared" si="39"/>
        <v>2.2418297713698819E-2</v>
      </c>
      <c r="E172" s="3">
        <f t="shared" si="40"/>
        <v>1.4502720451391584E-2</v>
      </c>
      <c r="F172" s="3">
        <f>STDEV($E$3:E172)</f>
        <v>1.2762394495342033E-2</v>
      </c>
      <c r="G172" s="11">
        <f t="shared" si="46"/>
        <v>1.1363635920112585</v>
      </c>
      <c r="H172" s="3">
        <f t="shared" si="41"/>
        <v>3.5321109418481188E-3</v>
      </c>
      <c r="I172" s="5">
        <f t="shared" si="42"/>
        <v>0.42029316799203575</v>
      </c>
      <c r="J172" s="6">
        <f t="shared" si="43"/>
        <v>1.4050205376674309E-2</v>
      </c>
      <c r="K172" s="4">
        <f t="shared" si="44"/>
        <v>7.915577262307235E-3</v>
      </c>
      <c r="L172">
        <f t="shared" si="47"/>
        <v>1.1363635920112585</v>
      </c>
      <c r="M172">
        <f>RSQ($D$3:D172,$B$3:B172)</f>
        <v>0.10989480345770371</v>
      </c>
      <c r="N172">
        <v>140</v>
      </c>
      <c r="O172" t="str">
        <f t="shared" si="45"/>
        <v/>
      </c>
      <c r="P172" t="str">
        <f t="shared" si="49"/>
        <v>sellhold</v>
      </c>
      <c r="Q172">
        <f t="shared" si="50"/>
        <v>10</v>
      </c>
      <c r="R172">
        <f t="shared" si="51"/>
        <v>0</v>
      </c>
      <c r="S172">
        <f t="shared" si="52"/>
        <v>-10</v>
      </c>
      <c r="T172">
        <f t="shared" si="53"/>
        <v>0</v>
      </c>
      <c r="U172">
        <f t="shared" si="48"/>
        <v>20</v>
      </c>
      <c r="V172">
        <f t="shared" si="54"/>
        <v>0</v>
      </c>
      <c r="W172">
        <f>IF(ABS(V172)&gt;0,V172*(C172-A172),0)</f>
        <v>0</v>
      </c>
      <c r="X172">
        <f>SUM($W$34:W172)</f>
        <v>202.02318695000017</v>
      </c>
      <c r="Y172">
        <f>IF(P172="close",X172,0)</f>
        <v>0</v>
      </c>
      <c r="Z172">
        <f t="shared" si="55"/>
        <v>0</v>
      </c>
    </row>
    <row r="173" spans="1:26">
      <c r="A173">
        <v>105.0126245</v>
      </c>
      <c r="B173" s="2">
        <f t="shared" si="38"/>
        <v>4.316770000287338E-3</v>
      </c>
      <c r="C173">
        <v>113.3786719</v>
      </c>
      <c r="D173" s="3">
        <f t="shared" si="39"/>
        <v>-1.0946091113456603E-2</v>
      </c>
      <c r="E173" s="3">
        <f t="shared" si="40"/>
        <v>-1.5761130793427378E-2</v>
      </c>
      <c r="F173" s="3">
        <f>STDEV($E$3:E173)</f>
        <v>1.2784992606853932E-2</v>
      </c>
      <c r="G173" s="11">
        <f t="shared" si="46"/>
        <v>-1.2327837237057111</v>
      </c>
      <c r="H173" s="3">
        <f t="shared" si="41"/>
        <v>3.0915651238116047E-3</v>
      </c>
      <c r="I173" s="5">
        <f t="shared" si="42"/>
        <v>0.39925095755494255</v>
      </c>
      <c r="J173" s="6">
        <f t="shared" si="43"/>
        <v>1.4249907059315699E-2</v>
      </c>
      <c r="K173" s="4">
        <f t="shared" si="44"/>
        <v>4.8150396799707743E-3</v>
      </c>
      <c r="L173">
        <f t="shared" si="47"/>
        <v>-1.2327837237057111</v>
      </c>
      <c r="M173">
        <f>RSQ($D$3:D173,$B$3:B173)</f>
        <v>0.10832354124963779</v>
      </c>
      <c r="N173">
        <v>141</v>
      </c>
      <c r="O173" t="str">
        <f t="shared" si="45"/>
        <v/>
      </c>
      <c r="P173" t="str">
        <f t="shared" si="49"/>
        <v>close</v>
      </c>
      <c r="Q173">
        <f t="shared" si="50"/>
        <v>0</v>
      </c>
      <c r="R173">
        <f t="shared" si="51"/>
        <v>0</v>
      </c>
      <c r="S173">
        <f t="shared" si="52"/>
        <v>0</v>
      </c>
      <c r="T173">
        <f t="shared" si="53"/>
        <v>0</v>
      </c>
      <c r="U173">
        <f t="shared" si="48"/>
        <v>0</v>
      </c>
      <c r="V173">
        <f t="shared" si="54"/>
        <v>-10</v>
      </c>
      <c r="W173">
        <f>IF(ABS(V173)&gt;0,V173*(C173-A173),0)</f>
        <v>-83.660473999999994</v>
      </c>
      <c r="X173">
        <f>SUM($W$34:W173)</f>
        <v>118.36271295000017</v>
      </c>
      <c r="Y173">
        <f>IF(P173="close",X173,0)</f>
        <v>118.36271295000017</v>
      </c>
      <c r="Z173">
        <f t="shared" si="55"/>
        <v>20</v>
      </c>
    </row>
    <row r="174" spans="1:26">
      <c r="A174">
        <v>104.7411913</v>
      </c>
      <c r="B174" s="2">
        <f t="shared" si="38"/>
        <v>-2.5847673200473545E-3</v>
      </c>
      <c r="C174">
        <v>111.4903461</v>
      </c>
      <c r="D174" s="3">
        <f t="shared" si="39"/>
        <v>-1.6655035452042583E-2</v>
      </c>
      <c r="E174" s="3">
        <f t="shared" si="40"/>
        <v>-1.8629122422963759E-2</v>
      </c>
      <c r="F174" s="3">
        <f>STDEV($E$3:E174)</f>
        <v>1.2829415061952208E-2</v>
      </c>
      <c r="G174" s="11">
        <f t="shared" si="46"/>
        <v>-1.4520632727996743</v>
      </c>
      <c r="H174" s="3">
        <f t="shared" si="41"/>
        <v>3.0596111106185046E-3</v>
      </c>
      <c r="I174" s="5">
        <f t="shared" si="42"/>
        <v>0.41996977108076389</v>
      </c>
      <c r="J174" s="6">
        <f t="shared" si="43"/>
        <v>1.4347591959271544E-2</v>
      </c>
      <c r="K174" s="4">
        <f t="shared" si="44"/>
        <v>1.9740869709211776E-3</v>
      </c>
      <c r="L174">
        <f t="shared" si="47"/>
        <v>-1.4520632727996743</v>
      </c>
      <c r="M174">
        <f>RSQ($D$3:D174,$B$3:B174)</f>
        <v>0.10835532580576604</v>
      </c>
      <c r="N174">
        <v>142</v>
      </c>
      <c r="O174" t="str">
        <f t="shared" si="45"/>
        <v/>
      </c>
      <c r="P174" t="str">
        <f t="shared" si="49"/>
        <v/>
      </c>
      <c r="Q174">
        <f t="shared" si="50"/>
        <v>0</v>
      </c>
      <c r="R174">
        <f t="shared" si="51"/>
        <v>0</v>
      </c>
      <c r="S174">
        <f t="shared" si="52"/>
        <v>0</v>
      </c>
      <c r="T174">
        <f t="shared" si="53"/>
        <v>0</v>
      </c>
      <c r="U174">
        <f t="shared" si="48"/>
        <v>0</v>
      </c>
      <c r="V174">
        <f t="shared" si="54"/>
        <v>0</v>
      </c>
      <c r="W174">
        <f>IF(ABS(V174)&gt;0,V174*(C174-A174),0)</f>
        <v>0</v>
      </c>
      <c r="X174">
        <f>SUM($W$34:W174)</f>
        <v>118.36271295000017</v>
      </c>
      <c r="Y174">
        <f>IF(P174="close",X174,0)</f>
        <v>0</v>
      </c>
      <c r="Z174">
        <f t="shared" si="55"/>
        <v>0</v>
      </c>
    </row>
    <row r="175" spans="1:26">
      <c r="A175">
        <v>102.8646284</v>
      </c>
      <c r="B175" s="2">
        <f t="shared" si="38"/>
        <v>-1.7916188241788655E-2</v>
      </c>
      <c r="C175">
        <v>112.65692629999999</v>
      </c>
      <c r="D175" s="3">
        <f t="shared" si="39"/>
        <v>1.0463508642745156E-2</v>
      </c>
      <c r="E175" s="3">
        <f t="shared" si="40"/>
        <v>1.4097415939600785E-2</v>
      </c>
      <c r="F175" s="3">
        <f>STDEV($E$3:E175)</f>
        <v>1.2835394268938176E-2</v>
      </c>
      <c r="G175" s="11">
        <f t="shared" si="46"/>
        <v>1.0983235609455893</v>
      </c>
      <c r="H175" s="3">
        <f t="shared" si="41"/>
        <v>2.940384171571431E-3</v>
      </c>
      <c r="I175" s="5">
        <f t="shared" si="42"/>
        <v>0.36694699674414216</v>
      </c>
      <c r="J175" s="6">
        <f t="shared" si="43"/>
        <v>1.4017749268513173E-2</v>
      </c>
      <c r="K175" s="4">
        <f t="shared" si="44"/>
        <v>-3.6339072968556286E-3</v>
      </c>
      <c r="L175">
        <f t="shared" si="47"/>
        <v>1.0983235609455893</v>
      </c>
      <c r="M175">
        <f>RSQ($D$3:D175,$B$3:B175)</f>
        <v>0.10307361521764312</v>
      </c>
      <c r="N175">
        <v>143</v>
      </c>
      <c r="O175" t="str">
        <f t="shared" si="45"/>
        <v/>
      </c>
      <c r="P175" t="str">
        <f t="shared" si="49"/>
        <v/>
      </c>
      <c r="Q175">
        <f t="shared" si="50"/>
        <v>0</v>
      </c>
      <c r="R175">
        <f t="shared" si="51"/>
        <v>0</v>
      </c>
      <c r="S175">
        <f t="shared" si="52"/>
        <v>0</v>
      </c>
      <c r="T175">
        <f t="shared" si="53"/>
        <v>0</v>
      </c>
      <c r="U175">
        <f t="shared" si="48"/>
        <v>0</v>
      </c>
      <c r="V175">
        <f t="shared" si="54"/>
        <v>0</v>
      </c>
      <c r="W175">
        <f>IF(ABS(V175)&gt;0,V175*(C175-A175),0)</f>
        <v>0</v>
      </c>
      <c r="X175">
        <f>SUM($W$34:W175)</f>
        <v>118.36271295000017</v>
      </c>
      <c r="Y175">
        <f>IF(P175="close",X175,0)</f>
        <v>0</v>
      </c>
      <c r="Z175">
        <f t="shared" si="55"/>
        <v>0</v>
      </c>
    </row>
    <row r="176" spans="1:26">
      <c r="A176">
        <v>102.9928955</v>
      </c>
      <c r="B176" s="2">
        <f t="shared" si="38"/>
        <v>1.2469505017917528E-3</v>
      </c>
      <c r="C176">
        <v>110.6153832</v>
      </c>
      <c r="D176" s="3">
        <f t="shared" si="39"/>
        <v>-1.8121771710364856E-2</v>
      </c>
      <c r="E176" s="3">
        <f t="shared" si="40"/>
        <v>-2.1808908061978233E-2</v>
      </c>
      <c r="F176" s="3">
        <f>STDEV($E$3:E176)</f>
        <v>1.2907700524407982E-2</v>
      </c>
      <c r="G176" s="11">
        <f t="shared" si="46"/>
        <v>-1.6896044357969415</v>
      </c>
      <c r="H176" s="3">
        <f t="shared" si="41"/>
        <v>3.2322288310269276E-3</v>
      </c>
      <c r="I176" s="5">
        <f t="shared" si="42"/>
        <v>0.36481602111133599</v>
      </c>
      <c r="J176" s="6">
        <f t="shared" si="43"/>
        <v>1.3438754886864471E-2</v>
      </c>
      <c r="K176" s="4">
        <f t="shared" si="44"/>
        <v>3.6871363516133787E-3</v>
      </c>
      <c r="L176">
        <f t="shared" si="47"/>
        <v>-1.6896044357969415</v>
      </c>
      <c r="M176">
        <f>RSQ($D$3:D176,$B$3:B176)</f>
        <v>0.1015316394424805</v>
      </c>
      <c r="N176">
        <v>144</v>
      </c>
      <c r="O176" t="str">
        <f t="shared" si="45"/>
        <v>buyY</v>
      </c>
      <c r="P176" t="str">
        <f t="shared" si="49"/>
        <v/>
      </c>
      <c r="Q176">
        <f t="shared" si="50"/>
        <v>-10</v>
      </c>
      <c r="R176">
        <f t="shared" si="51"/>
        <v>0</v>
      </c>
      <c r="S176">
        <f t="shared" si="52"/>
        <v>10</v>
      </c>
      <c r="T176">
        <f t="shared" si="53"/>
        <v>0</v>
      </c>
      <c r="U176">
        <f t="shared" si="48"/>
        <v>20</v>
      </c>
      <c r="V176">
        <f t="shared" si="54"/>
        <v>-10</v>
      </c>
      <c r="W176">
        <f>IF(ABS(V176)&gt;0,V176*(C176-A176),0)</f>
        <v>-76.224876999999935</v>
      </c>
      <c r="X176">
        <f>SUM($W$34:W176)</f>
        <v>42.137835950000238</v>
      </c>
      <c r="Y176">
        <f>IF(P176="close",X176,0)</f>
        <v>0</v>
      </c>
      <c r="Z176">
        <f t="shared" si="55"/>
        <v>20</v>
      </c>
    </row>
    <row r="177" spans="1:26">
      <c r="A177">
        <v>103.6297273</v>
      </c>
      <c r="B177" s="2">
        <f t="shared" si="38"/>
        <v>6.1832595045353969E-3</v>
      </c>
      <c r="C177">
        <v>111.2941194</v>
      </c>
      <c r="D177" s="3">
        <f t="shared" si="39"/>
        <v>6.1360018865803017E-3</v>
      </c>
      <c r="E177" s="3">
        <f t="shared" si="40"/>
        <v>1.1045962146336965E-3</v>
      </c>
      <c r="F177" s="3">
        <f>STDEV($E$3:E177)</f>
        <v>1.2870741512063643E-2</v>
      </c>
      <c r="G177" s="11">
        <f t="shared" si="46"/>
        <v>8.5822267007566524E-2</v>
      </c>
      <c r="H177" s="3">
        <f t="shared" si="41"/>
        <v>2.8815179018964665E-3</v>
      </c>
      <c r="I177" s="5">
        <f t="shared" si="42"/>
        <v>0.34769489594819752</v>
      </c>
      <c r="J177" s="6">
        <f t="shared" si="43"/>
        <v>1.3197421606394494E-2</v>
      </c>
      <c r="K177" s="4">
        <f t="shared" si="44"/>
        <v>5.0314056719466052E-3</v>
      </c>
      <c r="L177">
        <f t="shared" si="47"/>
        <v>8.5822267007566524E-2</v>
      </c>
      <c r="M177">
        <f>RSQ($D$3:D177,$B$3:B177)</f>
        <v>0.10198511317100746</v>
      </c>
      <c r="N177">
        <v>145</v>
      </c>
      <c r="O177" t="str">
        <f t="shared" si="45"/>
        <v/>
      </c>
      <c r="P177" t="str">
        <f t="shared" si="49"/>
        <v>close</v>
      </c>
      <c r="Q177">
        <f t="shared" si="50"/>
        <v>0</v>
      </c>
      <c r="R177">
        <f t="shared" si="51"/>
        <v>0</v>
      </c>
      <c r="S177">
        <f t="shared" si="52"/>
        <v>0</v>
      </c>
      <c r="T177">
        <f t="shared" si="53"/>
        <v>0</v>
      </c>
      <c r="U177">
        <f t="shared" si="48"/>
        <v>0</v>
      </c>
      <c r="V177">
        <f t="shared" si="54"/>
        <v>10</v>
      </c>
      <c r="W177">
        <f>IF(ABS(V177)&gt;0,V177*(C177-A177),0)</f>
        <v>76.643921000000006</v>
      </c>
      <c r="X177">
        <f>SUM($W$34:W177)</f>
        <v>118.78175695000024</v>
      </c>
      <c r="Y177">
        <f>IF(P177="close",X177,0)</f>
        <v>118.78175695000024</v>
      </c>
      <c r="Z177">
        <f t="shared" si="55"/>
        <v>20</v>
      </c>
    </row>
    <row r="178" spans="1:26">
      <c r="A178">
        <v>102.1791315</v>
      </c>
      <c r="B178" s="2">
        <f t="shared" si="38"/>
        <v>-1.3997873368909291E-2</v>
      </c>
      <c r="C178">
        <v>109.14260899999999</v>
      </c>
      <c r="D178" s="3">
        <f t="shared" si="39"/>
        <v>-1.9331752761053846E-2</v>
      </c>
      <c r="E178" s="3">
        <f t="shared" si="40"/>
        <v>-1.7053613684150367E-2</v>
      </c>
      <c r="F178" s="3">
        <f>STDEV($E$3:E178)</f>
        <v>1.2899609640305667E-2</v>
      </c>
      <c r="G178" s="11">
        <f t="shared" si="46"/>
        <v>-1.3220255619879571</v>
      </c>
      <c r="H178" s="3">
        <f t="shared" si="41"/>
        <v>2.9301638126530906E-3</v>
      </c>
      <c r="I178" s="5">
        <f t="shared" si="42"/>
        <v>0.37207815446628784</v>
      </c>
      <c r="J178" s="6">
        <f t="shared" si="43"/>
        <v>1.3243173573076545E-2</v>
      </c>
      <c r="K178" s="4">
        <f t="shared" si="44"/>
        <v>-2.2781390769034773E-3</v>
      </c>
      <c r="L178">
        <f t="shared" si="47"/>
        <v>-1.3220255619879571</v>
      </c>
      <c r="M178">
        <f>RSQ($D$3:D178,$B$3:B178)</f>
        <v>0.10591801358245712</v>
      </c>
      <c r="N178">
        <v>146</v>
      </c>
      <c r="O178" t="str">
        <f t="shared" si="45"/>
        <v/>
      </c>
      <c r="P178" t="str">
        <f t="shared" si="49"/>
        <v/>
      </c>
      <c r="Q178">
        <f t="shared" si="50"/>
        <v>0</v>
      </c>
      <c r="R178">
        <f t="shared" si="51"/>
        <v>0</v>
      </c>
      <c r="S178">
        <f t="shared" si="52"/>
        <v>0</v>
      </c>
      <c r="T178">
        <f t="shared" si="53"/>
        <v>0</v>
      </c>
      <c r="U178">
        <f t="shared" si="48"/>
        <v>0</v>
      </c>
      <c r="V178">
        <f t="shared" si="54"/>
        <v>0</v>
      </c>
      <c r="W178">
        <f>IF(ABS(V178)&gt;0,V178*(C178-A178),0)</f>
        <v>0</v>
      </c>
      <c r="X178">
        <f>SUM($W$34:W178)</f>
        <v>118.78175695000024</v>
      </c>
      <c r="Y178">
        <f>IF(P178="close",X178,0)</f>
        <v>0</v>
      </c>
      <c r="Z178">
        <f t="shared" si="55"/>
        <v>0</v>
      </c>
    </row>
    <row r="179" spans="1:26">
      <c r="A179">
        <v>102.67820570000001</v>
      </c>
      <c r="B179" s="2">
        <f t="shared" si="38"/>
        <v>4.8843065376809325E-3</v>
      </c>
      <c r="C179">
        <v>110.3205786</v>
      </c>
      <c r="D179" s="3">
        <f t="shared" si="39"/>
        <v>1.0792939721644473E-2</v>
      </c>
      <c r="E179" s="3">
        <f t="shared" si="40"/>
        <v>6.35743502697865E-3</v>
      </c>
      <c r="F179" s="3">
        <f>STDEV($E$3:E179)</f>
        <v>1.2871513525130626E-2</v>
      </c>
      <c r="G179" s="11">
        <f t="shared" si="46"/>
        <v>0.49391511064850718</v>
      </c>
      <c r="H179" s="3">
        <f t="shared" si="41"/>
        <v>2.7290857122466267E-3</v>
      </c>
      <c r="I179" s="5">
        <f t="shared" si="42"/>
        <v>0.34936770844636705</v>
      </c>
      <c r="J179" s="6">
        <f t="shared" si="43"/>
        <v>1.2988417800386105E-2</v>
      </c>
      <c r="K179" s="4">
        <f t="shared" si="44"/>
        <v>4.435504694665823E-3</v>
      </c>
      <c r="L179">
        <f t="shared" si="47"/>
        <v>0.49391511064850718</v>
      </c>
      <c r="M179">
        <f>RSQ($D$3:D179,$B$3:B179)</f>
        <v>0.10649503845036025</v>
      </c>
      <c r="N179">
        <v>147</v>
      </c>
      <c r="O179" t="str">
        <f t="shared" si="45"/>
        <v/>
      </c>
      <c r="P179" t="str">
        <f t="shared" si="49"/>
        <v/>
      </c>
      <c r="Q179">
        <f t="shared" si="50"/>
        <v>0</v>
      </c>
      <c r="R179">
        <f t="shared" si="51"/>
        <v>0</v>
      </c>
      <c r="S179">
        <f t="shared" si="52"/>
        <v>0</v>
      </c>
      <c r="T179">
        <f t="shared" si="53"/>
        <v>0</v>
      </c>
      <c r="U179">
        <f t="shared" si="48"/>
        <v>0</v>
      </c>
      <c r="V179">
        <f t="shared" si="54"/>
        <v>0</v>
      </c>
      <c r="W179">
        <f>IF(ABS(V179)&gt;0,V179*(C179-A179),0)</f>
        <v>0</v>
      </c>
      <c r="X179">
        <f>SUM($W$34:W179)</f>
        <v>118.78175695000024</v>
      </c>
      <c r="Y179">
        <f>IF(P179="close",X179,0)</f>
        <v>0</v>
      </c>
      <c r="Z179">
        <f t="shared" si="55"/>
        <v>0</v>
      </c>
    </row>
    <row r="180" spans="1:26">
      <c r="A180">
        <v>101.0481582</v>
      </c>
      <c r="B180" s="2">
        <f t="shared" si="38"/>
        <v>-1.5875301763283573E-2</v>
      </c>
      <c r="C180">
        <v>108.6184605</v>
      </c>
      <c r="D180" s="3">
        <f t="shared" si="39"/>
        <v>-1.5428835867255023E-2</v>
      </c>
      <c r="E180" s="3">
        <f t="shared" si="40"/>
        <v>-1.0450706198835907E-2</v>
      </c>
      <c r="F180" s="3">
        <f>STDEV($E$3:E180)</f>
        <v>1.2859593071360031E-2</v>
      </c>
      <c r="G180" s="11">
        <f t="shared" si="46"/>
        <v>-0.81267783053811971</v>
      </c>
      <c r="H180" s="3">
        <f t="shared" si="41"/>
        <v>1.609058174224141E-3</v>
      </c>
      <c r="I180" s="5">
        <f t="shared" si="42"/>
        <v>0.4149330791228244</v>
      </c>
      <c r="J180" s="6">
        <f t="shared" si="43"/>
        <v>1.2824731505471721E-2</v>
      </c>
      <c r="K180" s="4">
        <f t="shared" si="44"/>
        <v>-4.9781296684191156E-3</v>
      </c>
      <c r="L180">
        <f t="shared" si="47"/>
        <v>-0.81267783053811971</v>
      </c>
      <c r="M180">
        <f>RSQ($D$3:D180,$B$3:B180)</f>
        <v>0.11013034398131569</v>
      </c>
      <c r="N180">
        <v>148</v>
      </c>
      <c r="O180" t="str">
        <f t="shared" si="45"/>
        <v/>
      </c>
      <c r="P180" t="str">
        <f t="shared" si="49"/>
        <v/>
      </c>
      <c r="Q180">
        <f t="shared" si="50"/>
        <v>0</v>
      </c>
      <c r="R180">
        <f t="shared" si="51"/>
        <v>0</v>
      </c>
      <c r="S180">
        <f t="shared" si="52"/>
        <v>0</v>
      </c>
      <c r="T180">
        <f t="shared" si="53"/>
        <v>0</v>
      </c>
      <c r="U180">
        <f t="shared" si="48"/>
        <v>0</v>
      </c>
      <c r="V180">
        <f t="shared" si="54"/>
        <v>0</v>
      </c>
      <c r="W180">
        <f>IF(ABS(V180)&gt;0,V180*(C180-A180),0)</f>
        <v>0</v>
      </c>
      <c r="X180">
        <f>SUM($W$34:W180)</f>
        <v>118.78175695000024</v>
      </c>
      <c r="Y180">
        <f>IF(P180="close",X180,0)</f>
        <v>0</v>
      </c>
      <c r="Z180">
        <f t="shared" si="55"/>
        <v>0</v>
      </c>
    </row>
    <row r="181" spans="1:26">
      <c r="A181">
        <v>101.85127629999999</v>
      </c>
      <c r="B181" s="2">
        <f t="shared" si="38"/>
        <v>7.947874699610228E-3</v>
      </c>
      <c r="C181">
        <v>108.7272442</v>
      </c>
      <c r="D181" s="3">
        <f t="shared" si="39"/>
        <v>1.0015212837600805E-3</v>
      </c>
      <c r="E181" s="3">
        <f t="shared" si="40"/>
        <v>-3.5785732319923193E-3</v>
      </c>
      <c r="F181" s="3">
        <f>STDEV($E$3:E181)</f>
        <v>1.2826324765665907E-2</v>
      </c>
      <c r="G181" s="11">
        <f t="shared" si="46"/>
        <v>-0.27900223153335457</v>
      </c>
      <c r="H181" s="3">
        <f t="shared" si="41"/>
        <v>1.348410046302279E-3</v>
      </c>
      <c r="I181" s="5">
        <f t="shared" si="42"/>
        <v>0.40660989152340382</v>
      </c>
      <c r="J181" s="6">
        <f t="shared" si="43"/>
        <v>1.279513647501249E-2</v>
      </c>
      <c r="K181" s="4">
        <f t="shared" si="44"/>
        <v>4.5800945157523998E-3</v>
      </c>
      <c r="L181">
        <f t="shared" si="47"/>
        <v>-0.27900223153335457</v>
      </c>
      <c r="M181">
        <f>RSQ($D$3:D181,$B$3:B181)</f>
        <v>0.10998212675900051</v>
      </c>
      <c r="N181">
        <v>149</v>
      </c>
      <c r="O181" t="str">
        <f t="shared" si="45"/>
        <v/>
      </c>
      <c r="P181" t="str">
        <f t="shared" si="49"/>
        <v/>
      </c>
      <c r="Q181">
        <f t="shared" si="50"/>
        <v>0</v>
      </c>
      <c r="R181">
        <f t="shared" si="51"/>
        <v>0</v>
      </c>
      <c r="S181">
        <f t="shared" si="52"/>
        <v>0</v>
      </c>
      <c r="T181">
        <f t="shared" si="53"/>
        <v>0</v>
      </c>
      <c r="U181">
        <f t="shared" si="48"/>
        <v>0</v>
      </c>
      <c r="V181">
        <f t="shared" si="54"/>
        <v>0</v>
      </c>
      <c r="W181">
        <f>IF(ABS(V181)&gt;0,V181*(C181-A181),0)</f>
        <v>0</v>
      </c>
      <c r="X181">
        <f>SUM($W$34:W181)</f>
        <v>118.78175695000024</v>
      </c>
      <c r="Y181">
        <f>IF(P181="close",X181,0)</f>
        <v>0</v>
      </c>
      <c r="Z181">
        <f t="shared" si="55"/>
        <v>0</v>
      </c>
    </row>
    <row r="182" spans="1:26">
      <c r="A182">
        <v>100.64408640000001</v>
      </c>
      <c r="B182" s="2">
        <f t="shared" si="38"/>
        <v>-1.1852476904111106E-2</v>
      </c>
      <c r="C182">
        <v>107.71664</v>
      </c>
      <c r="D182" s="3">
        <f t="shared" si="39"/>
        <v>-9.2948571210085262E-3</v>
      </c>
      <c r="E182" s="3">
        <f t="shared" si="40"/>
        <v>-5.6779027680794415E-3</v>
      </c>
      <c r="F182" s="3">
        <f>STDEV($E$3:E182)</f>
        <v>1.2797577952956581E-2</v>
      </c>
      <c r="G182" s="11">
        <f t="shared" si="46"/>
        <v>-0.4436701060896992</v>
      </c>
      <c r="H182" s="3">
        <f t="shared" si="41"/>
        <v>7.77151711841448E-4</v>
      </c>
      <c r="I182" s="5">
        <f t="shared" si="42"/>
        <v>0.37073314719950301</v>
      </c>
      <c r="J182" s="6">
        <f t="shared" si="43"/>
        <v>1.2454383944362291E-2</v>
      </c>
      <c r="K182" s="4">
        <f t="shared" si="44"/>
        <v>-3.6169543529290847E-3</v>
      </c>
      <c r="L182">
        <f t="shared" si="47"/>
        <v>-0.4436701060896992</v>
      </c>
      <c r="M182">
        <f>RSQ($D$3:D182,$B$3:B182)</f>
        <v>0.11162253614274793</v>
      </c>
      <c r="N182">
        <v>150</v>
      </c>
      <c r="O182" t="str">
        <f t="shared" si="45"/>
        <v/>
      </c>
      <c r="P182" t="str">
        <f t="shared" si="49"/>
        <v/>
      </c>
      <c r="Q182">
        <f t="shared" si="50"/>
        <v>0</v>
      </c>
      <c r="R182">
        <f t="shared" si="51"/>
        <v>0</v>
      </c>
      <c r="S182">
        <f t="shared" si="52"/>
        <v>0</v>
      </c>
      <c r="T182">
        <f t="shared" si="53"/>
        <v>0</v>
      </c>
      <c r="U182">
        <f t="shared" si="48"/>
        <v>0</v>
      </c>
      <c r="V182">
        <f t="shared" si="54"/>
        <v>0</v>
      </c>
      <c r="W182">
        <f>IF(ABS(V182)&gt;0,V182*(C182-A182),0)</f>
        <v>0</v>
      </c>
      <c r="X182">
        <f>SUM($W$34:W182)</f>
        <v>118.78175695000024</v>
      </c>
      <c r="Y182">
        <f>IF(P182="close",X182,0)</f>
        <v>0</v>
      </c>
      <c r="Z182">
        <f t="shared" si="55"/>
        <v>0</v>
      </c>
    </row>
    <row r="183" spans="1:26">
      <c r="A183">
        <v>100.16987640000001</v>
      </c>
      <c r="B183" s="2">
        <f t="shared" si="38"/>
        <v>-4.7117522445908888E-3</v>
      </c>
      <c r="C183">
        <v>105.44878370000001</v>
      </c>
      <c r="D183" s="3">
        <f t="shared" si="39"/>
        <v>-2.1053908662579814E-2</v>
      </c>
      <c r="E183" s="3">
        <f t="shared" si="40"/>
        <v>-1.8983911299799004E-2</v>
      </c>
      <c r="F183" s="3">
        <f>STDEV($E$3:E183)</f>
        <v>1.2839925632353649E-2</v>
      </c>
      <c r="G183" s="11">
        <f t="shared" si="46"/>
        <v>-1.478506328102394</v>
      </c>
      <c r="H183" s="3">
        <f t="shared" si="41"/>
        <v>-1.7913530218339346E-4</v>
      </c>
      <c r="I183" s="5">
        <f t="shared" si="42"/>
        <v>0.40130761602928788</v>
      </c>
      <c r="J183" s="6">
        <f t="shared" si="43"/>
        <v>1.2959789587177275E-2</v>
      </c>
      <c r="K183" s="4">
        <f t="shared" si="44"/>
        <v>-2.0699973627808089E-3</v>
      </c>
      <c r="L183">
        <f t="shared" si="47"/>
        <v>-1.478506328102394</v>
      </c>
      <c r="M183">
        <f>RSQ($D$3:D183,$B$3:B183)</f>
        <v>0.11215718363640458</v>
      </c>
      <c r="N183">
        <v>151</v>
      </c>
      <c r="O183" t="str">
        <f t="shared" si="45"/>
        <v/>
      </c>
      <c r="P183" t="str">
        <f t="shared" si="49"/>
        <v/>
      </c>
      <c r="Q183">
        <f t="shared" si="50"/>
        <v>0</v>
      </c>
      <c r="R183">
        <f t="shared" si="51"/>
        <v>0</v>
      </c>
      <c r="S183">
        <f t="shared" si="52"/>
        <v>0</v>
      </c>
      <c r="T183">
        <f t="shared" si="53"/>
        <v>0</v>
      </c>
      <c r="U183">
        <f t="shared" si="48"/>
        <v>0</v>
      </c>
      <c r="V183">
        <f t="shared" si="54"/>
        <v>0</v>
      </c>
      <c r="W183">
        <f>IF(ABS(V183)&gt;0,V183*(C183-A183),0)</f>
        <v>0</v>
      </c>
      <c r="X183">
        <f>SUM($W$34:W183)</f>
        <v>118.78175695000024</v>
      </c>
      <c r="Y183">
        <f>IF(P183="close",X183,0)</f>
        <v>0</v>
      </c>
      <c r="Z183">
        <f t="shared" si="55"/>
        <v>0</v>
      </c>
    </row>
    <row r="184" spans="1:26">
      <c r="A184">
        <v>101.874658</v>
      </c>
      <c r="B184" s="2">
        <f t="shared" si="38"/>
        <v>1.701890489704138E-2</v>
      </c>
      <c r="C184">
        <v>106.9261745</v>
      </c>
      <c r="D184" s="3">
        <f t="shared" si="39"/>
        <v>1.4010505841424842E-2</v>
      </c>
      <c r="E184" s="3">
        <f t="shared" si="40"/>
        <v>6.9333281911861692E-3</v>
      </c>
      <c r="F184" s="3">
        <f>STDEV($E$3:E184)</f>
        <v>1.2814967204973247E-2</v>
      </c>
      <c r="G184" s="11">
        <f t="shared" si="46"/>
        <v>0.54103362734283666</v>
      </c>
      <c r="H184" s="3">
        <f t="shared" si="41"/>
        <v>-4.9298633440415492E-5</v>
      </c>
      <c r="I184" s="5">
        <f t="shared" si="42"/>
        <v>0.41873882760329528</v>
      </c>
      <c r="J184" s="6">
        <f t="shared" si="43"/>
        <v>1.3116360177394362E-2</v>
      </c>
      <c r="K184" s="4">
        <f t="shared" si="44"/>
        <v>7.0771776502386733E-3</v>
      </c>
      <c r="L184">
        <f t="shared" si="47"/>
        <v>0.54103362734283666</v>
      </c>
      <c r="M184">
        <f>RSQ($D$3:D184,$B$3:B184)</f>
        <v>0.11531561794888887</v>
      </c>
      <c r="N184">
        <v>152</v>
      </c>
      <c r="O184" t="str">
        <f t="shared" si="45"/>
        <v/>
      </c>
      <c r="P184" t="str">
        <f t="shared" si="49"/>
        <v/>
      </c>
      <c r="Q184">
        <f t="shared" si="50"/>
        <v>0</v>
      </c>
      <c r="R184">
        <f t="shared" si="51"/>
        <v>0</v>
      </c>
      <c r="S184">
        <f t="shared" si="52"/>
        <v>0</v>
      </c>
      <c r="T184">
        <f t="shared" si="53"/>
        <v>0</v>
      </c>
      <c r="U184">
        <f t="shared" si="48"/>
        <v>0</v>
      </c>
      <c r="V184">
        <f t="shared" si="54"/>
        <v>0</v>
      </c>
      <c r="W184">
        <f>IF(ABS(V184)&gt;0,V184*(C184-A184),0)</f>
        <v>0</v>
      </c>
      <c r="X184">
        <f>SUM($W$34:W184)</f>
        <v>118.78175695000024</v>
      </c>
      <c r="Y184">
        <f>IF(P184="close",X184,0)</f>
        <v>0</v>
      </c>
      <c r="Z184">
        <f t="shared" si="55"/>
        <v>0</v>
      </c>
    </row>
    <row r="185" spans="1:26">
      <c r="A185">
        <v>101.9409149</v>
      </c>
      <c r="B185" s="2">
        <f t="shared" si="38"/>
        <v>6.5037666187796252E-4</v>
      </c>
      <c r="C185">
        <v>108.6323898</v>
      </c>
      <c r="D185" s="3">
        <f t="shared" si="39"/>
        <v>1.5956947005524795E-2</v>
      </c>
      <c r="E185" s="3">
        <f t="shared" si="40"/>
        <v>1.5667655051161748E-2</v>
      </c>
      <c r="F185" s="3">
        <f>STDEV($E$3:E185)</f>
        <v>1.2832388620435979E-2</v>
      </c>
      <c r="G185" s="11">
        <f t="shared" si="46"/>
        <v>1.2209461164705158</v>
      </c>
      <c r="H185" s="3">
        <f t="shared" si="41"/>
        <v>2.9736102922137218E-5</v>
      </c>
      <c r="I185" s="5">
        <f t="shared" si="42"/>
        <v>0.39908543257293655</v>
      </c>
      <c r="J185" s="6">
        <f t="shared" si="43"/>
        <v>1.312249764242542E-2</v>
      </c>
      <c r="K185" s="4">
        <f t="shared" si="44"/>
        <v>2.8929195436304639E-4</v>
      </c>
      <c r="L185">
        <f t="shared" si="47"/>
        <v>1.2209461164705158</v>
      </c>
      <c r="M185">
        <f>RSQ($D$3:D185,$B$3:B185)</f>
        <v>0.11464635892441569</v>
      </c>
      <c r="N185">
        <v>153</v>
      </c>
      <c r="O185" t="str">
        <f t="shared" si="45"/>
        <v/>
      </c>
      <c r="P185" t="str">
        <f t="shared" si="49"/>
        <v/>
      </c>
      <c r="Q185">
        <f t="shared" si="50"/>
        <v>0</v>
      </c>
      <c r="R185">
        <f t="shared" si="51"/>
        <v>0</v>
      </c>
      <c r="S185">
        <f t="shared" si="52"/>
        <v>0</v>
      </c>
      <c r="T185">
        <f t="shared" si="53"/>
        <v>0</v>
      </c>
      <c r="U185">
        <f t="shared" si="48"/>
        <v>0</v>
      </c>
      <c r="V185">
        <f t="shared" si="54"/>
        <v>0</v>
      </c>
      <c r="W185">
        <f>IF(ABS(V185)&gt;0,V185*(C185-A185),0)</f>
        <v>0</v>
      </c>
      <c r="X185">
        <f>SUM($W$34:W185)</f>
        <v>118.78175695000024</v>
      </c>
      <c r="Y185">
        <f>IF(P185="close",X185,0)</f>
        <v>0</v>
      </c>
      <c r="Z185">
        <f t="shared" si="55"/>
        <v>0</v>
      </c>
    </row>
    <row r="186" spans="1:26">
      <c r="A186">
        <v>102.3259372</v>
      </c>
      <c r="B186" s="2">
        <f t="shared" si="38"/>
        <v>3.776916269367353E-3</v>
      </c>
      <c r="C186">
        <v>107.182965</v>
      </c>
      <c r="D186" s="3">
        <f t="shared" si="39"/>
        <v>-1.3342473664332503E-2</v>
      </c>
      <c r="E186" s="3">
        <f t="shared" si="40"/>
        <v>-1.3806978305089708E-2</v>
      </c>
      <c r="F186" s="3">
        <f>STDEV($E$3:E186)</f>
        <v>1.2837933055097074E-2</v>
      </c>
      <c r="G186" s="11">
        <f t="shared" si="46"/>
        <v>-1.0754829648849036</v>
      </c>
      <c r="H186" s="3">
        <f t="shared" si="41"/>
        <v>-8.4182754979402873E-4</v>
      </c>
      <c r="I186" s="5">
        <f t="shared" si="42"/>
        <v>0.34587269014837052</v>
      </c>
      <c r="J186" s="6">
        <f t="shared" si="43"/>
        <v>1.3019456070537595E-2</v>
      </c>
      <c r="K186" s="4">
        <f t="shared" si="44"/>
        <v>4.6450464075720524E-4</v>
      </c>
      <c r="L186">
        <f t="shared" si="47"/>
        <v>-1.0754829648849036</v>
      </c>
      <c r="M186">
        <f>RSQ($D$3:D186,$B$3:B186)</f>
        <v>0.11291300109453274</v>
      </c>
      <c r="N186">
        <v>154</v>
      </c>
      <c r="O186" t="str">
        <f t="shared" si="45"/>
        <v/>
      </c>
      <c r="P186" t="str">
        <f t="shared" si="49"/>
        <v/>
      </c>
      <c r="Q186">
        <f t="shared" si="50"/>
        <v>0</v>
      </c>
      <c r="R186">
        <f t="shared" si="51"/>
        <v>0</v>
      </c>
      <c r="S186">
        <f t="shared" si="52"/>
        <v>0</v>
      </c>
      <c r="T186">
        <f t="shared" si="53"/>
        <v>0</v>
      </c>
      <c r="U186">
        <f t="shared" si="48"/>
        <v>0</v>
      </c>
      <c r="V186">
        <f t="shared" si="54"/>
        <v>0</v>
      </c>
      <c r="W186">
        <f>IF(ABS(V186)&gt;0,V186*(C186-A186),0)</f>
        <v>0</v>
      </c>
      <c r="X186">
        <f>SUM($W$34:W186)</f>
        <v>118.78175695000024</v>
      </c>
      <c r="Y186">
        <f>IF(P186="close",X186,0)</f>
        <v>0</v>
      </c>
      <c r="Z186">
        <f t="shared" si="55"/>
        <v>0</v>
      </c>
    </row>
    <row r="187" spans="1:26">
      <c r="A187">
        <v>101.6792312</v>
      </c>
      <c r="B187" s="2">
        <f t="shared" si="38"/>
        <v>-6.3200593876407193E-3</v>
      </c>
      <c r="C187">
        <v>106.51509489999999</v>
      </c>
      <c r="D187" s="3">
        <f t="shared" si="39"/>
        <v>-6.2311217085662986E-3</v>
      </c>
      <c r="E187" s="3">
        <f t="shared" si="40"/>
        <v>-3.5780190957490207E-3</v>
      </c>
      <c r="F187" s="3">
        <f>STDEV($E$3:E187)</f>
        <v>1.2805650153637143E-2</v>
      </c>
      <c r="G187" s="11">
        <f t="shared" si="46"/>
        <v>-0.27940940544379689</v>
      </c>
      <c r="H187" s="3">
        <f t="shared" si="41"/>
        <v>-7.6559758626264414E-4</v>
      </c>
      <c r="I187" s="5">
        <f t="shared" si="42"/>
        <v>0.29865305225545363</v>
      </c>
      <c r="J187" s="6">
        <f t="shared" si="43"/>
        <v>1.2717987051913991E-2</v>
      </c>
      <c r="K187" s="4">
        <f t="shared" si="44"/>
        <v>-2.6531026128172779E-3</v>
      </c>
      <c r="L187">
        <f t="shared" si="47"/>
        <v>-0.27940940544379689</v>
      </c>
      <c r="M187">
        <f>RSQ($D$3:D187,$B$3:B187)</f>
        <v>0.11351520343399497</v>
      </c>
      <c r="N187">
        <v>155</v>
      </c>
      <c r="O187" t="str">
        <f t="shared" si="45"/>
        <v/>
      </c>
      <c r="P187" t="str">
        <f t="shared" si="49"/>
        <v/>
      </c>
      <c r="Q187">
        <f t="shared" si="50"/>
        <v>0</v>
      </c>
      <c r="R187">
        <f t="shared" si="51"/>
        <v>0</v>
      </c>
      <c r="S187">
        <f t="shared" si="52"/>
        <v>0</v>
      </c>
      <c r="T187">
        <f t="shared" si="53"/>
        <v>0</v>
      </c>
      <c r="U187">
        <f t="shared" si="48"/>
        <v>0</v>
      </c>
      <c r="V187">
        <f t="shared" si="54"/>
        <v>0</v>
      </c>
      <c r="W187">
        <f>IF(ABS(V187)&gt;0,V187*(C187-A187),0)</f>
        <v>0</v>
      </c>
      <c r="X187">
        <f>SUM($W$34:W187)</f>
        <v>118.78175695000024</v>
      </c>
      <c r="Y187">
        <f>IF(P187="close",X187,0)</f>
        <v>0</v>
      </c>
      <c r="Z187">
        <f t="shared" si="55"/>
        <v>0</v>
      </c>
    </row>
    <row r="188" spans="1:26">
      <c r="A188">
        <v>100.6140766</v>
      </c>
      <c r="B188" s="2">
        <f t="shared" si="38"/>
        <v>-1.0475635854335606E-2</v>
      </c>
      <c r="C188">
        <v>105.5251858</v>
      </c>
      <c r="D188" s="3">
        <f t="shared" si="39"/>
        <v>-9.2936038871237157E-3</v>
      </c>
      <c r="E188" s="3">
        <f t="shared" si="40"/>
        <v>-5.1650919835012927E-3</v>
      </c>
      <c r="F188" s="3">
        <f>STDEV($E$3:E188)</f>
        <v>1.2776491528959577E-2</v>
      </c>
      <c r="G188" s="11">
        <f t="shared" si="46"/>
        <v>-0.40426528454967009</v>
      </c>
      <c r="H188" s="3">
        <f t="shared" si="41"/>
        <v>-8.6761237312448598E-4</v>
      </c>
      <c r="I188" s="5">
        <f t="shared" si="42"/>
        <v>0.31128416220656735</v>
      </c>
      <c r="J188" s="6">
        <f t="shared" si="43"/>
        <v>1.2796880756955845E-2</v>
      </c>
      <c r="K188" s="4">
        <f t="shared" si="44"/>
        <v>-4.1285119036224231E-3</v>
      </c>
      <c r="L188">
        <f t="shared" si="47"/>
        <v>-0.40426528454967009</v>
      </c>
      <c r="M188">
        <f>RSQ($D$3:D188,$B$3:B188)</f>
        <v>0.11493422689546656</v>
      </c>
      <c r="N188">
        <v>156</v>
      </c>
      <c r="O188" t="str">
        <f t="shared" si="45"/>
        <v/>
      </c>
      <c r="P188" t="str">
        <f t="shared" si="49"/>
        <v/>
      </c>
      <c r="Q188">
        <f t="shared" si="50"/>
        <v>0</v>
      </c>
      <c r="R188">
        <f t="shared" si="51"/>
        <v>0</v>
      </c>
      <c r="S188">
        <f t="shared" si="52"/>
        <v>0</v>
      </c>
      <c r="T188">
        <f t="shared" si="53"/>
        <v>0</v>
      </c>
      <c r="U188">
        <f t="shared" si="48"/>
        <v>0</v>
      </c>
      <c r="V188">
        <f t="shared" si="54"/>
        <v>0</v>
      </c>
      <c r="W188">
        <f>IF(ABS(V188)&gt;0,V188*(C188-A188),0)</f>
        <v>0</v>
      </c>
      <c r="X188">
        <f>SUM($W$34:W188)</f>
        <v>118.78175695000024</v>
      </c>
      <c r="Y188">
        <f>IF(P188="close",X188,0)</f>
        <v>0</v>
      </c>
      <c r="Z188">
        <f t="shared" si="55"/>
        <v>0</v>
      </c>
    </row>
    <row r="189" spans="1:26">
      <c r="A189">
        <v>100.1477416</v>
      </c>
      <c r="B189" s="2">
        <f t="shared" si="38"/>
        <v>-4.6348882359071499E-3</v>
      </c>
      <c r="C189">
        <v>105.81533930000001</v>
      </c>
      <c r="D189" s="3">
        <f t="shared" si="39"/>
        <v>2.7496137324972366E-3</v>
      </c>
      <c r="E189" s="3">
        <f t="shared" si="40"/>
        <v>4.1969970650813822E-3</v>
      </c>
      <c r="F189" s="3">
        <f>STDEV($E$3:E189)</f>
        <v>1.2745939925557869E-2</v>
      </c>
      <c r="G189" s="11">
        <f t="shared" si="46"/>
        <v>0.32928109575235476</v>
      </c>
      <c r="H189" s="3">
        <f t="shared" si="41"/>
        <v>7.283273216818312E-5</v>
      </c>
      <c r="I189" s="5">
        <f t="shared" si="42"/>
        <v>0.32799411493355857</v>
      </c>
      <c r="J189" s="6">
        <f t="shared" si="43"/>
        <v>1.2149749749727774E-2</v>
      </c>
      <c r="K189" s="4">
        <f t="shared" si="44"/>
        <v>-1.4473833325841451E-3</v>
      </c>
      <c r="L189">
        <f t="shared" si="47"/>
        <v>0.32928109575235476</v>
      </c>
      <c r="M189">
        <f>RSQ($D$3:D189,$B$3:B189)</f>
        <v>0.11459774698477346</v>
      </c>
      <c r="N189">
        <v>157</v>
      </c>
      <c r="O189" t="str">
        <f t="shared" si="45"/>
        <v/>
      </c>
      <c r="P189" t="str">
        <f t="shared" si="49"/>
        <v/>
      </c>
      <c r="Q189">
        <f t="shared" si="50"/>
        <v>0</v>
      </c>
      <c r="R189">
        <f t="shared" si="51"/>
        <v>0</v>
      </c>
      <c r="S189">
        <f t="shared" si="52"/>
        <v>0</v>
      </c>
      <c r="T189">
        <f t="shared" si="53"/>
        <v>0</v>
      </c>
      <c r="U189">
        <f t="shared" si="48"/>
        <v>0</v>
      </c>
      <c r="V189">
        <f t="shared" si="54"/>
        <v>0</v>
      </c>
      <c r="W189">
        <f>IF(ABS(V189)&gt;0,V189*(C189-A189),0)</f>
        <v>0</v>
      </c>
      <c r="X189">
        <f>SUM($W$34:W189)</f>
        <v>118.78175695000024</v>
      </c>
      <c r="Y189">
        <f>IF(P189="close",X189,0)</f>
        <v>0</v>
      </c>
      <c r="Z189">
        <f t="shared" si="55"/>
        <v>0</v>
      </c>
    </row>
    <row r="190" spans="1:26">
      <c r="A190">
        <v>101.26850279999999</v>
      </c>
      <c r="B190" s="2">
        <f t="shared" si="38"/>
        <v>1.119107812212502E-2</v>
      </c>
      <c r="C190">
        <v>105.9682358</v>
      </c>
      <c r="D190" s="3">
        <f t="shared" si="39"/>
        <v>1.4449370101863586E-3</v>
      </c>
      <c r="E190" s="3">
        <f t="shared" si="40"/>
        <v>-1.8875767107447428E-3</v>
      </c>
      <c r="F190" s="3">
        <f>STDEV($E$3:E190)</f>
        <v>1.2712514265091892E-2</v>
      </c>
      <c r="G190" s="11">
        <f t="shared" si="46"/>
        <v>-0.14848177719870573</v>
      </c>
      <c r="H190" s="3">
        <f t="shared" si="41"/>
        <v>-1.9354368126056843E-4</v>
      </c>
      <c r="I190" s="5">
        <f t="shared" si="42"/>
        <v>0.31507754335309057</v>
      </c>
      <c r="J190" s="6">
        <f t="shared" si="43"/>
        <v>1.2092578385702959E-2</v>
      </c>
      <c r="K190" s="4">
        <f t="shared" si="44"/>
        <v>3.3325137209311013E-3</v>
      </c>
      <c r="L190">
        <f t="shared" si="47"/>
        <v>-0.14848177719870573</v>
      </c>
      <c r="M190">
        <f>RSQ($D$3:D190,$B$3:B190)</f>
        <v>0.11438315158061343</v>
      </c>
      <c r="N190">
        <v>158</v>
      </c>
      <c r="O190" t="str">
        <f t="shared" si="45"/>
        <v/>
      </c>
      <c r="P190" t="str">
        <f t="shared" si="49"/>
        <v/>
      </c>
      <c r="Q190">
        <f t="shared" si="50"/>
        <v>0</v>
      </c>
      <c r="R190">
        <f t="shared" si="51"/>
        <v>0</v>
      </c>
      <c r="S190">
        <f t="shared" si="52"/>
        <v>0</v>
      </c>
      <c r="T190">
        <f t="shared" si="53"/>
        <v>0</v>
      </c>
      <c r="U190">
        <f t="shared" si="48"/>
        <v>0</v>
      </c>
      <c r="V190">
        <f t="shared" si="54"/>
        <v>0</v>
      </c>
      <c r="W190">
        <f>IF(ABS(V190)&gt;0,V190*(C190-A190),0)</f>
        <v>0</v>
      </c>
      <c r="X190">
        <f>SUM($W$34:W190)</f>
        <v>118.78175695000024</v>
      </c>
      <c r="Y190">
        <f>IF(P190="close",X190,0)</f>
        <v>0</v>
      </c>
      <c r="Z190">
        <f t="shared" si="55"/>
        <v>0</v>
      </c>
    </row>
    <row r="191" spans="1:26">
      <c r="A191">
        <v>103.1922129</v>
      </c>
      <c r="B191" s="2">
        <f t="shared" si="38"/>
        <v>1.8996134501951065E-2</v>
      </c>
      <c r="C191">
        <v>105.5452545</v>
      </c>
      <c r="D191" s="3">
        <f t="shared" si="39"/>
        <v>-3.99158575026502E-3</v>
      </c>
      <c r="E191" s="3">
        <f t="shared" si="40"/>
        <v>-8.3974264337629695E-3</v>
      </c>
      <c r="F191" s="3">
        <f>STDEV($E$3:E191)</f>
        <v>1.2693127453342497E-2</v>
      </c>
      <c r="G191" s="11">
        <f t="shared" si="46"/>
        <v>-0.6615726868441445</v>
      </c>
      <c r="H191" s="3">
        <f t="shared" si="41"/>
        <v>-4.5183194347272484E-4</v>
      </c>
      <c r="I191" s="5">
        <f t="shared" si="42"/>
        <v>0.25571900569938316</v>
      </c>
      <c r="J191" s="6">
        <f t="shared" si="43"/>
        <v>1.2029056112080971E-2</v>
      </c>
      <c r="K191" s="4">
        <f t="shared" si="44"/>
        <v>4.4058406834979486E-3</v>
      </c>
      <c r="L191">
        <f t="shared" si="47"/>
        <v>-0.6615726868441445</v>
      </c>
      <c r="M191">
        <f>RSQ($D$3:D191,$B$3:B191)</f>
        <v>0.11134273127625792</v>
      </c>
      <c r="N191">
        <v>159</v>
      </c>
      <c r="O191" t="str">
        <f t="shared" si="45"/>
        <v/>
      </c>
      <c r="P191" t="str">
        <f t="shared" si="49"/>
        <v/>
      </c>
      <c r="Q191">
        <f t="shared" si="50"/>
        <v>0</v>
      </c>
      <c r="R191">
        <f t="shared" si="51"/>
        <v>0</v>
      </c>
      <c r="S191">
        <f t="shared" si="52"/>
        <v>0</v>
      </c>
      <c r="T191">
        <f t="shared" si="53"/>
        <v>0</v>
      </c>
      <c r="U191">
        <f t="shared" si="48"/>
        <v>0</v>
      </c>
      <c r="V191">
        <f t="shared" si="54"/>
        <v>0</v>
      </c>
      <c r="W191">
        <f>IF(ABS(V191)&gt;0,V191*(C191-A191),0)</f>
        <v>0</v>
      </c>
      <c r="X191">
        <f>SUM($W$34:W191)</f>
        <v>118.78175695000024</v>
      </c>
      <c r="Y191">
        <f>IF(P191="close",X191,0)</f>
        <v>0</v>
      </c>
      <c r="Z191">
        <f t="shared" si="55"/>
        <v>0</v>
      </c>
    </row>
    <row r="192" spans="1:26">
      <c r="A192">
        <v>103.2308412</v>
      </c>
      <c r="B192" s="2">
        <f t="shared" si="38"/>
        <v>3.7433347841307095E-4</v>
      </c>
      <c r="C192">
        <v>104.7021039</v>
      </c>
      <c r="D192" s="3">
        <f t="shared" si="39"/>
        <v>-7.988522117780306E-3</v>
      </c>
      <c r="E192" s="3">
        <f t="shared" si="40"/>
        <v>-7.423653572379901E-3</v>
      </c>
      <c r="F192" s="3">
        <f>STDEV($E$3:E192)</f>
        <v>1.2670610988577398E-2</v>
      </c>
      <c r="G192" s="11">
        <f t="shared" si="46"/>
        <v>-0.58589546937178894</v>
      </c>
      <c r="H192" s="3">
        <f t="shared" si="41"/>
        <v>-6.6026592365247964E-4</v>
      </c>
      <c r="I192" s="5">
        <f t="shared" si="42"/>
        <v>0.25484596957904138</v>
      </c>
      <c r="J192" s="6">
        <f t="shared" si="43"/>
        <v>1.2105125449303979E-2</v>
      </c>
      <c r="K192" s="4">
        <f t="shared" si="44"/>
        <v>-5.6486854540040545E-4</v>
      </c>
      <c r="L192">
        <f t="shared" si="47"/>
        <v>-0.58589546937178894</v>
      </c>
      <c r="M192">
        <f>RSQ($D$3:D192,$B$3:B192)</f>
        <v>0.11109390142434011</v>
      </c>
      <c r="N192">
        <v>160</v>
      </c>
      <c r="O192" t="str">
        <f t="shared" si="45"/>
        <v/>
      </c>
      <c r="P192" t="str">
        <f t="shared" si="49"/>
        <v/>
      </c>
      <c r="Q192">
        <f t="shared" si="50"/>
        <v>0</v>
      </c>
      <c r="R192">
        <f t="shared" si="51"/>
        <v>0</v>
      </c>
      <c r="S192">
        <f t="shared" si="52"/>
        <v>0</v>
      </c>
      <c r="T192">
        <f t="shared" si="53"/>
        <v>0</v>
      </c>
      <c r="U192">
        <f t="shared" si="48"/>
        <v>0</v>
      </c>
      <c r="V192">
        <f t="shared" si="54"/>
        <v>0</v>
      </c>
      <c r="W192">
        <f>IF(ABS(V192)&gt;0,V192*(C192-A192),0)</f>
        <v>0</v>
      </c>
      <c r="X192">
        <f>SUM($W$34:W192)</f>
        <v>118.78175695000024</v>
      </c>
      <c r="Y192">
        <f>IF(P192="close",X192,0)</f>
        <v>0</v>
      </c>
      <c r="Z192">
        <f t="shared" si="55"/>
        <v>0</v>
      </c>
    </row>
    <row r="193" spans="1:26">
      <c r="A193">
        <v>103.6936609</v>
      </c>
      <c r="B193" s="2">
        <f t="shared" si="38"/>
        <v>4.4833471724145665E-3</v>
      </c>
      <c r="C193">
        <v>106.1942177</v>
      </c>
      <c r="D193" s="3">
        <f t="shared" si="39"/>
        <v>1.4251039324148658E-2</v>
      </c>
      <c r="E193" s="3">
        <f t="shared" si="40"/>
        <v>1.3152098464406061E-2</v>
      </c>
      <c r="F193" s="3">
        <f>STDEV($E$3:E193)</f>
        <v>1.2673827883243092E-2</v>
      </c>
      <c r="G193" s="11">
        <f t="shared" si="46"/>
        <v>1.0377368688898894</v>
      </c>
      <c r="H193" s="3">
        <f t="shared" si="41"/>
        <v>-1.2648991122962401E-4</v>
      </c>
      <c r="I193" s="5">
        <f t="shared" si="42"/>
        <v>0.27332943977930846</v>
      </c>
      <c r="J193" s="6">
        <f t="shared" si="43"/>
        <v>1.2399992061135257E-2</v>
      </c>
      <c r="K193" s="4">
        <f t="shared" si="44"/>
        <v>1.0989408597425962E-3</v>
      </c>
      <c r="L193">
        <f t="shared" si="47"/>
        <v>1.0377368688898894</v>
      </c>
      <c r="M193">
        <f>RSQ($D$3:D193,$B$3:B193)</f>
        <v>0.11159719491825386</v>
      </c>
      <c r="N193">
        <v>161</v>
      </c>
      <c r="O193" t="str">
        <f t="shared" si="45"/>
        <v/>
      </c>
      <c r="P193" t="str">
        <f t="shared" si="49"/>
        <v/>
      </c>
      <c r="Q193">
        <f t="shared" si="50"/>
        <v>0</v>
      </c>
      <c r="R193">
        <f t="shared" si="51"/>
        <v>0</v>
      </c>
      <c r="S193">
        <f t="shared" si="52"/>
        <v>0</v>
      </c>
      <c r="T193">
        <f t="shared" si="53"/>
        <v>0</v>
      </c>
      <c r="U193">
        <f t="shared" si="48"/>
        <v>0</v>
      </c>
      <c r="V193">
        <f t="shared" si="54"/>
        <v>0</v>
      </c>
      <c r="W193">
        <f>IF(ABS(V193)&gt;0,V193*(C193-A193),0)</f>
        <v>0</v>
      </c>
      <c r="X193">
        <f>SUM($W$34:W193)</f>
        <v>118.78175695000024</v>
      </c>
      <c r="Y193">
        <f>IF(P193="close",X193,0)</f>
        <v>0</v>
      </c>
      <c r="Z193">
        <f t="shared" si="55"/>
        <v>0</v>
      </c>
    </row>
    <row r="194" spans="1:26">
      <c r="A194">
        <v>103.9932184</v>
      </c>
      <c r="B194" s="2">
        <f t="shared" si="38"/>
        <v>2.8888699405539642E-3</v>
      </c>
      <c r="C194">
        <v>106.93512490000001</v>
      </c>
      <c r="D194" s="3">
        <f t="shared" si="39"/>
        <v>6.9769071805122346E-3</v>
      </c>
      <c r="E194" s="3">
        <f t="shared" si="40"/>
        <v>6.7307508438604093E-3</v>
      </c>
      <c r="F194" s="3">
        <f>STDEV($E$3:E194)</f>
        <v>1.2650162154260533E-2</v>
      </c>
      <c r="G194" s="11">
        <f t="shared" si="46"/>
        <v>0.53206834519457247</v>
      </c>
      <c r="H194" s="3">
        <f t="shared" si="41"/>
        <v>-3.9390284534724843E-4</v>
      </c>
      <c r="I194" s="5">
        <f t="shared" si="42"/>
        <v>0.22156040083837678</v>
      </c>
      <c r="J194" s="6">
        <f t="shared" si="43"/>
        <v>1.2010536197614007E-2</v>
      </c>
      <c r="K194" s="4">
        <f t="shared" si="44"/>
        <v>2.4615633665182559E-4</v>
      </c>
      <c r="L194">
        <f t="shared" si="47"/>
        <v>0.53206834519457247</v>
      </c>
      <c r="M194">
        <f>RSQ($D$3:D194,$B$3:B194)</f>
        <v>0.11178155252065275</v>
      </c>
      <c r="N194">
        <v>162</v>
      </c>
      <c r="O194" t="str">
        <f t="shared" si="45"/>
        <v/>
      </c>
      <c r="P194" t="str">
        <f t="shared" si="49"/>
        <v/>
      </c>
      <c r="Q194">
        <f t="shared" si="50"/>
        <v>0</v>
      </c>
      <c r="R194">
        <f t="shared" si="51"/>
        <v>0</v>
      </c>
      <c r="S194">
        <f t="shared" si="52"/>
        <v>0</v>
      </c>
      <c r="T194">
        <f t="shared" si="53"/>
        <v>0</v>
      </c>
      <c r="U194">
        <f t="shared" si="48"/>
        <v>0</v>
      </c>
      <c r="V194">
        <f t="shared" si="54"/>
        <v>0</v>
      </c>
      <c r="W194">
        <f>IF(ABS(V194)&gt;0,V194*(C194-A194),0)</f>
        <v>0</v>
      </c>
      <c r="X194">
        <f>SUM($W$34:W194)</f>
        <v>118.78175695000024</v>
      </c>
      <c r="Y194">
        <f>IF(P194="close",X194,0)</f>
        <v>0</v>
      </c>
      <c r="Z194">
        <f t="shared" si="55"/>
        <v>0</v>
      </c>
    </row>
    <row r="195" spans="1:26">
      <c r="A195">
        <v>103.01628770000001</v>
      </c>
      <c r="B195" s="2">
        <f t="shared" si="38"/>
        <v>-9.3941769956799124E-3</v>
      </c>
      <c r="C195">
        <v>105.10789579999999</v>
      </c>
      <c r="D195" s="3">
        <f t="shared" si="39"/>
        <v>-1.7087267646703902E-2</v>
      </c>
      <c r="E195" s="3">
        <f t="shared" si="40"/>
        <v>-1.3591882094268053E-2</v>
      </c>
      <c r="F195" s="3">
        <f>STDEV($E$3:E195)</f>
        <v>1.2654798900401755E-2</v>
      </c>
      <c r="G195" s="11">
        <f t="shared" si="46"/>
        <v>-1.0740496313881802</v>
      </c>
      <c r="H195" s="3">
        <f t="shared" si="41"/>
        <v>-3.8245755029138321E-4</v>
      </c>
      <c r="I195" s="5">
        <f t="shared" si="42"/>
        <v>0.33136782536415943</v>
      </c>
      <c r="J195" s="6">
        <f t="shared" si="43"/>
        <v>1.2320652067935735E-2</v>
      </c>
      <c r="K195" s="4">
        <f t="shared" si="44"/>
        <v>-3.4953855524358485E-3</v>
      </c>
      <c r="L195">
        <f t="shared" si="47"/>
        <v>-1.0740496313881802</v>
      </c>
      <c r="M195">
        <f>RSQ($D$3:D195,$B$3:B195)</f>
        <v>0.11389127906682446</v>
      </c>
      <c r="N195">
        <v>163</v>
      </c>
      <c r="O195" t="str">
        <f t="shared" si="45"/>
        <v/>
      </c>
      <c r="P195" t="str">
        <f t="shared" si="49"/>
        <v/>
      </c>
      <c r="Q195">
        <f t="shared" si="50"/>
        <v>0</v>
      </c>
      <c r="R195">
        <f t="shared" si="51"/>
        <v>0</v>
      </c>
      <c r="S195">
        <f t="shared" si="52"/>
        <v>0</v>
      </c>
      <c r="T195">
        <f t="shared" si="53"/>
        <v>0</v>
      </c>
      <c r="U195">
        <f t="shared" si="48"/>
        <v>0</v>
      </c>
      <c r="V195">
        <f t="shared" si="54"/>
        <v>0</v>
      </c>
      <c r="W195">
        <f>IF(ABS(V195)&gt;0,V195*(C195-A195),0)</f>
        <v>0</v>
      </c>
      <c r="X195">
        <f>SUM($W$34:W195)</f>
        <v>118.78175695000024</v>
      </c>
      <c r="Y195">
        <f>IF(P195="close",X195,0)</f>
        <v>0</v>
      </c>
      <c r="Z195">
        <f t="shared" si="55"/>
        <v>0</v>
      </c>
    </row>
    <row r="196" spans="1:26">
      <c r="A196">
        <v>101.9758549</v>
      </c>
      <c r="B196" s="2">
        <f t="shared" ref="B196:B259" si="56">(A196-A195)/A195</f>
        <v>-1.0099692225659622E-2</v>
      </c>
      <c r="C196">
        <v>102.3256511</v>
      </c>
      <c r="D196" s="3">
        <f t="shared" ref="D196:D259" si="57">(C196-C195)/C195</f>
        <v>-2.6470368175708383E-2</v>
      </c>
      <c r="E196" s="3">
        <f t="shared" si="40"/>
        <v>-2.0810760265808602E-2</v>
      </c>
      <c r="F196" s="3">
        <f>STDEV($E$3:E196)</f>
        <v>1.2709124282648886E-2</v>
      </c>
      <c r="G196" s="11">
        <f t="shared" si="46"/>
        <v>-1.6374661072612582</v>
      </c>
      <c r="H196" s="3">
        <f t="shared" si="41"/>
        <v>-1.3214157530357115E-3</v>
      </c>
      <c r="I196" s="5">
        <f t="shared" si="42"/>
        <v>0.4295370650842521</v>
      </c>
      <c r="J196" s="6">
        <f t="shared" si="43"/>
        <v>1.3154243160948346E-2</v>
      </c>
      <c r="K196" s="4">
        <f t="shared" si="44"/>
        <v>-5.6596079098997828E-3</v>
      </c>
      <c r="L196">
        <f t="shared" si="47"/>
        <v>-1.6374661072612582</v>
      </c>
      <c r="M196">
        <f>RSQ($D$3:D196,$B$3:B196)</f>
        <v>0.11678210042322507</v>
      </c>
      <c r="N196">
        <v>164</v>
      </c>
      <c r="O196" t="str">
        <f t="shared" si="45"/>
        <v>buyY</v>
      </c>
      <c r="P196" t="str">
        <f t="shared" si="49"/>
        <v/>
      </c>
      <c r="Q196">
        <f t="shared" si="50"/>
        <v>-10</v>
      </c>
      <c r="R196">
        <f t="shared" si="51"/>
        <v>0</v>
      </c>
      <c r="S196">
        <f t="shared" si="52"/>
        <v>10</v>
      </c>
      <c r="T196">
        <f t="shared" si="53"/>
        <v>0</v>
      </c>
      <c r="U196">
        <f t="shared" si="48"/>
        <v>20</v>
      </c>
      <c r="V196">
        <f t="shared" si="54"/>
        <v>-10</v>
      </c>
      <c r="W196">
        <f>IF(ABS(V196)&gt;0,V196*(C196-A196),0)</f>
        <v>-3.4979620000000011</v>
      </c>
      <c r="X196">
        <f>SUM($W$34:W196)</f>
        <v>115.28379495000024</v>
      </c>
      <c r="Y196">
        <f>IF(P196="close",X196,0)</f>
        <v>0</v>
      </c>
      <c r="Z196">
        <f t="shared" si="55"/>
        <v>20</v>
      </c>
    </row>
    <row r="197" spans="1:26">
      <c r="A197">
        <v>103.6266189</v>
      </c>
      <c r="B197" s="2">
        <f t="shared" si="56"/>
        <v>1.6187792704643413E-2</v>
      </c>
      <c r="C197">
        <v>104.2331731</v>
      </c>
      <c r="D197" s="3">
        <f t="shared" si="57"/>
        <v>1.8641679573930415E-2</v>
      </c>
      <c r="E197" s="3">
        <f t="shared" si="40"/>
        <v>1.185110259244866E-2</v>
      </c>
      <c r="F197" s="3">
        <f>STDEV($E$3:E197)</f>
        <v>1.2705777458381112E-2</v>
      </c>
      <c r="G197" s="11">
        <f t="shared" si="46"/>
        <v>0.93273336726288381</v>
      </c>
      <c r="H197" s="3">
        <f t="shared" si="41"/>
        <v>-1.1709926403359375E-3</v>
      </c>
      <c r="I197" s="5">
        <f t="shared" si="42"/>
        <v>0.49182552353378872</v>
      </c>
      <c r="J197" s="6">
        <f t="shared" si="43"/>
        <v>1.3565162824006695E-2</v>
      </c>
      <c r="K197" s="4">
        <f t="shared" si="44"/>
        <v>6.7905769814817548E-3</v>
      </c>
      <c r="L197">
        <f t="shared" si="47"/>
        <v>0.93273336726288381</v>
      </c>
      <c r="M197">
        <f>RSQ($D$3:D197,$B$3:B197)</f>
        <v>0.1207261642858468</v>
      </c>
      <c r="N197">
        <v>165</v>
      </c>
      <c r="O197" t="str">
        <f t="shared" si="45"/>
        <v/>
      </c>
      <c r="P197" t="str">
        <f t="shared" si="49"/>
        <v>close</v>
      </c>
      <c r="Q197">
        <f t="shared" si="50"/>
        <v>0</v>
      </c>
      <c r="R197">
        <f t="shared" si="51"/>
        <v>0</v>
      </c>
      <c r="S197">
        <f t="shared" si="52"/>
        <v>0</v>
      </c>
      <c r="T197">
        <f t="shared" si="53"/>
        <v>0</v>
      </c>
      <c r="U197">
        <f t="shared" si="48"/>
        <v>0</v>
      </c>
      <c r="V197">
        <f t="shared" si="54"/>
        <v>10</v>
      </c>
      <c r="W197">
        <f>IF(ABS(V197)&gt;0,V197*(C197-A197),0)</f>
        <v>6.0655420000000504</v>
      </c>
      <c r="X197">
        <f>SUM($W$34:W197)</f>
        <v>121.34933695000029</v>
      </c>
      <c r="Y197">
        <f>IF(P197="close",X197,0)</f>
        <v>121.34933695000029</v>
      </c>
      <c r="Z197">
        <f t="shared" si="55"/>
        <v>20</v>
      </c>
    </row>
    <row r="198" spans="1:26">
      <c r="A198">
        <v>103.5513188</v>
      </c>
      <c r="B198" s="2">
        <f t="shared" si="56"/>
        <v>-7.2664823767585695E-4</v>
      </c>
      <c r="C198">
        <v>104.3627182</v>
      </c>
      <c r="D198" s="3">
        <f t="shared" si="57"/>
        <v>1.242839454534474E-3</v>
      </c>
      <c r="E198" s="3">
        <f t="shared" si="40"/>
        <v>2.7720163454088725E-3</v>
      </c>
      <c r="F198" s="3">
        <f>STDEV($E$3:E198)</f>
        <v>1.2674887504714936E-2</v>
      </c>
      <c r="G198" s="11">
        <f t="shared" si="46"/>
        <v>0.21870145548650505</v>
      </c>
      <c r="H198" s="3">
        <f t="shared" si="41"/>
        <v>-1.1708045414924823E-3</v>
      </c>
      <c r="I198" s="5">
        <f t="shared" si="42"/>
        <v>0.493185465539901</v>
      </c>
      <c r="J198" s="6">
        <f t="shared" si="43"/>
        <v>1.3569653590195251E-2</v>
      </c>
      <c r="K198" s="4">
        <f t="shared" si="44"/>
        <v>-1.5291768908743985E-3</v>
      </c>
      <c r="L198">
        <f t="shared" si="47"/>
        <v>0.21870145548650505</v>
      </c>
      <c r="M198">
        <f>RSQ($D$3:D198,$B$3:B198)</f>
        <v>0.12070040692798255</v>
      </c>
      <c r="N198">
        <v>166</v>
      </c>
      <c r="O198" t="str">
        <f t="shared" si="45"/>
        <v/>
      </c>
      <c r="P198" t="str">
        <f t="shared" si="49"/>
        <v/>
      </c>
      <c r="Q198">
        <f t="shared" si="50"/>
        <v>0</v>
      </c>
      <c r="R198">
        <f t="shared" si="51"/>
        <v>0</v>
      </c>
      <c r="S198">
        <f t="shared" si="52"/>
        <v>0</v>
      </c>
      <c r="T198">
        <f t="shared" si="53"/>
        <v>0</v>
      </c>
      <c r="U198">
        <f t="shared" si="48"/>
        <v>0</v>
      </c>
      <c r="V198">
        <f t="shared" si="54"/>
        <v>0</v>
      </c>
      <c r="W198">
        <f>IF(ABS(V198)&gt;0,V198*(C198-A198),0)</f>
        <v>0</v>
      </c>
      <c r="X198">
        <f>SUM($W$34:W198)</f>
        <v>121.34933695000029</v>
      </c>
      <c r="Y198">
        <f>IF(P198="close",X198,0)</f>
        <v>0</v>
      </c>
      <c r="Z198">
        <f t="shared" si="55"/>
        <v>0</v>
      </c>
    </row>
    <row r="199" spans="1:26">
      <c r="A199">
        <v>104.159569</v>
      </c>
      <c r="B199" s="2">
        <f t="shared" si="56"/>
        <v>5.8739010477962209E-3</v>
      </c>
      <c r="C199">
        <v>102.6330628</v>
      </c>
      <c r="D199" s="3">
        <f t="shared" si="57"/>
        <v>-1.6573498945143407E-2</v>
      </c>
      <c r="E199" s="3">
        <f t="shared" si="40"/>
        <v>-1.7431551999563054E-2</v>
      </c>
      <c r="F199" s="3">
        <f>STDEV($E$3:E199)</f>
        <v>1.270235857817931E-2</v>
      </c>
      <c r="G199" s="11">
        <f t="shared" si="46"/>
        <v>-1.3723082915882856</v>
      </c>
      <c r="H199" s="3">
        <f t="shared" si="41"/>
        <v>-1.8103655411854189E-3</v>
      </c>
      <c r="I199" s="5">
        <f t="shared" si="42"/>
        <v>0.45428388627796285</v>
      </c>
      <c r="J199" s="6">
        <f t="shared" si="43"/>
        <v>1.374258204366869E-2</v>
      </c>
      <c r="K199" s="4">
        <f t="shared" si="44"/>
        <v>8.5805305441964642E-4</v>
      </c>
      <c r="L199">
        <f t="shared" si="47"/>
        <v>-1.3723082915882856</v>
      </c>
      <c r="M199">
        <f>RSQ($D$3:D199,$B$3:B199)</f>
        <v>0.11771045622190117</v>
      </c>
      <c r="N199">
        <v>167</v>
      </c>
      <c r="O199" t="str">
        <f t="shared" si="45"/>
        <v/>
      </c>
      <c r="P199" t="str">
        <f t="shared" si="49"/>
        <v/>
      </c>
      <c r="Q199">
        <f t="shared" si="50"/>
        <v>0</v>
      </c>
      <c r="R199">
        <f t="shared" si="51"/>
        <v>0</v>
      </c>
      <c r="S199">
        <f t="shared" si="52"/>
        <v>0</v>
      </c>
      <c r="T199">
        <f t="shared" si="53"/>
        <v>0</v>
      </c>
      <c r="U199">
        <f t="shared" si="48"/>
        <v>0</v>
      </c>
      <c r="V199">
        <f t="shared" si="54"/>
        <v>0</v>
      </c>
      <c r="W199">
        <f>IF(ABS(V199)&gt;0,V199*(C199-A199),0)</f>
        <v>0</v>
      </c>
      <c r="X199">
        <f>SUM($W$34:W199)</f>
        <v>121.34933695000029</v>
      </c>
      <c r="Y199">
        <f>IF(P199="close",X199,0)</f>
        <v>0</v>
      </c>
      <c r="Z199">
        <f t="shared" si="55"/>
        <v>0</v>
      </c>
    </row>
    <row r="200" spans="1:26">
      <c r="A200">
        <v>104.7727849</v>
      </c>
      <c r="B200" s="2">
        <f t="shared" si="56"/>
        <v>5.8872737847062342E-3</v>
      </c>
      <c r="C200">
        <v>105.01015030000001</v>
      </c>
      <c r="D200" s="3">
        <f t="shared" si="57"/>
        <v>2.316103052124838E-2</v>
      </c>
      <c r="E200" s="3">
        <f t="shared" si="40"/>
        <v>2.1489166097256363E-2</v>
      </c>
      <c r="F200" s="3">
        <f>STDEV($E$3:E200)</f>
        <v>1.2763777524038782E-2</v>
      </c>
      <c r="G200" s="11">
        <f t="shared" si="46"/>
        <v>1.683605504466412</v>
      </c>
      <c r="H200" s="3">
        <f t="shared" si="41"/>
        <v>-1.4924298620300959E-3</v>
      </c>
      <c r="I200" s="5">
        <f t="shared" si="42"/>
        <v>0.53748040294001809</v>
      </c>
      <c r="J200" s="6">
        <f t="shared" si="43"/>
        <v>1.4409269074025836E-2</v>
      </c>
      <c r="K200" s="4">
        <f t="shared" si="44"/>
        <v>1.6718644239920161E-3</v>
      </c>
      <c r="L200">
        <f t="shared" si="47"/>
        <v>1.683605504466412</v>
      </c>
      <c r="M200">
        <f>RSQ($D$3:D200,$B$3:B200)</f>
        <v>0.11847167981666347</v>
      </c>
      <c r="N200">
        <v>168</v>
      </c>
      <c r="O200" t="str">
        <f t="shared" si="45"/>
        <v>sellY</v>
      </c>
      <c r="P200" t="str">
        <f t="shared" si="49"/>
        <v/>
      </c>
      <c r="Q200">
        <f t="shared" si="50"/>
        <v>10</v>
      </c>
      <c r="R200">
        <f t="shared" si="51"/>
        <v>0</v>
      </c>
      <c r="S200">
        <f t="shared" si="52"/>
        <v>-10</v>
      </c>
      <c r="T200">
        <f t="shared" si="53"/>
        <v>0</v>
      </c>
      <c r="U200">
        <f t="shared" si="48"/>
        <v>20</v>
      </c>
      <c r="V200">
        <f t="shared" si="54"/>
        <v>10</v>
      </c>
      <c r="W200">
        <f>IF(ABS(V200)&gt;0,V200*(C200-A200),0)</f>
        <v>2.3736540000000161</v>
      </c>
      <c r="X200">
        <f>SUM($W$34:W200)</f>
        <v>123.72299095000031</v>
      </c>
      <c r="Y200">
        <f>IF(P200="close",X200,0)</f>
        <v>0</v>
      </c>
      <c r="Z200">
        <f t="shared" si="55"/>
        <v>20</v>
      </c>
    </row>
    <row r="201" spans="1:26">
      <c r="A201">
        <v>104.4769428</v>
      </c>
      <c r="B201" s="2">
        <f t="shared" si="56"/>
        <v>-2.8236540651502863E-3</v>
      </c>
      <c r="C201">
        <v>104.8333425</v>
      </c>
      <c r="D201" s="3">
        <f t="shared" si="57"/>
        <v>-1.6837210450122168E-3</v>
      </c>
      <c r="E201" s="3">
        <f t="shared" si="40"/>
        <v>2.7913186000561915E-3</v>
      </c>
      <c r="F201" s="3">
        <f>STDEV($E$3:E201)</f>
        <v>1.2733181566323346E-2</v>
      </c>
      <c r="G201" s="11">
        <f t="shared" si="46"/>
        <v>0.21921611543172029</v>
      </c>
      <c r="H201" s="3">
        <f t="shared" si="41"/>
        <v>-2.4081145044810375E-3</v>
      </c>
      <c r="I201" s="5">
        <f t="shared" si="42"/>
        <v>0.73200367073909289</v>
      </c>
      <c r="J201" s="6">
        <f t="shared" si="43"/>
        <v>1.4078128278428907E-2</v>
      </c>
      <c r="K201" s="4">
        <f t="shared" si="44"/>
        <v>-4.4750396450684085E-3</v>
      </c>
      <c r="L201">
        <f t="shared" si="47"/>
        <v>0.21921611543172029</v>
      </c>
      <c r="M201">
        <f>RSQ($D$3:D201,$B$3:B201)</f>
        <v>0.11854956532444551</v>
      </c>
      <c r="N201">
        <v>169</v>
      </c>
      <c r="O201" t="str">
        <f t="shared" si="45"/>
        <v/>
      </c>
      <c r="P201" t="str">
        <f t="shared" si="49"/>
        <v>close</v>
      </c>
      <c r="Q201">
        <f t="shared" si="50"/>
        <v>0</v>
      </c>
      <c r="R201">
        <f t="shared" si="51"/>
        <v>0</v>
      </c>
      <c r="S201">
        <f t="shared" si="52"/>
        <v>0</v>
      </c>
      <c r="T201">
        <f t="shared" si="53"/>
        <v>0</v>
      </c>
      <c r="U201">
        <f t="shared" si="48"/>
        <v>0</v>
      </c>
      <c r="V201">
        <f t="shared" si="54"/>
        <v>-10</v>
      </c>
      <c r="W201">
        <f>IF(ABS(V201)&gt;0,V201*(C201-A201),0)</f>
        <v>-3.5639969999999721</v>
      </c>
      <c r="X201">
        <f>SUM($W$34:W201)</f>
        <v>120.15899395000034</v>
      </c>
      <c r="Y201">
        <f>IF(P201="close",X201,0)</f>
        <v>120.15899395000034</v>
      </c>
      <c r="Z201">
        <f t="shared" si="55"/>
        <v>20</v>
      </c>
    </row>
    <row r="202" spans="1:26">
      <c r="A202">
        <v>103.1421751</v>
      </c>
      <c r="B202" s="2">
        <f t="shared" si="56"/>
        <v>-1.2775715523712667E-2</v>
      </c>
      <c r="C202">
        <v>106.0990439</v>
      </c>
      <c r="D202" s="3">
        <f t="shared" si="57"/>
        <v>1.2073462219331579E-2</v>
      </c>
      <c r="E202" s="3">
        <f t="shared" si="40"/>
        <v>2.145821242034077E-2</v>
      </c>
      <c r="F202" s="3">
        <f>STDEV($E$3:E202)</f>
        <v>1.2792375075530677E-2</v>
      </c>
      <c r="G202" s="11">
        <f t="shared" si="46"/>
        <v>1.6774220810165388</v>
      </c>
      <c r="H202" s="3">
        <f t="shared" si="41"/>
        <v>-2.2580291590904478E-3</v>
      </c>
      <c r="I202" s="5">
        <f t="shared" si="42"/>
        <v>0.55783341674217979</v>
      </c>
      <c r="J202" s="6">
        <f t="shared" si="43"/>
        <v>1.3573465929692646E-2</v>
      </c>
      <c r="K202" s="4">
        <f t="shared" si="44"/>
        <v>-9.3847502010091909E-3</v>
      </c>
      <c r="L202">
        <f t="shared" si="47"/>
        <v>1.6774220810165388</v>
      </c>
      <c r="M202">
        <f>RSQ($D$3:D202,$B$3:B202)</f>
        <v>0.11444253325183819</v>
      </c>
      <c r="N202">
        <v>170</v>
      </c>
      <c r="O202" t="str">
        <f t="shared" si="45"/>
        <v>sellY</v>
      </c>
      <c r="P202" t="str">
        <f t="shared" si="49"/>
        <v/>
      </c>
      <c r="Q202">
        <f t="shared" si="50"/>
        <v>10</v>
      </c>
      <c r="R202">
        <f t="shared" si="51"/>
        <v>0</v>
      </c>
      <c r="S202">
        <f t="shared" si="52"/>
        <v>-10</v>
      </c>
      <c r="T202">
        <f t="shared" si="53"/>
        <v>0</v>
      </c>
      <c r="U202">
        <f t="shared" si="48"/>
        <v>20</v>
      </c>
      <c r="V202">
        <f t="shared" si="54"/>
        <v>10</v>
      </c>
      <c r="W202">
        <f>IF(ABS(V202)&gt;0,V202*(C202-A202),0)</f>
        <v>29.568687999999952</v>
      </c>
      <c r="X202">
        <f>SUM($W$34:W202)</f>
        <v>149.72768195000029</v>
      </c>
      <c r="Y202">
        <f>IF(P202="close",X202,0)</f>
        <v>0</v>
      </c>
      <c r="Z202">
        <f t="shared" si="55"/>
        <v>20</v>
      </c>
    </row>
    <row r="203" spans="1:26">
      <c r="A203">
        <v>102.8902009</v>
      </c>
      <c r="B203" s="2">
        <f t="shared" si="56"/>
        <v>-2.4429793123492746E-3</v>
      </c>
      <c r="C203">
        <v>105.8554944</v>
      </c>
      <c r="D203" s="3">
        <f t="shared" si="57"/>
        <v>-2.2954919389240633E-3</v>
      </c>
      <c r="E203" s="3">
        <f t="shared" si="40"/>
        <v>9.4591351079998916E-4</v>
      </c>
      <c r="F203" s="3">
        <f>STDEV($E$3:E203)</f>
        <v>1.2760528861181382E-2</v>
      </c>
      <c r="G203" s="11">
        <f t="shared" si="46"/>
        <v>7.4128080512206582E-2</v>
      </c>
      <c r="H203" s="3">
        <f t="shared" si="41"/>
        <v>-1.8318211939012275E-3</v>
      </c>
      <c r="I203" s="5">
        <f t="shared" si="42"/>
        <v>0.57699393879324667</v>
      </c>
      <c r="J203" s="6">
        <f t="shared" si="43"/>
        <v>1.3479109875033439E-2</v>
      </c>
      <c r="K203" s="4">
        <f t="shared" si="44"/>
        <v>-3.2414054497240524E-3</v>
      </c>
      <c r="L203">
        <f t="shared" si="47"/>
        <v>7.4128080512206582E-2</v>
      </c>
      <c r="M203">
        <f>RSQ($D$3:D203,$B$3:B203)</f>
        <v>0.11453582570161758</v>
      </c>
      <c r="N203">
        <v>171</v>
      </c>
      <c r="O203" t="str">
        <f t="shared" si="45"/>
        <v/>
      </c>
      <c r="P203" t="str">
        <f t="shared" si="49"/>
        <v>close</v>
      </c>
      <c r="Q203">
        <f t="shared" si="50"/>
        <v>0</v>
      </c>
      <c r="R203">
        <f t="shared" si="51"/>
        <v>0</v>
      </c>
      <c r="S203">
        <f t="shared" si="52"/>
        <v>0</v>
      </c>
      <c r="T203">
        <f t="shared" si="53"/>
        <v>0</v>
      </c>
      <c r="U203">
        <f t="shared" si="48"/>
        <v>0</v>
      </c>
      <c r="V203">
        <f t="shared" si="54"/>
        <v>-10</v>
      </c>
      <c r="W203">
        <f>IF(ABS(V203)&gt;0,V203*(C203-A203),0)</f>
        <v>-29.652935000000014</v>
      </c>
      <c r="X203">
        <f>SUM($W$34:W203)</f>
        <v>120.07474695000028</v>
      </c>
      <c r="Y203">
        <f>IF(P203="close",X203,0)</f>
        <v>120.07474695000028</v>
      </c>
      <c r="Z203">
        <f t="shared" si="55"/>
        <v>20</v>
      </c>
    </row>
    <row r="204" spans="1:26">
      <c r="A204">
        <v>103.5281968</v>
      </c>
      <c r="B204" s="2">
        <f t="shared" si="56"/>
        <v>6.2007450118605712E-3</v>
      </c>
      <c r="C204">
        <v>104.7665013</v>
      </c>
      <c r="D204" s="3">
        <f t="shared" si="57"/>
        <v>-1.0287544412999276E-2</v>
      </c>
      <c r="E204" s="3">
        <f t="shared" si="40"/>
        <v>-1.1821381167358185E-2</v>
      </c>
      <c r="F204" s="3">
        <f>STDEV($E$3:E204)</f>
        <v>1.2755909687141433E-2</v>
      </c>
      <c r="G204" s="11">
        <f t="shared" si="46"/>
        <v>-0.92673760298528163</v>
      </c>
      <c r="H204" s="3">
        <f t="shared" si="41"/>
        <v>-1.8018889688634424E-3</v>
      </c>
      <c r="I204" s="5">
        <f t="shared" si="42"/>
        <v>0.53795563546668812</v>
      </c>
      <c r="J204" s="6">
        <f t="shared" si="43"/>
        <v>1.3292452381614717E-2</v>
      </c>
      <c r="K204" s="4">
        <f t="shared" si="44"/>
        <v>1.533836754358908E-3</v>
      </c>
      <c r="L204">
        <f t="shared" si="47"/>
        <v>-0.92673760298528163</v>
      </c>
      <c r="M204">
        <f>RSQ($D$3:D204,$B$3:B204)</f>
        <v>0.11281274616887729</v>
      </c>
      <c r="N204">
        <v>172</v>
      </c>
      <c r="O204" t="str">
        <f t="shared" si="45"/>
        <v/>
      </c>
      <c r="P204" t="str">
        <f t="shared" si="49"/>
        <v/>
      </c>
      <c r="Q204">
        <f t="shared" si="50"/>
        <v>0</v>
      </c>
      <c r="R204">
        <f t="shared" si="51"/>
        <v>0</v>
      </c>
      <c r="S204">
        <f t="shared" si="52"/>
        <v>0</v>
      </c>
      <c r="T204">
        <f t="shared" si="53"/>
        <v>0</v>
      </c>
      <c r="U204">
        <f t="shared" si="48"/>
        <v>0</v>
      </c>
      <c r="V204">
        <f t="shared" si="54"/>
        <v>0</v>
      </c>
      <c r="W204">
        <f>IF(ABS(V204)&gt;0,V204*(C204-A204),0)</f>
        <v>0</v>
      </c>
      <c r="X204">
        <f>SUM($W$34:W204)</f>
        <v>120.07474695000028</v>
      </c>
      <c r="Y204">
        <f>IF(P204="close",X204,0)</f>
        <v>0</v>
      </c>
      <c r="Z204">
        <f t="shared" si="55"/>
        <v>0</v>
      </c>
    </row>
    <row r="205" spans="1:26">
      <c r="A205">
        <v>105.42125950000001</v>
      </c>
      <c r="B205" s="2">
        <f t="shared" si="56"/>
        <v>1.8285479304320323E-2</v>
      </c>
      <c r="C205">
        <v>106.2674854</v>
      </c>
      <c r="D205" s="3">
        <f t="shared" si="57"/>
        <v>1.4326946890226988E-2</v>
      </c>
      <c r="E205" s="3">
        <f t="shared" si="40"/>
        <v>3.5444058179244925E-3</v>
      </c>
      <c r="F205" s="3">
        <f>STDEV($E$3:E205)</f>
        <v>1.2726803863702238E-2</v>
      </c>
      <c r="G205" s="11">
        <f t="shared" si="46"/>
        <v>0.27849928826462028</v>
      </c>
      <c r="H205" s="3">
        <f t="shared" si="41"/>
        <v>-2.4845206823330343E-3</v>
      </c>
      <c r="I205" s="5">
        <f t="shared" si="42"/>
        <v>0.72555176344220362</v>
      </c>
      <c r="J205" s="6">
        <f t="shared" si="43"/>
        <v>1.3435172764995264E-2</v>
      </c>
      <c r="K205" s="4">
        <f t="shared" si="44"/>
        <v>1.0782541072302495E-2</v>
      </c>
      <c r="L205">
        <f t="shared" si="47"/>
        <v>0.27849928826462028</v>
      </c>
      <c r="M205">
        <f>RSQ($D$3:D205,$B$3:B205)</f>
        <v>0.11599035695424322</v>
      </c>
      <c r="N205">
        <v>173</v>
      </c>
      <c r="O205" t="str">
        <f t="shared" si="45"/>
        <v/>
      </c>
      <c r="P205" t="str">
        <f t="shared" si="49"/>
        <v/>
      </c>
      <c r="Q205">
        <f t="shared" si="50"/>
        <v>0</v>
      </c>
      <c r="R205">
        <f t="shared" si="51"/>
        <v>0</v>
      </c>
      <c r="S205">
        <f t="shared" si="52"/>
        <v>0</v>
      </c>
      <c r="T205">
        <f t="shared" si="53"/>
        <v>0</v>
      </c>
      <c r="U205">
        <f t="shared" si="48"/>
        <v>0</v>
      </c>
      <c r="V205">
        <f t="shared" si="54"/>
        <v>0</v>
      </c>
      <c r="W205">
        <f>IF(ABS(V205)&gt;0,V205*(C205-A205),0)</f>
        <v>0</v>
      </c>
      <c r="X205">
        <f>SUM($W$34:W205)</f>
        <v>120.07474695000028</v>
      </c>
      <c r="Y205">
        <f>IF(P205="close",X205,0)</f>
        <v>0</v>
      </c>
      <c r="Z205">
        <f t="shared" si="55"/>
        <v>0</v>
      </c>
    </row>
    <row r="206" spans="1:26">
      <c r="A206">
        <v>106.7711584</v>
      </c>
      <c r="B206" s="2">
        <f t="shared" si="56"/>
        <v>1.2804807174590808E-2</v>
      </c>
      <c r="C206">
        <v>108.56986240000001</v>
      </c>
      <c r="D206" s="3">
        <f t="shared" si="57"/>
        <v>2.1665865069956828E-2</v>
      </c>
      <c r="E206" s="3">
        <f t="shared" si="40"/>
        <v>1.3132748803660983E-2</v>
      </c>
      <c r="F206" s="3">
        <f>STDEV($E$3:E206)</f>
        <v>1.2728859687144484E-2</v>
      </c>
      <c r="G206" s="11">
        <f t="shared" si="46"/>
        <v>1.0317301884413421</v>
      </c>
      <c r="H206" s="3">
        <f t="shared" si="41"/>
        <v>-1.5114047924078956E-3</v>
      </c>
      <c r="I206" s="5">
        <f t="shared" si="42"/>
        <v>0.78443360542246698</v>
      </c>
      <c r="J206" s="6">
        <f t="shared" si="43"/>
        <v>1.3734710464202951E-2</v>
      </c>
      <c r="K206" s="4">
        <f t="shared" si="44"/>
        <v>8.5331162662958451E-3</v>
      </c>
      <c r="L206">
        <f t="shared" si="47"/>
        <v>1.0317301884413421</v>
      </c>
      <c r="M206">
        <f>RSQ($D$3:D206,$B$3:B206)</f>
        <v>0.119211749668241</v>
      </c>
      <c r="N206">
        <v>174</v>
      </c>
      <c r="O206" t="str">
        <f t="shared" si="45"/>
        <v/>
      </c>
      <c r="P206" t="str">
        <f t="shared" si="49"/>
        <v/>
      </c>
      <c r="Q206">
        <f t="shared" si="50"/>
        <v>0</v>
      </c>
      <c r="R206">
        <f t="shared" si="51"/>
        <v>0</v>
      </c>
      <c r="S206">
        <f t="shared" si="52"/>
        <v>0</v>
      </c>
      <c r="T206">
        <f t="shared" si="53"/>
        <v>0</v>
      </c>
      <c r="U206">
        <f t="shared" si="48"/>
        <v>0</v>
      </c>
      <c r="V206">
        <f t="shared" si="54"/>
        <v>0</v>
      </c>
      <c r="W206">
        <f>IF(ABS(V206)&gt;0,V206*(C206-A206),0)</f>
        <v>0</v>
      </c>
      <c r="X206">
        <f>SUM($W$34:W206)</f>
        <v>120.07474695000028</v>
      </c>
      <c r="Y206">
        <f>IF(P206="close",X206,0)</f>
        <v>0</v>
      </c>
      <c r="Z206">
        <f t="shared" si="55"/>
        <v>0</v>
      </c>
    </row>
    <row r="207" spans="1:26">
      <c r="A207">
        <v>106.80094649999999</v>
      </c>
      <c r="B207" s="2">
        <f t="shared" si="56"/>
        <v>2.7899013597281001E-4</v>
      </c>
      <c r="C207">
        <v>109.2493484</v>
      </c>
      <c r="D207" s="3">
        <f t="shared" si="57"/>
        <v>6.2585139649214208E-3</v>
      </c>
      <c r="E207" s="3">
        <f t="shared" si="40"/>
        <v>7.3871919453658078E-3</v>
      </c>
      <c r="F207" s="3">
        <f>STDEV($E$3:E207)</f>
        <v>1.2708023369506509E-2</v>
      </c>
      <c r="G207" s="11">
        <f t="shared" si="46"/>
        <v>0.58130141333322671</v>
      </c>
      <c r="H207" s="3">
        <f t="shared" si="41"/>
        <v>-1.345577964923446E-3</v>
      </c>
      <c r="I207" s="5">
        <f t="shared" si="42"/>
        <v>0.77744678578958026</v>
      </c>
      <c r="J207" s="6">
        <f t="shared" si="43"/>
        <v>1.3736779094944142E-2</v>
      </c>
      <c r="K207" s="4">
        <f t="shared" si="44"/>
        <v>-1.1286779804443869E-3</v>
      </c>
      <c r="L207">
        <f t="shared" si="47"/>
        <v>0.58130141333322671</v>
      </c>
      <c r="M207">
        <f>RSQ($D$3:D207,$B$3:B207)</f>
        <v>0.11909246039880741</v>
      </c>
      <c r="N207">
        <v>175</v>
      </c>
      <c r="O207" t="str">
        <f t="shared" si="45"/>
        <v/>
      </c>
      <c r="P207" t="str">
        <f t="shared" si="49"/>
        <v/>
      </c>
      <c r="Q207">
        <f t="shared" si="50"/>
        <v>0</v>
      </c>
      <c r="R207">
        <f t="shared" si="51"/>
        <v>0</v>
      </c>
      <c r="S207">
        <f t="shared" si="52"/>
        <v>0</v>
      </c>
      <c r="T207">
        <f t="shared" si="53"/>
        <v>0</v>
      </c>
      <c r="U207">
        <f t="shared" si="48"/>
        <v>0</v>
      </c>
      <c r="V207">
        <f t="shared" si="54"/>
        <v>0</v>
      </c>
      <c r="W207">
        <f>IF(ABS(V207)&gt;0,V207*(C207-A207),0)</f>
        <v>0</v>
      </c>
      <c r="X207">
        <f>SUM($W$34:W207)</f>
        <v>120.07474695000028</v>
      </c>
      <c r="Y207">
        <f>IF(P207="close",X207,0)</f>
        <v>0</v>
      </c>
      <c r="Z207">
        <f t="shared" si="55"/>
        <v>0</v>
      </c>
    </row>
    <row r="208" spans="1:26">
      <c r="A208">
        <v>107.5127337</v>
      </c>
      <c r="B208" s="2">
        <f t="shared" si="56"/>
        <v>6.6646150930881817E-3</v>
      </c>
      <c r="C208">
        <v>109.8043667</v>
      </c>
      <c r="D208" s="3">
        <f t="shared" si="57"/>
        <v>5.0802893392817745E-3</v>
      </c>
      <c r="E208" s="3">
        <f t="shared" si="40"/>
        <v>1.1602391332571245E-3</v>
      </c>
      <c r="F208" s="3">
        <f>STDEV($E$3:E208)</f>
        <v>1.2677220660641276E-2</v>
      </c>
      <c r="G208" s="11">
        <f t="shared" si="46"/>
        <v>9.1521569618118012E-2</v>
      </c>
      <c r="H208" s="3">
        <f t="shared" si="41"/>
        <v>-9.986438717546303E-4</v>
      </c>
      <c r="I208" s="5">
        <f t="shared" si="42"/>
        <v>0.73803123047277219</v>
      </c>
      <c r="J208" s="6">
        <f t="shared" si="43"/>
        <v>1.3300525457183686E-2</v>
      </c>
      <c r="K208" s="4">
        <f t="shared" si="44"/>
        <v>3.92005020602465E-3</v>
      </c>
      <c r="L208">
        <f t="shared" si="47"/>
        <v>9.1521569618118012E-2</v>
      </c>
      <c r="M208">
        <f>RSQ($D$3:D208,$B$3:B208)</f>
        <v>0.11944546912624025</v>
      </c>
      <c r="N208">
        <v>176</v>
      </c>
      <c r="O208" t="str">
        <f t="shared" si="45"/>
        <v/>
      </c>
      <c r="P208" t="str">
        <f t="shared" si="49"/>
        <v/>
      </c>
      <c r="Q208">
        <f t="shared" si="50"/>
        <v>0</v>
      </c>
      <c r="R208">
        <f t="shared" si="51"/>
        <v>0</v>
      </c>
      <c r="S208">
        <f t="shared" si="52"/>
        <v>0</v>
      </c>
      <c r="T208">
        <f t="shared" si="53"/>
        <v>0</v>
      </c>
      <c r="U208">
        <f t="shared" si="48"/>
        <v>0</v>
      </c>
      <c r="V208">
        <f t="shared" si="54"/>
        <v>0</v>
      </c>
      <c r="W208">
        <f>IF(ABS(V208)&gt;0,V208*(C208-A208),0)</f>
        <v>0</v>
      </c>
      <c r="X208">
        <f>SUM($W$34:W208)</f>
        <v>120.07474695000028</v>
      </c>
      <c r="Y208">
        <f>IF(P208="close",X208,0)</f>
        <v>0</v>
      </c>
      <c r="Z208">
        <f t="shared" si="55"/>
        <v>0</v>
      </c>
    </row>
    <row r="209" spans="1:26">
      <c r="A209">
        <v>107.1892239</v>
      </c>
      <c r="B209" s="2">
        <f t="shared" si="56"/>
        <v>-3.0090370588353528E-3</v>
      </c>
      <c r="C209">
        <v>111.4417517</v>
      </c>
      <c r="D209" s="3">
        <f t="shared" si="57"/>
        <v>1.4911838656412876E-2</v>
      </c>
      <c r="E209" s="3">
        <f t="shared" si="40"/>
        <v>1.7617616234465391E-2</v>
      </c>
      <c r="F209" s="3">
        <f>STDEV($E$3:E209)</f>
        <v>1.2705098363011884E-2</v>
      </c>
      <c r="G209" s="11">
        <f t="shared" si="46"/>
        <v>1.3866572088694116</v>
      </c>
      <c r="H209" s="3">
        <f t="shared" si="41"/>
        <v>-6.0713757525193137E-4</v>
      </c>
      <c r="I209" s="5">
        <f t="shared" si="42"/>
        <v>0.69744571494671492</v>
      </c>
      <c r="J209" s="6">
        <f t="shared" si="43"/>
        <v>1.3433309547673387E-2</v>
      </c>
      <c r="K209" s="4">
        <f t="shared" si="44"/>
        <v>-2.7057775780525142E-3</v>
      </c>
      <c r="L209">
        <f t="shared" si="47"/>
        <v>1.3866572088694116</v>
      </c>
      <c r="M209">
        <f>RSQ($D$3:D209,$B$3:B209)</f>
        <v>0.11778554006828176</v>
      </c>
      <c r="N209">
        <v>177</v>
      </c>
      <c r="O209" t="str">
        <f t="shared" si="45"/>
        <v/>
      </c>
      <c r="P209" t="str">
        <f t="shared" si="49"/>
        <v/>
      </c>
      <c r="Q209">
        <f t="shared" si="50"/>
        <v>0</v>
      </c>
      <c r="R209">
        <f t="shared" si="51"/>
        <v>0</v>
      </c>
      <c r="S209">
        <f t="shared" si="52"/>
        <v>0</v>
      </c>
      <c r="T209">
        <f t="shared" si="53"/>
        <v>0</v>
      </c>
      <c r="U209">
        <f t="shared" si="48"/>
        <v>0</v>
      </c>
      <c r="V209">
        <f t="shared" si="54"/>
        <v>0</v>
      </c>
      <c r="W209">
        <f>IF(ABS(V209)&gt;0,V209*(C209-A209),0)</f>
        <v>0</v>
      </c>
      <c r="X209">
        <f>SUM($W$34:W209)</f>
        <v>120.07474695000028</v>
      </c>
      <c r="Y209">
        <f>IF(P209="close",X209,0)</f>
        <v>0</v>
      </c>
      <c r="Z209">
        <f t="shared" si="55"/>
        <v>0</v>
      </c>
    </row>
    <row r="210" spans="1:26">
      <c r="A210">
        <v>106.45672140000001</v>
      </c>
      <c r="B210" s="2">
        <f t="shared" si="56"/>
        <v>-6.8337326584561207E-3</v>
      </c>
      <c r="C210">
        <v>110.45075610000001</v>
      </c>
      <c r="D210" s="3">
        <f t="shared" si="57"/>
        <v>-8.8924984117957906E-3</v>
      </c>
      <c r="E210" s="3">
        <f t="shared" si="40"/>
        <v>-3.6526893155906792E-3</v>
      </c>
      <c r="F210" s="3">
        <f>STDEV($E$3:E210)</f>
        <v>1.2677119843352364E-2</v>
      </c>
      <c r="G210" s="11">
        <f t="shared" si="46"/>
        <v>-0.28813242761178742</v>
      </c>
      <c r="H210" s="3">
        <f t="shared" si="41"/>
        <v>-5.7345766895236375E-4</v>
      </c>
      <c r="I210" s="5">
        <f t="shared" si="42"/>
        <v>0.6828407929418433</v>
      </c>
      <c r="J210" s="6">
        <f t="shared" si="43"/>
        <v>1.3218607728499877E-2</v>
      </c>
      <c r="K210" s="4">
        <f t="shared" si="44"/>
        <v>-5.2398090962051114E-3</v>
      </c>
      <c r="L210">
        <f t="shared" si="47"/>
        <v>-0.28813242761178742</v>
      </c>
      <c r="M210">
        <f>RSQ($D$3:D210,$B$3:B210)</f>
        <v>0.11865796520311105</v>
      </c>
      <c r="N210">
        <v>178</v>
      </c>
      <c r="O210" t="str">
        <f t="shared" si="45"/>
        <v/>
      </c>
      <c r="P210" t="str">
        <f t="shared" si="49"/>
        <v/>
      </c>
      <c r="Q210">
        <f t="shared" si="50"/>
        <v>0</v>
      </c>
      <c r="R210">
        <f t="shared" si="51"/>
        <v>0</v>
      </c>
      <c r="S210">
        <f t="shared" si="52"/>
        <v>0</v>
      </c>
      <c r="T210">
        <f t="shared" si="53"/>
        <v>0</v>
      </c>
      <c r="U210">
        <f t="shared" si="48"/>
        <v>0</v>
      </c>
      <c r="V210">
        <f t="shared" si="54"/>
        <v>0</v>
      </c>
      <c r="W210">
        <f>IF(ABS(V210)&gt;0,V210*(C210-A210),0)</f>
        <v>0</v>
      </c>
      <c r="X210">
        <f>SUM($W$34:W210)</f>
        <v>120.07474695000028</v>
      </c>
      <c r="Y210">
        <f>IF(P210="close",X210,0)</f>
        <v>0</v>
      </c>
      <c r="Z210">
        <f t="shared" si="55"/>
        <v>0</v>
      </c>
    </row>
    <row r="211" spans="1:26">
      <c r="A211">
        <v>104.0554829</v>
      </c>
      <c r="B211" s="2">
        <f t="shared" si="56"/>
        <v>-2.2556006501248543E-2</v>
      </c>
      <c r="C211">
        <v>111.11815300000001</v>
      </c>
      <c r="D211" s="3">
        <f t="shared" si="57"/>
        <v>6.0424837598735091E-3</v>
      </c>
      <c r="E211" s="3">
        <f t="shared" si="40"/>
        <v>1.7354768262694158E-2</v>
      </c>
      <c r="F211" s="3">
        <f>STDEV($E$3:E211)</f>
        <v>1.2702576880904037E-2</v>
      </c>
      <c r="G211" s="11">
        <f t="shared" si="46"/>
        <v>1.366239970472749</v>
      </c>
      <c r="H211" s="3">
        <f t="shared" si="41"/>
        <v>4.1334297100305338E-4</v>
      </c>
      <c r="I211" s="5">
        <f t="shared" si="42"/>
        <v>0.51984501215561596</v>
      </c>
      <c r="J211" s="6">
        <f t="shared" si="43"/>
        <v>1.3255321029659496E-2</v>
      </c>
      <c r="K211" s="4">
        <f t="shared" si="44"/>
        <v>-1.1312284502820649E-2</v>
      </c>
      <c r="L211">
        <f t="shared" si="47"/>
        <v>1.366239970472749</v>
      </c>
      <c r="M211">
        <f>RSQ($D$3:D211,$B$3:B211)</f>
        <v>0.11429963829750484</v>
      </c>
      <c r="N211">
        <v>179</v>
      </c>
      <c r="O211" t="str">
        <f t="shared" si="45"/>
        <v/>
      </c>
      <c r="P211" t="str">
        <f t="shared" si="49"/>
        <v/>
      </c>
      <c r="Q211">
        <f t="shared" si="50"/>
        <v>0</v>
      </c>
      <c r="R211">
        <f t="shared" si="51"/>
        <v>0</v>
      </c>
      <c r="S211">
        <f t="shared" si="52"/>
        <v>0</v>
      </c>
      <c r="T211">
        <f t="shared" si="53"/>
        <v>0</v>
      </c>
      <c r="U211">
        <f t="shared" si="48"/>
        <v>0</v>
      </c>
      <c r="V211">
        <f t="shared" si="54"/>
        <v>0</v>
      </c>
      <c r="W211">
        <f>IF(ABS(V211)&gt;0,V211*(C211-A211),0)</f>
        <v>0</v>
      </c>
      <c r="X211">
        <f>SUM($W$34:W211)</f>
        <v>120.07474695000028</v>
      </c>
      <c r="Y211">
        <f>IF(P211="close",X211,0)</f>
        <v>0</v>
      </c>
      <c r="Z211">
        <f t="shared" si="55"/>
        <v>0</v>
      </c>
    </row>
    <row r="212" spans="1:26">
      <c r="A212">
        <v>104.7259377</v>
      </c>
      <c r="B212" s="2">
        <f t="shared" si="56"/>
        <v>6.4432433670441568E-3</v>
      </c>
      <c r="C212">
        <v>111.35620489999999</v>
      </c>
      <c r="D212" s="3">
        <f t="shared" si="57"/>
        <v>2.1423313254674767E-3</v>
      </c>
      <c r="E212" s="3">
        <f t="shared" si="40"/>
        <v>-1.5863801474932208E-3</v>
      </c>
      <c r="F212" s="3">
        <f>STDEV($E$3:E212)</f>
        <v>1.2672762903156566E-2</v>
      </c>
      <c r="G212" s="11">
        <f t="shared" si="46"/>
        <v>-0.12518029096070921</v>
      </c>
      <c r="H212" s="3">
        <f t="shared" si="41"/>
        <v>5.0418855692556744E-4</v>
      </c>
      <c r="I212" s="5">
        <f t="shared" si="42"/>
        <v>0.50045027517164586</v>
      </c>
      <c r="J212" s="6">
        <f t="shared" si="43"/>
        <v>1.3118429731605789E-2</v>
      </c>
      <c r="K212" s="4">
        <f t="shared" si="44"/>
        <v>3.7287114729606975E-3</v>
      </c>
      <c r="L212">
        <f t="shared" si="47"/>
        <v>-0.12518029096070921</v>
      </c>
      <c r="M212">
        <f>RSQ($D$3:D212,$B$3:B212)</f>
        <v>0.11434351809164336</v>
      </c>
      <c r="N212">
        <v>180</v>
      </c>
      <c r="O212" t="str">
        <f t="shared" si="45"/>
        <v/>
      </c>
      <c r="P212" t="str">
        <f t="shared" si="49"/>
        <v/>
      </c>
      <c r="Q212">
        <f t="shared" si="50"/>
        <v>0</v>
      </c>
      <c r="R212">
        <f t="shared" si="51"/>
        <v>0</v>
      </c>
      <c r="S212">
        <f t="shared" si="52"/>
        <v>0</v>
      </c>
      <c r="T212">
        <f t="shared" si="53"/>
        <v>0</v>
      </c>
      <c r="U212">
        <f t="shared" si="48"/>
        <v>0</v>
      </c>
      <c r="V212">
        <f t="shared" si="54"/>
        <v>0</v>
      </c>
      <c r="W212">
        <f>IF(ABS(V212)&gt;0,V212*(C212-A212),0)</f>
        <v>0</v>
      </c>
      <c r="X212">
        <f>SUM($W$34:W212)</f>
        <v>120.07474695000028</v>
      </c>
      <c r="Y212">
        <f>IF(P212="close",X212,0)</f>
        <v>0</v>
      </c>
      <c r="Z212">
        <f t="shared" si="55"/>
        <v>0</v>
      </c>
    </row>
    <row r="213" spans="1:26">
      <c r="A213">
        <v>105.1756742</v>
      </c>
      <c r="B213" s="2">
        <f t="shared" si="56"/>
        <v>4.294413684681672E-3</v>
      </c>
      <c r="C213">
        <v>111.2715776</v>
      </c>
      <c r="D213" s="3">
        <f t="shared" si="57"/>
        <v>-7.5996932614568629E-4</v>
      </c>
      <c r="E213" s="3">
        <f t="shared" si="40"/>
        <v>-3.8168831354348769E-3</v>
      </c>
      <c r="F213" s="3">
        <f>STDEV($E$3:E213)</f>
        <v>1.2645591124986441E-2</v>
      </c>
      <c r="G213" s="11">
        <f t="shared" si="46"/>
        <v>-0.30183509000959968</v>
      </c>
      <c r="H213" s="3">
        <f t="shared" si="41"/>
        <v>1.1087345486584499E-3</v>
      </c>
      <c r="I213" s="5">
        <f t="shared" si="42"/>
        <v>0.45365430619317521</v>
      </c>
      <c r="J213" s="6">
        <f t="shared" si="43"/>
        <v>1.2437323984084619E-2</v>
      </c>
      <c r="K213" s="4">
        <f t="shared" si="44"/>
        <v>3.0569138092891909E-3</v>
      </c>
      <c r="L213">
        <f t="shared" si="47"/>
        <v>-0.30183509000959968</v>
      </c>
      <c r="M213">
        <f>RSQ($D$3:D213,$B$3:B213)</f>
        <v>0.11418009518404831</v>
      </c>
      <c r="N213">
        <v>181</v>
      </c>
      <c r="O213" t="str">
        <f t="shared" si="45"/>
        <v/>
      </c>
      <c r="P213" t="str">
        <f t="shared" si="49"/>
        <v/>
      </c>
      <c r="Q213">
        <f t="shared" si="50"/>
        <v>0</v>
      </c>
      <c r="R213">
        <f t="shared" si="51"/>
        <v>0</v>
      </c>
      <c r="S213">
        <f t="shared" si="52"/>
        <v>0</v>
      </c>
      <c r="T213">
        <f t="shared" si="53"/>
        <v>0</v>
      </c>
      <c r="U213">
        <f t="shared" si="48"/>
        <v>0</v>
      </c>
      <c r="V213">
        <f t="shared" si="54"/>
        <v>0</v>
      </c>
      <c r="W213">
        <f>IF(ABS(V213)&gt;0,V213*(C213-A213),0)</f>
        <v>0</v>
      </c>
      <c r="X213">
        <f>SUM($W$34:W213)</f>
        <v>120.07474695000028</v>
      </c>
      <c r="Y213">
        <f>IF(P213="close",X213,0)</f>
        <v>0</v>
      </c>
      <c r="Z213">
        <f t="shared" si="55"/>
        <v>0</v>
      </c>
    </row>
    <row r="214" spans="1:26">
      <c r="A214">
        <v>105.02242649999999</v>
      </c>
      <c r="B214" s="2">
        <f t="shared" si="56"/>
        <v>-1.4570641088413249E-3</v>
      </c>
      <c r="C214">
        <v>111.5316047</v>
      </c>
      <c r="D214" s="3">
        <f t="shared" si="57"/>
        <v>2.3368689975327723E-3</v>
      </c>
      <c r="E214" s="3">
        <f t="shared" si="40"/>
        <v>1.9134321054762112E-3</v>
      </c>
      <c r="F214" s="3">
        <f>STDEV($E$3:E214)</f>
        <v>1.2616145034436078E-2</v>
      </c>
      <c r="G214" s="11">
        <f t="shared" si="46"/>
        <v>0.15166535421505153</v>
      </c>
      <c r="H214" s="3">
        <f t="shared" si="41"/>
        <v>1.0349391676533993E-3</v>
      </c>
      <c r="I214" s="5">
        <f t="shared" si="42"/>
        <v>0.41968110523504165</v>
      </c>
      <c r="J214" s="6">
        <f t="shared" si="43"/>
        <v>1.2225130137310095E-2</v>
      </c>
      <c r="K214" s="4">
        <f t="shared" si="44"/>
        <v>4.2343689205656101E-4</v>
      </c>
      <c r="L214">
        <f t="shared" si="47"/>
        <v>0.15166535421505153</v>
      </c>
      <c r="M214">
        <f>RSQ($D$3:D214,$B$3:B214)</f>
        <v>0.11410159641977564</v>
      </c>
      <c r="N214">
        <v>182</v>
      </c>
      <c r="O214" t="str">
        <f t="shared" si="45"/>
        <v/>
      </c>
      <c r="P214" t="str">
        <f t="shared" si="49"/>
        <v/>
      </c>
      <c r="Q214">
        <f t="shared" si="50"/>
        <v>0</v>
      </c>
      <c r="R214">
        <f t="shared" si="51"/>
        <v>0</v>
      </c>
      <c r="S214">
        <f t="shared" si="52"/>
        <v>0</v>
      </c>
      <c r="T214">
        <f t="shared" si="53"/>
        <v>0</v>
      </c>
      <c r="U214">
        <f t="shared" si="48"/>
        <v>0</v>
      </c>
      <c r="V214">
        <f t="shared" si="54"/>
        <v>0</v>
      </c>
      <c r="W214">
        <f>IF(ABS(V214)&gt;0,V214*(C214-A214),0)</f>
        <v>0</v>
      </c>
      <c r="X214">
        <f>SUM($W$34:W214)</f>
        <v>120.07474695000028</v>
      </c>
      <c r="Y214">
        <f>IF(P214="close",X214,0)</f>
        <v>0</v>
      </c>
      <c r="Z214">
        <f t="shared" si="55"/>
        <v>0</v>
      </c>
    </row>
    <row r="215" spans="1:26">
      <c r="A215">
        <v>105.2516893</v>
      </c>
      <c r="B215" s="2">
        <f t="shared" si="56"/>
        <v>2.1829889828340692E-3</v>
      </c>
      <c r="C215">
        <v>111.979392</v>
      </c>
      <c r="D215" s="3">
        <f t="shared" si="57"/>
        <v>4.01489157449558E-3</v>
      </c>
      <c r="E215" s="3">
        <f t="shared" si="40"/>
        <v>2.479575656541408E-3</v>
      </c>
      <c r="F215" s="3">
        <f>STDEV($E$3:E215)</f>
        <v>1.2587325632928605E-2</v>
      </c>
      <c r="G215" s="11">
        <f t="shared" si="46"/>
        <v>0.19698987130791359</v>
      </c>
      <c r="H215" s="3">
        <f t="shared" si="41"/>
        <v>6.1158360598086202E-4</v>
      </c>
      <c r="I215" s="5">
        <f t="shared" si="42"/>
        <v>0.42315023998612816</v>
      </c>
      <c r="J215" s="6">
        <f t="shared" si="43"/>
        <v>1.1928267205140553E-2</v>
      </c>
      <c r="K215" s="4">
        <f t="shared" si="44"/>
        <v>1.5353159179541721E-3</v>
      </c>
      <c r="L215">
        <f t="shared" si="47"/>
        <v>0.19698987130791359</v>
      </c>
      <c r="M215">
        <f>RSQ($D$3:D215,$B$3:B215)</f>
        <v>0.11417580435043925</v>
      </c>
      <c r="N215">
        <v>183</v>
      </c>
      <c r="O215" t="str">
        <f t="shared" si="45"/>
        <v/>
      </c>
      <c r="P215" t="str">
        <f t="shared" si="49"/>
        <v/>
      </c>
      <c r="Q215">
        <f t="shared" si="50"/>
        <v>0</v>
      </c>
      <c r="R215">
        <f t="shared" si="51"/>
        <v>0</v>
      </c>
      <c r="S215">
        <f t="shared" si="52"/>
        <v>0</v>
      </c>
      <c r="T215">
        <f t="shared" si="53"/>
        <v>0</v>
      </c>
      <c r="U215">
        <f t="shared" si="48"/>
        <v>0</v>
      </c>
      <c r="V215">
        <f t="shared" si="54"/>
        <v>0</v>
      </c>
      <c r="W215">
        <f>IF(ABS(V215)&gt;0,V215*(C215-A215),0)</f>
        <v>0</v>
      </c>
      <c r="X215">
        <f>SUM($W$34:W215)</f>
        <v>120.07474695000028</v>
      </c>
      <c r="Y215">
        <f>IF(P215="close",X215,0)</f>
        <v>0</v>
      </c>
      <c r="Z215">
        <f t="shared" si="55"/>
        <v>0</v>
      </c>
    </row>
    <row r="216" spans="1:26">
      <c r="A216">
        <v>102.5355395</v>
      </c>
      <c r="B216" s="2">
        <f t="shared" si="56"/>
        <v>-2.5806234731854293E-2</v>
      </c>
      <c r="C216">
        <v>112.7165215</v>
      </c>
      <c r="D216" s="3">
        <f t="shared" si="57"/>
        <v>6.5827246141861055E-3</v>
      </c>
      <c r="E216" s="3">
        <f t="shared" si="40"/>
        <v>1.278108800893021E-2</v>
      </c>
      <c r="F216" s="3">
        <f>STDEV($E$3:E216)</f>
        <v>1.258711773483028E-2</v>
      </c>
      <c r="G216" s="11">
        <f t="shared" si="46"/>
        <v>1.0154102216397951</v>
      </c>
      <c r="H216" s="3">
        <f t="shared" si="41"/>
        <v>1.707364705218647E-3</v>
      </c>
      <c r="I216" s="5">
        <f t="shared" si="42"/>
        <v>0.30634953847816493</v>
      </c>
      <c r="J216" s="6">
        <f t="shared" si="43"/>
        <v>1.1648930592705612E-2</v>
      </c>
      <c r="K216" s="4">
        <f t="shared" si="44"/>
        <v>-6.1983633947441056E-3</v>
      </c>
      <c r="L216">
        <f t="shared" si="47"/>
        <v>1.0154102216397951</v>
      </c>
      <c r="M216">
        <f>RSQ($D$3:D216,$B$3:B216)</f>
        <v>0.10891462195860159</v>
      </c>
      <c r="N216">
        <v>184</v>
      </c>
      <c r="O216" t="str">
        <f t="shared" si="45"/>
        <v/>
      </c>
      <c r="P216" t="str">
        <f t="shared" si="49"/>
        <v/>
      </c>
      <c r="Q216">
        <f t="shared" si="50"/>
        <v>0</v>
      </c>
      <c r="R216">
        <f t="shared" si="51"/>
        <v>0</v>
      </c>
      <c r="S216">
        <f t="shared" si="52"/>
        <v>0</v>
      </c>
      <c r="T216">
        <f t="shared" si="53"/>
        <v>0</v>
      </c>
      <c r="U216">
        <f t="shared" si="48"/>
        <v>0</v>
      </c>
      <c r="V216">
        <f t="shared" si="54"/>
        <v>0</v>
      </c>
      <c r="W216">
        <f>IF(ABS(V216)&gt;0,V216*(C216-A216),0)</f>
        <v>0</v>
      </c>
      <c r="X216">
        <f>SUM($W$34:W216)</f>
        <v>120.07474695000028</v>
      </c>
      <c r="Y216">
        <f>IF(P216="close",X216,0)</f>
        <v>0</v>
      </c>
      <c r="Z216">
        <f t="shared" si="55"/>
        <v>0</v>
      </c>
    </row>
    <row r="217" spans="1:26">
      <c r="A217">
        <v>98.738116450000007</v>
      </c>
      <c r="B217" s="2">
        <f t="shared" si="56"/>
        <v>-3.7035188662561162E-2</v>
      </c>
      <c r="C217">
        <v>112.7153175</v>
      </c>
      <c r="D217" s="3">
        <f t="shared" si="57"/>
        <v>-1.0681663912076236E-5</v>
      </c>
      <c r="E217" s="3">
        <f t="shared" si="40"/>
        <v>6.099401210035999E-3</v>
      </c>
      <c r="F217" s="3">
        <f>STDEV($E$3:E217)</f>
        <v>1.2563971225830082E-2</v>
      </c>
      <c r="G217" s="11">
        <f t="shared" si="46"/>
        <v>0.48546762010217998</v>
      </c>
      <c r="H217" s="3">
        <f t="shared" si="41"/>
        <v>2.153371729146117E-3</v>
      </c>
      <c r="I217" s="5">
        <f t="shared" si="42"/>
        <v>0.22312440955505947</v>
      </c>
      <c r="J217" s="6">
        <f t="shared" si="43"/>
        <v>1.1557061470526878E-2</v>
      </c>
      <c r="K217" s="4">
        <f t="shared" si="44"/>
        <v>-6.1100828739480756E-3</v>
      </c>
      <c r="L217">
        <f t="shared" si="47"/>
        <v>0.48546762010217998</v>
      </c>
      <c r="M217">
        <f>RSQ($D$3:D217,$B$3:B217)</f>
        <v>0.10509650962687007</v>
      </c>
      <c r="N217">
        <v>185</v>
      </c>
      <c r="O217" t="str">
        <f t="shared" si="45"/>
        <v/>
      </c>
      <c r="P217" t="str">
        <f t="shared" si="49"/>
        <v/>
      </c>
      <c r="Q217">
        <f t="shared" si="50"/>
        <v>0</v>
      </c>
      <c r="R217">
        <f t="shared" si="51"/>
        <v>0</v>
      </c>
      <c r="S217">
        <f t="shared" si="52"/>
        <v>0</v>
      </c>
      <c r="T217">
        <f t="shared" si="53"/>
        <v>0</v>
      </c>
      <c r="U217">
        <f t="shared" si="48"/>
        <v>0</v>
      </c>
      <c r="V217">
        <f t="shared" si="54"/>
        <v>0</v>
      </c>
      <c r="W217">
        <f>IF(ABS(V217)&gt;0,V217*(C217-A217),0)</f>
        <v>0</v>
      </c>
      <c r="X217">
        <f>SUM($W$34:W217)</f>
        <v>120.07474695000028</v>
      </c>
      <c r="Y217">
        <f>IF(P217="close",X217,0)</f>
        <v>0</v>
      </c>
      <c r="Z217">
        <f t="shared" si="55"/>
        <v>0</v>
      </c>
    </row>
    <row r="218" spans="1:26">
      <c r="A218">
        <v>97.053747749999999</v>
      </c>
      <c r="B218" s="2">
        <f t="shared" si="56"/>
        <v>-1.7058951097704552E-2</v>
      </c>
      <c r="C218">
        <v>110.0427109</v>
      </c>
      <c r="D218" s="3">
        <f t="shared" si="57"/>
        <v>-2.3711121605100343E-2</v>
      </c>
      <c r="E218" s="3">
        <f t="shared" si="40"/>
        <v>-2.0730770578770291E-2</v>
      </c>
      <c r="F218" s="3">
        <f>STDEV($E$3:E218)</f>
        <v>1.2616091776868852E-2</v>
      </c>
      <c r="G218" s="11">
        <f t="shared" si="46"/>
        <v>-1.6432006793719913</v>
      </c>
      <c r="H218" s="3">
        <f t="shared" si="41"/>
        <v>1.7847316212096294E-3</v>
      </c>
      <c r="I218" s="5">
        <f t="shared" si="42"/>
        <v>0.2793303421909023</v>
      </c>
      <c r="J218" s="6">
        <f t="shared" si="43"/>
        <v>1.2315699179704456E-2</v>
      </c>
      <c r="K218" s="4">
        <f t="shared" si="44"/>
        <v>-2.9803510263300519E-3</v>
      </c>
      <c r="L218">
        <f t="shared" si="47"/>
        <v>-1.6432006793719913</v>
      </c>
      <c r="M218">
        <f>RSQ($D$3:D218,$B$3:B218)</f>
        <v>0.10993472355841209</v>
      </c>
      <c r="N218">
        <v>186</v>
      </c>
      <c r="O218" t="str">
        <f t="shared" si="45"/>
        <v>buyY</v>
      </c>
      <c r="P218" t="str">
        <f t="shared" si="49"/>
        <v/>
      </c>
      <c r="Q218">
        <f t="shared" si="50"/>
        <v>-10</v>
      </c>
      <c r="R218">
        <f t="shared" si="51"/>
        <v>0</v>
      </c>
      <c r="S218">
        <f t="shared" si="52"/>
        <v>10</v>
      </c>
      <c r="T218">
        <f t="shared" si="53"/>
        <v>0</v>
      </c>
      <c r="U218">
        <f t="shared" si="48"/>
        <v>20</v>
      </c>
      <c r="V218">
        <f t="shared" si="54"/>
        <v>-10</v>
      </c>
      <c r="W218">
        <f>IF(ABS(V218)&gt;0,V218*(C218-A218),0)</f>
        <v>-129.88963150000004</v>
      </c>
      <c r="X218">
        <f>SUM($W$34:W218)</f>
        <v>-9.8148845499997606</v>
      </c>
      <c r="Y218">
        <f>IF(P218="close",X218,0)</f>
        <v>0</v>
      </c>
      <c r="Z218">
        <f t="shared" si="55"/>
        <v>20</v>
      </c>
    </row>
    <row r="219" spans="1:26">
      <c r="A219">
        <v>98.239640559999998</v>
      </c>
      <c r="B219" s="2">
        <f t="shared" si="56"/>
        <v>1.2218928557552777E-2</v>
      </c>
      <c r="C219">
        <v>108.7402994</v>
      </c>
      <c r="D219" s="3">
        <f t="shared" si="57"/>
        <v>-1.1835509043243727E-2</v>
      </c>
      <c r="E219" s="3">
        <f t="shared" si="40"/>
        <v>-1.5846167223459121E-2</v>
      </c>
      <c r="F219" s="3">
        <f>STDEV($E$3:E219)</f>
        <v>1.2633884107828485E-2</v>
      </c>
      <c r="G219" s="11">
        <f t="shared" si="46"/>
        <v>-1.2542593463905665</v>
      </c>
      <c r="H219" s="3">
        <f t="shared" si="41"/>
        <v>1.1178427981068325E-3</v>
      </c>
      <c r="I219" s="5">
        <f t="shared" si="42"/>
        <v>0.23674869432970472</v>
      </c>
      <c r="J219" s="6">
        <f t="shared" si="43"/>
        <v>1.2549180211982635E-2</v>
      </c>
      <c r="K219" s="4">
        <f t="shared" si="44"/>
        <v>4.010658180215395E-3</v>
      </c>
      <c r="L219">
        <f t="shared" si="47"/>
        <v>-1.2542593463905665</v>
      </c>
      <c r="M219">
        <f>RSQ($D$3:D219,$B$3:B219)</f>
        <v>0.10637167856572181</v>
      </c>
      <c r="N219">
        <v>187</v>
      </c>
      <c r="O219" t="str">
        <f t="shared" si="45"/>
        <v/>
      </c>
      <c r="P219" t="str">
        <f t="shared" si="49"/>
        <v>buyhold</v>
      </c>
      <c r="Q219">
        <f t="shared" si="50"/>
        <v>-10</v>
      </c>
      <c r="R219">
        <f t="shared" si="51"/>
        <v>0</v>
      </c>
      <c r="S219">
        <f t="shared" si="52"/>
        <v>10</v>
      </c>
      <c r="T219">
        <f t="shared" si="53"/>
        <v>0</v>
      </c>
      <c r="U219">
        <f t="shared" si="48"/>
        <v>20</v>
      </c>
      <c r="V219">
        <f t="shared" si="54"/>
        <v>0</v>
      </c>
      <c r="W219">
        <f>IF(ABS(V219)&gt;0,V219*(C219-A219),0)</f>
        <v>0</v>
      </c>
      <c r="X219">
        <f>SUM($W$34:W219)</f>
        <v>-9.8148845499997606</v>
      </c>
      <c r="Y219">
        <f>IF(P219="close",X219,0)</f>
        <v>0</v>
      </c>
      <c r="Z219">
        <f t="shared" si="55"/>
        <v>0</v>
      </c>
    </row>
    <row r="220" spans="1:26">
      <c r="A220">
        <v>97.986853289999999</v>
      </c>
      <c r="B220" s="2">
        <f t="shared" si="56"/>
        <v>-2.5731697363612473E-3</v>
      </c>
      <c r="C220">
        <v>109.0872695</v>
      </c>
      <c r="D220" s="3">
        <f t="shared" si="57"/>
        <v>3.1908142787402255E-3</v>
      </c>
      <c r="E220" s="3">
        <f t="shared" si="40"/>
        <v>2.5232592634295463E-3</v>
      </c>
      <c r="F220" s="3">
        <f>STDEV($E$3:E220)</f>
        <v>1.260578816670231E-2</v>
      </c>
      <c r="G220" s="11">
        <f t="shared" si="46"/>
        <v>0.2001667194515164</v>
      </c>
      <c r="H220" s="3">
        <f t="shared" si="41"/>
        <v>1.2898358589221767E-3</v>
      </c>
      <c r="I220" s="5">
        <f t="shared" si="42"/>
        <v>0.24183435504393622</v>
      </c>
      <c r="J220" s="6">
        <f t="shared" si="43"/>
        <v>1.2555430620606029E-2</v>
      </c>
      <c r="K220" s="4">
        <f t="shared" si="44"/>
        <v>6.6755501531067906E-4</v>
      </c>
      <c r="L220">
        <f t="shared" si="47"/>
        <v>0.2001667194515164</v>
      </c>
      <c r="M220">
        <f>RSQ($D$3:D220,$B$3:B220)</f>
        <v>0.10620973137220677</v>
      </c>
      <c r="N220">
        <v>188</v>
      </c>
      <c r="O220" t="str">
        <f t="shared" si="45"/>
        <v/>
      </c>
      <c r="P220" t="str">
        <f t="shared" si="49"/>
        <v>close</v>
      </c>
      <c r="Q220">
        <f t="shared" si="50"/>
        <v>0</v>
      </c>
      <c r="R220">
        <f t="shared" si="51"/>
        <v>0</v>
      </c>
      <c r="S220">
        <f t="shared" si="52"/>
        <v>0</v>
      </c>
      <c r="T220">
        <f t="shared" si="53"/>
        <v>0</v>
      </c>
      <c r="U220">
        <f t="shared" si="48"/>
        <v>0</v>
      </c>
      <c r="V220">
        <f t="shared" si="54"/>
        <v>10</v>
      </c>
      <c r="W220">
        <f>IF(ABS(V220)&gt;0,V220*(C220-A220),0)</f>
        <v>111.00416210000006</v>
      </c>
      <c r="X220">
        <f>SUM($W$34:W220)</f>
        <v>101.1892775500003</v>
      </c>
      <c r="Y220">
        <f>IF(P220="close",X220,0)</f>
        <v>101.1892775500003</v>
      </c>
      <c r="Z220">
        <f t="shared" si="55"/>
        <v>20</v>
      </c>
    </row>
    <row r="221" spans="1:26">
      <c r="A221">
        <v>97.124855539999999</v>
      </c>
      <c r="B221" s="2">
        <f t="shared" si="56"/>
        <v>-8.7970755367441852E-3</v>
      </c>
      <c r="C221">
        <v>109.9319302</v>
      </c>
      <c r="D221" s="3">
        <f t="shared" si="57"/>
        <v>7.7429814117768473E-3</v>
      </c>
      <c r="E221" s="3">
        <f t="shared" si="40"/>
        <v>8.1964600412006306E-3</v>
      </c>
      <c r="F221" s="3">
        <f>STDEV($E$3:E221)</f>
        <v>1.2588636297388753E-2</v>
      </c>
      <c r="G221" s="11">
        <f t="shared" si="46"/>
        <v>0.65109991643025011</v>
      </c>
      <c r="H221" s="3">
        <f t="shared" si="41"/>
        <v>1.9705817531317244E-3</v>
      </c>
      <c r="I221" s="5">
        <f t="shared" si="42"/>
        <v>0.27555298035472559</v>
      </c>
      <c r="J221" s="6">
        <f t="shared" si="43"/>
        <v>1.2575922814163962E-2</v>
      </c>
      <c r="K221" s="4">
        <f t="shared" si="44"/>
        <v>-4.5347862942378327E-4</v>
      </c>
      <c r="L221">
        <f t="shared" si="47"/>
        <v>0.65109991643025011</v>
      </c>
      <c r="M221">
        <f>RSQ($D$3:D221,$B$3:B221)</f>
        <v>0.10473200518709887</v>
      </c>
      <c r="N221">
        <v>189</v>
      </c>
      <c r="O221" t="str">
        <f t="shared" si="45"/>
        <v/>
      </c>
      <c r="P221" t="str">
        <f t="shared" si="49"/>
        <v/>
      </c>
      <c r="Q221">
        <f t="shared" si="50"/>
        <v>0</v>
      </c>
      <c r="R221">
        <f t="shared" si="51"/>
        <v>0</v>
      </c>
      <c r="S221">
        <f t="shared" si="52"/>
        <v>0</v>
      </c>
      <c r="T221">
        <f t="shared" si="53"/>
        <v>0</v>
      </c>
      <c r="U221">
        <f t="shared" si="48"/>
        <v>0</v>
      </c>
      <c r="V221">
        <f t="shared" si="54"/>
        <v>0</v>
      </c>
      <c r="W221">
        <f>IF(ABS(V221)&gt;0,V221*(C221-A221),0)</f>
        <v>0</v>
      </c>
      <c r="X221">
        <f>SUM($W$34:W221)</f>
        <v>101.1892775500003</v>
      </c>
      <c r="Y221">
        <f>IF(P221="close",X221,0)</f>
        <v>0</v>
      </c>
      <c r="Z221">
        <f t="shared" si="55"/>
        <v>0</v>
      </c>
    </row>
    <row r="222" spans="1:26">
      <c r="A222">
        <v>98.533784920000002</v>
      </c>
      <c r="B222" s="2">
        <f t="shared" si="56"/>
        <v>1.4506372979054251E-2</v>
      </c>
      <c r="C222">
        <v>107.2369532</v>
      </c>
      <c r="D222" s="3">
        <f t="shared" si="57"/>
        <v>-2.4514961168215662E-2</v>
      </c>
      <c r="E222" s="3">
        <f t="shared" si="40"/>
        <v>-2.8191277786805663E-2</v>
      </c>
      <c r="F222" s="3">
        <f>STDEV($E$3:E222)</f>
        <v>1.2704590666742802E-2</v>
      </c>
      <c r="G222" s="11">
        <f t="shared" si="46"/>
        <v>-2.2189835569124505</v>
      </c>
      <c r="H222" s="3">
        <f t="shared" si="41"/>
        <v>1.14141304087911E-3</v>
      </c>
      <c r="I222" s="5">
        <f t="shared" si="42"/>
        <v>0.1747441335867371</v>
      </c>
      <c r="J222" s="6">
        <f t="shared" si="43"/>
        <v>1.3341601845032268E-2</v>
      </c>
      <c r="K222" s="4">
        <f t="shared" si="44"/>
        <v>3.6763166185899993E-3</v>
      </c>
      <c r="L222">
        <f t="shared" si="47"/>
        <v>-2.2189835569124505</v>
      </c>
      <c r="M222">
        <f>RSQ($D$3:D222,$B$3:B222)</f>
        <v>9.6383911351725707E-2</v>
      </c>
      <c r="N222">
        <v>190</v>
      </c>
      <c r="O222" t="str">
        <f t="shared" si="45"/>
        <v>buyY</v>
      </c>
      <c r="P222" t="str">
        <f t="shared" si="49"/>
        <v/>
      </c>
      <c r="Q222">
        <f t="shared" si="50"/>
        <v>-15</v>
      </c>
      <c r="R222">
        <f t="shared" si="51"/>
        <v>-5</v>
      </c>
      <c r="S222">
        <f t="shared" si="52"/>
        <v>15</v>
      </c>
      <c r="T222">
        <f t="shared" si="53"/>
        <v>5</v>
      </c>
      <c r="U222">
        <f t="shared" si="48"/>
        <v>30</v>
      </c>
      <c r="V222">
        <f t="shared" si="54"/>
        <v>-15</v>
      </c>
      <c r="W222">
        <f>IF(ABS(V222)&gt;0,V222*(C222-A222),0)</f>
        <v>-130.5475242</v>
      </c>
      <c r="X222">
        <f>SUM($W$34:W222)</f>
        <v>-29.3582466499997</v>
      </c>
      <c r="Y222">
        <f>IF(P222="close",X222,0)</f>
        <v>0</v>
      </c>
      <c r="Z222">
        <f t="shared" si="55"/>
        <v>30</v>
      </c>
    </row>
    <row r="223" spans="1:26">
      <c r="A223">
        <v>97.637231110000002</v>
      </c>
      <c r="B223" s="2">
        <f t="shared" si="56"/>
        <v>-9.098948251383179E-3</v>
      </c>
      <c r="C223">
        <v>108.1471442</v>
      </c>
      <c r="D223" s="3">
        <f t="shared" si="57"/>
        <v>8.4876618818371784E-3</v>
      </c>
      <c r="E223" s="3">
        <f t="shared" si="40"/>
        <v>8.8291443820210976E-3</v>
      </c>
      <c r="F223" s="3">
        <f>STDEV($E$3:E223)</f>
        <v>1.2689457214559054E-2</v>
      </c>
      <c r="G223" s="11">
        <f t="shared" si="46"/>
        <v>0.69578581910431236</v>
      </c>
      <c r="H223" s="3">
        <f t="shared" si="41"/>
        <v>9.6933155276364685E-4</v>
      </c>
      <c r="I223" s="5">
        <f t="shared" si="42"/>
        <v>0.144062150562105</v>
      </c>
      <c r="J223" s="6">
        <f t="shared" si="43"/>
        <v>1.3183038876371338E-2</v>
      </c>
      <c r="K223" s="4">
        <f t="shared" si="44"/>
        <v>-3.4148250018391875E-4</v>
      </c>
      <c r="L223">
        <f t="shared" si="47"/>
        <v>0.69578581910431236</v>
      </c>
      <c r="M223">
        <f>RSQ($D$3:D223,$B$3:B223)</f>
        <v>9.4803274833581738E-2</v>
      </c>
      <c r="N223">
        <v>191</v>
      </c>
      <c r="O223" t="str">
        <f t="shared" si="45"/>
        <v/>
      </c>
      <c r="P223" t="str">
        <f t="shared" si="49"/>
        <v>close</v>
      </c>
      <c r="Q223">
        <f t="shared" si="50"/>
        <v>0</v>
      </c>
      <c r="R223">
        <f t="shared" si="51"/>
        <v>0</v>
      </c>
      <c r="S223">
        <f t="shared" si="52"/>
        <v>0</v>
      </c>
      <c r="T223">
        <f t="shared" si="53"/>
        <v>0</v>
      </c>
      <c r="U223">
        <f t="shared" si="48"/>
        <v>0</v>
      </c>
      <c r="V223">
        <f t="shared" si="54"/>
        <v>15</v>
      </c>
      <c r="W223">
        <f>IF(ABS(V223)&gt;0,V223*(C223-A223),0)</f>
        <v>157.64869634999997</v>
      </c>
      <c r="X223">
        <f>SUM($W$34:W223)</f>
        <v>128.29044970000027</v>
      </c>
      <c r="Y223">
        <f>IF(P223="close",X223,0)</f>
        <v>128.29044970000027</v>
      </c>
      <c r="Z223">
        <f t="shared" si="55"/>
        <v>30</v>
      </c>
    </row>
    <row r="224" spans="1:26">
      <c r="A224">
        <v>96.859753260000005</v>
      </c>
      <c r="B224" s="2">
        <f t="shared" si="56"/>
        <v>-7.9629239907886683E-3</v>
      </c>
      <c r="C224">
        <v>107.6935362</v>
      </c>
      <c r="D224" s="3">
        <f t="shared" si="57"/>
        <v>-4.194359484529067E-3</v>
      </c>
      <c r="E224" s="3">
        <f t="shared" si="40"/>
        <v>-3.7037352676092912E-3</v>
      </c>
      <c r="F224" s="3">
        <f>STDEV($E$3:E224)</f>
        <v>1.2663264723534292E-2</v>
      </c>
      <c r="G224" s="11">
        <f t="shared" si="46"/>
        <v>-0.29247870501561984</v>
      </c>
      <c r="H224" s="3">
        <f t="shared" si="41"/>
        <v>6.4605864260694631E-4</v>
      </c>
      <c r="I224" s="5">
        <f t="shared" si="42"/>
        <v>0.14274691819758814</v>
      </c>
      <c r="J224" s="6">
        <f t="shared" si="43"/>
        <v>1.3157137287826498E-2</v>
      </c>
      <c r="K224" s="4">
        <f t="shared" si="44"/>
        <v>-4.9062421691977581E-4</v>
      </c>
      <c r="L224">
        <f t="shared" si="47"/>
        <v>-0.29247870501561984</v>
      </c>
      <c r="M224">
        <f>RSQ($D$3:D224,$B$3:B224)</f>
        <v>9.5185780371018255E-2</v>
      </c>
      <c r="N224">
        <v>192</v>
      </c>
      <c r="O224" t="str">
        <f t="shared" si="45"/>
        <v/>
      </c>
      <c r="P224" t="str">
        <f t="shared" si="49"/>
        <v/>
      </c>
      <c r="Q224">
        <f t="shared" si="50"/>
        <v>0</v>
      </c>
      <c r="R224">
        <f t="shared" si="51"/>
        <v>0</v>
      </c>
      <c r="S224">
        <f t="shared" si="52"/>
        <v>0</v>
      </c>
      <c r="T224">
        <f t="shared" si="53"/>
        <v>0</v>
      </c>
      <c r="U224">
        <f t="shared" si="48"/>
        <v>0</v>
      </c>
      <c r="V224">
        <f t="shared" si="54"/>
        <v>0</v>
      </c>
      <c r="W224">
        <f>IF(ABS(V224)&gt;0,V224*(C224-A224),0)</f>
        <v>0</v>
      </c>
      <c r="X224">
        <f>SUM($W$34:W224)</f>
        <v>128.29044970000027</v>
      </c>
      <c r="Y224">
        <f>IF(P224="close",X224,0)</f>
        <v>0</v>
      </c>
      <c r="Z224">
        <f t="shared" si="55"/>
        <v>0</v>
      </c>
    </row>
    <row r="225" spans="1:26">
      <c r="A225">
        <v>94.285989749999999</v>
      </c>
      <c r="B225" s="2">
        <f t="shared" si="56"/>
        <v>-2.6572063456441704E-2</v>
      </c>
      <c r="C225">
        <v>105.7639142</v>
      </c>
      <c r="D225" s="3">
        <f t="shared" si="57"/>
        <v>-1.7917714173824248E-2</v>
      </c>
      <c r="E225" s="3">
        <f t="shared" ref="E225:E288" si="58">D225-K225</f>
        <v>-1.3716642295780701E-2</v>
      </c>
      <c r="F225" s="3">
        <f>STDEV($E$3:E225)</f>
        <v>1.2668372037904668E-2</v>
      </c>
      <c r="G225" s="11">
        <f t="shared" si="46"/>
        <v>-1.0827470376414219</v>
      </c>
      <c r="H225" s="3">
        <f t="shared" ref="H225:H288" si="59">yint(B196:B225,D196:D225)</f>
        <v>8.337652975161276E-4</v>
      </c>
      <c r="I225" s="5">
        <f t="shared" ref="I225:I288" si="60">MyReg(B196:B225,D196:D225)</f>
        <v>0.18947859219939914</v>
      </c>
      <c r="J225" s="6">
        <f t="shared" ref="J225:J288" si="61">STDEV(D196:D225)</f>
        <v>1.3195839322996667E-2</v>
      </c>
      <c r="K225" s="4">
        <f t="shared" ref="K225:K288" si="62">H225+B225*I225</f>
        <v>-4.2010718780435465E-3</v>
      </c>
      <c r="L225">
        <f t="shared" si="47"/>
        <v>-1.0827470376414219</v>
      </c>
      <c r="M225">
        <f>RSQ($D$3:D225,$B$3:B225)</f>
        <v>0.10045154264581596</v>
      </c>
      <c r="N225">
        <v>193</v>
      </c>
      <c r="O225" t="str">
        <f t="shared" ref="O225:O288" si="63">IF(L225&gt;1.5,"sellY",IF(L225&lt;-1.5,"buyY",""))</f>
        <v/>
      </c>
      <c r="P225" t="str">
        <f t="shared" si="49"/>
        <v/>
      </c>
      <c r="Q225">
        <f t="shared" si="50"/>
        <v>0</v>
      </c>
      <c r="R225">
        <f t="shared" si="51"/>
        <v>0</v>
      </c>
      <c r="S225">
        <f t="shared" si="52"/>
        <v>0</v>
      </c>
      <c r="T225">
        <f t="shared" si="53"/>
        <v>0</v>
      </c>
      <c r="U225">
        <f t="shared" si="48"/>
        <v>0</v>
      </c>
      <c r="V225">
        <f t="shared" si="54"/>
        <v>0</v>
      </c>
      <c r="W225">
        <f>IF(ABS(V225)&gt;0,V225*(C225-A225),0)</f>
        <v>0</v>
      </c>
      <c r="X225">
        <f>SUM($W$34:W225)</f>
        <v>128.29044970000027</v>
      </c>
      <c r="Y225">
        <f>IF(P225="close",X225,0)</f>
        <v>0</v>
      </c>
      <c r="Z225">
        <f t="shared" si="55"/>
        <v>0</v>
      </c>
    </row>
    <row r="226" spans="1:26">
      <c r="A226">
        <v>94.544824820000002</v>
      </c>
      <c r="B226" s="2">
        <f t="shared" si="56"/>
        <v>2.7452124190063295E-3</v>
      </c>
      <c r="C226">
        <v>104.9478178</v>
      </c>
      <c r="D226" s="3">
        <f t="shared" si="57"/>
        <v>-7.716208370056773E-3</v>
      </c>
      <c r="E226" s="3">
        <f t="shared" si="58"/>
        <v>-9.3724599549119755E-3</v>
      </c>
      <c r="F226" s="3">
        <f>STDEV($E$3:E226)</f>
        <v>1.265544911466251E-2</v>
      </c>
      <c r="G226" s="11">
        <f t="shared" ref="G226:G289" si="64">E226/F226</f>
        <v>-0.74058691003333199</v>
      </c>
      <c r="H226" s="3">
        <f t="shared" si="59"/>
        <v>1.2642495223001316E-3</v>
      </c>
      <c r="I226" s="5">
        <f t="shared" si="60"/>
        <v>0.14279480153924173</v>
      </c>
      <c r="J226" s="6">
        <f t="shared" si="61"/>
        <v>1.2297972161547004E-2</v>
      </c>
      <c r="K226" s="4">
        <f t="shared" si="62"/>
        <v>1.6562515848552021E-3</v>
      </c>
      <c r="L226">
        <f t="shared" ref="L226:L289" si="65">(D226-K226)/F226</f>
        <v>-0.74058691003333199</v>
      </c>
      <c r="M226">
        <f>RSQ($D$3:D226,$B$3:B226)</f>
        <v>9.9877307123523051E-2</v>
      </c>
      <c r="N226">
        <v>194</v>
      </c>
      <c r="O226" t="str">
        <f t="shared" si="63"/>
        <v/>
      </c>
      <c r="P226" t="str">
        <f t="shared" si="49"/>
        <v/>
      </c>
      <c r="Q226">
        <f t="shared" si="50"/>
        <v>0</v>
      </c>
      <c r="R226">
        <f t="shared" si="51"/>
        <v>0</v>
      </c>
      <c r="S226">
        <f t="shared" si="52"/>
        <v>0</v>
      </c>
      <c r="T226">
        <f t="shared" si="53"/>
        <v>0</v>
      </c>
      <c r="U226">
        <f t="shared" ref="U226:U289" si="66">ABS(Q226)+ABS(S226)</f>
        <v>0</v>
      </c>
      <c r="V226">
        <f t="shared" si="54"/>
        <v>0</v>
      </c>
      <c r="W226">
        <f>IF(ABS(V226)&gt;0,V226*(C226-A226),0)</f>
        <v>0</v>
      </c>
      <c r="X226">
        <f>SUM($W$34:W226)</f>
        <v>128.29044970000027</v>
      </c>
      <c r="Y226">
        <f>IF(P226="close",X226,0)</f>
        <v>0</v>
      </c>
      <c r="Z226">
        <f t="shared" si="55"/>
        <v>0</v>
      </c>
    </row>
    <row r="227" spans="1:26">
      <c r="A227">
        <v>92.859082130000004</v>
      </c>
      <c r="B227" s="2">
        <f t="shared" si="56"/>
        <v>-1.7830089517955255E-2</v>
      </c>
      <c r="C227">
        <v>106.0716874</v>
      </c>
      <c r="D227" s="3">
        <f t="shared" si="57"/>
        <v>1.0708842008909366E-2</v>
      </c>
      <c r="E227" s="3">
        <f t="shared" si="58"/>
        <v>1.0763638594711734E-2</v>
      </c>
      <c r="F227" s="3">
        <f>STDEV($E$3:E227)</f>
        <v>1.2647688249332987E-2</v>
      </c>
      <c r="G227" s="11">
        <f t="shared" si="64"/>
        <v>0.85103604568047331</v>
      </c>
      <c r="H227" s="3">
        <f t="shared" si="59"/>
        <v>8.2939532817837523E-4</v>
      </c>
      <c r="I227" s="5">
        <f t="shared" si="60"/>
        <v>4.9589875198907153E-2</v>
      </c>
      <c r="J227" s="6">
        <f t="shared" si="61"/>
        <v>1.1985021787063828E-2</v>
      </c>
      <c r="K227" s="4">
        <f t="shared" si="62"/>
        <v>-5.4796585802368496E-5</v>
      </c>
      <c r="L227">
        <f t="shared" si="65"/>
        <v>0.85103604568047331</v>
      </c>
      <c r="M227">
        <f>RSQ($D$3:D227,$B$3:B227)</f>
        <v>9.5813782516216389E-2</v>
      </c>
      <c r="N227">
        <v>195</v>
      </c>
      <c r="O227" t="str">
        <f t="shared" si="63"/>
        <v/>
      </c>
      <c r="P227" t="str">
        <f t="shared" ref="P227:P290" si="67">IF(AND(OR(O226="sellY",P226="sellhold"),L227&gt;0.5),"sellhold",IF(AND(OR(O226="sellY",P226="sellhold"),L227&lt;0.5,O227&lt;&gt;"buyY"),"close",IF(AND(OR(O226="sellY",P226="sellhold"),L227&lt;0.5,O227="buyY"),"close&amp;buy",IF(AND(OR(O226="buyY",P226="buyhold"),L227&lt;-0.5),"buyhold",IF(AND(OR(O226="buyY",P226="buyhold"),L227&gt;-0.5,O227&lt;&gt;"sellY"),"close",IF(AND(OR(O226="buyY",P226="buyhold"),L227&gt;-0.5,O227="sellY"),"close&amp;sell",""))))))</f>
        <v/>
      </c>
      <c r="Q227">
        <f t="shared" ref="Q227:Q290" si="68">IF(O227="sellY",MAX(10+R227,Q226),IF(O227="buyY",MIN(-10+R227,Q226),IF(P227="sellhold",Q226+R227,IF(P227="buyhold",Q226+R227,0))))</f>
        <v>0</v>
      </c>
      <c r="R227">
        <f t="shared" ref="R227:R290" si="69">IF(AND(L227&gt;2.5,Q226&lt;15),10,IF(AND(L227&gt;2,Q226&lt;15),5,IF(AND(L227&lt;-2.5,Q226&gt;-15),-10,IF(AND(L227&lt;-2,Q226&gt;-15),-5,0))))</f>
        <v>0</v>
      </c>
      <c r="S227">
        <f t="shared" ref="S227:S290" si="70">IF(O227="sellY",MIN(-10+T227,S226),IF(O227="buyY",MAX(10+T227,S226),IF(P227="sellhold",S226+T227,IF(P227="buyhold",S226+T227,0))))</f>
        <v>0</v>
      </c>
      <c r="T227">
        <f t="shared" ref="T227:T290" si="71">IF(AND(L227&gt;2.5,Q226&lt;15),-10,IF(AND(L227&gt;2,Q226&lt;15),-5,IF(AND(L227&lt;-2.5,Q226&gt;-15),10,IF(AND(L227&lt;-2,Q226&gt;-15),5,0))))</f>
        <v>0</v>
      </c>
      <c r="U227">
        <f t="shared" si="66"/>
        <v>0</v>
      </c>
      <c r="V227">
        <f t="shared" ref="V227:V290" si="72">Q227-Q226</f>
        <v>0</v>
      </c>
      <c r="W227">
        <f>IF(ABS(V227)&gt;0,V227*(C227-A227),0)</f>
        <v>0</v>
      </c>
      <c r="X227">
        <f>SUM($W$34:W227)</f>
        <v>128.29044970000027</v>
      </c>
      <c r="Y227">
        <f>IF(P227="close",X227,0)</f>
        <v>0</v>
      </c>
      <c r="Z227">
        <f t="shared" si="55"/>
        <v>0</v>
      </c>
    </row>
    <row r="228" spans="1:26">
      <c r="A228">
        <v>94.178312550000001</v>
      </c>
      <c r="B228" s="2">
        <f t="shared" si="56"/>
        <v>1.4206800129179745E-2</v>
      </c>
      <c r="C228">
        <v>106.6929343</v>
      </c>
      <c r="D228" s="3">
        <f t="shared" si="57"/>
        <v>5.8568588397887849E-3</v>
      </c>
      <c r="E228" s="3">
        <f t="shared" si="58"/>
        <v>3.9551418103995466E-3</v>
      </c>
      <c r="F228" s="3">
        <f>STDEV($E$3:E228)</f>
        <v>1.2622280297614866E-2</v>
      </c>
      <c r="G228" s="11">
        <f t="shared" si="64"/>
        <v>0.31334606086563604</v>
      </c>
      <c r="H228" s="3">
        <f t="shared" si="59"/>
        <v>1.0009024237071387E-3</v>
      </c>
      <c r="I228" s="5">
        <f t="shared" si="60"/>
        <v>6.3407283659315486E-2</v>
      </c>
      <c r="J228" s="6">
        <f t="shared" si="61"/>
        <v>1.2022404706714757E-2</v>
      </c>
      <c r="K228" s="4">
        <f t="shared" si="62"/>
        <v>1.9017170293892387E-3</v>
      </c>
      <c r="L228">
        <f t="shared" si="65"/>
        <v>0.31334606086563604</v>
      </c>
      <c r="M228">
        <f>RSQ($D$3:D228,$B$3:B228)</f>
        <v>9.6479440075519035E-2</v>
      </c>
      <c r="N228">
        <v>196</v>
      </c>
      <c r="O228" t="str">
        <f t="shared" si="63"/>
        <v/>
      </c>
      <c r="P228" t="str">
        <f t="shared" si="67"/>
        <v/>
      </c>
      <c r="Q228">
        <f t="shared" si="68"/>
        <v>0</v>
      </c>
      <c r="R228">
        <f t="shared" si="69"/>
        <v>0</v>
      </c>
      <c r="S228">
        <f t="shared" si="70"/>
        <v>0</v>
      </c>
      <c r="T228">
        <f t="shared" si="71"/>
        <v>0</v>
      </c>
      <c r="U228">
        <f t="shared" si="66"/>
        <v>0</v>
      </c>
      <c r="V228">
        <f t="shared" si="72"/>
        <v>0</v>
      </c>
      <c r="W228">
        <f>IF(ABS(V228)&gt;0,V228*(C228-A228),0)</f>
        <v>0</v>
      </c>
      <c r="X228">
        <f>SUM($W$34:W228)</f>
        <v>128.29044970000027</v>
      </c>
      <c r="Y228">
        <f>IF(P228="close",X228,0)</f>
        <v>0</v>
      </c>
      <c r="Z228">
        <f t="shared" ref="Z228:Z291" si="73">ABS(U228-U227)</f>
        <v>0</v>
      </c>
    </row>
    <row r="229" spans="1:26">
      <c r="A229">
        <v>96.1816137</v>
      </c>
      <c r="B229" s="2">
        <f t="shared" si="56"/>
        <v>2.1271363817826214E-2</v>
      </c>
      <c r="C229">
        <v>110.38316639999999</v>
      </c>
      <c r="D229" s="3">
        <f t="shared" si="57"/>
        <v>3.4587408474714608E-2</v>
      </c>
      <c r="E229" s="3">
        <f t="shared" si="58"/>
        <v>2.680959209174779E-2</v>
      </c>
      <c r="F229" s="3">
        <f>STDEV($E$3:E229)</f>
        <v>1.2719158810480753E-2</v>
      </c>
      <c r="G229" s="11">
        <f t="shared" si="64"/>
        <v>2.1078117264843281</v>
      </c>
      <c r="H229" s="3">
        <f t="shared" si="59"/>
        <v>3.0763830376156101E-3</v>
      </c>
      <c r="I229" s="5">
        <f t="shared" si="60"/>
        <v>0.22102171659586889</v>
      </c>
      <c r="J229" s="6">
        <f t="shared" si="61"/>
        <v>1.3056190119637857E-2</v>
      </c>
      <c r="K229" s="4">
        <f t="shared" si="62"/>
        <v>7.7778163829668161E-3</v>
      </c>
      <c r="L229">
        <f t="shared" si="65"/>
        <v>2.1078117264843281</v>
      </c>
      <c r="M229">
        <f>RSQ($D$3:D229,$B$3:B229)</f>
        <v>0.10422544292783997</v>
      </c>
      <c r="N229">
        <v>197</v>
      </c>
      <c r="O229" t="str">
        <f t="shared" si="63"/>
        <v>sellY</v>
      </c>
      <c r="P229" t="str">
        <f t="shared" si="67"/>
        <v/>
      </c>
      <c r="Q229">
        <f t="shared" si="68"/>
        <v>15</v>
      </c>
      <c r="R229">
        <f t="shared" si="69"/>
        <v>5</v>
      </c>
      <c r="S229">
        <f t="shared" si="70"/>
        <v>-15</v>
      </c>
      <c r="T229">
        <f t="shared" si="71"/>
        <v>-5</v>
      </c>
      <c r="U229">
        <f t="shared" si="66"/>
        <v>30</v>
      </c>
      <c r="V229">
        <f t="shared" si="72"/>
        <v>15</v>
      </c>
      <c r="W229">
        <f>IF(ABS(V229)&gt;0,V229*(C229-A229),0)</f>
        <v>213.02329049999992</v>
      </c>
      <c r="X229">
        <f>SUM($W$34:W229)</f>
        <v>341.31374020000021</v>
      </c>
      <c r="Y229">
        <f>IF(P229="close",X229,0)</f>
        <v>0</v>
      </c>
      <c r="Z229">
        <f t="shared" si="73"/>
        <v>30</v>
      </c>
    </row>
    <row r="230" spans="1:26">
      <c r="A230">
        <v>95.646409790000007</v>
      </c>
      <c r="B230" s="2">
        <f t="shared" si="56"/>
        <v>-5.5645137299250034E-3</v>
      </c>
      <c r="C230">
        <v>109.3544667</v>
      </c>
      <c r="D230" s="3">
        <f t="shared" si="57"/>
        <v>-9.3193530639649243E-3</v>
      </c>
      <c r="E230" s="3">
        <f t="shared" si="58"/>
        <v>-1.0229710547381806E-2</v>
      </c>
      <c r="F230" s="3">
        <f>STDEV($E$3:E230)</f>
        <v>1.2709696435684793E-2</v>
      </c>
      <c r="G230" s="11">
        <f t="shared" si="64"/>
        <v>-0.80487449870635985</v>
      </c>
      <c r="H230" s="3">
        <f t="shared" si="59"/>
        <v>2.0086167148010339E-3</v>
      </c>
      <c r="I230" s="5">
        <f t="shared" si="60"/>
        <v>0.19736841073423933</v>
      </c>
      <c r="J230" s="6">
        <f t="shared" si="61"/>
        <v>1.2624380178268736E-2</v>
      </c>
      <c r="K230" s="4">
        <f t="shared" si="62"/>
        <v>9.103574834168817E-4</v>
      </c>
      <c r="L230">
        <f t="shared" si="65"/>
        <v>-0.80487449870635985</v>
      </c>
      <c r="M230">
        <f>RSQ($D$3:D230,$B$3:B230)</f>
        <v>0.10477688719158333</v>
      </c>
      <c r="N230">
        <v>198</v>
      </c>
      <c r="O230" t="str">
        <f t="shared" si="63"/>
        <v/>
      </c>
      <c r="P230" t="str">
        <f t="shared" si="67"/>
        <v>close</v>
      </c>
      <c r="Q230">
        <f t="shared" si="68"/>
        <v>0</v>
      </c>
      <c r="R230">
        <f t="shared" si="69"/>
        <v>0</v>
      </c>
      <c r="S230">
        <f t="shared" si="70"/>
        <v>0</v>
      </c>
      <c r="T230">
        <f t="shared" si="71"/>
        <v>0</v>
      </c>
      <c r="U230">
        <f t="shared" si="66"/>
        <v>0</v>
      </c>
      <c r="V230">
        <f t="shared" si="72"/>
        <v>-15</v>
      </c>
      <c r="W230">
        <f>IF(ABS(V230)&gt;0,V230*(C230-A230),0)</f>
        <v>-205.62085364999996</v>
      </c>
      <c r="X230">
        <f>SUM($W$34:W230)</f>
        <v>135.69288655000025</v>
      </c>
      <c r="Y230">
        <f>IF(P230="close",X230,0)</f>
        <v>135.69288655000025</v>
      </c>
      <c r="Z230">
        <f t="shared" si="73"/>
        <v>30</v>
      </c>
    </row>
    <row r="231" spans="1:26">
      <c r="A231">
        <v>95.674401930000002</v>
      </c>
      <c r="B231" s="2">
        <f t="shared" si="56"/>
        <v>2.9266273623290327E-4</v>
      </c>
      <c r="C231">
        <v>106.57930829999999</v>
      </c>
      <c r="D231" s="3">
        <f t="shared" si="57"/>
        <v>-2.5377641021407032E-2</v>
      </c>
      <c r="E231" s="3">
        <f t="shared" si="58"/>
        <v>-2.6587332838086893E-2</v>
      </c>
      <c r="F231" s="3">
        <f>STDEV($E$3:E231)</f>
        <v>1.2803820257544299E-2</v>
      </c>
      <c r="G231" s="11">
        <f t="shared" si="64"/>
        <v>-2.0765156260625446</v>
      </c>
      <c r="H231" s="3">
        <f t="shared" si="59"/>
        <v>1.1562734349117299E-3</v>
      </c>
      <c r="I231" s="5">
        <f t="shared" si="60"/>
        <v>0.18252539580447316</v>
      </c>
      <c r="J231" s="6">
        <f t="shared" si="61"/>
        <v>1.3534210106664696E-2</v>
      </c>
      <c r="K231" s="4">
        <f t="shared" si="62"/>
        <v>1.2096918166798606E-3</v>
      </c>
      <c r="L231">
        <f t="shared" si="65"/>
        <v>-2.0765156260625446</v>
      </c>
      <c r="M231">
        <f>RSQ($D$3:D231,$B$3:B231)</f>
        <v>0.10293845995743615</v>
      </c>
      <c r="N231">
        <v>199</v>
      </c>
      <c r="O231" t="str">
        <f t="shared" si="63"/>
        <v>buyY</v>
      </c>
      <c r="P231" t="str">
        <f t="shared" si="67"/>
        <v/>
      </c>
      <c r="Q231">
        <f t="shared" si="68"/>
        <v>-15</v>
      </c>
      <c r="R231">
        <f t="shared" si="69"/>
        <v>-5</v>
      </c>
      <c r="S231">
        <f t="shared" si="70"/>
        <v>15</v>
      </c>
      <c r="T231">
        <f t="shared" si="71"/>
        <v>5</v>
      </c>
      <c r="U231">
        <f t="shared" si="66"/>
        <v>30</v>
      </c>
      <c r="V231">
        <f t="shared" si="72"/>
        <v>-15</v>
      </c>
      <c r="W231">
        <f>IF(ABS(V231)&gt;0,V231*(C231-A231),0)</f>
        <v>-163.57359554999988</v>
      </c>
      <c r="X231">
        <f>SUM($W$34:W231)</f>
        <v>-27.880708999999626</v>
      </c>
      <c r="Y231">
        <f>IF(P231="close",X231,0)</f>
        <v>0</v>
      </c>
      <c r="Z231">
        <f t="shared" si="73"/>
        <v>30</v>
      </c>
    </row>
    <row r="232" spans="1:26">
      <c r="A232">
        <v>95.971276360000005</v>
      </c>
      <c r="B232" s="2">
        <f t="shared" si="56"/>
        <v>3.1029661436212603E-3</v>
      </c>
      <c r="C232">
        <v>104.6498831</v>
      </c>
      <c r="D232" s="3">
        <f t="shared" si="57"/>
        <v>-1.8103187483343774E-2</v>
      </c>
      <c r="E232" s="3">
        <f t="shared" si="58"/>
        <v>-1.8753250465519157E-2</v>
      </c>
      <c r="F232" s="3">
        <f>STDEV($E$3:E232)</f>
        <v>1.2835426303188556E-2</v>
      </c>
      <c r="G232" s="11">
        <f t="shared" si="64"/>
        <v>-1.4610539628793244</v>
      </c>
      <c r="H232" s="3">
        <f t="shared" si="59"/>
        <v>6.652199777313722E-5</v>
      </c>
      <c r="I232" s="5">
        <f t="shared" si="60"/>
        <v>0.18805908843118502</v>
      </c>
      <c r="J232" s="6">
        <f t="shared" si="61"/>
        <v>1.3774356896239284E-2</v>
      </c>
      <c r="K232" s="4">
        <f t="shared" si="62"/>
        <v>6.5006298217538104E-4</v>
      </c>
      <c r="L232">
        <f t="shared" si="65"/>
        <v>-1.4610539628793244</v>
      </c>
      <c r="M232">
        <f>RSQ($D$3:D232,$B$3:B232)</f>
        <v>0.10113814660064031</v>
      </c>
      <c r="N232">
        <v>200</v>
      </c>
      <c r="O232" t="str">
        <f t="shared" si="63"/>
        <v/>
      </c>
      <c r="P232" t="str">
        <f t="shared" si="67"/>
        <v>buyhold</v>
      </c>
      <c r="Q232">
        <f t="shared" si="68"/>
        <v>-15</v>
      </c>
      <c r="R232">
        <f t="shared" si="69"/>
        <v>0</v>
      </c>
      <c r="S232">
        <f t="shared" si="70"/>
        <v>15</v>
      </c>
      <c r="T232">
        <f t="shared" si="71"/>
        <v>0</v>
      </c>
      <c r="U232">
        <f t="shared" si="66"/>
        <v>30</v>
      </c>
      <c r="V232">
        <f t="shared" si="72"/>
        <v>0</v>
      </c>
      <c r="W232">
        <f>IF(ABS(V232)&gt;0,V232*(C232-A232),0)</f>
        <v>0</v>
      </c>
      <c r="X232">
        <f>SUM($W$34:W232)</f>
        <v>-27.880708999999626</v>
      </c>
      <c r="Y232">
        <f>IF(P232="close",X232,0)</f>
        <v>0</v>
      </c>
      <c r="Z232">
        <f t="shared" si="73"/>
        <v>0</v>
      </c>
    </row>
    <row r="233" spans="1:26">
      <c r="A233">
        <v>96.488410799999997</v>
      </c>
      <c r="B233" s="2">
        <f t="shared" si="56"/>
        <v>5.3884293260845866E-3</v>
      </c>
      <c r="C233">
        <v>104.5745652</v>
      </c>
      <c r="D233" s="3">
        <f t="shared" si="57"/>
        <v>-7.1971317854249673E-4</v>
      </c>
      <c r="E233" s="3">
        <f t="shared" si="58"/>
        <v>-1.7847828194407184E-3</v>
      </c>
      <c r="F233" s="3">
        <f>STDEV($E$3:E233)</f>
        <v>1.2807973210519507E-2</v>
      </c>
      <c r="G233" s="11">
        <f t="shared" si="64"/>
        <v>-0.13934935606945459</v>
      </c>
      <c r="H233" s="3">
        <f t="shared" si="59"/>
        <v>6.4945624633435371E-5</v>
      </c>
      <c r="I233" s="5">
        <f t="shared" si="60"/>
        <v>0.18560585204733679</v>
      </c>
      <c r="J233" s="6">
        <f t="shared" si="61"/>
        <v>1.3769751608476538E-2</v>
      </c>
      <c r="K233" s="4">
        <f t="shared" si="62"/>
        <v>1.0650696408982217E-3</v>
      </c>
      <c r="L233">
        <f t="shared" si="65"/>
        <v>-0.13934935606945459</v>
      </c>
      <c r="M233">
        <f>RSQ($D$3:D233,$B$3:B233)</f>
        <v>0.10096845506169719</v>
      </c>
      <c r="N233">
        <v>201</v>
      </c>
      <c r="O233" t="str">
        <f t="shared" si="63"/>
        <v/>
      </c>
      <c r="P233" t="str">
        <f t="shared" si="67"/>
        <v>close</v>
      </c>
      <c r="Q233">
        <f t="shared" si="68"/>
        <v>0</v>
      </c>
      <c r="R233">
        <f t="shared" si="69"/>
        <v>0</v>
      </c>
      <c r="S233">
        <f t="shared" si="70"/>
        <v>0</v>
      </c>
      <c r="T233">
        <f t="shared" si="71"/>
        <v>0</v>
      </c>
      <c r="U233">
        <f t="shared" si="66"/>
        <v>0</v>
      </c>
      <c r="V233">
        <f t="shared" si="72"/>
        <v>15</v>
      </c>
      <c r="W233">
        <f>IF(ABS(V233)&gt;0,V233*(C233-A233),0)</f>
        <v>121.29231599999997</v>
      </c>
      <c r="X233">
        <f>SUM($W$34:W233)</f>
        <v>93.411607000000345</v>
      </c>
      <c r="Y233">
        <f>IF(P233="close",X233,0)</f>
        <v>93.411607000000345</v>
      </c>
      <c r="Z233">
        <f t="shared" si="73"/>
        <v>30</v>
      </c>
    </row>
    <row r="234" spans="1:26">
      <c r="A234">
        <v>96.806884069999995</v>
      </c>
      <c r="B234" s="2">
        <f t="shared" si="56"/>
        <v>3.3006375310722642E-3</v>
      </c>
      <c r="C234">
        <v>103.5487804</v>
      </c>
      <c r="D234" s="3">
        <f t="shared" si="57"/>
        <v>-9.8091232608825303E-3</v>
      </c>
      <c r="E234" s="3">
        <f t="shared" si="58"/>
        <v>-1.0557548716986614E-2</v>
      </c>
      <c r="F234" s="3">
        <f>STDEV($E$3:E234)</f>
        <v>1.2798627400867865E-2</v>
      </c>
      <c r="G234" s="11">
        <f t="shared" si="64"/>
        <v>-0.82489695076760461</v>
      </c>
      <c r="H234" s="3">
        <f t="shared" si="59"/>
        <v>1.1337356478827442E-4</v>
      </c>
      <c r="I234" s="5">
        <f t="shared" si="60"/>
        <v>0.19240279653170597</v>
      </c>
      <c r="J234" s="6">
        <f t="shared" si="61"/>
        <v>1.3758074706961915E-2</v>
      </c>
      <c r="K234" s="4">
        <f t="shared" si="62"/>
        <v>7.4842545610408358E-4</v>
      </c>
      <c r="L234">
        <f t="shared" si="65"/>
        <v>-0.82489695076760461</v>
      </c>
      <c r="M234">
        <f>RSQ($D$3:D234,$B$3:B234)</f>
        <v>0.10015940788977118</v>
      </c>
      <c r="N234">
        <v>202</v>
      </c>
      <c r="O234" t="str">
        <f t="shared" si="63"/>
        <v/>
      </c>
      <c r="P234" t="str">
        <f t="shared" si="67"/>
        <v/>
      </c>
      <c r="Q234">
        <f t="shared" si="68"/>
        <v>0</v>
      </c>
      <c r="R234">
        <f t="shared" si="69"/>
        <v>0</v>
      </c>
      <c r="S234">
        <f t="shared" si="70"/>
        <v>0</v>
      </c>
      <c r="T234">
        <f t="shared" si="71"/>
        <v>0</v>
      </c>
      <c r="U234">
        <f t="shared" si="66"/>
        <v>0</v>
      </c>
      <c r="V234">
        <f t="shared" si="72"/>
        <v>0</v>
      </c>
      <c r="W234">
        <f>IF(ABS(V234)&gt;0,V234*(C234-A234),0)</f>
        <v>0</v>
      </c>
      <c r="X234">
        <f>SUM($W$34:W234)</f>
        <v>93.411607000000345</v>
      </c>
      <c r="Y234">
        <f>IF(P234="close",X234,0)</f>
        <v>0</v>
      </c>
      <c r="Z234">
        <f t="shared" si="73"/>
        <v>0</v>
      </c>
    </row>
    <row r="235" spans="1:26">
      <c r="A235">
        <v>96.353774169999994</v>
      </c>
      <c r="B235" s="2">
        <f t="shared" si="56"/>
        <v>-4.6805545323859651E-3</v>
      </c>
      <c r="C235">
        <v>103.2105572</v>
      </c>
      <c r="D235" s="3">
        <f t="shared" si="57"/>
        <v>-3.2663175625388787E-3</v>
      </c>
      <c r="E235" s="3">
        <f t="shared" si="58"/>
        <v>-2.1145512748910562E-3</v>
      </c>
      <c r="F235" s="3">
        <f>STDEV($E$3:E235)</f>
        <v>1.2771662116608684E-2</v>
      </c>
      <c r="G235" s="11">
        <f t="shared" si="64"/>
        <v>-0.16556586414396487</v>
      </c>
      <c r="H235" s="3">
        <f t="shared" si="59"/>
        <v>-4.4770868722765949E-4</v>
      </c>
      <c r="I235" s="5">
        <f t="shared" si="60"/>
        <v>0.15042183475240101</v>
      </c>
      <c r="J235" s="6">
        <f t="shared" si="61"/>
        <v>1.3485436383596809E-2</v>
      </c>
      <c r="K235" s="4">
        <f t="shared" si="62"/>
        <v>-1.1517662876478227E-3</v>
      </c>
      <c r="L235">
        <f t="shared" si="65"/>
        <v>-0.16556586414396487</v>
      </c>
      <c r="M235">
        <f>RSQ($D$3:D235,$B$3:B235)</f>
        <v>0.1003293877092533</v>
      </c>
      <c r="N235">
        <v>203</v>
      </c>
      <c r="O235" t="str">
        <f t="shared" si="63"/>
        <v/>
      </c>
      <c r="P235" t="str">
        <f t="shared" si="67"/>
        <v/>
      </c>
      <c r="Q235">
        <f t="shared" si="68"/>
        <v>0</v>
      </c>
      <c r="R235">
        <f t="shared" si="69"/>
        <v>0</v>
      </c>
      <c r="S235">
        <f t="shared" si="70"/>
        <v>0</v>
      </c>
      <c r="T235">
        <f t="shared" si="71"/>
        <v>0</v>
      </c>
      <c r="U235">
        <f t="shared" si="66"/>
        <v>0</v>
      </c>
      <c r="V235">
        <f t="shared" si="72"/>
        <v>0</v>
      </c>
      <c r="W235">
        <f>IF(ABS(V235)&gt;0,V235*(C235-A235),0)</f>
        <v>0</v>
      </c>
      <c r="X235">
        <f>SUM($W$34:W235)</f>
        <v>93.411607000000345</v>
      </c>
      <c r="Y235">
        <f>IF(P235="close",X235,0)</f>
        <v>0</v>
      </c>
      <c r="Z235">
        <f t="shared" si="73"/>
        <v>0</v>
      </c>
    </row>
    <row r="236" spans="1:26">
      <c r="A236">
        <v>97.053082590000002</v>
      </c>
      <c r="B236" s="2">
        <f t="shared" si="56"/>
        <v>7.2577169501030292E-3</v>
      </c>
      <c r="C236">
        <v>101.5765782</v>
      </c>
      <c r="D236" s="3">
        <f t="shared" si="57"/>
        <v>-1.583151030600188E-2</v>
      </c>
      <c r="E236" s="3">
        <f t="shared" si="58"/>
        <v>-1.4266085666654433E-2</v>
      </c>
      <c r="F236" s="3">
        <f>STDEV($E$3:E236)</f>
        <v>1.2777546354164592E-2</v>
      </c>
      <c r="G236" s="11">
        <f t="shared" si="64"/>
        <v>-1.1164964908935493</v>
      </c>
      <c r="H236" s="3">
        <f t="shared" si="59"/>
        <v>-1.9645985152063816E-3</v>
      </c>
      <c r="I236" s="5">
        <f t="shared" si="60"/>
        <v>5.4999923337223561E-2</v>
      </c>
      <c r="J236" s="6">
        <f t="shared" si="61"/>
        <v>1.3054093150965115E-2</v>
      </c>
      <c r="K236" s="4">
        <f t="shared" si="62"/>
        <v>-1.5654246393474471E-3</v>
      </c>
      <c r="L236">
        <f t="shared" si="65"/>
        <v>-1.1164964908935493</v>
      </c>
      <c r="M236">
        <f>RSQ($D$3:D236,$B$3:B236)</f>
        <v>9.7751006838971699E-2</v>
      </c>
      <c r="N236">
        <v>204</v>
      </c>
      <c r="O236" t="str">
        <f t="shared" si="63"/>
        <v/>
      </c>
      <c r="P236" t="str">
        <f t="shared" si="67"/>
        <v/>
      </c>
      <c r="Q236">
        <f t="shared" si="68"/>
        <v>0</v>
      </c>
      <c r="R236">
        <f t="shared" si="69"/>
        <v>0</v>
      </c>
      <c r="S236">
        <f t="shared" si="70"/>
        <v>0</v>
      </c>
      <c r="T236">
        <f t="shared" si="71"/>
        <v>0</v>
      </c>
      <c r="U236">
        <f t="shared" si="66"/>
        <v>0</v>
      </c>
      <c r="V236">
        <f t="shared" si="72"/>
        <v>0</v>
      </c>
      <c r="W236">
        <f>IF(ABS(V236)&gt;0,V236*(C236-A236),0)</f>
        <v>0</v>
      </c>
      <c r="X236">
        <f>SUM($W$34:W236)</f>
        <v>93.411607000000345</v>
      </c>
      <c r="Y236">
        <f>IF(P236="close",X236,0)</f>
        <v>0</v>
      </c>
      <c r="Z236">
        <f t="shared" si="73"/>
        <v>0</v>
      </c>
    </row>
    <row r="237" spans="1:26">
      <c r="A237">
        <v>96.203986119999996</v>
      </c>
      <c r="B237" s="2">
        <f t="shared" si="56"/>
        <v>-8.7487841430756788E-3</v>
      </c>
      <c r="C237">
        <v>103.1767687</v>
      </c>
      <c r="D237" s="3">
        <f t="shared" si="57"/>
        <v>1.5753538151770469E-2</v>
      </c>
      <c r="E237" s="3">
        <f t="shared" si="58"/>
        <v>1.773389998625172E-2</v>
      </c>
      <c r="F237" s="3">
        <f>STDEV($E$3:E237)</f>
        <v>1.2803890768961889E-2</v>
      </c>
      <c r="G237" s="11">
        <f t="shared" si="64"/>
        <v>1.3850399309279289</v>
      </c>
      <c r="H237" s="3">
        <f t="shared" si="59"/>
        <v>-1.7152940065081499E-3</v>
      </c>
      <c r="I237" s="5">
        <f t="shared" si="60"/>
        <v>3.0297676069981783E-2</v>
      </c>
      <c r="J237" s="6">
        <f t="shared" si="61"/>
        <v>1.3375744081654395E-2</v>
      </c>
      <c r="K237" s="4">
        <f t="shared" si="62"/>
        <v>-1.9803618344812501E-3</v>
      </c>
      <c r="L237">
        <f t="shared" si="65"/>
        <v>1.3850399309279289</v>
      </c>
      <c r="M237">
        <f>RSQ($D$3:D237,$B$3:B237)</f>
        <v>9.4931231142536349E-2</v>
      </c>
      <c r="N237">
        <v>205</v>
      </c>
      <c r="O237" t="str">
        <f t="shared" si="63"/>
        <v/>
      </c>
      <c r="P237" t="str">
        <f t="shared" si="67"/>
        <v/>
      </c>
      <c r="Q237">
        <f t="shared" si="68"/>
        <v>0</v>
      </c>
      <c r="R237">
        <f t="shared" si="69"/>
        <v>0</v>
      </c>
      <c r="S237">
        <f t="shared" si="70"/>
        <v>0</v>
      </c>
      <c r="T237">
        <f t="shared" si="71"/>
        <v>0</v>
      </c>
      <c r="U237">
        <f t="shared" si="66"/>
        <v>0</v>
      </c>
      <c r="V237">
        <f t="shared" si="72"/>
        <v>0</v>
      </c>
      <c r="W237">
        <f>IF(ABS(V237)&gt;0,V237*(C237-A237),0)</f>
        <v>0</v>
      </c>
      <c r="X237">
        <f>SUM($W$34:W237)</f>
        <v>93.411607000000345</v>
      </c>
      <c r="Y237">
        <f>IF(P237="close",X237,0)</f>
        <v>0</v>
      </c>
      <c r="Z237">
        <f t="shared" si="73"/>
        <v>0</v>
      </c>
    </row>
    <row r="238" spans="1:26">
      <c r="A238">
        <v>95.393160499999993</v>
      </c>
      <c r="B238" s="2">
        <f t="shared" si="56"/>
        <v>-8.4281915199295367E-3</v>
      </c>
      <c r="C238">
        <v>102.357563</v>
      </c>
      <c r="D238" s="3">
        <f t="shared" si="57"/>
        <v>-7.9398270591507468E-3</v>
      </c>
      <c r="E238" s="3">
        <f t="shared" si="58"/>
        <v>-5.5883697353805509E-3</v>
      </c>
      <c r="F238" s="3">
        <f>STDEV($E$3:E238)</f>
        <v>1.2781534639157884E-2</v>
      </c>
      <c r="G238" s="11">
        <f t="shared" si="64"/>
        <v>-0.43722212497549845</v>
      </c>
      <c r="H238" s="3">
        <f t="shared" si="59"/>
        <v>-2.1666393695337336E-3</v>
      </c>
      <c r="I238" s="5">
        <f t="shared" si="60"/>
        <v>2.1928542297530506E-2</v>
      </c>
      <c r="J238" s="6">
        <f t="shared" si="61"/>
        <v>1.3355413032271302E-2</v>
      </c>
      <c r="K238" s="4">
        <f t="shared" si="62"/>
        <v>-2.3514573237701964E-3</v>
      </c>
      <c r="L238">
        <f t="shared" si="65"/>
        <v>-0.43722212497549845</v>
      </c>
      <c r="M238">
        <f>RSQ($D$3:D238,$B$3:B238)</f>
        <v>9.5646663595878326E-2</v>
      </c>
      <c r="N238">
        <v>206</v>
      </c>
      <c r="O238" t="str">
        <f t="shared" si="63"/>
        <v/>
      </c>
      <c r="P238" t="str">
        <f t="shared" si="67"/>
        <v/>
      </c>
      <c r="Q238">
        <f t="shared" si="68"/>
        <v>0</v>
      </c>
      <c r="R238">
        <f t="shared" si="69"/>
        <v>0</v>
      </c>
      <c r="S238">
        <f t="shared" si="70"/>
        <v>0</v>
      </c>
      <c r="T238">
        <f t="shared" si="71"/>
        <v>0</v>
      </c>
      <c r="U238">
        <f t="shared" si="66"/>
        <v>0</v>
      </c>
      <c r="V238">
        <f t="shared" si="72"/>
        <v>0</v>
      </c>
      <c r="W238">
        <f>IF(ABS(V238)&gt;0,V238*(C238-A238),0)</f>
        <v>0</v>
      </c>
      <c r="X238">
        <f>SUM($W$34:W238)</f>
        <v>93.411607000000345</v>
      </c>
      <c r="Y238">
        <f>IF(P238="close",X238,0)</f>
        <v>0</v>
      </c>
      <c r="Z238">
        <f t="shared" si="73"/>
        <v>0</v>
      </c>
    </row>
    <row r="239" spans="1:26">
      <c r="A239">
        <v>97.294713229999999</v>
      </c>
      <c r="B239" s="2">
        <f t="shared" si="56"/>
        <v>1.9933847668250869E-2</v>
      </c>
      <c r="C239">
        <v>102.81720110000001</v>
      </c>
      <c r="D239" s="3">
        <f t="shared" si="57"/>
        <v>4.4905142964375431E-3</v>
      </c>
      <c r="E239" s="3">
        <f t="shared" si="58"/>
        <v>6.005283345214156E-3</v>
      </c>
      <c r="F239" s="3">
        <f>STDEV($E$3:E239)</f>
        <v>1.2760725426266283E-2</v>
      </c>
      <c r="G239" s="11">
        <f t="shared" si="64"/>
        <v>0.47060673626383859</v>
      </c>
      <c r="H239" s="3">
        <f t="shared" si="59"/>
        <v>-2.4522550816996592E-3</v>
      </c>
      <c r="I239" s="5">
        <f t="shared" si="60"/>
        <v>4.7029858385855106E-2</v>
      </c>
      <c r="J239" s="6">
        <f t="shared" si="61"/>
        <v>1.3025026778283291E-2</v>
      </c>
      <c r="K239" s="4">
        <f t="shared" si="62"/>
        <v>-1.5147690487766128E-3</v>
      </c>
      <c r="L239">
        <f t="shared" si="65"/>
        <v>0.47060673626383859</v>
      </c>
      <c r="M239">
        <f>RSQ($D$3:D239,$B$3:B239)</f>
        <v>9.5918221567267162E-2</v>
      </c>
      <c r="N239">
        <v>207</v>
      </c>
      <c r="O239" t="str">
        <f t="shared" si="63"/>
        <v/>
      </c>
      <c r="P239" t="str">
        <f t="shared" si="67"/>
        <v/>
      </c>
      <c r="Q239">
        <f t="shared" si="68"/>
        <v>0</v>
      </c>
      <c r="R239">
        <f t="shared" si="69"/>
        <v>0</v>
      </c>
      <c r="S239">
        <f t="shared" si="70"/>
        <v>0</v>
      </c>
      <c r="T239">
        <f t="shared" si="71"/>
        <v>0</v>
      </c>
      <c r="U239">
        <f t="shared" si="66"/>
        <v>0</v>
      </c>
      <c r="V239">
        <f t="shared" si="72"/>
        <v>0</v>
      </c>
      <c r="W239">
        <f>IF(ABS(V239)&gt;0,V239*(C239-A239),0)</f>
        <v>0</v>
      </c>
      <c r="X239">
        <f>SUM($W$34:W239)</f>
        <v>93.411607000000345</v>
      </c>
      <c r="Y239">
        <f>IF(P239="close",X239,0)</f>
        <v>0</v>
      </c>
      <c r="Z239">
        <f t="shared" si="73"/>
        <v>0</v>
      </c>
    </row>
    <row r="240" spans="1:26">
      <c r="A240">
        <v>97.34438136</v>
      </c>
      <c r="B240" s="2">
        <f t="shared" si="56"/>
        <v>5.1049156065229907E-4</v>
      </c>
      <c r="C240">
        <v>101.7106192</v>
      </c>
      <c r="D240" s="3">
        <f t="shared" si="57"/>
        <v>-1.0762614505755195E-2</v>
      </c>
      <c r="E240" s="3">
        <f t="shared" si="58"/>
        <v>-8.2288954675811526E-3</v>
      </c>
      <c r="F240" s="3">
        <f>STDEV($E$3:E240)</f>
        <v>1.2744564591591952E-2</v>
      </c>
      <c r="G240" s="11">
        <f t="shared" si="64"/>
        <v>-0.64567882319102932</v>
      </c>
      <c r="H240" s="3">
        <f t="shared" si="59"/>
        <v>-2.5529715368596225E-3</v>
      </c>
      <c r="I240" s="5">
        <f t="shared" si="60"/>
        <v>3.7713647334305503E-2</v>
      </c>
      <c r="J240" s="6">
        <f t="shared" si="61"/>
        <v>1.3060610415278645E-2</v>
      </c>
      <c r="K240" s="4">
        <f t="shared" si="62"/>
        <v>-2.5337190381740423E-3</v>
      </c>
      <c r="L240">
        <f t="shared" si="65"/>
        <v>-0.64567882319102932</v>
      </c>
      <c r="M240">
        <f>RSQ($D$3:D240,$B$3:B240)</f>
        <v>9.5559390882695813E-2</v>
      </c>
      <c r="N240">
        <v>208</v>
      </c>
      <c r="O240" t="str">
        <f t="shared" si="63"/>
        <v/>
      </c>
      <c r="P240" t="str">
        <f t="shared" si="67"/>
        <v/>
      </c>
      <c r="Q240">
        <f t="shared" si="68"/>
        <v>0</v>
      </c>
      <c r="R240">
        <f t="shared" si="69"/>
        <v>0</v>
      </c>
      <c r="S240">
        <f t="shared" si="70"/>
        <v>0</v>
      </c>
      <c r="T240">
        <f t="shared" si="71"/>
        <v>0</v>
      </c>
      <c r="U240">
        <f t="shared" si="66"/>
        <v>0</v>
      </c>
      <c r="V240">
        <f t="shared" si="72"/>
        <v>0</v>
      </c>
      <c r="W240">
        <f>IF(ABS(V240)&gt;0,V240*(C240-A240),0)</f>
        <v>0</v>
      </c>
      <c r="X240">
        <f>SUM($W$34:W240)</f>
        <v>93.411607000000345</v>
      </c>
      <c r="Y240">
        <f>IF(P240="close",X240,0)</f>
        <v>0</v>
      </c>
      <c r="Z240">
        <f t="shared" si="73"/>
        <v>0</v>
      </c>
    </row>
    <row r="241" spans="1:26">
      <c r="A241">
        <v>97.196455670000006</v>
      </c>
      <c r="B241" s="2">
        <f t="shared" si="56"/>
        <v>-1.5196119995147287E-3</v>
      </c>
      <c r="C241">
        <v>102.3705112</v>
      </c>
      <c r="D241" s="3">
        <f t="shared" si="57"/>
        <v>6.4879361190635565E-3</v>
      </c>
      <c r="E241" s="3">
        <f t="shared" si="58"/>
        <v>9.0846594528758776E-3</v>
      </c>
      <c r="F241" s="3">
        <f>STDEV($E$3:E241)</f>
        <v>1.2731856918692105E-2</v>
      </c>
      <c r="G241" s="11">
        <f t="shared" si="64"/>
        <v>0.71353766468568747</v>
      </c>
      <c r="H241" s="3">
        <f t="shared" si="59"/>
        <v>-2.4817537757860315E-3</v>
      </c>
      <c r="I241" s="5">
        <f t="shared" si="60"/>
        <v>7.565717963730445E-2</v>
      </c>
      <c r="J241" s="6">
        <f t="shared" si="61"/>
        <v>1.3071096340327474E-2</v>
      </c>
      <c r="K241" s="4">
        <f t="shared" si="62"/>
        <v>-2.5967233338123207E-3</v>
      </c>
      <c r="L241">
        <f t="shared" si="65"/>
        <v>0.71353766468568747</v>
      </c>
      <c r="M241">
        <f>RSQ($D$3:D241,$B$3:B241)</f>
        <v>9.5323211259580182E-2</v>
      </c>
      <c r="N241">
        <v>209</v>
      </c>
      <c r="O241" t="str">
        <f t="shared" si="63"/>
        <v/>
      </c>
      <c r="P241" t="str">
        <f t="shared" si="67"/>
        <v/>
      </c>
      <c r="Q241">
        <f t="shared" si="68"/>
        <v>0</v>
      </c>
      <c r="R241">
        <f t="shared" si="69"/>
        <v>0</v>
      </c>
      <c r="S241">
        <f t="shared" si="70"/>
        <v>0</v>
      </c>
      <c r="T241">
        <f t="shared" si="71"/>
        <v>0</v>
      </c>
      <c r="U241">
        <f t="shared" si="66"/>
        <v>0</v>
      </c>
      <c r="V241">
        <f t="shared" si="72"/>
        <v>0</v>
      </c>
      <c r="W241">
        <f>IF(ABS(V241)&gt;0,V241*(C241-A241),0)</f>
        <v>0</v>
      </c>
      <c r="X241">
        <f>SUM($W$34:W241)</f>
        <v>93.411607000000345</v>
      </c>
      <c r="Y241">
        <f>IF(P241="close",X241,0)</f>
        <v>0</v>
      </c>
      <c r="Z241">
        <f t="shared" si="73"/>
        <v>0</v>
      </c>
    </row>
    <row r="242" spans="1:26">
      <c r="A242">
        <v>98.992951779999999</v>
      </c>
      <c r="B242" s="2">
        <f t="shared" si="56"/>
        <v>1.8483144242413839E-2</v>
      </c>
      <c r="C242">
        <v>101.88371600000001</v>
      </c>
      <c r="D242" s="3">
        <f t="shared" si="57"/>
        <v>-4.7552287694348147E-3</v>
      </c>
      <c r="E242" s="3">
        <f t="shared" si="58"/>
        <v>-3.0177179986375421E-3</v>
      </c>
      <c r="F242" s="3">
        <f>STDEV($E$3:E242)</f>
        <v>1.2706555215169541E-2</v>
      </c>
      <c r="G242" s="11">
        <f t="shared" si="64"/>
        <v>-0.23749300636846737</v>
      </c>
      <c r="H242" s="3">
        <f t="shared" si="59"/>
        <v>-2.7766561318322992E-3</v>
      </c>
      <c r="I242" s="5">
        <f t="shared" si="60"/>
        <v>5.6221243929399631E-2</v>
      </c>
      <c r="J242" s="6">
        <f t="shared" si="61"/>
        <v>1.3044586563338791E-2</v>
      </c>
      <c r="K242" s="4">
        <f t="shared" si="62"/>
        <v>-1.7375107707972724E-3</v>
      </c>
      <c r="L242">
        <f t="shared" si="65"/>
        <v>-0.23749300636846737</v>
      </c>
      <c r="M242">
        <f>RSQ($D$3:D242,$B$3:B242)</f>
        <v>9.3070376164717902E-2</v>
      </c>
      <c r="N242">
        <v>210</v>
      </c>
      <c r="O242" t="str">
        <f t="shared" si="63"/>
        <v/>
      </c>
      <c r="P242" t="str">
        <f t="shared" si="67"/>
        <v/>
      </c>
      <c r="Q242">
        <f t="shared" si="68"/>
        <v>0</v>
      </c>
      <c r="R242">
        <f t="shared" si="69"/>
        <v>0</v>
      </c>
      <c r="S242">
        <f t="shared" si="70"/>
        <v>0</v>
      </c>
      <c r="T242">
        <f t="shared" si="71"/>
        <v>0</v>
      </c>
      <c r="U242">
        <f t="shared" si="66"/>
        <v>0</v>
      </c>
      <c r="V242">
        <f t="shared" si="72"/>
        <v>0</v>
      </c>
      <c r="W242">
        <f>IF(ABS(V242)&gt;0,V242*(C242-A242),0)</f>
        <v>0</v>
      </c>
      <c r="X242">
        <f>SUM($W$34:W242)</f>
        <v>93.411607000000345</v>
      </c>
      <c r="Y242">
        <f>IF(P242="close",X242,0)</f>
        <v>0</v>
      </c>
      <c r="Z242">
        <f t="shared" si="73"/>
        <v>0</v>
      </c>
    </row>
    <row r="243" spans="1:26">
      <c r="A243">
        <v>98.989683749999998</v>
      </c>
      <c r="B243" s="2">
        <f t="shared" si="56"/>
        <v>-3.3012754355115932E-5</v>
      </c>
      <c r="C243">
        <v>102.60623940000001</v>
      </c>
      <c r="D243" s="3">
        <f t="shared" si="57"/>
        <v>7.0916475013534054E-3</v>
      </c>
      <c r="E243" s="3">
        <f t="shared" si="58"/>
        <v>9.5977224598511809E-3</v>
      </c>
      <c r="F243" s="3">
        <f>STDEV($E$3:E243)</f>
        <v>1.2695585493292838E-2</v>
      </c>
      <c r="G243" s="11">
        <f t="shared" si="64"/>
        <v>0.75598895891187701</v>
      </c>
      <c r="H243" s="3">
        <f t="shared" si="59"/>
        <v>-2.5041734659887265E-3</v>
      </c>
      <c r="I243" s="5">
        <f t="shared" si="60"/>
        <v>5.759872346897689E-2</v>
      </c>
      <c r="J243" s="6">
        <f t="shared" si="61"/>
        <v>1.3166716088078253E-2</v>
      </c>
      <c r="K243" s="4">
        <f t="shared" si="62"/>
        <v>-2.506074958497776E-3</v>
      </c>
      <c r="L243">
        <f t="shared" si="65"/>
        <v>0.75598895891187701</v>
      </c>
      <c r="M243">
        <f>RSQ($D$3:D243,$B$3:B243)</f>
        <v>9.2959720380909217E-2</v>
      </c>
      <c r="N243">
        <v>211</v>
      </c>
      <c r="O243" t="str">
        <f t="shared" si="63"/>
        <v/>
      </c>
      <c r="P243" t="str">
        <f t="shared" si="67"/>
        <v/>
      </c>
      <c r="Q243">
        <f t="shared" si="68"/>
        <v>0</v>
      </c>
      <c r="R243">
        <f t="shared" si="69"/>
        <v>0</v>
      </c>
      <c r="S243">
        <f t="shared" si="70"/>
        <v>0</v>
      </c>
      <c r="T243">
        <f t="shared" si="71"/>
        <v>0</v>
      </c>
      <c r="U243">
        <f t="shared" si="66"/>
        <v>0</v>
      </c>
      <c r="V243">
        <f t="shared" si="72"/>
        <v>0</v>
      </c>
      <c r="W243">
        <f>IF(ABS(V243)&gt;0,V243*(C243-A243),0)</f>
        <v>0</v>
      </c>
      <c r="X243">
        <f>SUM($W$34:W243)</f>
        <v>93.411607000000345</v>
      </c>
      <c r="Y243">
        <f>IF(P243="close",X243,0)</f>
        <v>0</v>
      </c>
      <c r="Z243">
        <f t="shared" si="73"/>
        <v>0</v>
      </c>
    </row>
    <row r="244" spans="1:26">
      <c r="A244">
        <v>100.7647352</v>
      </c>
      <c r="B244" s="2">
        <f t="shared" si="56"/>
        <v>1.7931681188950221E-2</v>
      </c>
      <c r="C244">
        <v>103.1344508</v>
      </c>
      <c r="D244" s="3">
        <f t="shared" si="57"/>
        <v>5.147946197899436E-3</v>
      </c>
      <c r="E244" s="3">
        <f t="shared" si="58"/>
        <v>6.1477193468863186E-3</v>
      </c>
      <c r="F244" s="3">
        <f>STDEV($E$3:E244)</f>
        <v>1.2675597682999865E-2</v>
      </c>
      <c r="G244" s="11">
        <f t="shared" si="64"/>
        <v>0.48500429728307465</v>
      </c>
      <c r="H244" s="3">
        <f t="shared" si="59"/>
        <v>-2.4200572799742992E-3</v>
      </c>
      <c r="I244" s="5">
        <f t="shared" si="60"/>
        <v>7.9205296816375337E-2</v>
      </c>
      <c r="J244" s="6">
        <f t="shared" si="61"/>
        <v>1.3213093470057833E-2</v>
      </c>
      <c r="K244" s="4">
        <f t="shared" si="62"/>
        <v>-9.9977314898688275E-4</v>
      </c>
      <c r="L244">
        <f t="shared" si="65"/>
        <v>0.48500429728307465</v>
      </c>
      <c r="M244">
        <f>RSQ($D$3:D244,$B$3:B244)</f>
        <v>9.3460029107207215E-2</v>
      </c>
      <c r="N244">
        <v>212</v>
      </c>
      <c r="O244" t="str">
        <f t="shared" si="63"/>
        <v/>
      </c>
      <c r="P244" t="str">
        <f t="shared" si="67"/>
        <v/>
      </c>
      <c r="Q244">
        <f t="shared" si="68"/>
        <v>0</v>
      </c>
      <c r="R244">
        <f t="shared" si="69"/>
        <v>0</v>
      </c>
      <c r="S244">
        <f t="shared" si="70"/>
        <v>0</v>
      </c>
      <c r="T244">
        <f t="shared" si="71"/>
        <v>0</v>
      </c>
      <c r="U244">
        <f t="shared" si="66"/>
        <v>0</v>
      </c>
      <c r="V244">
        <f t="shared" si="72"/>
        <v>0</v>
      </c>
      <c r="W244">
        <f>IF(ABS(V244)&gt;0,V244*(C244-A244),0)</f>
        <v>0</v>
      </c>
      <c r="X244">
        <f>SUM($W$34:W244)</f>
        <v>93.411607000000345</v>
      </c>
      <c r="Y244">
        <f>IF(P244="close",X244,0)</f>
        <v>0</v>
      </c>
      <c r="Z244">
        <f t="shared" si="73"/>
        <v>0</v>
      </c>
    </row>
    <row r="245" spans="1:26">
      <c r="A245">
        <v>98.323017669999999</v>
      </c>
      <c r="B245" s="2">
        <f t="shared" si="56"/>
        <v>-2.4231865693425701E-2</v>
      </c>
      <c r="C245">
        <v>102.2547205</v>
      </c>
      <c r="D245" s="3">
        <f t="shared" si="57"/>
        <v>-8.5299363420859118E-3</v>
      </c>
      <c r="E245" s="3">
        <f t="shared" si="58"/>
        <v>-3.6175695222783076E-3</v>
      </c>
      <c r="F245" s="3">
        <f>STDEV($E$3:E245)</f>
        <v>1.2651415166376459E-2</v>
      </c>
      <c r="G245" s="11">
        <f t="shared" si="64"/>
        <v>-0.28594188671419829</v>
      </c>
      <c r="H245" s="3">
        <f t="shared" si="59"/>
        <v>-2.7465022282612715E-3</v>
      </c>
      <c r="I245" s="5">
        <f t="shared" si="60"/>
        <v>8.9380843346864094E-2</v>
      </c>
      <c r="J245" s="6">
        <f t="shared" si="61"/>
        <v>1.3197601084284107E-2</v>
      </c>
      <c r="K245" s="4">
        <f t="shared" si="62"/>
        <v>-4.9123668198076042E-3</v>
      </c>
      <c r="L245">
        <f t="shared" si="65"/>
        <v>-0.28594188671419829</v>
      </c>
      <c r="M245">
        <f>RSQ($D$3:D245,$B$3:B245)</f>
        <v>9.5040139945121949E-2</v>
      </c>
      <c r="N245">
        <v>213</v>
      </c>
      <c r="O245" t="str">
        <f t="shared" si="63"/>
        <v/>
      </c>
      <c r="P245" t="str">
        <f t="shared" si="67"/>
        <v/>
      </c>
      <c r="Q245">
        <f t="shared" si="68"/>
        <v>0</v>
      </c>
      <c r="R245">
        <f t="shared" si="69"/>
        <v>0</v>
      </c>
      <c r="S245">
        <f t="shared" si="70"/>
        <v>0</v>
      </c>
      <c r="T245">
        <f t="shared" si="71"/>
        <v>0</v>
      </c>
      <c r="U245">
        <f t="shared" si="66"/>
        <v>0</v>
      </c>
      <c r="V245">
        <f t="shared" si="72"/>
        <v>0</v>
      </c>
      <c r="W245">
        <f>IF(ABS(V245)&gt;0,V245*(C245-A245),0)</f>
        <v>0</v>
      </c>
      <c r="X245">
        <f>SUM($W$34:W245)</f>
        <v>93.411607000000345</v>
      </c>
      <c r="Y245">
        <f>IF(P245="close",X245,0)</f>
        <v>0</v>
      </c>
      <c r="Z245">
        <f t="shared" si="73"/>
        <v>0</v>
      </c>
    </row>
    <row r="246" spans="1:26">
      <c r="A246">
        <v>93.570298719999997</v>
      </c>
      <c r="B246" s="2">
        <f t="shared" si="56"/>
        <v>-4.833780596473837E-2</v>
      </c>
      <c r="C246">
        <v>101.4692884</v>
      </c>
      <c r="D246" s="3">
        <f t="shared" si="57"/>
        <v>-7.6811329213892707E-3</v>
      </c>
      <c r="E246" s="3">
        <f t="shared" si="58"/>
        <v>1.4708522531566119E-3</v>
      </c>
      <c r="F246" s="3">
        <f>STDEV($E$3:E246)</f>
        <v>1.2625755063464573E-2</v>
      </c>
      <c r="G246" s="11">
        <f t="shared" si="64"/>
        <v>0.11649618147692803</v>
      </c>
      <c r="H246" s="3">
        <f t="shared" si="59"/>
        <v>-3.0474009674029924E-3</v>
      </c>
      <c r="I246" s="5">
        <f t="shared" si="60"/>
        <v>0.12629005568842086</v>
      </c>
      <c r="J246" s="6">
        <f t="shared" si="61"/>
        <v>1.3099290423657248E-2</v>
      </c>
      <c r="K246" s="4">
        <f t="shared" si="62"/>
        <v>-9.1519851745458826E-3</v>
      </c>
      <c r="L246">
        <f t="shared" si="65"/>
        <v>0.11649618147692803</v>
      </c>
      <c r="M246">
        <f>RSQ($D$3:D246,$B$3:B246)</f>
        <v>9.5057825488393866E-2</v>
      </c>
      <c r="N246">
        <v>214</v>
      </c>
      <c r="O246" t="str">
        <f t="shared" si="63"/>
        <v/>
      </c>
      <c r="P246" t="str">
        <f t="shared" si="67"/>
        <v/>
      </c>
      <c r="Q246">
        <f t="shared" si="68"/>
        <v>0</v>
      </c>
      <c r="R246">
        <f t="shared" si="69"/>
        <v>0</v>
      </c>
      <c r="S246">
        <f t="shared" si="70"/>
        <v>0</v>
      </c>
      <c r="T246">
        <f t="shared" si="71"/>
        <v>0</v>
      </c>
      <c r="U246">
        <f t="shared" si="66"/>
        <v>0</v>
      </c>
      <c r="V246">
        <f t="shared" si="72"/>
        <v>0</v>
      </c>
      <c r="W246">
        <f>IF(ABS(V246)&gt;0,V246*(C246-A246),0)</f>
        <v>0</v>
      </c>
      <c r="X246">
        <f>SUM($W$34:W246)</f>
        <v>93.411607000000345</v>
      </c>
      <c r="Y246">
        <f>IF(P246="close",X246,0)</f>
        <v>0</v>
      </c>
      <c r="Z246">
        <f t="shared" si="73"/>
        <v>0</v>
      </c>
    </row>
    <row r="247" spans="1:26">
      <c r="A247">
        <v>94.006972559999994</v>
      </c>
      <c r="B247" s="2">
        <f t="shared" si="56"/>
        <v>4.6667996786747615E-3</v>
      </c>
      <c r="C247">
        <v>100.5799099</v>
      </c>
      <c r="D247" s="3">
        <f t="shared" si="57"/>
        <v>-8.7650018446368879E-3</v>
      </c>
      <c r="E247" s="3">
        <f t="shared" si="58"/>
        <v>-6.0531027165536284E-3</v>
      </c>
      <c r="F247" s="3">
        <f>STDEV($E$3:E247)</f>
        <v>1.2605615057241965E-2</v>
      </c>
      <c r="G247" s="11">
        <f t="shared" si="64"/>
        <v>-0.48019098545105121</v>
      </c>
      <c r="H247" s="3">
        <f t="shared" si="59"/>
        <v>-3.4622933385188856E-3</v>
      </c>
      <c r="I247" s="5">
        <f t="shared" si="60"/>
        <v>0.16079417633128773</v>
      </c>
      <c r="J247" s="6">
        <f t="shared" si="61"/>
        <v>1.3118333335599234E-2</v>
      </c>
      <c r="K247" s="4">
        <f t="shared" si="62"/>
        <v>-2.7118991280832591E-3</v>
      </c>
      <c r="L247">
        <f t="shared" si="65"/>
        <v>-0.48019098545105121</v>
      </c>
      <c r="M247">
        <f>RSQ($D$3:D247,$B$3:B247)</f>
        <v>9.421191993736569E-2</v>
      </c>
      <c r="N247">
        <v>215</v>
      </c>
      <c r="O247" t="str">
        <f t="shared" si="63"/>
        <v/>
      </c>
      <c r="P247" t="str">
        <f t="shared" si="67"/>
        <v/>
      </c>
      <c r="Q247">
        <f t="shared" si="68"/>
        <v>0</v>
      </c>
      <c r="R247">
        <f t="shared" si="69"/>
        <v>0</v>
      </c>
      <c r="S247">
        <f t="shared" si="70"/>
        <v>0</v>
      </c>
      <c r="T247">
        <f t="shared" si="71"/>
        <v>0</v>
      </c>
      <c r="U247">
        <f t="shared" si="66"/>
        <v>0</v>
      </c>
      <c r="V247">
        <f t="shared" si="72"/>
        <v>0</v>
      </c>
      <c r="W247">
        <f>IF(ABS(V247)&gt;0,V247*(C247-A247),0)</f>
        <v>0</v>
      </c>
      <c r="X247">
        <f>SUM($W$34:W247)</f>
        <v>93.411607000000345</v>
      </c>
      <c r="Y247">
        <f>IF(P247="close",X247,0)</f>
        <v>0</v>
      </c>
      <c r="Z247">
        <f t="shared" si="73"/>
        <v>0</v>
      </c>
    </row>
    <row r="248" spans="1:26">
      <c r="A248">
        <v>93.203959909999995</v>
      </c>
      <c r="B248" s="2">
        <f t="shared" si="56"/>
        <v>-8.5420541490949121E-3</v>
      </c>
      <c r="C248">
        <v>101.50667129999999</v>
      </c>
      <c r="D248" s="3">
        <f t="shared" si="57"/>
        <v>9.2141800576418052E-3</v>
      </c>
      <c r="E248" s="3">
        <f t="shared" si="58"/>
        <v>1.2578843385370722E-2</v>
      </c>
      <c r="F248" s="3">
        <f>STDEV($E$3:E248)</f>
        <v>1.2605865893812551E-2</v>
      </c>
      <c r="G248" s="11">
        <f t="shared" si="64"/>
        <v>0.99785635444090426</v>
      </c>
      <c r="H248" s="3">
        <f t="shared" si="59"/>
        <v>-2.481416846318518E-3</v>
      </c>
      <c r="I248" s="5">
        <f t="shared" si="60"/>
        <v>0.10339977550996741</v>
      </c>
      <c r="J248" s="6">
        <f t="shared" si="61"/>
        <v>1.2759409095576489E-2</v>
      </c>
      <c r="K248" s="4">
        <f t="shared" si="62"/>
        <v>-3.3646633277289177E-3</v>
      </c>
      <c r="L248">
        <f t="shared" si="65"/>
        <v>0.99785635444090426</v>
      </c>
      <c r="M248">
        <f>RSQ($D$3:D248,$B$3:B248)</f>
        <v>9.2794166925942556E-2</v>
      </c>
      <c r="N248">
        <v>216</v>
      </c>
      <c r="O248" t="str">
        <f t="shared" si="63"/>
        <v/>
      </c>
      <c r="P248" t="str">
        <f t="shared" si="67"/>
        <v/>
      </c>
      <c r="Q248">
        <f t="shared" si="68"/>
        <v>0</v>
      </c>
      <c r="R248">
        <f t="shared" si="69"/>
        <v>0</v>
      </c>
      <c r="S248">
        <f t="shared" si="70"/>
        <v>0</v>
      </c>
      <c r="T248">
        <f t="shared" si="71"/>
        <v>0</v>
      </c>
      <c r="U248">
        <f t="shared" si="66"/>
        <v>0</v>
      </c>
      <c r="V248">
        <f t="shared" si="72"/>
        <v>0</v>
      </c>
      <c r="W248">
        <f>IF(ABS(V248)&gt;0,V248*(C248-A248),0)</f>
        <v>0</v>
      </c>
      <c r="X248">
        <f>SUM($W$34:W248)</f>
        <v>93.411607000000345</v>
      </c>
      <c r="Y248">
        <f>IF(P248="close",X248,0)</f>
        <v>0</v>
      </c>
      <c r="Z248">
        <f t="shared" si="73"/>
        <v>0</v>
      </c>
    </row>
    <row r="249" spans="1:26">
      <c r="A249">
        <v>89.608908409999998</v>
      </c>
      <c r="B249" s="2">
        <f t="shared" si="56"/>
        <v>-3.857187509491513E-2</v>
      </c>
      <c r="C249">
        <v>101.7025828</v>
      </c>
      <c r="D249" s="3">
        <f t="shared" si="57"/>
        <v>1.930035705938948E-3</v>
      </c>
      <c r="E249" s="3">
        <f t="shared" si="58"/>
        <v>7.1279752948289919E-3</v>
      </c>
      <c r="F249" s="3">
        <f>STDEV($E$3:E249)</f>
        <v>1.2588534481068527E-2</v>
      </c>
      <c r="G249" s="11">
        <f t="shared" si="64"/>
        <v>0.56622757045695138</v>
      </c>
      <c r="H249" s="3">
        <f t="shared" si="59"/>
        <v>-1.8999420064217682E-3</v>
      </c>
      <c r="I249" s="5">
        <f t="shared" si="60"/>
        <v>8.5502651202535029E-2</v>
      </c>
      <c r="J249" s="6">
        <f t="shared" si="61"/>
        <v>1.2663332074535062E-2</v>
      </c>
      <c r="K249" s="4">
        <f t="shared" si="62"/>
        <v>-5.1979395888900439E-3</v>
      </c>
      <c r="L249">
        <f t="shared" si="65"/>
        <v>0.56622757045695138</v>
      </c>
      <c r="M249">
        <f>RSQ($D$3:D249,$B$3:B249)</f>
        <v>8.8745657252819701E-2</v>
      </c>
      <c r="N249">
        <v>217</v>
      </c>
      <c r="O249" t="str">
        <f t="shared" si="63"/>
        <v/>
      </c>
      <c r="P249" t="str">
        <f t="shared" si="67"/>
        <v/>
      </c>
      <c r="Q249">
        <f t="shared" si="68"/>
        <v>0</v>
      </c>
      <c r="R249">
        <f t="shared" si="69"/>
        <v>0</v>
      </c>
      <c r="S249">
        <f t="shared" si="70"/>
        <v>0</v>
      </c>
      <c r="T249">
        <f t="shared" si="71"/>
        <v>0</v>
      </c>
      <c r="U249">
        <f t="shared" si="66"/>
        <v>0</v>
      </c>
      <c r="V249">
        <f t="shared" si="72"/>
        <v>0</v>
      </c>
      <c r="W249">
        <f>IF(ABS(V249)&gt;0,V249*(C249-A249),0)</f>
        <v>0</v>
      </c>
      <c r="X249">
        <f>SUM($W$34:W249)</f>
        <v>93.411607000000345</v>
      </c>
      <c r="Y249">
        <f>IF(P249="close",X249,0)</f>
        <v>0</v>
      </c>
      <c r="Z249">
        <f t="shared" si="73"/>
        <v>0</v>
      </c>
    </row>
    <row r="250" spans="1:26">
      <c r="A250">
        <v>90.966449740000002</v>
      </c>
      <c r="B250" s="2">
        <f t="shared" si="56"/>
        <v>1.5149624675580887E-2</v>
      </c>
      <c r="C250">
        <v>99.063160550000006</v>
      </c>
      <c r="D250" s="3">
        <f t="shared" si="57"/>
        <v>-2.5952362047584061E-2</v>
      </c>
      <c r="E250" s="3">
        <f t="shared" si="58"/>
        <v>-2.3366310573466394E-2</v>
      </c>
      <c r="F250" s="3">
        <f>STDEV($E$3:E250)</f>
        <v>1.2650095492297796E-2</v>
      </c>
      <c r="G250" s="11">
        <f t="shared" si="64"/>
        <v>-1.8471252321923837</v>
      </c>
      <c r="H250" s="3">
        <f t="shared" si="59"/>
        <v>-3.0502216600905578E-3</v>
      </c>
      <c r="I250" s="5">
        <f t="shared" si="60"/>
        <v>3.0639055152374049E-2</v>
      </c>
      <c r="J250" s="6">
        <f t="shared" si="61"/>
        <v>1.3339247966880503E-2</v>
      </c>
      <c r="K250" s="4">
        <f t="shared" si="62"/>
        <v>-2.5860514741176681E-3</v>
      </c>
      <c r="L250">
        <f t="shared" si="65"/>
        <v>-1.8471252321923837</v>
      </c>
      <c r="M250">
        <f>RSQ($D$3:D250,$B$3:B250)</f>
        <v>8.1587628824551686E-2</v>
      </c>
      <c r="N250">
        <v>218</v>
      </c>
      <c r="O250" t="str">
        <f t="shared" si="63"/>
        <v>buyY</v>
      </c>
      <c r="P250" t="str">
        <f t="shared" si="67"/>
        <v/>
      </c>
      <c r="Q250">
        <f t="shared" si="68"/>
        <v>-10</v>
      </c>
      <c r="R250">
        <f t="shared" si="69"/>
        <v>0</v>
      </c>
      <c r="S250">
        <f t="shared" si="70"/>
        <v>10</v>
      </c>
      <c r="T250">
        <f t="shared" si="71"/>
        <v>0</v>
      </c>
      <c r="U250">
        <f t="shared" si="66"/>
        <v>20</v>
      </c>
      <c r="V250">
        <f t="shared" si="72"/>
        <v>-10</v>
      </c>
      <c r="W250">
        <f>IF(ABS(V250)&gt;0,V250*(C250-A250),0)</f>
        <v>-80.967108100000047</v>
      </c>
      <c r="X250">
        <f>SUM($W$34:W250)</f>
        <v>12.444498900000298</v>
      </c>
      <c r="Y250">
        <f>IF(P250="close",X250,0)</f>
        <v>0</v>
      </c>
      <c r="Z250">
        <f t="shared" si="73"/>
        <v>20</v>
      </c>
    </row>
    <row r="251" spans="1:26">
      <c r="A251">
        <v>90.785508640000003</v>
      </c>
      <c r="B251" s="2">
        <f t="shared" si="56"/>
        <v>-1.9890970848830919E-3</v>
      </c>
      <c r="C251">
        <v>98.045023229999998</v>
      </c>
      <c r="D251" s="3">
        <f t="shared" si="57"/>
        <v>-1.0277658358034368E-2</v>
      </c>
      <c r="E251" s="3">
        <f t="shared" si="58"/>
        <v>-6.5599733623188747E-3</v>
      </c>
      <c r="F251" s="3">
        <f>STDEV($E$3:E251)</f>
        <v>1.2631145516901332E-2</v>
      </c>
      <c r="G251" s="11">
        <f t="shared" si="64"/>
        <v>-0.51934904506809643</v>
      </c>
      <c r="H251" s="3">
        <f t="shared" si="59"/>
        <v>-3.6386047162434419E-3</v>
      </c>
      <c r="I251" s="5">
        <f t="shared" si="60"/>
        <v>3.9756872639878697E-2</v>
      </c>
      <c r="J251" s="6">
        <f t="shared" si="61"/>
        <v>1.3238482868583954E-2</v>
      </c>
      <c r="K251" s="4">
        <f t="shared" si="62"/>
        <v>-3.7176849957154929E-3</v>
      </c>
      <c r="L251">
        <f t="shared" si="65"/>
        <v>-0.51934904506809643</v>
      </c>
      <c r="M251">
        <f>RSQ($D$3:D251,$B$3:B251)</f>
        <v>8.1612017747390658E-2</v>
      </c>
      <c r="N251">
        <v>219</v>
      </c>
      <c r="O251" t="str">
        <f t="shared" si="63"/>
        <v/>
      </c>
      <c r="P251" t="str">
        <f t="shared" si="67"/>
        <v>buyhold</v>
      </c>
      <c r="Q251">
        <f t="shared" si="68"/>
        <v>-10</v>
      </c>
      <c r="R251">
        <f t="shared" si="69"/>
        <v>0</v>
      </c>
      <c r="S251">
        <f t="shared" si="70"/>
        <v>10</v>
      </c>
      <c r="T251">
        <f t="shared" si="71"/>
        <v>0</v>
      </c>
      <c r="U251">
        <f t="shared" si="66"/>
        <v>20</v>
      </c>
      <c r="V251">
        <f t="shared" si="72"/>
        <v>0</v>
      </c>
      <c r="W251">
        <f>IF(ABS(V251)&gt;0,V251*(C251-A251),0)</f>
        <v>0</v>
      </c>
      <c r="X251">
        <f>SUM($W$34:W251)</f>
        <v>12.444498900000298</v>
      </c>
      <c r="Y251">
        <f>IF(P251="close",X251,0)</f>
        <v>0</v>
      </c>
      <c r="Z251">
        <f t="shared" si="73"/>
        <v>0</v>
      </c>
    </row>
    <row r="252" spans="1:26">
      <c r="A252">
        <v>91.112126480000001</v>
      </c>
      <c r="B252" s="2">
        <f t="shared" si="56"/>
        <v>3.5976869534890704E-3</v>
      </c>
      <c r="C252">
        <v>97.704416670000001</v>
      </c>
      <c r="D252" s="3">
        <f t="shared" si="57"/>
        <v>-3.4739811239677307E-3</v>
      </c>
      <c r="E252" s="3">
        <f t="shared" si="58"/>
        <v>-9.7922605134561974E-4</v>
      </c>
      <c r="F252" s="3">
        <f>STDEV($E$3:E252)</f>
        <v>1.2605864530988288E-2</v>
      </c>
      <c r="G252" s="11">
        <f t="shared" si="64"/>
        <v>-7.7680197890310776E-2</v>
      </c>
      <c r="H252" s="3">
        <f t="shared" si="59"/>
        <v>-2.8066084819867122E-3</v>
      </c>
      <c r="I252" s="5">
        <f t="shared" si="60"/>
        <v>8.6681641120043243E-2</v>
      </c>
      <c r="J252" s="6">
        <f t="shared" si="61"/>
        <v>1.2642902498410583E-2</v>
      </c>
      <c r="K252" s="4">
        <f t="shared" si="62"/>
        <v>-2.494755072622111E-3</v>
      </c>
      <c r="L252">
        <f t="shared" si="65"/>
        <v>-7.7680197890310776E-2</v>
      </c>
      <c r="M252">
        <f>RSQ($D$3:D252,$B$3:B252)</f>
        <v>8.138661631538309E-2</v>
      </c>
      <c r="N252">
        <v>220</v>
      </c>
      <c r="O252" t="str">
        <f t="shared" si="63"/>
        <v/>
      </c>
      <c r="P252" t="str">
        <f t="shared" si="67"/>
        <v>close</v>
      </c>
      <c r="Q252">
        <f t="shared" si="68"/>
        <v>0</v>
      </c>
      <c r="R252">
        <f t="shared" si="69"/>
        <v>0</v>
      </c>
      <c r="S252">
        <f t="shared" si="70"/>
        <v>0</v>
      </c>
      <c r="T252">
        <f t="shared" si="71"/>
        <v>0</v>
      </c>
      <c r="U252">
        <f t="shared" si="66"/>
        <v>0</v>
      </c>
      <c r="V252">
        <f t="shared" si="72"/>
        <v>10</v>
      </c>
      <c r="W252">
        <f>IF(ABS(V252)&gt;0,V252*(C252-A252),0)</f>
        <v>65.922901899999999</v>
      </c>
      <c r="X252">
        <f>SUM($W$34:W252)</f>
        <v>78.367400800000297</v>
      </c>
      <c r="Y252">
        <f>IF(P252="close",X252,0)</f>
        <v>78.367400800000297</v>
      </c>
      <c r="Z252">
        <f t="shared" si="73"/>
        <v>20</v>
      </c>
    </row>
    <row r="253" spans="1:26">
      <c r="A253">
        <v>92.431271190000004</v>
      </c>
      <c r="B253" s="2">
        <f t="shared" si="56"/>
        <v>1.4478256198855906E-2</v>
      </c>
      <c r="C253">
        <v>96.230757980000007</v>
      </c>
      <c r="D253" s="3">
        <f t="shared" si="57"/>
        <v>-1.5082825733224793E-2</v>
      </c>
      <c r="E253" s="3">
        <f t="shared" si="58"/>
        <v>-1.2415923858593841E-2</v>
      </c>
      <c r="F253" s="3">
        <f>STDEV($E$3:E253)</f>
        <v>1.2604403037907913E-2</v>
      </c>
      <c r="G253" s="11">
        <f t="shared" si="64"/>
        <v>-0.98504656041644978</v>
      </c>
      <c r="H253" s="3">
        <f t="shared" si="59"/>
        <v>-3.6877447528553928E-3</v>
      </c>
      <c r="I253" s="5">
        <f t="shared" si="60"/>
        <v>7.0508690010963465E-2</v>
      </c>
      <c r="J253" s="6">
        <f t="shared" si="61"/>
        <v>1.2635412788750846E-2</v>
      </c>
      <c r="K253" s="4">
        <f t="shared" si="62"/>
        <v>-2.6669018746309516E-3</v>
      </c>
      <c r="L253">
        <f t="shared" si="65"/>
        <v>-0.98504656041644978</v>
      </c>
      <c r="M253">
        <f>RSQ($D$3:D253,$B$3:B253)</f>
        <v>7.7759420441093616E-2</v>
      </c>
      <c r="N253">
        <v>221</v>
      </c>
      <c r="O253" t="str">
        <f t="shared" si="63"/>
        <v/>
      </c>
      <c r="P253" t="str">
        <f t="shared" si="67"/>
        <v/>
      </c>
      <c r="Q253">
        <f t="shared" si="68"/>
        <v>0</v>
      </c>
      <c r="R253">
        <f t="shared" si="69"/>
        <v>0</v>
      </c>
      <c r="S253">
        <f t="shared" si="70"/>
        <v>0</v>
      </c>
      <c r="T253">
        <f t="shared" si="71"/>
        <v>0</v>
      </c>
      <c r="U253">
        <f t="shared" si="66"/>
        <v>0</v>
      </c>
      <c r="V253">
        <f t="shared" si="72"/>
        <v>0</v>
      </c>
      <c r="W253">
        <f>IF(ABS(V253)&gt;0,V253*(C253-A253),0)</f>
        <v>0</v>
      </c>
      <c r="X253">
        <f>SUM($W$34:W253)</f>
        <v>78.367400800000297</v>
      </c>
      <c r="Y253">
        <f>IF(P253="close",X253,0)</f>
        <v>0</v>
      </c>
      <c r="Z253">
        <f t="shared" si="73"/>
        <v>0</v>
      </c>
    </row>
    <row r="254" spans="1:26">
      <c r="A254">
        <v>92.332466299999993</v>
      </c>
      <c r="B254" s="2">
        <f t="shared" si="56"/>
        <v>-1.0689552218416365E-3</v>
      </c>
      <c r="C254">
        <v>93.986541279999997</v>
      </c>
      <c r="D254" s="3">
        <f t="shared" si="57"/>
        <v>-2.3321199449207637E-2</v>
      </c>
      <c r="E254" s="3">
        <f t="shared" si="58"/>
        <v>-1.8903961236383288E-2</v>
      </c>
      <c r="F254" s="3">
        <f>STDEV($E$3:E254)</f>
        <v>1.2634298141375585E-2</v>
      </c>
      <c r="G254" s="11">
        <f t="shared" si="64"/>
        <v>-1.4962415026819273</v>
      </c>
      <c r="H254" s="3">
        <f t="shared" si="59"/>
        <v>-4.3428479451025339E-3</v>
      </c>
      <c r="I254" s="5">
        <f t="shared" si="60"/>
        <v>6.9591565859654425E-2</v>
      </c>
      <c r="J254" s="6">
        <f t="shared" si="61"/>
        <v>1.3128567859519819E-2</v>
      </c>
      <c r="K254" s="4">
        <f t="shared" si="62"/>
        <v>-4.417238212824348E-3</v>
      </c>
      <c r="L254">
        <f t="shared" si="65"/>
        <v>-1.4962415026819273</v>
      </c>
      <c r="M254">
        <f>RSQ($D$3:D254,$B$3:B254)</f>
        <v>7.7069085935644197E-2</v>
      </c>
      <c r="N254">
        <v>222</v>
      </c>
      <c r="O254" t="str">
        <f t="shared" si="63"/>
        <v/>
      </c>
      <c r="P254" t="str">
        <f t="shared" si="67"/>
        <v/>
      </c>
      <c r="Q254">
        <f t="shared" si="68"/>
        <v>0</v>
      </c>
      <c r="R254">
        <f t="shared" si="69"/>
        <v>0</v>
      </c>
      <c r="S254">
        <f t="shared" si="70"/>
        <v>0</v>
      </c>
      <c r="T254">
        <f t="shared" si="71"/>
        <v>0</v>
      </c>
      <c r="U254">
        <f t="shared" si="66"/>
        <v>0</v>
      </c>
      <c r="V254">
        <f t="shared" si="72"/>
        <v>0</v>
      </c>
      <c r="W254">
        <f>IF(ABS(V254)&gt;0,V254*(C254-A254),0)</f>
        <v>0</v>
      </c>
      <c r="X254">
        <f>SUM($W$34:W254)</f>
        <v>78.367400800000297</v>
      </c>
      <c r="Y254">
        <f>IF(P254="close",X254,0)</f>
        <v>0</v>
      </c>
      <c r="Z254">
        <f t="shared" si="73"/>
        <v>0</v>
      </c>
    </row>
    <row r="255" spans="1:26">
      <c r="A255">
        <v>96.970192280000006</v>
      </c>
      <c r="B255" s="2">
        <f t="shared" si="56"/>
        <v>5.0228550864562072E-2</v>
      </c>
      <c r="C255">
        <v>95.920943219999998</v>
      </c>
      <c r="D255" s="3">
        <f t="shared" si="57"/>
        <v>2.0581690885263321E-2</v>
      </c>
      <c r="E255" s="3">
        <f t="shared" si="58"/>
        <v>1.6671199023285101E-2</v>
      </c>
      <c r="F255" s="3">
        <f>STDEV($E$3:E255)</f>
        <v>1.2654158478036403E-2</v>
      </c>
      <c r="G255" s="11">
        <f t="shared" si="64"/>
        <v>1.3174482564147592</v>
      </c>
      <c r="H255" s="3">
        <f t="shared" si="59"/>
        <v>-3.3194737059656825E-3</v>
      </c>
      <c r="I255" s="5">
        <f t="shared" si="60"/>
        <v>0.14394135294563887</v>
      </c>
      <c r="J255" s="6">
        <f t="shared" si="61"/>
        <v>1.3637918655874433E-2</v>
      </c>
      <c r="K255" s="4">
        <f t="shared" si="62"/>
        <v>3.9104918619782209E-3</v>
      </c>
      <c r="L255">
        <f t="shared" si="65"/>
        <v>1.3174482564147592</v>
      </c>
      <c r="M255">
        <f>RSQ($D$3:D255,$B$3:B255)</f>
        <v>8.487432728061664E-2</v>
      </c>
      <c r="N255">
        <v>223</v>
      </c>
      <c r="O255" t="str">
        <f t="shared" si="63"/>
        <v/>
      </c>
      <c r="P255" t="str">
        <f t="shared" si="67"/>
        <v/>
      </c>
      <c r="Q255">
        <f t="shared" si="68"/>
        <v>0</v>
      </c>
      <c r="R255">
        <f t="shared" si="69"/>
        <v>0</v>
      </c>
      <c r="S255">
        <f t="shared" si="70"/>
        <v>0</v>
      </c>
      <c r="T255">
        <f t="shared" si="71"/>
        <v>0</v>
      </c>
      <c r="U255">
        <f t="shared" si="66"/>
        <v>0</v>
      </c>
      <c r="V255">
        <f t="shared" si="72"/>
        <v>0</v>
      </c>
      <c r="W255">
        <f>IF(ABS(V255)&gt;0,V255*(C255-A255),0)</f>
        <v>0</v>
      </c>
      <c r="X255">
        <f>SUM($W$34:W255)</f>
        <v>78.367400800000297</v>
      </c>
      <c r="Y255">
        <f>IF(P255="close",X255,0)</f>
        <v>0</v>
      </c>
      <c r="Z255">
        <f t="shared" si="73"/>
        <v>0</v>
      </c>
    </row>
    <row r="256" spans="1:26">
      <c r="A256">
        <v>97.78023881</v>
      </c>
      <c r="B256" s="2">
        <f t="shared" si="56"/>
        <v>8.353562171569141E-3</v>
      </c>
      <c r="C256">
        <v>94.743614289999996</v>
      </c>
      <c r="D256" s="3">
        <f t="shared" si="57"/>
        <v>-1.2273950718976277E-2</v>
      </c>
      <c r="E256" s="3">
        <f t="shared" si="58"/>
        <v>-9.9315603984473956E-3</v>
      </c>
      <c r="F256" s="3">
        <f>STDEV($E$3:E256)</f>
        <v>1.2643840550923022E-2</v>
      </c>
      <c r="G256" s="11">
        <f t="shared" si="64"/>
        <v>-0.78548605215702239</v>
      </c>
      <c r="H256" s="3">
        <f t="shared" si="59"/>
        <v>-3.489838250211165E-3</v>
      </c>
      <c r="I256" s="5">
        <f t="shared" si="60"/>
        <v>0.13736031481127373</v>
      </c>
      <c r="J256" s="6">
        <f t="shared" si="61"/>
        <v>1.3715576549941027E-2</v>
      </c>
      <c r="K256" s="4">
        <f t="shared" si="62"/>
        <v>-2.3423903205288805E-3</v>
      </c>
      <c r="L256">
        <f t="shared" si="65"/>
        <v>-0.78548605215702239</v>
      </c>
      <c r="M256">
        <f>RSQ($D$3:D256,$B$3:B256)</f>
        <v>8.3194160347132062E-2</v>
      </c>
      <c r="N256">
        <v>224</v>
      </c>
      <c r="O256" t="str">
        <f t="shared" si="63"/>
        <v/>
      </c>
      <c r="P256" t="str">
        <f t="shared" si="67"/>
        <v/>
      </c>
      <c r="Q256">
        <f t="shared" si="68"/>
        <v>0</v>
      </c>
      <c r="R256">
        <f t="shared" si="69"/>
        <v>0</v>
      </c>
      <c r="S256">
        <f t="shared" si="70"/>
        <v>0</v>
      </c>
      <c r="T256">
        <f t="shared" si="71"/>
        <v>0</v>
      </c>
      <c r="U256">
        <f t="shared" si="66"/>
        <v>0</v>
      </c>
      <c r="V256">
        <f t="shared" si="72"/>
        <v>0</v>
      </c>
      <c r="W256">
        <f>IF(ABS(V256)&gt;0,V256*(C256-A256),0)</f>
        <v>0</v>
      </c>
      <c r="X256">
        <f>SUM($W$34:W256)</f>
        <v>78.367400800000297</v>
      </c>
      <c r="Y256">
        <f>IF(P256="close",X256,0)</f>
        <v>0</v>
      </c>
      <c r="Z256">
        <f t="shared" si="73"/>
        <v>0</v>
      </c>
    </row>
    <row r="257" spans="1:26">
      <c r="A257">
        <v>97.821179569999998</v>
      </c>
      <c r="B257" s="2">
        <f t="shared" si="56"/>
        <v>4.187017796055025E-4</v>
      </c>
      <c r="C257">
        <v>95.784192770000004</v>
      </c>
      <c r="D257" s="3">
        <f t="shared" si="57"/>
        <v>1.098309883782678E-2</v>
      </c>
      <c r="E257" s="3">
        <f t="shared" si="58"/>
        <v>1.4537725440188687E-2</v>
      </c>
      <c r="F257" s="3">
        <f>STDEV($E$3:E257)</f>
        <v>1.2652863237190219E-2</v>
      </c>
      <c r="G257" s="11">
        <f t="shared" si="64"/>
        <v>1.1489672469910481</v>
      </c>
      <c r="H257" s="3">
        <f t="shared" si="59"/>
        <v>-3.625719369260269E-3</v>
      </c>
      <c r="I257" s="5">
        <f t="shared" si="60"/>
        <v>0.1697933239389276</v>
      </c>
      <c r="J257" s="6">
        <f t="shared" si="61"/>
        <v>1.372533283335889E-2</v>
      </c>
      <c r="K257" s="4">
        <f t="shared" si="62"/>
        <v>-3.5546266023619064E-3</v>
      </c>
      <c r="L257">
        <f t="shared" si="65"/>
        <v>1.1489672469910481</v>
      </c>
      <c r="M257">
        <f>RSQ($D$3:D257,$B$3:B257)</f>
        <v>8.3027031405817686E-2</v>
      </c>
      <c r="N257">
        <v>225</v>
      </c>
      <c r="O257" t="str">
        <f t="shared" si="63"/>
        <v/>
      </c>
      <c r="P257" t="str">
        <f t="shared" si="67"/>
        <v/>
      </c>
      <c r="Q257">
        <f t="shared" si="68"/>
        <v>0</v>
      </c>
      <c r="R257">
        <f t="shared" si="69"/>
        <v>0</v>
      </c>
      <c r="S257">
        <f t="shared" si="70"/>
        <v>0</v>
      </c>
      <c r="T257">
        <f t="shared" si="71"/>
        <v>0</v>
      </c>
      <c r="U257">
        <f t="shared" si="66"/>
        <v>0</v>
      </c>
      <c r="V257">
        <f t="shared" si="72"/>
        <v>0</v>
      </c>
      <c r="W257">
        <f>IF(ABS(V257)&gt;0,V257*(C257-A257),0)</f>
        <v>0</v>
      </c>
      <c r="X257">
        <f>SUM($W$34:W257)</f>
        <v>78.367400800000297</v>
      </c>
      <c r="Y257">
        <f>IF(P257="close",X257,0)</f>
        <v>0</v>
      </c>
      <c r="Z257">
        <f t="shared" si="73"/>
        <v>0</v>
      </c>
    </row>
    <row r="258" spans="1:26">
      <c r="A258">
        <v>97.590720820000001</v>
      </c>
      <c r="B258" s="2">
        <f t="shared" si="56"/>
        <v>-2.3559187387950328E-3</v>
      </c>
      <c r="C258">
        <v>96.893872490000007</v>
      </c>
      <c r="D258" s="3">
        <f t="shared" si="57"/>
        <v>1.158520720286906E-2</v>
      </c>
      <c r="E258" s="3">
        <f t="shared" si="58"/>
        <v>1.5267281345928236E-2</v>
      </c>
      <c r="F258" s="3">
        <f>STDEV($E$3:E258)</f>
        <v>1.2664942391719608E-2</v>
      </c>
      <c r="G258" s="11">
        <f t="shared" si="64"/>
        <v>1.2054757829700076</v>
      </c>
      <c r="H258" s="3">
        <f t="shared" si="59"/>
        <v>-3.3196180374120885E-3</v>
      </c>
      <c r="I258" s="5">
        <f t="shared" si="60"/>
        <v>0.15384915433563329</v>
      </c>
      <c r="J258" s="6">
        <f t="shared" si="61"/>
        <v>1.3895956448377081E-2</v>
      </c>
      <c r="K258" s="4">
        <f t="shared" si="62"/>
        <v>-3.6820741430591761E-3</v>
      </c>
      <c r="L258">
        <f t="shared" si="65"/>
        <v>1.2054757829700076</v>
      </c>
      <c r="M258">
        <f>RSQ($D$3:D258,$B$3:B258)</f>
        <v>8.243077378246158E-2</v>
      </c>
      <c r="N258">
        <v>226</v>
      </c>
      <c r="O258" t="str">
        <f t="shared" si="63"/>
        <v/>
      </c>
      <c r="P258" t="str">
        <f t="shared" si="67"/>
        <v/>
      </c>
      <c r="Q258">
        <f t="shared" si="68"/>
        <v>0</v>
      </c>
      <c r="R258">
        <f t="shared" si="69"/>
        <v>0</v>
      </c>
      <c r="S258">
        <f t="shared" si="70"/>
        <v>0</v>
      </c>
      <c r="T258">
        <f t="shared" si="71"/>
        <v>0</v>
      </c>
      <c r="U258">
        <f t="shared" si="66"/>
        <v>0</v>
      </c>
      <c r="V258">
        <f t="shared" si="72"/>
        <v>0</v>
      </c>
      <c r="W258">
        <f>IF(ABS(V258)&gt;0,V258*(C258-A258),0)</f>
        <v>0</v>
      </c>
      <c r="X258">
        <f>SUM($W$34:W258)</f>
        <v>78.367400800000297</v>
      </c>
      <c r="Y258">
        <f>IF(P258="close",X258,0)</f>
        <v>0</v>
      </c>
      <c r="Z258">
        <f t="shared" si="73"/>
        <v>0</v>
      </c>
    </row>
    <row r="259" spans="1:26">
      <c r="A259">
        <v>98.587581150000005</v>
      </c>
      <c r="B259" s="2">
        <f t="shared" si="56"/>
        <v>1.0214704037678447E-2</v>
      </c>
      <c r="C259">
        <v>97.224768909999995</v>
      </c>
      <c r="D259" s="3">
        <f t="shared" si="57"/>
        <v>3.4150396872014597E-3</v>
      </c>
      <c r="E259" s="3">
        <f t="shared" si="58"/>
        <v>6.8179880457116659E-3</v>
      </c>
      <c r="F259" s="3">
        <f>STDEV($E$3:E259)</f>
        <v>1.264761502143092E-2</v>
      </c>
      <c r="G259" s="11">
        <f t="shared" si="64"/>
        <v>0.53907302160595771</v>
      </c>
      <c r="H259" s="3">
        <f t="shared" si="59"/>
        <v>-4.2310676560640848E-3</v>
      </c>
      <c r="I259" s="5">
        <f t="shared" si="60"/>
        <v>8.1071296290057715E-2</v>
      </c>
      <c r="J259" s="6">
        <f t="shared" si="61"/>
        <v>1.2018284691123184E-2</v>
      </c>
      <c r="K259" s="4">
        <f t="shared" si="62"/>
        <v>-3.4029483585102066E-3</v>
      </c>
      <c r="L259">
        <f t="shared" si="65"/>
        <v>0.53907302160595771</v>
      </c>
      <c r="M259">
        <f>RSQ($D$3:D259,$B$3:B259)</f>
        <v>8.2661701345757135E-2</v>
      </c>
      <c r="N259">
        <v>227</v>
      </c>
      <c r="O259" t="str">
        <f t="shared" si="63"/>
        <v/>
      </c>
      <c r="P259" t="str">
        <f t="shared" si="67"/>
        <v/>
      </c>
      <c r="Q259">
        <f t="shared" si="68"/>
        <v>0</v>
      </c>
      <c r="R259">
        <f t="shared" si="69"/>
        <v>0</v>
      </c>
      <c r="S259">
        <f t="shared" si="70"/>
        <v>0</v>
      </c>
      <c r="T259">
        <f t="shared" si="71"/>
        <v>0</v>
      </c>
      <c r="U259">
        <f t="shared" si="66"/>
        <v>0</v>
      </c>
      <c r="V259">
        <f t="shared" si="72"/>
        <v>0</v>
      </c>
      <c r="W259">
        <f>IF(ABS(V259)&gt;0,V259*(C259-A259),0)</f>
        <v>0</v>
      </c>
      <c r="X259">
        <f>SUM($W$34:W259)</f>
        <v>78.367400800000297</v>
      </c>
      <c r="Y259">
        <f>IF(P259="close",X259,0)</f>
        <v>0</v>
      </c>
      <c r="Z259">
        <f t="shared" si="73"/>
        <v>0</v>
      </c>
    </row>
    <row r="260" spans="1:26">
      <c r="A260">
        <v>99.693700030000002</v>
      </c>
      <c r="B260" s="2">
        <f t="shared" ref="B260:B323" si="74">(A260-A259)/A259</f>
        <v>1.1219657355392949E-2</v>
      </c>
      <c r="C260">
        <v>99.142131610000007</v>
      </c>
      <c r="D260" s="3">
        <f t="shared" ref="D260:D323" si="75">(C260-C259)/C259</f>
        <v>1.9720928334372244E-2</v>
      </c>
      <c r="E260" s="3">
        <f t="shared" si="58"/>
        <v>2.191626958934911E-2</v>
      </c>
      <c r="F260" s="3">
        <f>STDEV($E$3:E260)</f>
        <v>1.269721993921942E-2</v>
      </c>
      <c r="G260" s="11">
        <f t="shared" si="64"/>
        <v>1.7260683593936741</v>
      </c>
      <c r="H260" s="3">
        <f t="shared" si="59"/>
        <v>-3.3406437345817044E-3</v>
      </c>
      <c r="I260" s="5">
        <f t="shared" si="60"/>
        <v>0.10207998723368557</v>
      </c>
      <c r="J260" s="6">
        <f t="shared" si="61"/>
        <v>1.2735834720609266E-2</v>
      </c>
      <c r="K260" s="4">
        <f t="shared" si="62"/>
        <v>-2.195341254976866E-3</v>
      </c>
      <c r="L260">
        <f t="shared" si="65"/>
        <v>1.7260683593936741</v>
      </c>
      <c r="M260">
        <f>RSQ($D$3:D260,$B$3:B260)</f>
        <v>8.4469243186295048E-2</v>
      </c>
      <c r="N260">
        <v>228</v>
      </c>
      <c r="O260" t="str">
        <f t="shared" si="63"/>
        <v>sellY</v>
      </c>
      <c r="P260" t="str">
        <f t="shared" si="67"/>
        <v/>
      </c>
      <c r="Q260">
        <f t="shared" si="68"/>
        <v>10</v>
      </c>
      <c r="R260">
        <f t="shared" si="69"/>
        <v>0</v>
      </c>
      <c r="S260">
        <f t="shared" si="70"/>
        <v>-10</v>
      </c>
      <c r="T260">
        <f t="shared" si="71"/>
        <v>0</v>
      </c>
      <c r="U260">
        <f t="shared" si="66"/>
        <v>20</v>
      </c>
      <c r="V260">
        <f t="shared" si="72"/>
        <v>10</v>
      </c>
      <c r="W260">
        <f>IF(ABS(V260)&gt;0,V260*(C260-A260),0)</f>
        <v>-5.5156841999999529</v>
      </c>
      <c r="X260">
        <f>SUM($W$34:W260)</f>
        <v>72.851716600000344</v>
      </c>
      <c r="Y260">
        <f>IF(P260="close",X260,0)</f>
        <v>0</v>
      </c>
      <c r="Z260">
        <f t="shared" si="73"/>
        <v>20</v>
      </c>
    </row>
    <row r="261" spans="1:26">
      <c r="A261">
        <v>101.483242</v>
      </c>
      <c r="B261" s="2">
        <f t="shared" si="74"/>
        <v>1.7950401775252495E-2</v>
      </c>
      <c r="C261">
        <v>97.042841199999998</v>
      </c>
      <c r="D261" s="3">
        <f t="shared" si="75"/>
        <v>-2.1174553904671777E-2</v>
      </c>
      <c r="E261" s="3">
        <f t="shared" si="58"/>
        <v>-1.9148716529075231E-2</v>
      </c>
      <c r="F261" s="3">
        <f>STDEV($E$3:E261)</f>
        <v>1.2728208528128733E-2</v>
      </c>
      <c r="G261" s="11">
        <f t="shared" si="64"/>
        <v>-1.504431396355385</v>
      </c>
      <c r="H261" s="3">
        <f t="shared" si="59"/>
        <v>-3.1804823300178374E-3</v>
      </c>
      <c r="I261" s="5">
        <f t="shared" si="60"/>
        <v>6.432418443208078E-2</v>
      </c>
      <c r="J261" s="6">
        <f t="shared" si="61"/>
        <v>1.2504284733401861E-2</v>
      </c>
      <c r="K261" s="4">
        <f t="shared" si="62"/>
        <v>-2.0258373755965456E-3</v>
      </c>
      <c r="L261">
        <f t="shared" si="65"/>
        <v>-1.504431396355385</v>
      </c>
      <c r="M261">
        <f>RSQ($D$3:D261,$B$3:B261)</f>
        <v>7.852375326781548E-2</v>
      </c>
      <c r="N261">
        <v>229</v>
      </c>
      <c r="O261" t="str">
        <f t="shared" si="63"/>
        <v>buyY</v>
      </c>
      <c r="P261" t="str">
        <f t="shared" si="67"/>
        <v>close&amp;buy</v>
      </c>
      <c r="Q261">
        <f t="shared" si="68"/>
        <v>-10</v>
      </c>
      <c r="R261">
        <f t="shared" si="69"/>
        <v>0</v>
      </c>
      <c r="S261">
        <f t="shared" si="70"/>
        <v>10</v>
      </c>
      <c r="T261">
        <f t="shared" si="71"/>
        <v>0</v>
      </c>
      <c r="U261">
        <f t="shared" si="66"/>
        <v>20</v>
      </c>
      <c r="V261">
        <f t="shared" si="72"/>
        <v>-20</v>
      </c>
      <c r="W261">
        <f>IF(ABS(V261)&gt;0,V261*(C261-A261),0)</f>
        <v>88.808016000000123</v>
      </c>
      <c r="X261">
        <f>SUM($W$34:W261)</f>
        <v>161.65973260000047</v>
      </c>
      <c r="Y261">
        <f>IF(P261="close",X261,0)</f>
        <v>0</v>
      </c>
      <c r="Z261">
        <f t="shared" si="73"/>
        <v>0</v>
      </c>
    </row>
    <row r="262" spans="1:26">
      <c r="A262">
        <v>103.6394631</v>
      </c>
      <c r="B262" s="2">
        <f t="shared" si="74"/>
        <v>2.1247065599264123E-2</v>
      </c>
      <c r="C262">
        <v>97.352784959999994</v>
      </c>
      <c r="D262" s="3">
        <f t="shared" si="75"/>
        <v>3.1938858772819598E-3</v>
      </c>
      <c r="E262" s="3">
        <f t="shared" si="58"/>
        <v>4.1481368499037153E-3</v>
      </c>
      <c r="F262" s="3">
        <f>STDEV($E$3:E262)</f>
        <v>1.2706336584533804E-2</v>
      </c>
      <c r="G262" s="11">
        <f t="shared" si="64"/>
        <v>0.32646206263360295</v>
      </c>
      <c r="H262" s="3">
        <f t="shared" si="59"/>
        <v>-2.5372490755015478E-3</v>
      </c>
      <c r="I262" s="5">
        <f t="shared" si="60"/>
        <v>7.4504316630651254E-2</v>
      </c>
      <c r="J262" s="6">
        <f t="shared" si="61"/>
        <v>1.2221191157600167E-2</v>
      </c>
      <c r="K262" s="4">
        <f t="shared" si="62"/>
        <v>-9.5425097262175572E-4</v>
      </c>
      <c r="L262">
        <f t="shared" si="65"/>
        <v>0.32646206263360295</v>
      </c>
      <c r="M262">
        <f>RSQ($D$3:D262,$B$3:B262)</f>
        <v>7.8579978936600375E-2</v>
      </c>
      <c r="N262">
        <v>230</v>
      </c>
      <c r="O262" t="str">
        <f t="shared" si="63"/>
        <v/>
      </c>
      <c r="P262" t="str">
        <f t="shared" si="67"/>
        <v>close</v>
      </c>
      <c r="Q262">
        <f t="shared" si="68"/>
        <v>0</v>
      </c>
      <c r="R262">
        <f t="shared" si="69"/>
        <v>0</v>
      </c>
      <c r="S262">
        <f t="shared" si="70"/>
        <v>0</v>
      </c>
      <c r="T262">
        <f t="shared" si="71"/>
        <v>0</v>
      </c>
      <c r="U262">
        <f t="shared" si="66"/>
        <v>0</v>
      </c>
      <c r="V262">
        <f t="shared" si="72"/>
        <v>10</v>
      </c>
      <c r="W262">
        <f>IF(ABS(V262)&gt;0,V262*(C262-A262),0)</f>
        <v>-62.866781400000065</v>
      </c>
      <c r="X262">
        <f>SUM($W$34:W262)</f>
        <v>98.792951200000402</v>
      </c>
      <c r="Y262">
        <f>IF(P262="close",X262,0)</f>
        <v>98.792951200000402</v>
      </c>
      <c r="Z262">
        <f t="shared" si="73"/>
        <v>20</v>
      </c>
    </row>
    <row r="263" spans="1:26">
      <c r="A263">
        <v>102.07659580000001</v>
      </c>
      <c r="B263" s="2">
        <f t="shared" si="74"/>
        <v>-1.5079847514184909E-2</v>
      </c>
      <c r="C263">
        <v>96.614226669999994</v>
      </c>
      <c r="D263" s="3">
        <f t="shared" si="75"/>
        <v>-7.586411526937383E-3</v>
      </c>
      <c r="E263" s="3">
        <f t="shared" si="58"/>
        <v>-3.640184017645042E-3</v>
      </c>
      <c r="F263" s="3">
        <f>STDEV($E$3:E263)</f>
        <v>1.268379499729131E-2</v>
      </c>
      <c r="G263" s="11">
        <f t="shared" si="64"/>
        <v>-0.2869948637945049</v>
      </c>
      <c r="H263" s="3">
        <f t="shared" si="59"/>
        <v>-2.7281336986709798E-3</v>
      </c>
      <c r="I263" s="5">
        <f t="shared" si="60"/>
        <v>8.0776268425496831E-2</v>
      </c>
      <c r="J263" s="6">
        <f t="shared" si="61"/>
        <v>1.2254172383006386E-2</v>
      </c>
      <c r="K263" s="4">
        <f t="shared" si="62"/>
        <v>-3.946227509292341E-3</v>
      </c>
      <c r="L263">
        <f t="shared" si="65"/>
        <v>-0.2869948637945049</v>
      </c>
      <c r="M263">
        <f>RSQ($D$3:D263,$B$3:B263)</f>
        <v>7.9471176337715957E-2</v>
      </c>
      <c r="N263">
        <v>231</v>
      </c>
      <c r="O263" t="str">
        <f t="shared" si="63"/>
        <v/>
      </c>
      <c r="P263" t="str">
        <f t="shared" si="67"/>
        <v/>
      </c>
      <c r="Q263">
        <f t="shared" si="68"/>
        <v>0</v>
      </c>
      <c r="R263">
        <f t="shared" si="69"/>
        <v>0</v>
      </c>
      <c r="S263">
        <f t="shared" si="70"/>
        <v>0</v>
      </c>
      <c r="T263">
        <f t="shared" si="71"/>
        <v>0</v>
      </c>
      <c r="U263">
        <f t="shared" si="66"/>
        <v>0</v>
      </c>
      <c r="V263">
        <f t="shared" si="72"/>
        <v>0</v>
      </c>
      <c r="W263">
        <f>IF(ABS(V263)&gt;0,V263*(C263-A263),0)</f>
        <v>0</v>
      </c>
      <c r="X263">
        <f>SUM($W$34:W263)</f>
        <v>98.792951200000402</v>
      </c>
      <c r="Y263">
        <f>IF(P263="close",X263,0)</f>
        <v>0</v>
      </c>
      <c r="Z263">
        <f t="shared" si="73"/>
        <v>0</v>
      </c>
    </row>
    <row r="264" spans="1:26">
      <c r="A264">
        <v>102.8205591</v>
      </c>
      <c r="B264" s="2">
        <f t="shared" si="74"/>
        <v>7.2882847842775543E-3</v>
      </c>
      <c r="C264">
        <v>97.643412499999997</v>
      </c>
      <c r="D264" s="3">
        <f t="shared" si="75"/>
        <v>1.0652528778347908E-2</v>
      </c>
      <c r="E264" s="3">
        <f t="shared" si="58"/>
        <v>1.2082963179527145E-2</v>
      </c>
      <c r="F264" s="3">
        <f>STDEV($E$3:E264)</f>
        <v>1.2681795782916033E-2</v>
      </c>
      <c r="G264" s="11">
        <f t="shared" si="64"/>
        <v>0.95278014142164391</v>
      </c>
      <c r="H264" s="3">
        <f t="shared" si="59"/>
        <v>-2.072867412841716E-3</v>
      </c>
      <c r="I264" s="5">
        <f t="shared" si="60"/>
        <v>8.8145980937565566E-2</v>
      </c>
      <c r="J264" s="6">
        <f t="shared" si="61"/>
        <v>1.2405453002278362E-2</v>
      </c>
      <c r="K264" s="4">
        <f t="shared" si="62"/>
        <v>-1.4304344011792376E-3</v>
      </c>
      <c r="L264">
        <f t="shared" si="65"/>
        <v>0.95278014142164391</v>
      </c>
      <c r="M264">
        <f>RSQ($D$3:D264,$B$3:B264)</f>
        <v>8.0096359873314607E-2</v>
      </c>
      <c r="N264">
        <v>232</v>
      </c>
      <c r="O264" t="str">
        <f t="shared" si="63"/>
        <v/>
      </c>
      <c r="P264" t="str">
        <f t="shared" si="67"/>
        <v/>
      </c>
      <c r="Q264">
        <f t="shared" si="68"/>
        <v>0</v>
      </c>
      <c r="R264">
        <f t="shared" si="69"/>
        <v>0</v>
      </c>
      <c r="S264">
        <f t="shared" si="70"/>
        <v>0</v>
      </c>
      <c r="T264">
        <f t="shared" si="71"/>
        <v>0</v>
      </c>
      <c r="U264">
        <f t="shared" si="66"/>
        <v>0</v>
      </c>
      <c r="V264">
        <f t="shared" si="72"/>
        <v>0</v>
      </c>
      <c r="W264">
        <f>IF(ABS(V264)&gt;0,V264*(C264-A264),0)</f>
        <v>0</v>
      </c>
      <c r="X264">
        <f>SUM($W$34:W264)</f>
        <v>98.792951200000402</v>
      </c>
      <c r="Y264">
        <f>IF(P264="close",X264,0)</f>
        <v>0</v>
      </c>
      <c r="Z264">
        <f t="shared" si="73"/>
        <v>0</v>
      </c>
    </row>
    <row r="265" spans="1:26">
      <c r="A265">
        <v>103.844126</v>
      </c>
      <c r="B265" s="2">
        <f t="shared" si="74"/>
        <v>9.9548855691838564E-3</v>
      </c>
      <c r="C265">
        <v>98.50445517</v>
      </c>
      <c r="D265" s="3">
        <f t="shared" si="75"/>
        <v>8.8182361508514807E-3</v>
      </c>
      <c r="E265" s="3">
        <f t="shared" si="58"/>
        <v>9.6047619293576688E-3</v>
      </c>
      <c r="F265" s="3">
        <f>STDEV($E$3:E265)</f>
        <v>1.2671548186836926E-2</v>
      </c>
      <c r="G265" s="11">
        <f t="shared" si="64"/>
        <v>0.75797856644975692</v>
      </c>
      <c r="H265" s="3">
        <f t="shared" si="59"/>
        <v>-1.7309878652979008E-3</v>
      </c>
      <c r="I265" s="5">
        <f t="shared" si="60"/>
        <v>9.4874228360331062E-2</v>
      </c>
      <c r="J265" s="6">
        <f t="shared" si="61"/>
        <v>1.2554222227946952E-2</v>
      </c>
      <c r="K265" s="4">
        <f t="shared" si="62"/>
        <v>-7.8652577850618741E-4</v>
      </c>
      <c r="L265">
        <f t="shared" si="65"/>
        <v>0.75797856644975692</v>
      </c>
      <c r="M265">
        <f>RSQ($D$3:D265,$B$3:B265)</f>
        <v>8.0828650936649413E-2</v>
      </c>
      <c r="N265">
        <v>233</v>
      </c>
      <c r="O265" t="str">
        <f t="shared" si="63"/>
        <v/>
      </c>
      <c r="P265" t="str">
        <f t="shared" si="67"/>
        <v/>
      </c>
      <c r="Q265">
        <f t="shared" si="68"/>
        <v>0</v>
      </c>
      <c r="R265">
        <f t="shared" si="69"/>
        <v>0</v>
      </c>
      <c r="S265">
        <f t="shared" si="70"/>
        <v>0</v>
      </c>
      <c r="T265">
        <f t="shared" si="71"/>
        <v>0</v>
      </c>
      <c r="U265">
        <f t="shared" si="66"/>
        <v>0</v>
      </c>
      <c r="V265">
        <f t="shared" si="72"/>
        <v>0</v>
      </c>
      <c r="W265">
        <f>IF(ABS(V265)&gt;0,V265*(C265-A265),0)</f>
        <v>0</v>
      </c>
      <c r="X265">
        <f>SUM($W$34:W265)</f>
        <v>98.792951200000402</v>
      </c>
      <c r="Y265">
        <f>IF(P265="close",X265,0)</f>
        <v>0</v>
      </c>
      <c r="Z265">
        <f t="shared" si="73"/>
        <v>0</v>
      </c>
    </row>
    <row r="266" spans="1:26">
      <c r="A266">
        <v>105.0631976</v>
      </c>
      <c r="B266" s="2">
        <f t="shared" si="74"/>
        <v>1.173943724077366E-2</v>
      </c>
      <c r="C266">
        <v>100.4047199</v>
      </c>
      <c r="D266" s="3">
        <f t="shared" si="75"/>
        <v>1.9291155173849824E-2</v>
      </c>
      <c r="E266" s="3">
        <f t="shared" si="58"/>
        <v>1.8535821146077269E-2</v>
      </c>
      <c r="F266" s="3">
        <f>STDEV($E$3:E266)</f>
        <v>1.2698824980270763E-2</v>
      </c>
      <c r="G266" s="11">
        <f t="shared" si="64"/>
        <v>1.4596485245583761</v>
      </c>
      <c r="H266" s="3">
        <f t="shared" si="59"/>
        <v>-6.4253848960679706E-4</v>
      </c>
      <c r="I266" s="5">
        <f t="shared" si="60"/>
        <v>0.11907491719656133</v>
      </c>
      <c r="J266" s="6">
        <f t="shared" si="61"/>
        <v>1.2804720359037769E-2</v>
      </c>
      <c r="K266" s="4">
        <f t="shared" si="62"/>
        <v>7.5533402777255485E-4</v>
      </c>
      <c r="L266">
        <f t="shared" si="65"/>
        <v>1.4596485245583761</v>
      </c>
      <c r="M266">
        <f>RSQ($D$3:D266,$B$3:B266)</f>
        <v>8.2610970810829409E-2</v>
      </c>
      <c r="N266">
        <v>234</v>
      </c>
      <c r="O266" t="str">
        <f t="shared" si="63"/>
        <v/>
      </c>
      <c r="P266" t="str">
        <f t="shared" si="67"/>
        <v/>
      </c>
      <c r="Q266">
        <f t="shared" si="68"/>
        <v>0</v>
      </c>
      <c r="R266">
        <f t="shared" si="69"/>
        <v>0</v>
      </c>
      <c r="S266">
        <f t="shared" si="70"/>
        <v>0</v>
      </c>
      <c r="T266">
        <f t="shared" si="71"/>
        <v>0</v>
      </c>
      <c r="U266">
        <f t="shared" si="66"/>
        <v>0</v>
      </c>
      <c r="V266">
        <f t="shared" si="72"/>
        <v>0</v>
      </c>
      <c r="W266">
        <f>IF(ABS(V266)&gt;0,V266*(C266-A266),0)</f>
        <v>0</v>
      </c>
      <c r="X266">
        <f>SUM($W$34:W266)</f>
        <v>98.792951200000402</v>
      </c>
      <c r="Y266">
        <f>IF(P266="close",X266,0)</f>
        <v>0</v>
      </c>
      <c r="Z266">
        <f t="shared" si="73"/>
        <v>0</v>
      </c>
    </row>
    <row r="267" spans="1:26">
      <c r="A267">
        <v>104.0892235</v>
      </c>
      <c r="B267" s="2">
        <f t="shared" si="74"/>
        <v>-9.2703641450942523E-3</v>
      </c>
      <c r="C267">
        <v>101.76698399999999</v>
      </c>
      <c r="D267" s="3">
        <f t="shared" si="75"/>
        <v>1.3567729697934152E-2</v>
      </c>
      <c r="E267" s="3">
        <f t="shared" si="58"/>
        <v>1.5404744581576705E-2</v>
      </c>
      <c r="F267" s="3">
        <f>STDEV($E$3:E267)</f>
        <v>1.2709744013516383E-2</v>
      </c>
      <c r="G267" s="11">
        <f t="shared" si="64"/>
        <v>1.2120420808785983</v>
      </c>
      <c r="H267" s="3">
        <f t="shared" si="59"/>
        <v>-7.1792329658777309E-4</v>
      </c>
      <c r="I267" s="5">
        <f t="shared" si="60"/>
        <v>0.12071711202919544</v>
      </c>
      <c r="J267" s="6">
        <f t="shared" si="61"/>
        <v>1.2716093105648859E-2</v>
      </c>
      <c r="K267" s="4">
        <f t="shared" si="62"/>
        <v>-1.8370148836425525E-3</v>
      </c>
      <c r="L267">
        <f t="shared" si="65"/>
        <v>1.2120420808785983</v>
      </c>
      <c r="M267">
        <f>RSQ($D$3:D267,$B$3:B267)</f>
        <v>8.0617759073480399E-2</v>
      </c>
      <c r="N267">
        <v>235</v>
      </c>
      <c r="O267" t="str">
        <f t="shared" si="63"/>
        <v/>
      </c>
      <c r="P267" t="str">
        <f t="shared" si="67"/>
        <v/>
      </c>
      <c r="Q267">
        <f t="shared" si="68"/>
        <v>0</v>
      </c>
      <c r="R267">
        <f t="shared" si="69"/>
        <v>0</v>
      </c>
      <c r="S267">
        <f t="shared" si="70"/>
        <v>0</v>
      </c>
      <c r="T267">
        <f t="shared" si="71"/>
        <v>0</v>
      </c>
      <c r="U267">
        <f t="shared" si="66"/>
        <v>0</v>
      </c>
      <c r="V267">
        <f t="shared" si="72"/>
        <v>0</v>
      </c>
      <c r="W267">
        <f>IF(ABS(V267)&gt;0,V267*(C267-A267),0)</f>
        <v>0</v>
      </c>
      <c r="X267">
        <f>SUM($W$34:W267)</f>
        <v>98.792951200000402</v>
      </c>
      <c r="Y267">
        <f>IF(P267="close",X267,0)</f>
        <v>0</v>
      </c>
      <c r="Z267">
        <f t="shared" si="73"/>
        <v>0</v>
      </c>
    </row>
    <row r="268" spans="1:26">
      <c r="A268">
        <v>104.14501250000001</v>
      </c>
      <c r="B268" s="2">
        <f t="shared" si="74"/>
        <v>5.3597287138955655E-4</v>
      </c>
      <c r="C268">
        <v>99.868675330000002</v>
      </c>
      <c r="D268" s="3">
        <f t="shared" si="75"/>
        <v>-1.8653482646198809E-2</v>
      </c>
      <c r="E268" s="3">
        <f t="shared" si="58"/>
        <v>-1.7613611123984938E-2</v>
      </c>
      <c r="F268" s="3">
        <f>STDEV($E$3:E268)</f>
        <v>1.2732254211488709E-2</v>
      </c>
      <c r="G268" s="11">
        <f t="shared" si="64"/>
        <v>-1.3833851281489205</v>
      </c>
      <c r="H268" s="3">
        <f t="shared" si="59"/>
        <v>-1.1032030638346729E-3</v>
      </c>
      <c r="I268" s="5">
        <f t="shared" si="60"/>
        <v>0.11816184176749381</v>
      </c>
      <c r="J268" s="6">
        <f t="shared" si="61"/>
        <v>1.3080930154898467E-2</v>
      </c>
      <c r="K268" s="4">
        <f t="shared" si="62"/>
        <v>-1.0398715222138708E-3</v>
      </c>
      <c r="L268">
        <f t="shared" si="65"/>
        <v>-1.3833851281489205</v>
      </c>
      <c r="M268">
        <f>RSQ($D$3:D268,$B$3:B268)</f>
        <v>7.9958313852912244E-2</v>
      </c>
      <c r="N268">
        <v>236</v>
      </c>
      <c r="O268" t="str">
        <f t="shared" si="63"/>
        <v/>
      </c>
      <c r="P268" t="str">
        <f t="shared" si="67"/>
        <v/>
      </c>
      <c r="Q268">
        <f t="shared" si="68"/>
        <v>0</v>
      </c>
      <c r="R268">
        <f t="shared" si="69"/>
        <v>0</v>
      </c>
      <c r="S268">
        <f t="shared" si="70"/>
        <v>0</v>
      </c>
      <c r="T268">
        <f t="shared" si="71"/>
        <v>0</v>
      </c>
      <c r="U268">
        <f t="shared" si="66"/>
        <v>0</v>
      </c>
      <c r="V268">
        <f t="shared" si="72"/>
        <v>0</v>
      </c>
      <c r="W268">
        <f>IF(ABS(V268)&gt;0,V268*(C268-A268),0)</f>
        <v>0</v>
      </c>
      <c r="X268">
        <f>SUM($W$34:W268)</f>
        <v>98.792951200000402</v>
      </c>
      <c r="Y268">
        <f>IF(P268="close",X268,0)</f>
        <v>0</v>
      </c>
      <c r="Z268">
        <f t="shared" si="73"/>
        <v>0</v>
      </c>
    </row>
    <row r="269" spans="1:26">
      <c r="A269">
        <v>105.5563484</v>
      </c>
      <c r="B269" s="2">
        <f t="shared" si="74"/>
        <v>1.3551641755288064E-2</v>
      </c>
      <c r="C269">
        <v>100.2509561</v>
      </c>
      <c r="D269" s="3">
        <f t="shared" si="75"/>
        <v>3.8278345911449086E-3</v>
      </c>
      <c r="E269" s="3">
        <f t="shared" si="58"/>
        <v>3.3482050152179622E-3</v>
      </c>
      <c r="F269" s="3">
        <f>STDEV($E$3:E269)</f>
        <v>1.270989835142025E-2</v>
      </c>
      <c r="G269" s="11">
        <f t="shared" si="64"/>
        <v>0.26343287118766151</v>
      </c>
      <c r="H269" s="3">
        <f t="shared" si="59"/>
        <v>-1.0943413246715878E-3</v>
      </c>
      <c r="I269" s="5">
        <f t="shared" si="60"/>
        <v>0.11614614148018973</v>
      </c>
      <c r="J269" s="6">
        <f t="shared" si="61"/>
        <v>1.307235444291599E-2</v>
      </c>
      <c r="K269" s="4">
        <f t="shared" si="62"/>
        <v>4.796295759269464E-4</v>
      </c>
      <c r="L269">
        <f t="shared" si="65"/>
        <v>0.26343287118766151</v>
      </c>
      <c r="M269">
        <f>RSQ($D$3:D269,$B$3:B269)</f>
        <v>8.0227001958076929E-2</v>
      </c>
      <c r="N269">
        <v>237</v>
      </c>
      <c r="O269" t="str">
        <f t="shared" si="63"/>
        <v/>
      </c>
      <c r="P269" t="str">
        <f t="shared" si="67"/>
        <v/>
      </c>
      <c r="Q269">
        <f t="shared" si="68"/>
        <v>0</v>
      </c>
      <c r="R269">
        <f t="shared" si="69"/>
        <v>0</v>
      </c>
      <c r="S269">
        <f t="shared" si="70"/>
        <v>0</v>
      </c>
      <c r="T269">
        <f t="shared" si="71"/>
        <v>0</v>
      </c>
      <c r="U269">
        <f t="shared" si="66"/>
        <v>0</v>
      </c>
      <c r="V269">
        <f t="shared" si="72"/>
        <v>0</v>
      </c>
      <c r="W269">
        <f>IF(ABS(V269)&gt;0,V269*(C269-A269),0)</f>
        <v>0</v>
      </c>
      <c r="X269">
        <f>SUM($W$34:W269)</f>
        <v>98.792951200000402</v>
      </c>
      <c r="Y269">
        <f>IF(P269="close",X269,0)</f>
        <v>0</v>
      </c>
      <c r="Z269">
        <f t="shared" si="73"/>
        <v>0</v>
      </c>
    </row>
    <row r="270" spans="1:26">
      <c r="A270">
        <v>105.5390537</v>
      </c>
      <c r="B270" s="2">
        <f t="shared" si="74"/>
        <v>-1.638432956630004E-4</v>
      </c>
      <c r="C270">
        <v>102.4424367</v>
      </c>
      <c r="D270" s="3">
        <f t="shared" si="75"/>
        <v>2.1859947129222498E-2</v>
      </c>
      <c r="E270" s="3">
        <f t="shared" si="58"/>
        <v>2.1854693220391189E-2</v>
      </c>
      <c r="F270" s="3">
        <f>STDEV($E$3:E270)</f>
        <v>1.2755703200373839E-2</v>
      </c>
      <c r="G270" s="11">
        <f t="shared" si="64"/>
        <v>1.7133271978098927</v>
      </c>
      <c r="H270" s="3">
        <f t="shared" si="59"/>
        <v>2.2735041230535064E-5</v>
      </c>
      <c r="I270" s="5">
        <f t="shared" si="60"/>
        <v>0.10669421857323416</v>
      </c>
      <c r="J270" s="6">
        <f t="shared" si="61"/>
        <v>1.3559322582832052E-2</v>
      </c>
      <c r="K270" s="4">
        <f t="shared" si="62"/>
        <v>5.2539088313078712E-6</v>
      </c>
      <c r="L270">
        <f t="shared" si="65"/>
        <v>1.7133271978098927</v>
      </c>
      <c r="M270">
        <f>RSQ($D$3:D270,$B$3:B270)</f>
        <v>7.932705054680729E-2</v>
      </c>
      <c r="N270">
        <v>238</v>
      </c>
      <c r="O270" t="str">
        <f t="shared" si="63"/>
        <v>sellY</v>
      </c>
      <c r="P270" t="str">
        <f t="shared" si="67"/>
        <v/>
      </c>
      <c r="Q270">
        <f t="shared" si="68"/>
        <v>10</v>
      </c>
      <c r="R270">
        <f t="shared" si="69"/>
        <v>0</v>
      </c>
      <c r="S270">
        <f t="shared" si="70"/>
        <v>-10</v>
      </c>
      <c r="T270">
        <f t="shared" si="71"/>
        <v>0</v>
      </c>
      <c r="U270">
        <f t="shared" si="66"/>
        <v>20</v>
      </c>
      <c r="V270">
        <f t="shared" si="72"/>
        <v>10</v>
      </c>
      <c r="W270">
        <f>IF(ABS(V270)&gt;0,V270*(C270-A270),0)</f>
        <v>-30.966169999999948</v>
      </c>
      <c r="X270">
        <f>SUM($W$34:W270)</f>
        <v>67.826781200000454</v>
      </c>
      <c r="Y270">
        <f>IF(P270="close",X270,0)</f>
        <v>0</v>
      </c>
      <c r="Z270">
        <f t="shared" si="73"/>
        <v>20</v>
      </c>
    </row>
    <row r="271" spans="1:26">
      <c r="A271">
        <v>107.8764675</v>
      </c>
      <c r="B271" s="2">
        <f t="shared" si="74"/>
        <v>2.214738258544768E-2</v>
      </c>
      <c r="C271">
        <v>101.5251422</v>
      </c>
      <c r="D271" s="3">
        <f t="shared" si="75"/>
        <v>-8.9542432760191942E-3</v>
      </c>
      <c r="E271" s="3">
        <f t="shared" si="58"/>
        <v>-1.0419895511362579E-2</v>
      </c>
      <c r="F271" s="3">
        <f>STDEV($E$3:E271)</f>
        <v>1.2748174198065907E-2</v>
      </c>
      <c r="G271" s="11">
        <f t="shared" si="64"/>
        <v>-0.81736375338700951</v>
      </c>
      <c r="H271" s="3">
        <f t="shared" si="59"/>
        <v>-5.1279148698670017E-4</v>
      </c>
      <c r="I271" s="5">
        <f t="shared" si="60"/>
        <v>8.9330814361334762E-2</v>
      </c>
      <c r="J271" s="6">
        <f t="shared" si="61"/>
        <v>1.3610428949663269E-2</v>
      </c>
      <c r="K271" s="4">
        <f t="shared" si="62"/>
        <v>1.4656522353433848E-3</v>
      </c>
      <c r="L271">
        <f t="shared" si="65"/>
        <v>-0.81736375338700951</v>
      </c>
      <c r="M271">
        <f>RSQ($D$3:D271,$B$3:B271)</f>
        <v>7.6153550424512773E-2</v>
      </c>
      <c r="N271">
        <v>239</v>
      </c>
      <c r="O271" t="str">
        <f t="shared" si="63"/>
        <v/>
      </c>
      <c r="P271" t="str">
        <f t="shared" si="67"/>
        <v>close</v>
      </c>
      <c r="Q271">
        <f t="shared" si="68"/>
        <v>0</v>
      </c>
      <c r="R271">
        <f t="shared" si="69"/>
        <v>0</v>
      </c>
      <c r="S271">
        <f t="shared" si="70"/>
        <v>0</v>
      </c>
      <c r="T271">
        <f t="shared" si="71"/>
        <v>0</v>
      </c>
      <c r="U271">
        <f t="shared" si="66"/>
        <v>0</v>
      </c>
      <c r="V271">
        <f t="shared" si="72"/>
        <v>-10</v>
      </c>
      <c r="W271">
        <f>IF(ABS(V271)&gt;0,V271*(C271-A271),0)</f>
        <v>63.513252999999992</v>
      </c>
      <c r="X271">
        <f>SUM($W$34:W271)</f>
        <v>131.34003420000045</v>
      </c>
      <c r="Y271">
        <f>IF(P271="close",X271,0)</f>
        <v>131.34003420000045</v>
      </c>
      <c r="Z271">
        <f t="shared" si="73"/>
        <v>20</v>
      </c>
    </row>
    <row r="272" spans="1:26">
      <c r="A272">
        <v>108.6461248</v>
      </c>
      <c r="B272" s="2">
        <f t="shared" si="74"/>
        <v>7.1346171953581214E-3</v>
      </c>
      <c r="C272">
        <v>101.1220897</v>
      </c>
      <c r="D272" s="3">
        <f t="shared" si="75"/>
        <v>-3.9699772023564931E-3</v>
      </c>
      <c r="E272" s="3">
        <f t="shared" si="58"/>
        <v>-4.1833148860217296E-3</v>
      </c>
      <c r="F272" s="3">
        <f>STDEV($E$3:E272)</f>
        <v>1.2727136252015521E-2</v>
      </c>
      <c r="G272" s="11">
        <f t="shared" si="64"/>
        <v>-0.32869255134745984</v>
      </c>
      <c r="H272" s="3">
        <f t="shared" si="59"/>
        <v>-4.7723964662414178E-4</v>
      </c>
      <c r="I272" s="5">
        <f t="shared" si="60"/>
        <v>9.6792485340163353E-2</v>
      </c>
      <c r="J272" s="6">
        <f t="shared" si="61"/>
        <v>1.3602092486650364E-2</v>
      </c>
      <c r="K272" s="4">
        <f t="shared" si="62"/>
        <v>2.1333768366523659E-4</v>
      </c>
      <c r="L272">
        <f t="shared" si="65"/>
        <v>-0.32869255134745984</v>
      </c>
      <c r="M272">
        <f>RSQ($D$3:D272,$B$3:B272)</f>
        <v>7.5743060989573646E-2</v>
      </c>
      <c r="N272">
        <v>240</v>
      </c>
      <c r="O272" t="str">
        <f t="shared" si="63"/>
        <v/>
      </c>
      <c r="P272" t="str">
        <f t="shared" si="67"/>
        <v/>
      </c>
      <c r="Q272">
        <f t="shared" si="68"/>
        <v>0</v>
      </c>
      <c r="R272">
        <f t="shared" si="69"/>
        <v>0</v>
      </c>
      <c r="S272">
        <f t="shared" si="70"/>
        <v>0</v>
      </c>
      <c r="T272">
        <f t="shared" si="71"/>
        <v>0</v>
      </c>
      <c r="U272">
        <f t="shared" si="66"/>
        <v>0</v>
      </c>
      <c r="V272">
        <f t="shared" si="72"/>
        <v>0</v>
      </c>
      <c r="W272">
        <f>IF(ABS(V272)&gt;0,V272*(C272-A272),0)</f>
        <v>0</v>
      </c>
      <c r="X272">
        <f>SUM($W$34:W272)</f>
        <v>131.34003420000045</v>
      </c>
      <c r="Y272">
        <f>IF(P272="close",X272,0)</f>
        <v>0</v>
      </c>
      <c r="Z272">
        <f t="shared" si="73"/>
        <v>0</v>
      </c>
    </row>
    <row r="273" spans="1:26">
      <c r="A273">
        <v>107.6156067</v>
      </c>
      <c r="B273" s="2">
        <f t="shared" si="74"/>
        <v>-9.4850884179901729E-3</v>
      </c>
      <c r="C273">
        <v>100.11079119999999</v>
      </c>
      <c r="D273" s="3">
        <f t="shared" si="75"/>
        <v>-1.0000767418871976E-2</v>
      </c>
      <c r="E273" s="3">
        <f t="shared" si="58"/>
        <v>-7.9055040093494438E-3</v>
      </c>
      <c r="F273" s="3">
        <f>STDEV($E$3:E273)</f>
        <v>1.2712831455191696E-2</v>
      </c>
      <c r="G273" s="11">
        <f t="shared" si="64"/>
        <v>-0.62185234164502157</v>
      </c>
      <c r="H273" s="3">
        <f t="shared" si="59"/>
        <v>-1.0546803999924536E-3</v>
      </c>
      <c r="I273" s="5">
        <f t="shared" si="60"/>
        <v>0.10970725455299146</v>
      </c>
      <c r="J273" s="6">
        <f t="shared" si="61"/>
        <v>1.36457506743167E-2</v>
      </c>
      <c r="K273" s="4">
        <f t="shared" si="62"/>
        <v>-2.0952634095225326E-3</v>
      </c>
      <c r="L273">
        <f t="shared" si="65"/>
        <v>-0.62185234164502157</v>
      </c>
      <c r="M273">
        <f>RSQ($D$3:D273,$B$3:B273)</f>
        <v>7.6559769878177059E-2</v>
      </c>
      <c r="N273">
        <v>241</v>
      </c>
      <c r="O273" t="str">
        <f t="shared" si="63"/>
        <v/>
      </c>
      <c r="P273" t="str">
        <f t="shared" si="67"/>
        <v/>
      </c>
      <c r="Q273">
        <f t="shared" si="68"/>
        <v>0</v>
      </c>
      <c r="R273">
        <f t="shared" si="69"/>
        <v>0</v>
      </c>
      <c r="S273">
        <f t="shared" si="70"/>
        <v>0</v>
      </c>
      <c r="T273">
        <f t="shared" si="71"/>
        <v>0</v>
      </c>
      <c r="U273">
        <f t="shared" si="66"/>
        <v>0</v>
      </c>
      <c r="V273">
        <f t="shared" si="72"/>
        <v>0</v>
      </c>
      <c r="W273">
        <f>IF(ABS(V273)&gt;0,V273*(C273-A273),0)</f>
        <v>0</v>
      </c>
      <c r="X273">
        <f>SUM($W$34:W273)</f>
        <v>131.34003420000045</v>
      </c>
      <c r="Y273">
        <f>IF(P273="close",X273,0)</f>
        <v>0</v>
      </c>
      <c r="Z273">
        <f t="shared" si="73"/>
        <v>0</v>
      </c>
    </row>
    <row r="274" spans="1:26">
      <c r="A274">
        <v>107.54928700000001</v>
      </c>
      <c r="B274" s="2">
        <f t="shared" si="74"/>
        <v>-6.1626470391858124E-4</v>
      </c>
      <c r="C274">
        <v>99.274207880000006</v>
      </c>
      <c r="D274" s="3">
        <f t="shared" si="75"/>
        <v>-8.3565748504441789E-3</v>
      </c>
      <c r="E274" s="3">
        <f t="shared" si="58"/>
        <v>-6.8654026875678842E-3</v>
      </c>
      <c r="F274" s="3">
        <f>STDEV($E$3:E274)</f>
        <v>1.2696305238545976E-2</v>
      </c>
      <c r="G274" s="11">
        <f t="shared" si="64"/>
        <v>-0.54074020422292035</v>
      </c>
      <c r="H274" s="3">
        <f t="shared" si="59"/>
        <v>-1.426366191410933E-3</v>
      </c>
      <c r="I274" s="5">
        <f t="shared" si="60"/>
        <v>0.10515931068790116</v>
      </c>
      <c r="J274" s="6">
        <f t="shared" si="61"/>
        <v>1.3667879431810573E-2</v>
      </c>
      <c r="K274" s="4">
        <f t="shared" si="62"/>
        <v>-1.4911721628762945E-3</v>
      </c>
      <c r="L274">
        <f t="shared" si="65"/>
        <v>-0.54074020422292035</v>
      </c>
      <c r="M274">
        <f>RSQ($D$3:D274,$B$3:B274)</f>
        <v>7.6539240718443716E-2</v>
      </c>
      <c r="N274">
        <v>242</v>
      </c>
      <c r="O274" t="str">
        <f t="shared" si="63"/>
        <v/>
      </c>
      <c r="P274" t="str">
        <f t="shared" si="67"/>
        <v/>
      </c>
      <c r="Q274">
        <f t="shared" si="68"/>
        <v>0</v>
      </c>
      <c r="R274">
        <f t="shared" si="69"/>
        <v>0</v>
      </c>
      <c r="S274">
        <f t="shared" si="70"/>
        <v>0</v>
      </c>
      <c r="T274">
        <f t="shared" si="71"/>
        <v>0</v>
      </c>
      <c r="U274">
        <f t="shared" si="66"/>
        <v>0</v>
      </c>
      <c r="V274">
        <f t="shared" si="72"/>
        <v>0</v>
      </c>
      <c r="W274">
        <f>IF(ABS(V274)&gt;0,V274*(C274-A274),0)</f>
        <v>0</v>
      </c>
      <c r="X274">
        <f>SUM($W$34:W274)</f>
        <v>131.34003420000045</v>
      </c>
      <c r="Y274">
        <f>IF(P274="close",X274,0)</f>
        <v>0</v>
      </c>
      <c r="Z274">
        <f t="shared" si="73"/>
        <v>0</v>
      </c>
    </row>
    <row r="275" spans="1:26">
      <c r="A275">
        <v>109.49435750000001</v>
      </c>
      <c r="B275" s="2">
        <f t="shared" si="74"/>
        <v>1.8085387214143035E-2</v>
      </c>
      <c r="C275">
        <v>98.509491949999997</v>
      </c>
      <c r="D275" s="3">
        <f t="shared" si="75"/>
        <v>-7.703067557329457E-3</v>
      </c>
      <c r="E275" s="3">
        <f t="shared" si="58"/>
        <v>-7.6806705434977387E-3</v>
      </c>
      <c r="F275" s="3">
        <f>STDEV($E$3:E275)</f>
        <v>1.2681549971974659E-2</v>
      </c>
      <c r="G275" s="11">
        <f t="shared" si="64"/>
        <v>-0.60565708138764462</v>
      </c>
      <c r="H275" s="3">
        <f t="shared" si="59"/>
        <v>-1.4485124408443091E-3</v>
      </c>
      <c r="I275" s="5">
        <f t="shared" si="60"/>
        <v>7.8854569721202736E-2</v>
      </c>
      <c r="J275" s="6">
        <f t="shared" si="61"/>
        <v>1.3653373544055556E-2</v>
      </c>
      <c r="K275" s="4">
        <f t="shared" si="62"/>
        <v>-2.2397013831718712E-5</v>
      </c>
      <c r="L275">
        <f t="shared" si="65"/>
        <v>-0.60565708138764462</v>
      </c>
      <c r="M275">
        <f>RSQ($D$3:D275,$B$3:B275)</f>
        <v>7.4428938797885869E-2</v>
      </c>
      <c r="N275">
        <v>243</v>
      </c>
      <c r="O275" t="str">
        <f t="shared" si="63"/>
        <v/>
      </c>
      <c r="P275" t="str">
        <f t="shared" si="67"/>
        <v/>
      </c>
      <c r="Q275">
        <f t="shared" si="68"/>
        <v>0</v>
      </c>
      <c r="R275">
        <f t="shared" si="69"/>
        <v>0</v>
      </c>
      <c r="S275">
        <f t="shared" si="70"/>
        <v>0</v>
      </c>
      <c r="T275">
        <f t="shared" si="71"/>
        <v>0</v>
      </c>
      <c r="U275">
        <f t="shared" si="66"/>
        <v>0</v>
      </c>
      <c r="V275">
        <f t="shared" si="72"/>
        <v>0</v>
      </c>
      <c r="W275">
        <f>IF(ABS(V275)&gt;0,V275*(C275-A275),0)</f>
        <v>0</v>
      </c>
      <c r="X275">
        <f>SUM($W$34:W275)</f>
        <v>131.34003420000045</v>
      </c>
      <c r="Y275">
        <f>IF(P275="close",X275,0)</f>
        <v>0</v>
      </c>
      <c r="Z275">
        <f t="shared" si="73"/>
        <v>0</v>
      </c>
    </row>
    <row r="276" spans="1:26">
      <c r="A276">
        <v>110.3114726</v>
      </c>
      <c r="B276" s="2">
        <f t="shared" si="74"/>
        <v>7.4626229027372039E-3</v>
      </c>
      <c r="C276">
        <v>98.943863879999995</v>
      </c>
      <c r="D276" s="3">
        <f t="shared" si="75"/>
        <v>4.4094423938402776E-3</v>
      </c>
      <c r="E276" s="3">
        <f t="shared" si="58"/>
        <v>5.0475973789992573E-3</v>
      </c>
      <c r="F276" s="3">
        <f>STDEV($E$3:E276)</f>
        <v>1.2661962132429457E-2</v>
      </c>
      <c r="G276" s="11">
        <f t="shared" si="64"/>
        <v>0.39864259000360575</v>
      </c>
      <c r="H276" s="3">
        <f t="shared" si="59"/>
        <v>-1.0878804680343234E-3</v>
      </c>
      <c r="I276" s="5">
        <f t="shared" si="60"/>
        <v>6.0263728817168266E-2</v>
      </c>
      <c r="J276" s="6">
        <f t="shared" si="61"/>
        <v>1.3632455827872583E-2</v>
      </c>
      <c r="K276" s="4">
        <f t="shared" si="62"/>
        <v>-6.381549851589795E-4</v>
      </c>
      <c r="L276">
        <f t="shared" si="65"/>
        <v>0.39864259000360575</v>
      </c>
      <c r="M276">
        <f>RSQ($D$3:D276,$B$3:B276)</f>
        <v>7.4666802040842375E-2</v>
      </c>
      <c r="N276">
        <v>244</v>
      </c>
      <c r="O276" t="str">
        <f t="shared" si="63"/>
        <v/>
      </c>
      <c r="P276" t="str">
        <f t="shared" si="67"/>
        <v/>
      </c>
      <c r="Q276">
        <f t="shared" si="68"/>
        <v>0</v>
      </c>
      <c r="R276">
        <f t="shared" si="69"/>
        <v>0</v>
      </c>
      <c r="S276">
        <f t="shared" si="70"/>
        <v>0</v>
      </c>
      <c r="T276">
        <f t="shared" si="71"/>
        <v>0</v>
      </c>
      <c r="U276">
        <f t="shared" si="66"/>
        <v>0</v>
      </c>
      <c r="V276">
        <f t="shared" si="72"/>
        <v>0</v>
      </c>
      <c r="W276">
        <f>IF(ABS(V276)&gt;0,V276*(C276-A276),0)</f>
        <v>0</v>
      </c>
      <c r="X276">
        <f>SUM($W$34:W276)</f>
        <v>131.34003420000045</v>
      </c>
      <c r="Y276">
        <f>IF(P276="close",X276,0)</f>
        <v>0</v>
      </c>
      <c r="Z276">
        <f t="shared" si="73"/>
        <v>0</v>
      </c>
    </row>
    <row r="277" spans="1:26">
      <c r="A277">
        <v>109.3622278</v>
      </c>
      <c r="B277" s="2">
        <f t="shared" si="74"/>
        <v>-8.6051321555832665E-3</v>
      </c>
      <c r="C277">
        <v>98.130279099999996</v>
      </c>
      <c r="D277" s="3">
        <f t="shared" si="75"/>
        <v>-8.2226906055207459E-3</v>
      </c>
      <c r="E277" s="3">
        <f t="shared" si="58"/>
        <v>-6.4817242425923242E-3</v>
      </c>
      <c r="F277" s="3">
        <f>STDEV($E$3:E277)</f>
        <v>1.264492822360427E-2</v>
      </c>
      <c r="G277" s="11">
        <f t="shared" si="64"/>
        <v>-0.51259478329761476</v>
      </c>
      <c r="H277" s="3">
        <f t="shared" si="59"/>
        <v>-1.1103920795086943E-3</v>
      </c>
      <c r="I277" s="5">
        <f t="shared" si="60"/>
        <v>7.3278861035340676E-2</v>
      </c>
      <c r="J277" s="6">
        <f t="shared" si="61"/>
        <v>1.3621816395497723E-2</v>
      </c>
      <c r="K277" s="4">
        <f t="shared" si="62"/>
        <v>-1.7409663629284222E-3</v>
      </c>
      <c r="L277">
        <f t="shared" si="65"/>
        <v>-0.51259478329761476</v>
      </c>
      <c r="M277">
        <f>RSQ($D$3:D277,$B$3:B277)</f>
        <v>7.5269915203191137E-2</v>
      </c>
      <c r="N277">
        <v>245</v>
      </c>
      <c r="O277" t="str">
        <f t="shared" si="63"/>
        <v/>
      </c>
      <c r="P277" t="str">
        <f t="shared" si="67"/>
        <v/>
      </c>
      <c r="Q277">
        <f t="shared" si="68"/>
        <v>0</v>
      </c>
      <c r="R277">
        <f t="shared" si="69"/>
        <v>0</v>
      </c>
      <c r="S277">
        <f t="shared" si="70"/>
        <v>0</v>
      </c>
      <c r="T277">
        <f t="shared" si="71"/>
        <v>0</v>
      </c>
      <c r="U277">
        <f t="shared" si="66"/>
        <v>0</v>
      </c>
      <c r="V277">
        <f t="shared" si="72"/>
        <v>0</v>
      </c>
      <c r="W277">
        <f>IF(ABS(V277)&gt;0,V277*(C277-A277),0)</f>
        <v>0</v>
      </c>
      <c r="X277">
        <f>SUM($W$34:W277)</f>
        <v>131.34003420000045</v>
      </c>
      <c r="Y277">
        <f>IF(P277="close",X277,0)</f>
        <v>0</v>
      </c>
      <c r="Z277">
        <f t="shared" si="73"/>
        <v>0</v>
      </c>
    </row>
    <row r="278" spans="1:26">
      <c r="A278">
        <v>107.41160619999999</v>
      </c>
      <c r="B278" s="2">
        <f t="shared" si="74"/>
        <v>-1.7836337456176118E-2</v>
      </c>
      <c r="C278">
        <v>97.337600179999995</v>
      </c>
      <c r="D278" s="3">
        <f t="shared" si="75"/>
        <v>-8.077821924792632E-3</v>
      </c>
      <c r="E278" s="3">
        <f t="shared" si="58"/>
        <v>-4.2188332578134459E-3</v>
      </c>
      <c r="F278" s="3">
        <f>STDEV($E$3:E278)</f>
        <v>1.2624474982148984E-2</v>
      </c>
      <c r="G278" s="11">
        <f t="shared" si="64"/>
        <v>-0.33417890754101687</v>
      </c>
      <c r="H278" s="3">
        <f t="shared" si="59"/>
        <v>-1.8541247262550812E-3</v>
      </c>
      <c r="I278" s="5">
        <f t="shared" si="60"/>
        <v>0.11240334209027251</v>
      </c>
      <c r="J278" s="6">
        <f t="shared" si="61"/>
        <v>1.3552119518330748E-2</v>
      </c>
      <c r="K278" s="4">
        <f t="shared" si="62"/>
        <v>-3.8589886669791866E-3</v>
      </c>
      <c r="L278">
        <f t="shared" si="65"/>
        <v>-0.33417890754101687</v>
      </c>
      <c r="M278">
        <f>RSQ($D$3:D278,$B$3:B278)</f>
        <v>7.6308942869611873E-2</v>
      </c>
      <c r="N278">
        <v>246</v>
      </c>
      <c r="O278" t="str">
        <f t="shared" si="63"/>
        <v/>
      </c>
      <c r="P278" t="str">
        <f t="shared" si="67"/>
        <v/>
      </c>
      <c r="Q278">
        <f t="shared" si="68"/>
        <v>0</v>
      </c>
      <c r="R278">
        <f t="shared" si="69"/>
        <v>0</v>
      </c>
      <c r="S278">
        <f t="shared" si="70"/>
        <v>0</v>
      </c>
      <c r="T278">
        <f t="shared" si="71"/>
        <v>0</v>
      </c>
      <c r="U278">
        <f t="shared" si="66"/>
        <v>0</v>
      </c>
      <c r="V278">
        <f t="shared" si="72"/>
        <v>0</v>
      </c>
      <c r="W278">
        <f>IF(ABS(V278)&gt;0,V278*(C278-A278),0)</f>
        <v>0</v>
      </c>
      <c r="X278">
        <f>SUM($W$34:W278)</f>
        <v>131.34003420000045</v>
      </c>
      <c r="Y278">
        <f>IF(P278="close",X278,0)</f>
        <v>0</v>
      </c>
      <c r="Z278">
        <f t="shared" si="73"/>
        <v>0</v>
      </c>
    </row>
    <row r="279" spans="1:26">
      <c r="A279">
        <v>105.5305303</v>
      </c>
      <c r="B279" s="2">
        <f t="shared" si="74"/>
        <v>-1.7512780662617064E-2</v>
      </c>
      <c r="C279">
        <v>95.769254759999995</v>
      </c>
      <c r="D279" s="3">
        <f t="shared" si="75"/>
        <v>-1.6112431548546115E-2</v>
      </c>
      <c r="E279" s="3">
        <f t="shared" si="58"/>
        <v>-8.9804691168116693E-3</v>
      </c>
      <c r="F279" s="3">
        <f>STDEV($E$3:E279)</f>
        <v>1.261310017523317E-2</v>
      </c>
      <c r="G279" s="11">
        <f t="shared" si="64"/>
        <v>-0.71199538511915872</v>
      </c>
      <c r="H279" s="3">
        <f t="shared" si="59"/>
        <v>-3.1679045133310162E-3</v>
      </c>
      <c r="I279" s="5">
        <f t="shared" si="60"/>
        <v>0.22635228492669596</v>
      </c>
      <c r="J279" s="6">
        <f t="shared" si="61"/>
        <v>1.3801509005535541E-2</v>
      </c>
      <c r="K279" s="4">
        <f t="shared" si="62"/>
        <v>-7.1319624317344454E-3</v>
      </c>
      <c r="L279">
        <f t="shared" si="65"/>
        <v>-0.71199538511915872</v>
      </c>
      <c r="M279">
        <f>RSQ($D$3:D279,$B$3:B279)</f>
        <v>7.8629985808420483E-2</v>
      </c>
      <c r="N279">
        <v>247</v>
      </c>
      <c r="O279" t="str">
        <f t="shared" si="63"/>
        <v/>
      </c>
      <c r="P279" t="str">
        <f t="shared" si="67"/>
        <v/>
      </c>
      <c r="Q279">
        <f t="shared" si="68"/>
        <v>0</v>
      </c>
      <c r="R279">
        <f t="shared" si="69"/>
        <v>0</v>
      </c>
      <c r="S279">
        <f t="shared" si="70"/>
        <v>0</v>
      </c>
      <c r="T279">
        <f t="shared" si="71"/>
        <v>0</v>
      </c>
      <c r="U279">
        <f t="shared" si="66"/>
        <v>0</v>
      </c>
      <c r="V279">
        <f t="shared" si="72"/>
        <v>0</v>
      </c>
      <c r="W279">
        <f>IF(ABS(V279)&gt;0,V279*(C279-A279),0)</f>
        <v>0</v>
      </c>
      <c r="X279">
        <f>SUM($W$34:W279)</f>
        <v>131.34003420000045</v>
      </c>
      <c r="Y279">
        <f>IF(P279="close",X279,0)</f>
        <v>0</v>
      </c>
      <c r="Z279">
        <f t="shared" si="73"/>
        <v>0</v>
      </c>
    </row>
    <row r="280" spans="1:26">
      <c r="A280">
        <v>104.8265442</v>
      </c>
      <c r="B280" s="2">
        <f t="shared" si="74"/>
        <v>-6.6709235516842135E-3</v>
      </c>
      <c r="C280">
        <v>94.614155150000002</v>
      </c>
      <c r="D280" s="3">
        <f t="shared" si="75"/>
        <v>-1.2061278046850216E-2</v>
      </c>
      <c r="E280" s="3">
        <f t="shared" si="58"/>
        <v>-7.2906864541112774E-3</v>
      </c>
      <c r="F280" s="3">
        <f>STDEV($E$3:E280)</f>
        <v>1.259781134771022E-2</v>
      </c>
      <c r="G280" s="11">
        <f t="shared" si="64"/>
        <v>-0.57872643532135715</v>
      </c>
      <c r="H280" s="3">
        <f t="shared" si="59"/>
        <v>-2.8428325852199511E-3</v>
      </c>
      <c r="I280" s="5">
        <f t="shared" si="60"/>
        <v>0.28897932836185553</v>
      </c>
      <c r="J280" s="6">
        <f t="shared" si="61"/>
        <v>1.3186379191490955E-2</v>
      </c>
      <c r="K280" s="4">
        <f t="shared" si="62"/>
        <v>-4.7705915927389389E-3</v>
      </c>
      <c r="L280">
        <f t="shared" si="65"/>
        <v>-0.57872643532135715</v>
      </c>
      <c r="M280">
        <f>RSQ($D$3:D280,$B$3:B280)</f>
        <v>7.9263457125950981E-2</v>
      </c>
      <c r="N280">
        <v>248</v>
      </c>
      <c r="O280" t="str">
        <f t="shared" si="63"/>
        <v/>
      </c>
      <c r="P280" t="str">
        <f t="shared" si="67"/>
        <v/>
      </c>
      <c r="Q280">
        <f t="shared" si="68"/>
        <v>0</v>
      </c>
      <c r="R280">
        <f t="shared" si="69"/>
        <v>0</v>
      </c>
      <c r="S280">
        <f t="shared" si="70"/>
        <v>0</v>
      </c>
      <c r="T280">
        <f t="shared" si="71"/>
        <v>0</v>
      </c>
      <c r="U280">
        <f t="shared" si="66"/>
        <v>0</v>
      </c>
      <c r="V280">
        <f t="shared" si="72"/>
        <v>0</v>
      </c>
      <c r="W280">
        <f>IF(ABS(V280)&gt;0,V280*(C280-A280),0)</f>
        <v>0</v>
      </c>
      <c r="X280">
        <f>SUM($W$34:W280)</f>
        <v>131.34003420000045</v>
      </c>
      <c r="Y280">
        <f>IF(P280="close",X280,0)</f>
        <v>0</v>
      </c>
      <c r="Z280">
        <f t="shared" si="73"/>
        <v>0</v>
      </c>
    </row>
    <row r="281" spans="1:26">
      <c r="A281">
        <v>105.1713378</v>
      </c>
      <c r="B281" s="2">
        <f t="shared" si="74"/>
        <v>3.2891821688041749E-3</v>
      </c>
      <c r="C281">
        <v>95.817826780000004</v>
      </c>
      <c r="D281" s="3">
        <f t="shared" si="75"/>
        <v>1.2721897987586715E-2</v>
      </c>
      <c r="E281" s="3">
        <f t="shared" si="58"/>
        <v>1.3876097549266145E-2</v>
      </c>
      <c r="F281" s="3">
        <f>STDEV($E$3:E281)</f>
        <v>1.2602821565928363E-2</v>
      </c>
      <c r="G281" s="11">
        <f t="shared" si="64"/>
        <v>1.1010310252094717</v>
      </c>
      <c r="H281" s="3">
        <f t="shared" si="59"/>
        <v>-2.0619881899407188E-3</v>
      </c>
      <c r="I281" s="5">
        <f t="shared" si="60"/>
        <v>0.2759922016089873</v>
      </c>
      <c r="J281" s="6">
        <f t="shared" si="61"/>
        <v>1.3323120435711409E-2</v>
      </c>
      <c r="K281" s="4">
        <f t="shared" si="62"/>
        <v>-1.1541995616794309E-3</v>
      </c>
      <c r="L281">
        <f t="shared" si="65"/>
        <v>1.1010310252094717</v>
      </c>
      <c r="M281">
        <f>RSQ($D$3:D281,$B$3:B281)</f>
        <v>7.9422657116216447E-2</v>
      </c>
      <c r="N281">
        <v>249</v>
      </c>
      <c r="O281" t="str">
        <f t="shared" si="63"/>
        <v/>
      </c>
      <c r="P281" t="str">
        <f t="shared" si="67"/>
        <v/>
      </c>
      <c r="Q281">
        <f t="shared" si="68"/>
        <v>0</v>
      </c>
      <c r="R281">
        <f t="shared" si="69"/>
        <v>0</v>
      </c>
      <c r="S281">
        <f t="shared" si="70"/>
        <v>0</v>
      </c>
      <c r="T281">
        <f t="shared" si="71"/>
        <v>0</v>
      </c>
      <c r="U281">
        <f t="shared" si="66"/>
        <v>0</v>
      </c>
      <c r="V281">
        <f t="shared" si="72"/>
        <v>0</v>
      </c>
      <c r="W281">
        <f>IF(ABS(V281)&gt;0,V281*(C281-A281),0)</f>
        <v>0</v>
      </c>
      <c r="X281">
        <f>SUM($W$34:W281)</f>
        <v>131.34003420000045</v>
      </c>
      <c r="Y281">
        <f>IF(P281="close",X281,0)</f>
        <v>0</v>
      </c>
      <c r="Z281">
        <f t="shared" si="73"/>
        <v>0</v>
      </c>
    </row>
    <row r="282" spans="1:26">
      <c r="A282">
        <v>104.48597030000001</v>
      </c>
      <c r="B282" s="2">
        <f t="shared" si="74"/>
        <v>-6.5166756868999158E-3</v>
      </c>
      <c r="C282">
        <v>95.716859450000001</v>
      </c>
      <c r="D282" s="3">
        <f t="shared" si="75"/>
        <v>-1.0537426426068554E-3</v>
      </c>
      <c r="E282" s="3">
        <f t="shared" si="58"/>
        <v>2.5670417996938363E-3</v>
      </c>
      <c r="F282" s="3">
        <f>STDEV($E$3:E282)</f>
        <v>1.2581165811311815E-2</v>
      </c>
      <c r="G282" s="11">
        <f t="shared" si="64"/>
        <v>0.20403846815100321</v>
      </c>
      <c r="H282" s="3">
        <f t="shared" si="59"/>
        <v>-1.8606964974687964E-3</v>
      </c>
      <c r="I282" s="5">
        <f t="shared" si="60"/>
        <v>0.27008984786063467</v>
      </c>
      <c r="J282" s="6">
        <f t="shared" si="61"/>
        <v>1.3312941803515383E-2</v>
      </c>
      <c r="K282" s="4">
        <f t="shared" si="62"/>
        <v>-3.6207844423006919E-3</v>
      </c>
      <c r="L282">
        <f t="shared" si="65"/>
        <v>0.20403846815100321</v>
      </c>
      <c r="M282">
        <f>RSQ($D$3:D282,$B$3:B282)</f>
        <v>7.9424382585242564E-2</v>
      </c>
      <c r="N282">
        <v>250</v>
      </c>
      <c r="O282" t="str">
        <f t="shared" si="63"/>
        <v/>
      </c>
      <c r="P282" t="str">
        <f t="shared" si="67"/>
        <v/>
      </c>
      <c r="Q282">
        <f t="shared" si="68"/>
        <v>0</v>
      </c>
      <c r="R282">
        <f t="shared" si="69"/>
        <v>0</v>
      </c>
      <c r="S282">
        <f t="shared" si="70"/>
        <v>0</v>
      </c>
      <c r="T282">
        <f t="shared" si="71"/>
        <v>0</v>
      </c>
      <c r="U282">
        <f t="shared" si="66"/>
        <v>0</v>
      </c>
      <c r="V282">
        <f t="shared" si="72"/>
        <v>0</v>
      </c>
      <c r="W282">
        <f>IF(ABS(V282)&gt;0,V282*(C282-A282),0)</f>
        <v>0</v>
      </c>
      <c r="X282">
        <f>SUM($W$34:W282)</f>
        <v>131.34003420000045</v>
      </c>
      <c r="Y282">
        <f>IF(P282="close",X282,0)</f>
        <v>0</v>
      </c>
      <c r="Z282">
        <f t="shared" si="73"/>
        <v>0</v>
      </c>
    </row>
    <row r="283" spans="1:26">
      <c r="A283">
        <v>101.88400300000001</v>
      </c>
      <c r="B283" s="2">
        <f t="shared" si="74"/>
        <v>-2.490255191705865E-2</v>
      </c>
      <c r="C283">
        <v>96.016522789999996</v>
      </c>
      <c r="D283" s="3">
        <f t="shared" si="75"/>
        <v>3.1307268303817615E-3</v>
      </c>
      <c r="E283" s="3">
        <f t="shared" si="58"/>
        <v>1.014278891242246E-2</v>
      </c>
      <c r="F283" s="3">
        <f>STDEV($E$3:E283)</f>
        <v>1.2573278620245217E-2</v>
      </c>
      <c r="G283" s="11">
        <f t="shared" si="64"/>
        <v>0.80669403890332669</v>
      </c>
      <c r="H283" s="3">
        <f t="shared" si="59"/>
        <v>-8.2620832400063073E-4</v>
      </c>
      <c r="I283" s="5">
        <f t="shared" si="60"/>
        <v>0.24840240384370638</v>
      </c>
      <c r="J283" s="6">
        <f t="shared" si="61"/>
        <v>1.3042209726868618E-2</v>
      </c>
      <c r="K283" s="4">
        <f t="shared" si="62"/>
        <v>-7.0120620820406983E-3</v>
      </c>
      <c r="L283">
        <f t="shared" si="65"/>
        <v>0.80669403890332669</v>
      </c>
      <c r="M283">
        <f>RSQ($D$3:D283,$B$3:B283)</f>
        <v>7.7536080120410258E-2</v>
      </c>
      <c r="N283">
        <v>251</v>
      </c>
      <c r="O283" t="str">
        <f t="shared" si="63"/>
        <v/>
      </c>
      <c r="P283" t="str">
        <f t="shared" si="67"/>
        <v/>
      </c>
      <c r="Q283">
        <f t="shared" si="68"/>
        <v>0</v>
      </c>
      <c r="R283">
        <f t="shared" si="69"/>
        <v>0</v>
      </c>
      <c r="S283">
        <f t="shared" si="70"/>
        <v>0</v>
      </c>
      <c r="T283">
        <f t="shared" si="71"/>
        <v>0</v>
      </c>
      <c r="U283">
        <f t="shared" si="66"/>
        <v>0</v>
      </c>
      <c r="V283">
        <f t="shared" si="72"/>
        <v>0</v>
      </c>
      <c r="W283">
        <f>IF(ABS(V283)&gt;0,V283*(C283-A283),0)</f>
        <v>0</v>
      </c>
      <c r="X283">
        <f>SUM($W$34:W283)</f>
        <v>131.34003420000045</v>
      </c>
      <c r="Y283">
        <f>IF(P283="close",X283,0)</f>
        <v>0</v>
      </c>
      <c r="Z283">
        <f t="shared" si="73"/>
        <v>0</v>
      </c>
    </row>
    <row r="284" spans="1:26">
      <c r="A284">
        <v>100.49253640000001</v>
      </c>
      <c r="B284" s="2">
        <f t="shared" si="74"/>
        <v>-1.3657360910721195E-2</v>
      </c>
      <c r="C284">
        <v>96.432377389999999</v>
      </c>
      <c r="D284" s="3">
        <f t="shared" si="75"/>
        <v>4.331073318594638E-3</v>
      </c>
      <c r="E284" s="3">
        <f t="shared" si="58"/>
        <v>6.9558356869994942E-3</v>
      </c>
      <c r="F284" s="3">
        <f>STDEV($E$3:E284)</f>
        <v>1.255767043464532E-2</v>
      </c>
      <c r="G284" s="11">
        <f t="shared" si="64"/>
        <v>0.55391131047754361</v>
      </c>
      <c r="H284" s="3">
        <f t="shared" si="59"/>
        <v>3.0033133729019451E-4</v>
      </c>
      <c r="I284" s="5">
        <f t="shared" si="60"/>
        <v>0.21417708185472473</v>
      </c>
      <c r="J284" s="6">
        <f t="shared" si="61"/>
        <v>1.2292178881042701E-2</v>
      </c>
      <c r="K284" s="4">
        <f t="shared" si="62"/>
        <v>-2.6247623684048566E-3</v>
      </c>
      <c r="L284">
        <f t="shared" si="65"/>
        <v>0.55391131047754361</v>
      </c>
      <c r="M284">
        <f>RSQ($D$3:D284,$B$3:B284)</f>
        <v>7.6552414402688992E-2</v>
      </c>
      <c r="N284">
        <v>252</v>
      </c>
      <c r="O284" t="str">
        <f t="shared" si="63"/>
        <v/>
      </c>
      <c r="P284" t="str">
        <f t="shared" si="67"/>
        <v/>
      </c>
      <c r="Q284">
        <f t="shared" si="68"/>
        <v>0</v>
      </c>
      <c r="R284">
        <f t="shared" si="69"/>
        <v>0</v>
      </c>
      <c r="S284">
        <f t="shared" si="70"/>
        <v>0</v>
      </c>
      <c r="T284">
        <f t="shared" si="71"/>
        <v>0</v>
      </c>
      <c r="U284">
        <f t="shared" si="66"/>
        <v>0</v>
      </c>
      <c r="V284">
        <f t="shared" si="72"/>
        <v>0</v>
      </c>
      <c r="W284">
        <f>IF(ABS(V284)&gt;0,V284*(C284-A284),0)</f>
        <v>0</v>
      </c>
      <c r="X284">
        <f>SUM($W$34:W284)</f>
        <v>131.34003420000045</v>
      </c>
      <c r="Y284">
        <f>IF(P284="close",X284,0)</f>
        <v>0</v>
      </c>
      <c r="Z284">
        <f t="shared" si="73"/>
        <v>0</v>
      </c>
    </row>
    <row r="285" spans="1:26">
      <c r="A285">
        <v>100.05156820000001</v>
      </c>
      <c r="B285" s="2">
        <f t="shared" si="74"/>
        <v>-4.3880691621193905E-3</v>
      </c>
      <c r="C285">
        <v>94.57597663</v>
      </c>
      <c r="D285" s="3">
        <f t="shared" si="75"/>
        <v>-1.9250803622648298E-2</v>
      </c>
      <c r="E285" s="3">
        <f t="shared" si="58"/>
        <v>-1.8123724235827636E-2</v>
      </c>
      <c r="F285" s="3">
        <f>STDEV($E$3:E285)</f>
        <v>1.2581848756239473E-2</v>
      </c>
      <c r="G285" s="11">
        <f t="shared" si="64"/>
        <v>-1.4404659114058962</v>
      </c>
      <c r="H285" s="3">
        <f t="shared" si="59"/>
        <v>-5.4609312075311095E-4</v>
      </c>
      <c r="I285" s="5">
        <f t="shared" si="60"/>
        <v>0.13240134660661121</v>
      </c>
      <c r="J285" s="6">
        <f t="shared" si="61"/>
        <v>1.2247438028094856E-2</v>
      </c>
      <c r="K285" s="4">
        <f t="shared" si="62"/>
        <v>-1.1270793868206623E-3</v>
      </c>
      <c r="L285">
        <f t="shared" si="65"/>
        <v>-1.4404659114058962</v>
      </c>
      <c r="M285">
        <f>RSQ($D$3:D285,$B$3:B285)</f>
        <v>7.6898833350918433E-2</v>
      </c>
      <c r="N285">
        <v>253</v>
      </c>
      <c r="O285" t="str">
        <f t="shared" si="63"/>
        <v/>
      </c>
      <c r="P285" t="str">
        <f t="shared" si="67"/>
        <v/>
      </c>
      <c r="Q285">
        <f t="shared" si="68"/>
        <v>0</v>
      </c>
      <c r="R285">
        <f t="shared" si="69"/>
        <v>0</v>
      </c>
      <c r="S285">
        <f t="shared" si="70"/>
        <v>0</v>
      </c>
      <c r="T285">
        <f t="shared" si="71"/>
        <v>0</v>
      </c>
      <c r="U285">
        <f t="shared" si="66"/>
        <v>0</v>
      </c>
      <c r="V285">
        <f t="shared" si="72"/>
        <v>0</v>
      </c>
      <c r="W285">
        <f>IF(ABS(V285)&gt;0,V285*(C285-A285),0)</f>
        <v>0</v>
      </c>
      <c r="X285">
        <f>SUM($W$34:W285)</f>
        <v>131.34003420000045</v>
      </c>
      <c r="Y285">
        <f>IF(P285="close",X285,0)</f>
        <v>0</v>
      </c>
      <c r="Z285">
        <f t="shared" si="73"/>
        <v>0</v>
      </c>
    </row>
    <row r="286" spans="1:26">
      <c r="A286">
        <v>99.728635159999996</v>
      </c>
      <c r="B286" s="2">
        <f t="shared" si="74"/>
        <v>-3.2276659507672707E-3</v>
      </c>
      <c r="C286">
        <v>93.897948940000006</v>
      </c>
      <c r="D286" s="3">
        <f t="shared" si="75"/>
        <v>-7.1691323120306998E-3</v>
      </c>
      <c r="E286" s="3">
        <f t="shared" si="58"/>
        <v>-6.3075743781864351E-3</v>
      </c>
      <c r="F286" s="3">
        <f>STDEV($E$3:E286)</f>
        <v>1.2565149666866084E-2</v>
      </c>
      <c r="G286" s="11">
        <f t="shared" si="64"/>
        <v>-0.50198959387004483</v>
      </c>
      <c r="H286" s="3">
        <f t="shared" si="59"/>
        <v>-3.450358660114611E-4</v>
      </c>
      <c r="I286" s="5">
        <f t="shared" si="60"/>
        <v>0.16002959281149198</v>
      </c>
      <c r="J286" s="6">
        <f t="shared" si="61"/>
        <v>1.21114577283165E-2</v>
      </c>
      <c r="K286" s="4">
        <f t="shared" si="62"/>
        <v>-8.6155793384426449E-4</v>
      </c>
      <c r="L286">
        <f t="shared" si="65"/>
        <v>-0.50198959387004483</v>
      </c>
      <c r="M286">
        <f>RSQ($D$3:D286,$B$3:B286)</f>
        <v>7.7062096219708498E-2</v>
      </c>
      <c r="N286">
        <v>254</v>
      </c>
      <c r="O286" t="str">
        <f t="shared" si="63"/>
        <v/>
      </c>
      <c r="P286" t="str">
        <f t="shared" si="67"/>
        <v/>
      </c>
      <c r="Q286">
        <f t="shared" si="68"/>
        <v>0</v>
      </c>
      <c r="R286">
        <f t="shared" si="69"/>
        <v>0</v>
      </c>
      <c r="S286">
        <f t="shared" si="70"/>
        <v>0</v>
      </c>
      <c r="T286">
        <f t="shared" si="71"/>
        <v>0</v>
      </c>
      <c r="U286">
        <f t="shared" si="66"/>
        <v>0</v>
      </c>
      <c r="V286">
        <f t="shared" si="72"/>
        <v>0</v>
      </c>
      <c r="W286">
        <f>IF(ABS(V286)&gt;0,V286*(C286-A286),0)</f>
        <v>0</v>
      </c>
      <c r="X286">
        <f>SUM($W$34:W286)</f>
        <v>131.34003420000045</v>
      </c>
      <c r="Y286">
        <f>IF(P286="close",X286,0)</f>
        <v>0</v>
      </c>
      <c r="Z286">
        <f t="shared" si="73"/>
        <v>0</v>
      </c>
    </row>
    <row r="287" spans="1:26">
      <c r="A287">
        <v>98.190978180000002</v>
      </c>
      <c r="B287" s="2">
        <f t="shared" si="74"/>
        <v>-1.5418409943473594E-2</v>
      </c>
      <c r="C287">
        <v>92.813689569999994</v>
      </c>
      <c r="D287" s="3">
        <f t="shared" si="75"/>
        <v>-1.1547210372964002E-2</v>
      </c>
      <c r="E287" s="3">
        <f t="shared" si="58"/>
        <v>-7.6208922030836816E-3</v>
      </c>
      <c r="F287" s="3">
        <f>STDEV($E$3:E287)</f>
        <v>1.2551051025994998E-2</v>
      </c>
      <c r="G287" s="11">
        <f t="shared" si="64"/>
        <v>-0.60719155609356845</v>
      </c>
      <c r="H287" s="3">
        <f t="shared" si="59"/>
        <v>-1.0174018855218605E-3</v>
      </c>
      <c r="I287" s="5">
        <f t="shared" si="60"/>
        <v>0.18866512792324383</v>
      </c>
      <c r="J287" s="6">
        <f t="shared" si="61"/>
        <v>1.2090824057962293E-2</v>
      </c>
      <c r="K287" s="4">
        <f t="shared" si="62"/>
        <v>-3.9263181698803206E-3</v>
      </c>
      <c r="L287">
        <f t="shared" si="65"/>
        <v>-0.60719155609356845</v>
      </c>
      <c r="M287">
        <f>RSQ($D$3:D287,$B$3:B287)</f>
        <v>7.8439728662051761E-2</v>
      </c>
      <c r="N287">
        <v>255</v>
      </c>
      <c r="O287" t="str">
        <f t="shared" si="63"/>
        <v/>
      </c>
      <c r="P287" t="str">
        <f t="shared" si="67"/>
        <v/>
      </c>
      <c r="Q287">
        <f t="shared" si="68"/>
        <v>0</v>
      </c>
      <c r="R287">
        <f t="shared" si="69"/>
        <v>0</v>
      </c>
      <c r="S287">
        <f t="shared" si="70"/>
        <v>0</v>
      </c>
      <c r="T287">
        <f t="shared" si="71"/>
        <v>0</v>
      </c>
      <c r="U287">
        <f t="shared" si="66"/>
        <v>0</v>
      </c>
      <c r="V287">
        <f t="shared" si="72"/>
        <v>0</v>
      </c>
      <c r="W287">
        <f>IF(ABS(V287)&gt;0,V287*(C287-A287),0)</f>
        <v>0</v>
      </c>
      <c r="X287">
        <f>SUM($W$34:W287)</f>
        <v>131.34003420000045</v>
      </c>
      <c r="Y287">
        <f>IF(P287="close",X287,0)</f>
        <v>0</v>
      </c>
      <c r="Z287">
        <f t="shared" si="73"/>
        <v>0</v>
      </c>
    </row>
    <row r="288" spans="1:26">
      <c r="A288">
        <v>99.516109670000006</v>
      </c>
      <c r="B288" s="2">
        <f t="shared" si="74"/>
        <v>1.3495450545067622E-2</v>
      </c>
      <c r="C288">
        <v>92.374104650000007</v>
      </c>
      <c r="D288" s="3">
        <f t="shared" si="75"/>
        <v>-4.7362077947397272E-3</v>
      </c>
      <c r="E288" s="3">
        <f t="shared" si="58"/>
        <v>-5.5166351652449911E-3</v>
      </c>
      <c r="F288" s="3">
        <f>STDEV($E$3:E288)</f>
        <v>1.2533161157236071E-2</v>
      </c>
      <c r="G288" s="11">
        <f t="shared" si="64"/>
        <v>-0.44016310777747719</v>
      </c>
      <c r="H288" s="3">
        <f t="shared" si="59"/>
        <v>-1.6551376649506673E-3</v>
      </c>
      <c r="I288" s="5">
        <f t="shared" si="60"/>
        <v>0.18047304366182074</v>
      </c>
      <c r="J288" s="6">
        <f t="shared" si="61"/>
        <v>1.1871193799720993E-2</v>
      </c>
      <c r="K288" s="4">
        <f t="shared" si="62"/>
        <v>7.8042737050526404E-4</v>
      </c>
      <c r="L288">
        <f t="shared" si="65"/>
        <v>-0.44016310777747719</v>
      </c>
      <c r="M288">
        <f>RSQ($D$3:D288,$B$3:B288)</f>
        <v>7.7460746213647749E-2</v>
      </c>
      <c r="N288">
        <v>256</v>
      </c>
      <c r="O288" t="str">
        <f t="shared" si="63"/>
        <v/>
      </c>
      <c r="P288" t="str">
        <f t="shared" si="67"/>
        <v/>
      </c>
      <c r="Q288">
        <f t="shared" si="68"/>
        <v>0</v>
      </c>
      <c r="R288">
        <f t="shared" si="69"/>
        <v>0</v>
      </c>
      <c r="S288">
        <f t="shared" si="70"/>
        <v>0</v>
      </c>
      <c r="T288">
        <f t="shared" si="71"/>
        <v>0</v>
      </c>
      <c r="U288">
        <f t="shared" si="66"/>
        <v>0</v>
      </c>
      <c r="V288">
        <f t="shared" si="72"/>
        <v>0</v>
      </c>
      <c r="W288">
        <f>IF(ABS(V288)&gt;0,V288*(C288-A288),0)</f>
        <v>0</v>
      </c>
      <c r="X288">
        <f>SUM($W$34:W288)</f>
        <v>131.34003420000045</v>
      </c>
      <c r="Y288">
        <f>IF(P288="close",X288,0)</f>
        <v>0</v>
      </c>
      <c r="Z288">
        <f t="shared" si="73"/>
        <v>0</v>
      </c>
    </row>
    <row r="289" spans="1:26">
      <c r="A289">
        <v>98.156904350000005</v>
      </c>
      <c r="B289" s="2">
        <f t="shared" si="74"/>
        <v>-1.365814363631364E-2</v>
      </c>
      <c r="C289">
        <v>90.821931070000005</v>
      </c>
      <c r="D289" s="3">
        <f t="shared" si="75"/>
        <v>-1.6803124489066443E-2</v>
      </c>
      <c r="E289" s="3">
        <f t="shared" ref="E289:E352" si="76">D289-K289</f>
        <v>-1.1769564702895231E-2</v>
      </c>
      <c r="F289" s="3">
        <f>STDEV($E$3:E289)</f>
        <v>1.2530236136762582E-2</v>
      </c>
      <c r="G289" s="11">
        <f t="shared" si="64"/>
        <v>-0.93929312859191783</v>
      </c>
      <c r="H289" s="3">
        <f t="shared" ref="H289:H352" si="77">yint(B260:B289,D260:D289)</f>
        <v>-2.1836708527065134E-3</v>
      </c>
      <c r="I289" s="5">
        <f t="shared" ref="I289:I352" si="78">MyReg(B260:B289,D260:D289)</f>
        <v>0.20865858562854359</v>
      </c>
      <c r="J289" s="6">
        <f t="shared" ref="J289:J352" si="79">STDEV(D260:D289)</f>
        <v>1.2151776124462553E-2</v>
      </c>
      <c r="K289" s="4">
        <f t="shared" ref="K289:K352" si="80">H289+B289*I289</f>
        <v>-5.0335597861712105E-3</v>
      </c>
      <c r="L289">
        <f t="shared" si="65"/>
        <v>-0.93929312859191783</v>
      </c>
      <c r="M289">
        <f>RSQ($D$3:D289,$B$3:B289)</f>
        <v>7.9245219490384766E-2</v>
      </c>
      <c r="N289">
        <v>257</v>
      </c>
      <c r="O289" t="str">
        <f t="shared" ref="O289:O352" si="81">IF(L289&gt;1.5,"sellY",IF(L289&lt;-1.5,"buyY",""))</f>
        <v/>
      </c>
      <c r="P289" t="str">
        <f t="shared" si="67"/>
        <v/>
      </c>
      <c r="Q289">
        <f t="shared" si="68"/>
        <v>0</v>
      </c>
      <c r="R289">
        <f t="shared" si="69"/>
        <v>0</v>
      </c>
      <c r="S289">
        <f t="shared" si="70"/>
        <v>0</v>
      </c>
      <c r="T289">
        <f t="shared" si="71"/>
        <v>0</v>
      </c>
      <c r="U289">
        <f t="shared" si="66"/>
        <v>0</v>
      </c>
      <c r="V289">
        <f t="shared" si="72"/>
        <v>0</v>
      </c>
      <c r="W289">
        <f>IF(ABS(V289)&gt;0,V289*(C289-A289),0)</f>
        <v>0</v>
      </c>
      <c r="X289">
        <f>SUM($W$34:W289)</f>
        <v>131.34003420000045</v>
      </c>
      <c r="Y289">
        <f>IF(P289="close",X289,0)</f>
        <v>0</v>
      </c>
      <c r="Z289">
        <f t="shared" si="73"/>
        <v>0</v>
      </c>
    </row>
    <row r="290" spans="1:26">
      <c r="A290">
        <v>97.520703449999999</v>
      </c>
      <c r="B290" s="2">
        <f t="shared" si="74"/>
        <v>-6.4814686670587292E-3</v>
      </c>
      <c r="C290">
        <v>89.465242750000002</v>
      </c>
      <c r="D290" s="3">
        <f t="shared" si="75"/>
        <v>-1.4937893348186473E-2</v>
      </c>
      <c r="E290" s="3">
        <f t="shared" si="76"/>
        <v>-1.0569143449616712E-2</v>
      </c>
      <c r="F290" s="3">
        <f>STDEV($E$3:E290)</f>
        <v>1.2523523469215762E-2</v>
      </c>
      <c r="G290" s="11">
        <f t="shared" ref="G290:G353" si="82">E290/F290</f>
        <v>-0.84394327807161162</v>
      </c>
      <c r="H290" s="3">
        <f t="shared" si="77"/>
        <v>-3.2382247714162374E-3</v>
      </c>
      <c r="I290" s="5">
        <f t="shared" si="78"/>
        <v>0.17442422161188251</v>
      </c>
      <c r="J290" s="6">
        <f t="shared" si="79"/>
        <v>1.1632597161144755E-2</v>
      </c>
      <c r="K290" s="4">
        <f t="shared" si="80"/>
        <v>-4.3687498985697619E-3</v>
      </c>
      <c r="L290">
        <f t="shared" ref="L290:L353" si="83">(D290-K290)/F290</f>
        <v>-0.84394327807161162</v>
      </c>
      <c r="M290">
        <f>RSQ($D$3:D290,$B$3:B290)</f>
        <v>7.989194909372542E-2</v>
      </c>
      <c r="N290">
        <v>258</v>
      </c>
      <c r="O290" t="str">
        <f t="shared" si="81"/>
        <v/>
      </c>
      <c r="P290" t="str">
        <f t="shared" si="67"/>
        <v/>
      </c>
      <c r="Q290">
        <f t="shared" si="68"/>
        <v>0</v>
      </c>
      <c r="R290">
        <f t="shared" si="69"/>
        <v>0</v>
      </c>
      <c r="S290">
        <f t="shared" si="70"/>
        <v>0</v>
      </c>
      <c r="T290">
        <f t="shared" si="71"/>
        <v>0</v>
      </c>
      <c r="U290">
        <f t="shared" ref="U290:U353" si="84">ABS(Q290)+ABS(S290)</f>
        <v>0</v>
      </c>
      <c r="V290">
        <f t="shared" si="72"/>
        <v>0</v>
      </c>
      <c r="W290">
        <f>IF(ABS(V290)&gt;0,V290*(C290-A290),0)</f>
        <v>0</v>
      </c>
      <c r="X290">
        <f>SUM($W$34:W290)</f>
        <v>131.34003420000045</v>
      </c>
      <c r="Y290">
        <f>IF(P290="close",X290,0)</f>
        <v>0</v>
      </c>
      <c r="Z290">
        <f t="shared" si="73"/>
        <v>0</v>
      </c>
    </row>
    <row r="291" spans="1:26">
      <c r="A291">
        <v>98.384991569999997</v>
      </c>
      <c r="B291" s="2">
        <f t="shared" si="74"/>
        <v>8.862611624239649E-3</v>
      </c>
      <c r="C291">
        <v>90.431970149999998</v>
      </c>
      <c r="D291" s="3">
        <f t="shared" si="75"/>
        <v>1.0805619817088087E-2</v>
      </c>
      <c r="E291" s="3">
        <f t="shared" si="76"/>
        <v>1.0263496782976543E-2</v>
      </c>
      <c r="F291" s="3">
        <f>STDEV($E$3:E291)</f>
        <v>1.2516787483335316E-2</v>
      </c>
      <c r="G291" s="11">
        <f t="shared" si="82"/>
        <v>0.81997851258889121</v>
      </c>
      <c r="H291" s="3">
        <f t="shared" si="77"/>
        <v>-2.0106987573050047E-3</v>
      </c>
      <c r="I291" s="5">
        <f t="shared" si="78"/>
        <v>0.28804396487762857</v>
      </c>
      <c r="J291" s="6">
        <f t="shared" si="79"/>
        <v>1.1406170045750357E-2</v>
      </c>
      <c r="K291" s="4">
        <f t="shared" si="80"/>
        <v>5.4212303411154327E-4</v>
      </c>
      <c r="L291">
        <f t="shared" si="83"/>
        <v>0.81997851258889121</v>
      </c>
      <c r="M291">
        <f>RSQ($D$3:D291,$B$3:B291)</f>
        <v>8.0660340648759404E-2</v>
      </c>
      <c r="N291">
        <v>259</v>
      </c>
      <c r="O291" t="str">
        <f t="shared" si="81"/>
        <v/>
      </c>
      <c r="P291" t="str">
        <f t="shared" ref="P291:P354" si="85">IF(AND(OR(O290="sellY",P290="sellhold"),L291&gt;0.5),"sellhold",IF(AND(OR(O290="sellY",P290="sellhold"),L291&lt;0.5,O291&lt;&gt;"buyY"),"close",IF(AND(OR(O290="sellY",P290="sellhold"),L291&lt;0.5,O291="buyY"),"close&amp;buy",IF(AND(OR(O290="buyY",P290="buyhold"),L291&lt;-0.5),"buyhold",IF(AND(OR(O290="buyY",P290="buyhold"),L291&gt;-0.5,O291&lt;&gt;"sellY"),"close",IF(AND(OR(O290="buyY",P290="buyhold"),L291&gt;-0.5,O291="sellY"),"close&amp;sell",""))))))</f>
        <v/>
      </c>
      <c r="Q291">
        <f t="shared" ref="Q291:Q354" si="86">IF(O291="sellY",MAX(10+R291,Q290),IF(O291="buyY",MIN(-10+R291,Q290),IF(P291="sellhold",Q290+R291,IF(P291="buyhold",Q290+R291,0))))</f>
        <v>0</v>
      </c>
      <c r="R291">
        <f t="shared" ref="R291:R354" si="87">IF(AND(L291&gt;2.5,Q290&lt;15),10,IF(AND(L291&gt;2,Q290&lt;15),5,IF(AND(L291&lt;-2.5,Q290&gt;-15),-10,IF(AND(L291&lt;-2,Q290&gt;-15),-5,0))))</f>
        <v>0</v>
      </c>
      <c r="S291">
        <f t="shared" ref="S291:S354" si="88">IF(O291="sellY",MIN(-10+T291,S290),IF(O291="buyY",MAX(10+T291,S290),IF(P291="sellhold",S290+T291,IF(P291="buyhold",S290+T291,0))))</f>
        <v>0</v>
      </c>
      <c r="T291">
        <f t="shared" ref="T291:T354" si="89">IF(AND(L291&gt;2.5,Q290&lt;15),-10,IF(AND(L291&gt;2,Q290&lt;15),-5,IF(AND(L291&lt;-2.5,Q290&gt;-15),10,IF(AND(L291&lt;-2,Q290&gt;-15),5,0))))</f>
        <v>0</v>
      </c>
      <c r="U291">
        <f t="shared" si="84"/>
        <v>0</v>
      </c>
      <c r="V291">
        <f t="shared" ref="V291:V354" si="90">Q291-Q290</f>
        <v>0</v>
      </c>
      <c r="W291">
        <f>IF(ABS(V291)&gt;0,V291*(C291-A291),0)</f>
        <v>0</v>
      </c>
      <c r="X291">
        <f>SUM($W$34:W291)</f>
        <v>131.34003420000045</v>
      </c>
      <c r="Y291">
        <f>IF(P291="close",X291,0)</f>
        <v>0</v>
      </c>
      <c r="Z291">
        <f t="shared" si="73"/>
        <v>0</v>
      </c>
    </row>
    <row r="292" spans="1:26">
      <c r="A292">
        <v>99.213022769999995</v>
      </c>
      <c r="B292" s="2">
        <f t="shared" si="74"/>
        <v>8.4162349031748577E-3</v>
      </c>
      <c r="C292">
        <v>89.334365820000002</v>
      </c>
      <c r="D292" s="3">
        <f t="shared" si="75"/>
        <v>-1.2137348419805447E-2</v>
      </c>
      <c r="E292" s="3">
        <f t="shared" si="76"/>
        <v>-1.192295131709626E-2</v>
      </c>
      <c r="F292" s="3">
        <f>STDEV($E$3:E292)</f>
        <v>1.2514310336353807E-2</v>
      </c>
      <c r="G292" s="11">
        <f t="shared" si="82"/>
        <v>-0.95274537682355043</v>
      </c>
      <c r="H292" s="3">
        <f t="shared" si="77"/>
        <v>-2.432457038726697E-3</v>
      </c>
      <c r="I292" s="5">
        <f t="shared" si="78"/>
        <v>0.26354539310455694</v>
      </c>
      <c r="J292" s="6">
        <f t="shared" si="79"/>
        <v>1.1495274636350725E-2</v>
      </c>
      <c r="K292" s="4">
        <f t="shared" si="80"/>
        <v>-2.1439710270918649E-4</v>
      </c>
      <c r="L292">
        <f t="shared" si="83"/>
        <v>-0.95274537682355043</v>
      </c>
      <c r="M292">
        <f>RSQ($D$3:D292,$B$3:B292)</f>
        <v>7.9237504445199308E-2</v>
      </c>
      <c r="N292">
        <v>260</v>
      </c>
      <c r="O292" t="str">
        <f t="shared" si="81"/>
        <v/>
      </c>
      <c r="P292" t="str">
        <f t="shared" si="85"/>
        <v/>
      </c>
      <c r="Q292">
        <f t="shared" si="86"/>
        <v>0</v>
      </c>
      <c r="R292">
        <f t="shared" si="87"/>
        <v>0</v>
      </c>
      <c r="S292">
        <f t="shared" si="88"/>
        <v>0</v>
      </c>
      <c r="T292">
        <f t="shared" si="89"/>
        <v>0</v>
      </c>
      <c r="U292">
        <f t="shared" si="84"/>
        <v>0</v>
      </c>
      <c r="V292">
        <f t="shared" si="90"/>
        <v>0</v>
      </c>
      <c r="W292">
        <f>IF(ABS(V292)&gt;0,V292*(C292-A292),0)</f>
        <v>0</v>
      </c>
      <c r="X292">
        <f>SUM($W$34:W292)</f>
        <v>131.34003420000045</v>
      </c>
      <c r="Y292">
        <f>IF(P292="close",X292,0)</f>
        <v>0</v>
      </c>
      <c r="Z292">
        <f t="shared" ref="Z292:Z355" si="91">ABS(U292-U291)</f>
        <v>0</v>
      </c>
    </row>
    <row r="293" spans="1:26">
      <c r="A293">
        <v>98.61505477</v>
      </c>
      <c r="B293" s="2">
        <f t="shared" si="74"/>
        <v>-6.0271119990591383E-3</v>
      </c>
      <c r="C293">
        <v>92.557986760000006</v>
      </c>
      <c r="D293" s="3">
        <f t="shared" si="75"/>
        <v>3.608489197197956E-2</v>
      </c>
      <c r="E293" s="3">
        <f t="shared" si="76"/>
        <v>3.8464456306701193E-2</v>
      </c>
      <c r="F293" s="3">
        <f>STDEV($E$3:E293)</f>
        <v>1.2696284387381815E-2</v>
      </c>
      <c r="G293" s="11">
        <f t="shared" si="82"/>
        <v>3.0295837059958299</v>
      </c>
      <c r="H293" s="3">
        <f t="shared" si="77"/>
        <v>-1.1143156723352969E-3</v>
      </c>
      <c r="I293" s="5">
        <f t="shared" si="78"/>
        <v>0.20992619061730547</v>
      </c>
      <c r="J293" s="6">
        <f t="shared" si="79"/>
        <v>1.346440066815679E-2</v>
      </c>
      <c r="K293" s="4">
        <f t="shared" si="80"/>
        <v>-2.3795643347216348E-3</v>
      </c>
      <c r="L293">
        <f t="shared" si="83"/>
        <v>3.0295837059958299</v>
      </c>
      <c r="M293">
        <f>RSQ($D$3:D293,$B$3:B293)</f>
        <v>7.48329647714506E-2</v>
      </c>
      <c r="N293">
        <v>261</v>
      </c>
      <c r="O293" t="str">
        <f t="shared" si="81"/>
        <v>sellY</v>
      </c>
      <c r="P293" t="str">
        <f t="shared" si="85"/>
        <v/>
      </c>
      <c r="Q293">
        <f t="shared" si="86"/>
        <v>20</v>
      </c>
      <c r="R293">
        <f t="shared" si="87"/>
        <v>10</v>
      </c>
      <c r="S293">
        <f t="shared" si="88"/>
        <v>-20</v>
      </c>
      <c r="T293">
        <f t="shared" si="89"/>
        <v>-10</v>
      </c>
      <c r="U293">
        <f t="shared" si="84"/>
        <v>40</v>
      </c>
      <c r="V293">
        <f t="shared" si="90"/>
        <v>20</v>
      </c>
      <c r="W293">
        <f>IF(ABS(V293)&gt;0,V293*(C293-A293),0)</f>
        <v>-121.14136019999989</v>
      </c>
      <c r="X293">
        <f>SUM($W$34:W293)</f>
        <v>10.198674000000551</v>
      </c>
      <c r="Y293">
        <f>IF(P293="close",X293,0)</f>
        <v>0</v>
      </c>
      <c r="Z293">
        <f t="shared" si="91"/>
        <v>40</v>
      </c>
    </row>
    <row r="294" spans="1:26">
      <c r="A294">
        <v>100.8665008</v>
      </c>
      <c r="B294" s="2">
        <f t="shared" si="74"/>
        <v>2.2830652330428115E-2</v>
      </c>
      <c r="C294">
        <v>93.796634440000005</v>
      </c>
      <c r="D294" s="3">
        <f t="shared" si="75"/>
        <v>1.3382396520915853E-2</v>
      </c>
      <c r="E294" s="3">
        <f t="shared" si="76"/>
        <v>8.9593905183717668E-3</v>
      </c>
      <c r="F294" s="3">
        <f>STDEV($E$3:E294)</f>
        <v>1.2685366534531589E-2</v>
      </c>
      <c r="G294" s="11">
        <f t="shared" si="82"/>
        <v>0.70627762264360894</v>
      </c>
      <c r="H294" s="3">
        <f t="shared" si="77"/>
        <v>-1.1136872055704074E-3</v>
      </c>
      <c r="I294" s="5">
        <f t="shared" si="78"/>
        <v>0.24251138898625901</v>
      </c>
      <c r="J294" s="6">
        <f t="shared" si="79"/>
        <v>1.355715968586909E-2</v>
      </c>
      <c r="K294" s="4">
        <f t="shared" si="80"/>
        <v>4.4230060025440858E-3</v>
      </c>
      <c r="L294">
        <f t="shared" si="83"/>
        <v>0.70627762264360894</v>
      </c>
      <c r="M294">
        <f>RSQ($D$3:D294,$B$3:B294)</f>
        <v>7.7064781977661909E-2</v>
      </c>
      <c r="N294">
        <v>262</v>
      </c>
      <c r="O294" t="str">
        <f t="shared" si="81"/>
        <v/>
      </c>
      <c r="P294" t="str">
        <f t="shared" si="85"/>
        <v>sellhold</v>
      </c>
      <c r="Q294">
        <f t="shared" si="86"/>
        <v>20</v>
      </c>
      <c r="R294">
        <f t="shared" si="87"/>
        <v>0</v>
      </c>
      <c r="S294">
        <f t="shared" si="88"/>
        <v>-20</v>
      </c>
      <c r="T294">
        <f t="shared" si="89"/>
        <v>0</v>
      </c>
      <c r="U294">
        <f t="shared" si="84"/>
        <v>40</v>
      </c>
      <c r="V294">
        <f t="shared" si="90"/>
        <v>0</v>
      </c>
      <c r="W294">
        <f>IF(ABS(V294)&gt;0,V294*(C294-A294),0)</f>
        <v>0</v>
      </c>
      <c r="X294">
        <f>SUM($W$34:W294)</f>
        <v>10.198674000000551</v>
      </c>
      <c r="Y294">
        <f>IF(P294="close",X294,0)</f>
        <v>0</v>
      </c>
      <c r="Z294">
        <f t="shared" si="91"/>
        <v>0</v>
      </c>
    </row>
    <row r="295" spans="1:26">
      <c r="A295">
        <v>99.378235649999993</v>
      </c>
      <c r="B295" s="2">
        <f t="shared" si="74"/>
        <v>-1.4754801031027774E-2</v>
      </c>
      <c r="C295">
        <v>92.896701039999996</v>
      </c>
      <c r="D295" s="3">
        <f t="shared" si="75"/>
        <v>-9.5945169607943651E-3</v>
      </c>
      <c r="E295" s="3">
        <f t="shared" si="76"/>
        <v>-4.5463449666144299E-3</v>
      </c>
      <c r="F295" s="3">
        <f>STDEV($E$3:E295)</f>
        <v>1.2666410736154037E-2</v>
      </c>
      <c r="G295" s="11">
        <f t="shared" si="82"/>
        <v>-0.35892922322798909</v>
      </c>
      <c r="H295" s="3">
        <f t="shared" si="77"/>
        <v>-1.5336950722898719E-3</v>
      </c>
      <c r="I295" s="5">
        <f t="shared" si="78"/>
        <v>0.23819209181469092</v>
      </c>
      <c r="J295" s="6">
        <f t="shared" si="79"/>
        <v>1.3502286787017122E-2</v>
      </c>
      <c r="K295" s="4">
        <f t="shared" si="80"/>
        <v>-5.0481719941799352E-3</v>
      </c>
      <c r="L295">
        <f t="shared" si="83"/>
        <v>-0.35892922322798909</v>
      </c>
      <c r="M295">
        <f>RSQ($D$3:D295,$B$3:B295)</f>
        <v>7.8096998895533135E-2</v>
      </c>
      <c r="N295">
        <v>263</v>
      </c>
      <c r="O295" t="str">
        <f t="shared" si="81"/>
        <v/>
      </c>
      <c r="P295" t="str">
        <f t="shared" si="85"/>
        <v>close</v>
      </c>
      <c r="Q295">
        <f t="shared" si="86"/>
        <v>0</v>
      </c>
      <c r="R295">
        <f t="shared" si="87"/>
        <v>0</v>
      </c>
      <c r="S295">
        <f t="shared" si="88"/>
        <v>0</v>
      </c>
      <c r="T295">
        <f t="shared" si="89"/>
        <v>0</v>
      </c>
      <c r="U295">
        <f t="shared" si="84"/>
        <v>0</v>
      </c>
      <c r="V295">
        <f t="shared" si="90"/>
        <v>-20</v>
      </c>
      <c r="W295">
        <f>IF(ABS(V295)&gt;0,V295*(C295-A295),0)</f>
        <v>129.63069219999994</v>
      </c>
      <c r="X295">
        <f>SUM($W$34:W295)</f>
        <v>139.82936620000049</v>
      </c>
      <c r="Y295">
        <f>IF(P295="close",X295,0)</f>
        <v>139.82936620000049</v>
      </c>
      <c r="Z295">
        <f t="shared" si="91"/>
        <v>40</v>
      </c>
    </row>
    <row r="296" spans="1:26">
      <c r="A296">
        <v>100.8793694</v>
      </c>
      <c r="B296" s="2">
        <f t="shared" si="74"/>
        <v>1.5105256600518126E-2</v>
      </c>
      <c r="C296">
        <v>93.223439880000001</v>
      </c>
      <c r="D296" s="3">
        <f t="shared" si="75"/>
        <v>3.5172275908841514E-3</v>
      </c>
      <c r="E296" s="3">
        <f t="shared" si="76"/>
        <v>2.745113513978836E-3</v>
      </c>
      <c r="F296" s="3">
        <f>STDEV($E$3:E296)</f>
        <v>1.2645802572778505E-2</v>
      </c>
      <c r="G296" s="11">
        <f t="shared" si="82"/>
        <v>0.21707704973095168</v>
      </c>
      <c r="H296" s="3">
        <f t="shared" si="77"/>
        <v>-2.1438228591077304E-3</v>
      </c>
      <c r="I296" s="5">
        <f t="shared" si="78"/>
        <v>0.19304120500098132</v>
      </c>
      <c r="J296" s="6">
        <f t="shared" si="79"/>
        <v>1.2945713893149241E-2</v>
      </c>
      <c r="K296" s="4">
        <f t="shared" si="80"/>
        <v>7.7211407690531541E-4</v>
      </c>
      <c r="L296">
        <f t="shared" si="83"/>
        <v>0.21707704973095168</v>
      </c>
      <c r="M296">
        <f>RSQ($D$3:D296,$B$3:B296)</f>
        <v>7.8330253295053082E-2</v>
      </c>
      <c r="N296">
        <v>264</v>
      </c>
      <c r="O296" t="str">
        <f t="shared" si="81"/>
        <v/>
      </c>
      <c r="P296" t="str">
        <f t="shared" si="85"/>
        <v/>
      </c>
      <c r="Q296">
        <f t="shared" si="86"/>
        <v>0</v>
      </c>
      <c r="R296">
        <f t="shared" si="87"/>
        <v>0</v>
      </c>
      <c r="S296">
        <f t="shared" si="88"/>
        <v>0</v>
      </c>
      <c r="T296">
        <f t="shared" si="89"/>
        <v>0</v>
      </c>
      <c r="U296">
        <f t="shared" si="84"/>
        <v>0</v>
      </c>
      <c r="V296">
        <f t="shared" si="90"/>
        <v>0</v>
      </c>
      <c r="W296">
        <f>IF(ABS(V296)&gt;0,V296*(C296-A296),0)</f>
        <v>0</v>
      </c>
      <c r="X296">
        <f>SUM($W$34:W296)</f>
        <v>139.82936620000049</v>
      </c>
      <c r="Y296">
        <f>IF(P296="close",X296,0)</f>
        <v>0</v>
      </c>
      <c r="Z296">
        <f t="shared" si="91"/>
        <v>0</v>
      </c>
    </row>
    <row r="297" spans="1:26">
      <c r="A297">
        <v>100.42211829999999</v>
      </c>
      <c r="B297" s="2">
        <f t="shared" si="74"/>
        <v>-4.5326522431652682E-3</v>
      </c>
      <c r="C297">
        <v>94.199617709999998</v>
      </c>
      <c r="D297" s="3">
        <f t="shared" si="75"/>
        <v>1.0471377491074806E-2</v>
      </c>
      <c r="E297" s="3">
        <f t="shared" si="76"/>
        <v>1.3695358913026669E-2</v>
      </c>
      <c r="F297" s="3">
        <f>STDEV($E$3:E297)</f>
        <v>1.2649458964264094E-2</v>
      </c>
      <c r="G297" s="11">
        <f t="shared" si="82"/>
        <v>1.0826833741836184</v>
      </c>
      <c r="H297" s="3">
        <f t="shared" si="77"/>
        <v>-2.254121034159218E-3</v>
      </c>
      <c r="I297" s="5">
        <f t="shared" si="78"/>
        <v>0.21397193867124603</v>
      </c>
      <c r="J297" s="6">
        <f t="shared" si="79"/>
        <v>1.28258888564149E-2</v>
      </c>
      <c r="K297" s="4">
        <f t="shared" si="80"/>
        <v>-3.2239814219518622E-3</v>
      </c>
      <c r="L297">
        <f t="shared" si="83"/>
        <v>1.0826833741836184</v>
      </c>
      <c r="M297">
        <f>RSQ($D$3:D297,$B$3:B297)</f>
        <v>7.7609307563943353E-2</v>
      </c>
      <c r="N297">
        <v>265</v>
      </c>
      <c r="O297" t="str">
        <f t="shared" si="81"/>
        <v/>
      </c>
      <c r="P297" t="str">
        <f t="shared" si="85"/>
        <v/>
      </c>
      <c r="Q297">
        <f t="shared" si="86"/>
        <v>0</v>
      </c>
      <c r="R297">
        <f t="shared" si="87"/>
        <v>0</v>
      </c>
      <c r="S297">
        <f t="shared" si="88"/>
        <v>0</v>
      </c>
      <c r="T297">
        <f t="shared" si="89"/>
        <v>0</v>
      </c>
      <c r="U297">
        <f t="shared" si="84"/>
        <v>0</v>
      </c>
      <c r="V297">
        <f t="shared" si="90"/>
        <v>0</v>
      </c>
      <c r="W297">
        <f>IF(ABS(V297)&gt;0,V297*(C297-A297),0)</f>
        <v>0</v>
      </c>
      <c r="X297">
        <f>SUM($W$34:W297)</f>
        <v>139.82936620000049</v>
      </c>
      <c r="Y297">
        <f>IF(P297="close",X297,0)</f>
        <v>0</v>
      </c>
      <c r="Z297">
        <f t="shared" si="91"/>
        <v>0</v>
      </c>
    </row>
    <row r="298" spans="1:26">
      <c r="A298">
        <v>100.0966703</v>
      </c>
      <c r="B298" s="2">
        <f t="shared" si="74"/>
        <v>-3.2407999901750174E-3</v>
      </c>
      <c r="C298">
        <v>92.57722115</v>
      </c>
      <c r="D298" s="3">
        <f t="shared" si="75"/>
        <v>-1.7222963313870954E-2</v>
      </c>
      <c r="E298" s="3">
        <f t="shared" si="76"/>
        <v>-1.4324980923721966E-2</v>
      </c>
      <c r="F298" s="3">
        <f>STDEV($E$3:E298)</f>
        <v>1.2655573025534255E-2</v>
      </c>
      <c r="G298" s="11">
        <f t="shared" si="82"/>
        <v>-1.1319108897573793</v>
      </c>
      <c r="H298" s="3">
        <f t="shared" si="77"/>
        <v>-2.1639015610454056E-3</v>
      </c>
      <c r="I298" s="5">
        <f t="shared" si="78"/>
        <v>0.22651222887221087</v>
      </c>
      <c r="J298" s="6">
        <f t="shared" si="79"/>
        <v>1.2766257617252834E-2</v>
      </c>
      <c r="K298" s="4">
        <f t="shared" si="80"/>
        <v>-2.8979823901489881E-3</v>
      </c>
      <c r="L298">
        <f t="shared" si="83"/>
        <v>-1.1319108897573793</v>
      </c>
      <c r="M298">
        <f>RSQ($D$3:D298,$B$3:B298)</f>
        <v>7.7763479338343308E-2</v>
      </c>
      <c r="N298">
        <v>266</v>
      </c>
      <c r="O298" t="str">
        <f t="shared" si="81"/>
        <v/>
      </c>
      <c r="P298" t="str">
        <f t="shared" si="85"/>
        <v/>
      </c>
      <c r="Q298">
        <f t="shared" si="86"/>
        <v>0</v>
      </c>
      <c r="R298">
        <f t="shared" si="87"/>
        <v>0</v>
      </c>
      <c r="S298">
        <f t="shared" si="88"/>
        <v>0</v>
      </c>
      <c r="T298">
        <f t="shared" si="89"/>
        <v>0</v>
      </c>
      <c r="U298">
        <f t="shared" si="84"/>
        <v>0</v>
      </c>
      <c r="V298">
        <f t="shared" si="90"/>
        <v>0</v>
      </c>
      <c r="W298">
        <f>IF(ABS(V298)&gt;0,V298*(C298-A298),0)</f>
        <v>0</v>
      </c>
      <c r="X298">
        <f>SUM($W$34:W298)</f>
        <v>139.82936620000049</v>
      </c>
      <c r="Y298">
        <f>IF(P298="close",X298,0)</f>
        <v>0</v>
      </c>
      <c r="Z298">
        <f t="shared" si="91"/>
        <v>0</v>
      </c>
    </row>
    <row r="299" spans="1:26">
      <c r="A299">
        <v>99.878743279999995</v>
      </c>
      <c r="B299" s="2">
        <f t="shared" si="74"/>
        <v>-2.1771655275530655E-3</v>
      </c>
      <c r="C299">
        <v>92.6684628</v>
      </c>
      <c r="D299" s="3">
        <f t="shared" si="75"/>
        <v>9.8557343660342334E-4</v>
      </c>
      <c r="E299" s="3">
        <f t="shared" si="76"/>
        <v>3.6143035988057985E-3</v>
      </c>
      <c r="F299" s="3">
        <f>STDEV($E$3:E299)</f>
        <v>1.2635926235117763E-2</v>
      </c>
      <c r="G299" s="11">
        <f t="shared" si="82"/>
        <v>0.28603392672243738</v>
      </c>
      <c r="H299" s="3">
        <f t="shared" si="77"/>
        <v>-2.1585116645764075E-3</v>
      </c>
      <c r="I299" s="5">
        <f t="shared" si="78"/>
        <v>0.21597737593909547</v>
      </c>
      <c r="J299" s="6">
        <f t="shared" si="79"/>
        <v>1.27285859430901E-2</v>
      </c>
      <c r="K299" s="4">
        <f t="shared" si="80"/>
        <v>-2.6287301622023749E-3</v>
      </c>
      <c r="L299">
        <f t="shared" si="83"/>
        <v>0.28603392672243738</v>
      </c>
      <c r="M299">
        <f>RSQ($D$3:D299,$B$3:B299)</f>
        <v>7.772639499990551E-2</v>
      </c>
      <c r="N299">
        <v>267</v>
      </c>
      <c r="O299" t="str">
        <f t="shared" si="81"/>
        <v/>
      </c>
      <c r="P299" t="str">
        <f t="shared" si="85"/>
        <v/>
      </c>
      <c r="Q299">
        <f t="shared" si="86"/>
        <v>0</v>
      </c>
      <c r="R299">
        <f t="shared" si="87"/>
        <v>0</v>
      </c>
      <c r="S299">
        <f t="shared" si="88"/>
        <v>0</v>
      </c>
      <c r="T299">
        <f t="shared" si="89"/>
        <v>0</v>
      </c>
      <c r="U299">
        <f t="shared" si="84"/>
        <v>0</v>
      </c>
      <c r="V299">
        <f t="shared" si="90"/>
        <v>0</v>
      </c>
      <c r="W299">
        <f>IF(ABS(V299)&gt;0,V299*(C299-A299),0)</f>
        <v>0</v>
      </c>
      <c r="X299">
        <f>SUM($W$34:W299)</f>
        <v>139.82936620000049</v>
      </c>
      <c r="Y299">
        <f>IF(P299="close",X299,0)</f>
        <v>0</v>
      </c>
      <c r="Z299">
        <f t="shared" si="91"/>
        <v>0</v>
      </c>
    </row>
    <row r="300" spans="1:26">
      <c r="A300">
        <v>101.60176269999999</v>
      </c>
      <c r="B300" s="2">
        <f t="shared" si="74"/>
        <v>1.7251112332978484E-2</v>
      </c>
      <c r="C300">
        <v>92.940857530000002</v>
      </c>
      <c r="D300" s="3">
        <f t="shared" si="75"/>
        <v>2.939454500156034E-3</v>
      </c>
      <c r="E300" s="3">
        <f t="shared" si="76"/>
        <v>2.1255514815016912E-3</v>
      </c>
      <c r="F300" s="3">
        <f>STDEV($E$3:E300)</f>
        <v>1.2615234641939923E-2</v>
      </c>
      <c r="G300" s="11">
        <f t="shared" si="82"/>
        <v>0.16849083999081543</v>
      </c>
      <c r="H300" s="3">
        <f t="shared" si="77"/>
        <v>-2.914400395664242E-3</v>
      </c>
      <c r="I300" s="5">
        <f t="shared" si="78"/>
        <v>0.21611959520959631</v>
      </c>
      <c r="J300" s="6">
        <f t="shared" si="79"/>
        <v>1.1921018256084262E-2</v>
      </c>
      <c r="K300" s="4">
        <f t="shared" si="80"/>
        <v>8.1390301865434276E-4</v>
      </c>
      <c r="L300">
        <f t="shared" si="83"/>
        <v>0.16849083999081543</v>
      </c>
      <c r="M300">
        <f>RSQ($D$3:D300,$B$3:B300)</f>
        <v>7.7843105271775515E-2</v>
      </c>
      <c r="N300">
        <v>268</v>
      </c>
      <c r="O300" t="str">
        <f t="shared" si="81"/>
        <v/>
      </c>
      <c r="P300" t="str">
        <f t="shared" si="85"/>
        <v/>
      </c>
      <c r="Q300">
        <f t="shared" si="86"/>
        <v>0</v>
      </c>
      <c r="R300">
        <f t="shared" si="87"/>
        <v>0</v>
      </c>
      <c r="S300">
        <f t="shared" si="88"/>
        <v>0</v>
      </c>
      <c r="T300">
        <f t="shared" si="89"/>
        <v>0</v>
      </c>
      <c r="U300">
        <f t="shared" si="84"/>
        <v>0</v>
      </c>
      <c r="V300">
        <f t="shared" si="90"/>
        <v>0</v>
      </c>
      <c r="W300">
        <f>IF(ABS(V300)&gt;0,V300*(C300-A300),0)</f>
        <v>0</v>
      </c>
      <c r="X300">
        <f>SUM($W$34:W300)</f>
        <v>139.82936620000049</v>
      </c>
      <c r="Y300">
        <f>IF(P300="close",X300,0)</f>
        <v>0</v>
      </c>
      <c r="Z300">
        <f t="shared" si="91"/>
        <v>0</v>
      </c>
    </row>
    <row r="301" spans="1:26">
      <c r="A301">
        <v>101.4761221</v>
      </c>
      <c r="B301" s="2">
        <f t="shared" si="74"/>
        <v>-1.2365986244842679E-3</v>
      </c>
      <c r="C301">
        <v>92.07199919</v>
      </c>
      <c r="D301" s="3">
        <f t="shared" si="75"/>
        <v>-9.3485078908331302E-3</v>
      </c>
      <c r="E301" s="3">
        <f t="shared" si="76"/>
        <v>-6.3670389119214015E-3</v>
      </c>
      <c r="F301" s="3">
        <f>STDEV($E$3:E301)</f>
        <v>1.2599449941154681E-2</v>
      </c>
      <c r="G301" s="11">
        <f t="shared" si="82"/>
        <v>-0.50534260953124532</v>
      </c>
      <c r="H301" s="3">
        <f t="shared" si="77"/>
        <v>-2.6382609479355668E-3</v>
      </c>
      <c r="I301" s="5">
        <f t="shared" si="78"/>
        <v>0.2775419802195711</v>
      </c>
      <c r="J301" s="6">
        <f t="shared" si="79"/>
        <v>1.1927829058621778E-2</v>
      </c>
      <c r="K301" s="4">
        <f t="shared" si="80"/>
        <v>-2.9814689789117283E-3</v>
      </c>
      <c r="L301">
        <f t="shared" si="83"/>
        <v>-0.50534260953124532</v>
      </c>
      <c r="M301">
        <f>RSQ($D$3:D301,$B$3:B301)</f>
        <v>7.7848910558509316E-2</v>
      </c>
      <c r="N301">
        <v>269</v>
      </c>
      <c r="O301" t="str">
        <f t="shared" si="81"/>
        <v/>
      </c>
      <c r="P301" t="str">
        <f t="shared" si="85"/>
        <v/>
      </c>
      <c r="Q301">
        <f t="shared" si="86"/>
        <v>0</v>
      </c>
      <c r="R301">
        <f t="shared" si="87"/>
        <v>0</v>
      </c>
      <c r="S301">
        <f t="shared" si="88"/>
        <v>0</v>
      </c>
      <c r="T301">
        <f t="shared" si="89"/>
        <v>0</v>
      </c>
      <c r="U301">
        <f t="shared" si="84"/>
        <v>0</v>
      </c>
      <c r="V301">
        <f t="shared" si="90"/>
        <v>0</v>
      </c>
      <c r="W301">
        <f>IF(ABS(V301)&gt;0,V301*(C301-A301),0)</f>
        <v>0</v>
      </c>
      <c r="X301">
        <f>SUM($W$34:W301)</f>
        <v>139.82936620000049</v>
      </c>
      <c r="Y301">
        <f>IF(P301="close",X301,0)</f>
        <v>0</v>
      </c>
      <c r="Z301">
        <f t="shared" si="91"/>
        <v>0</v>
      </c>
    </row>
    <row r="302" spans="1:26">
      <c r="A302">
        <v>102.1571919</v>
      </c>
      <c r="B302" s="2">
        <f t="shared" si="74"/>
        <v>6.7116262023576385E-3</v>
      </c>
      <c r="C302">
        <v>93.643478509999994</v>
      </c>
      <c r="D302" s="3">
        <f t="shared" si="75"/>
        <v>1.7067939588854653E-2</v>
      </c>
      <c r="E302" s="3">
        <f t="shared" si="76"/>
        <v>1.6751945434506834E-2</v>
      </c>
      <c r="F302" s="3">
        <f>STDEV($E$3:E302)</f>
        <v>1.2615539593011812E-2</v>
      </c>
      <c r="G302" s="11">
        <f t="shared" si="82"/>
        <v>1.3278818009327418</v>
      </c>
      <c r="H302" s="3">
        <f t="shared" si="77"/>
        <v>-1.8450369773037292E-3</v>
      </c>
      <c r="I302" s="5">
        <f t="shared" si="78"/>
        <v>0.32198323722087352</v>
      </c>
      <c r="J302" s="6">
        <f t="shared" si="79"/>
        <v>1.2485438673177614E-2</v>
      </c>
      <c r="K302" s="4">
        <f t="shared" si="80"/>
        <v>3.1599415434782055E-4</v>
      </c>
      <c r="L302">
        <f t="shared" si="83"/>
        <v>1.3278818009327418</v>
      </c>
      <c r="M302">
        <f>RSQ($D$3:D302,$B$3:B302)</f>
        <v>7.8536167171021645E-2</v>
      </c>
      <c r="N302">
        <v>270</v>
      </c>
      <c r="O302" t="str">
        <f t="shared" si="81"/>
        <v/>
      </c>
      <c r="P302" t="str">
        <f t="shared" si="85"/>
        <v/>
      </c>
      <c r="Q302">
        <f t="shared" si="86"/>
        <v>0</v>
      </c>
      <c r="R302">
        <f t="shared" si="87"/>
        <v>0</v>
      </c>
      <c r="S302">
        <f t="shared" si="88"/>
        <v>0</v>
      </c>
      <c r="T302">
        <f t="shared" si="89"/>
        <v>0</v>
      </c>
      <c r="U302">
        <f t="shared" si="84"/>
        <v>0</v>
      </c>
      <c r="V302">
        <f t="shared" si="90"/>
        <v>0</v>
      </c>
      <c r="W302">
        <f>IF(ABS(V302)&gt;0,V302*(C302-A302),0)</f>
        <v>0</v>
      </c>
      <c r="X302">
        <f>SUM($W$34:W302)</f>
        <v>139.82936620000049</v>
      </c>
      <c r="Y302">
        <f>IF(P302="close",X302,0)</f>
        <v>0</v>
      </c>
      <c r="Z302">
        <f t="shared" si="91"/>
        <v>0</v>
      </c>
    </row>
    <row r="303" spans="1:26">
      <c r="A303">
        <v>101.8795685</v>
      </c>
      <c r="B303" s="2">
        <f t="shared" si="74"/>
        <v>-2.7176099385323449E-3</v>
      </c>
      <c r="C303">
        <v>94.558711790000004</v>
      </c>
      <c r="D303" s="3">
        <f t="shared" si="75"/>
        <v>9.7735933624280482E-3</v>
      </c>
      <c r="E303" s="3">
        <f t="shared" si="76"/>
        <v>1.1895107226879611E-2</v>
      </c>
      <c r="F303" s="3">
        <f>STDEV($E$3:E303)</f>
        <v>1.2613003201500791E-2</v>
      </c>
      <c r="G303" s="11">
        <f t="shared" si="82"/>
        <v>0.94308286748585302</v>
      </c>
      <c r="H303" s="3">
        <f t="shared" si="77"/>
        <v>-1.2804915086296847E-3</v>
      </c>
      <c r="I303" s="5">
        <f t="shared" si="78"/>
        <v>0.30947132769026997</v>
      </c>
      <c r="J303" s="6">
        <f t="shared" si="79"/>
        <v>1.2596346261117537E-2</v>
      </c>
      <c r="K303" s="4">
        <f t="shared" si="80"/>
        <v>-2.1215138644515626E-3</v>
      </c>
      <c r="L303">
        <f t="shared" si="83"/>
        <v>0.94308286748585302</v>
      </c>
      <c r="M303">
        <f>RSQ($D$3:D303,$B$3:B303)</f>
        <v>7.8081620656440337E-2</v>
      </c>
      <c r="N303">
        <v>271</v>
      </c>
      <c r="O303" t="str">
        <f t="shared" si="81"/>
        <v/>
      </c>
      <c r="P303" t="str">
        <f t="shared" si="85"/>
        <v/>
      </c>
      <c r="Q303">
        <f t="shared" si="86"/>
        <v>0</v>
      </c>
      <c r="R303">
        <f t="shared" si="87"/>
        <v>0</v>
      </c>
      <c r="S303">
        <f t="shared" si="88"/>
        <v>0</v>
      </c>
      <c r="T303">
        <f t="shared" si="89"/>
        <v>0</v>
      </c>
      <c r="U303">
        <f t="shared" si="84"/>
        <v>0</v>
      </c>
      <c r="V303">
        <f t="shared" si="90"/>
        <v>0</v>
      </c>
      <c r="W303">
        <f>IF(ABS(V303)&gt;0,V303*(C303-A303),0)</f>
        <v>0</v>
      </c>
      <c r="X303">
        <f>SUM($W$34:W303)</f>
        <v>139.82936620000049</v>
      </c>
      <c r="Y303">
        <f>IF(P303="close",X303,0)</f>
        <v>0</v>
      </c>
      <c r="Z303">
        <f t="shared" si="91"/>
        <v>0</v>
      </c>
    </row>
    <row r="304" spans="1:26">
      <c r="A304">
        <v>103.01669459999999</v>
      </c>
      <c r="B304" s="2">
        <f t="shared" si="74"/>
        <v>1.1161473460696774E-2</v>
      </c>
      <c r="C304">
        <v>95.899210670000002</v>
      </c>
      <c r="D304" s="3">
        <f t="shared" si="75"/>
        <v>1.4176365716329079E-2</v>
      </c>
      <c r="E304" s="3">
        <f t="shared" si="76"/>
        <v>1.091742627015733E-2</v>
      </c>
      <c r="F304" s="3">
        <f>STDEV($E$3:E304)</f>
        <v>1.2607454191984991E-2</v>
      </c>
      <c r="G304" s="11">
        <f t="shared" si="82"/>
        <v>0.86595010411363837</v>
      </c>
      <c r="H304" s="3">
        <f t="shared" si="77"/>
        <v>-6.0129907321048153E-4</v>
      </c>
      <c r="I304" s="5">
        <f t="shared" si="78"/>
        <v>0.34585384563923416</v>
      </c>
      <c r="J304" s="6">
        <f t="shared" si="79"/>
        <v>1.2862367046342808E-2</v>
      </c>
      <c r="K304" s="4">
        <f t="shared" si="80"/>
        <v>3.258939446171749E-3</v>
      </c>
      <c r="L304">
        <f t="shared" si="83"/>
        <v>0.86595010411363837</v>
      </c>
      <c r="M304">
        <f>RSQ($D$3:D304,$B$3:B304)</f>
        <v>7.9249569213119778E-2</v>
      </c>
      <c r="N304">
        <v>272</v>
      </c>
      <c r="O304" t="str">
        <f t="shared" si="81"/>
        <v/>
      </c>
      <c r="P304" t="str">
        <f t="shared" si="85"/>
        <v/>
      </c>
      <c r="Q304">
        <f t="shared" si="86"/>
        <v>0</v>
      </c>
      <c r="R304">
        <f t="shared" si="87"/>
        <v>0</v>
      </c>
      <c r="S304">
        <f t="shared" si="88"/>
        <v>0</v>
      </c>
      <c r="T304">
        <f t="shared" si="89"/>
        <v>0</v>
      </c>
      <c r="U304">
        <f t="shared" si="84"/>
        <v>0</v>
      </c>
      <c r="V304">
        <f t="shared" si="90"/>
        <v>0</v>
      </c>
      <c r="W304">
        <f>IF(ABS(V304)&gt;0,V304*(C304-A304),0)</f>
        <v>0</v>
      </c>
      <c r="X304">
        <f>SUM($W$34:W304)</f>
        <v>139.82936620000049</v>
      </c>
      <c r="Y304">
        <f>IF(P304="close",X304,0)</f>
        <v>0</v>
      </c>
      <c r="Z304">
        <f t="shared" si="91"/>
        <v>0</v>
      </c>
    </row>
    <row r="305" spans="1:26">
      <c r="A305">
        <v>104.8372013</v>
      </c>
      <c r="B305" s="2">
        <f t="shared" si="74"/>
        <v>1.7671957997378904E-2</v>
      </c>
      <c r="C305">
        <v>94.626914929999998</v>
      </c>
      <c r="D305" s="3">
        <f t="shared" si="75"/>
        <v>-1.3267009510413149E-2</v>
      </c>
      <c r="E305" s="3">
        <f t="shared" si="76"/>
        <v>-1.8159596513613187E-2</v>
      </c>
      <c r="F305" s="3">
        <f>STDEV($E$3:E305)</f>
        <v>1.2630297493317908E-2</v>
      </c>
      <c r="G305" s="11">
        <f t="shared" si="82"/>
        <v>-1.4377805845998932</v>
      </c>
      <c r="H305" s="3">
        <f t="shared" si="77"/>
        <v>-8.1360685654699482E-4</v>
      </c>
      <c r="I305" s="5">
        <f t="shared" si="78"/>
        <v>0.32289539509959075</v>
      </c>
      <c r="J305" s="6">
        <f t="shared" si="79"/>
        <v>1.300063861963264E-2</v>
      </c>
      <c r="K305" s="4">
        <f t="shared" si="80"/>
        <v>4.8925870032000395E-3</v>
      </c>
      <c r="L305">
        <f t="shared" si="83"/>
        <v>-1.4377805845998932</v>
      </c>
      <c r="M305">
        <f>RSQ($D$3:D305,$B$3:B305)</f>
        <v>7.6160666321150511E-2</v>
      </c>
      <c r="N305">
        <v>273</v>
      </c>
      <c r="O305" t="str">
        <f t="shared" si="81"/>
        <v/>
      </c>
      <c r="P305" t="str">
        <f t="shared" si="85"/>
        <v/>
      </c>
      <c r="Q305">
        <f t="shared" si="86"/>
        <v>0</v>
      </c>
      <c r="R305">
        <f t="shared" si="87"/>
        <v>0</v>
      </c>
      <c r="S305">
        <f t="shared" si="88"/>
        <v>0</v>
      </c>
      <c r="T305">
        <f t="shared" si="89"/>
        <v>0</v>
      </c>
      <c r="U305">
        <f t="shared" si="84"/>
        <v>0</v>
      </c>
      <c r="V305">
        <f t="shared" si="90"/>
        <v>0</v>
      </c>
      <c r="W305">
        <f>IF(ABS(V305)&gt;0,V305*(C305-A305),0)</f>
        <v>0</v>
      </c>
      <c r="X305">
        <f>SUM($W$34:W305)</f>
        <v>139.82936620000049</v>
      </c>
      <c r="Y305">
        <f>IF(P305="close",X305,0)</f>
        <v>0</v>
      </c>
      <c r="Z305">
        <f t="shared" si="91"/>
        <v>0</v>
      </c>
    </row>
    <row r="306" spans="1:26">
      <c r="A306">
        <v>104.45331179999999</v>
      </c>
      <c r="B306" s="2">
        <f t="shared" si="74"/>
        <v>-3.6617679148213708E-3</v>
      </c>
      <c r="C306">
        <v>92.630496390000005</v>
      </c>
      <c r="D306" s="3">
        <f t="shared" si="75"/>
        <v>-2.1097787468574228E-2</v>
      </c>
      <c r="E306" s="3">
        <f t="shared" si="76"/>
        <v>-1.8366427982554116E-2</v>
      </c>
      <c r="F306" s="3">
        <f>STDEV($E$3:E306)</f>
        <v>1.2653648653905425E-2</v>
      </c>
      <c r="G306" s="11">
        <f t="shared" si="82"/>
        <v>-1.4514728901442586</v>
      </c>
      <c r="H306" s="3">
        <f t="shared" si="77"/>
        <v>-1.5396609300446658E-3</v>
      </c>
      <c r="I306" s="5">
        <f t="shared" si="78"/>
        <v>0.3254434971566405</v>
      </c>
      <c r="J306" s="6">
        <f t="shared" si="79"/>
        <v>1.3443730529189492E-2</v>
      </c>
      <c r="K306" s="4">
        <f t="shared" si="80"/>
        <v>-2.7313594860201122E-3</v>
      </c>
      <c r="L306">
        <f t="shared" si="83"/>
        <v>-1.4514728901442586</v>
      </c>
      <c r="M306">
        <f>RSQ($D$3:D306,$B$3:B306)</f>
        <v>7.6354467731487644E-2</v>
      </c>
      <c r="N306">
        <v>274</v>
      </c>
      <c r="O306" t="str">
        <f t="shared" si="81"/>
        <v/>
      </c>
      <c r="P306" t="str">
        <f t="shared" si="85"/>
        <v/>
      </c>
      <c r="Q306">
        <f t="shared" si="86"/>
        <v>0</v>
      </c>
      <c r="R306">
        <f t="shared" si="87"/>
        <v>0</v>
      </c>
      <c r="S306">
        <f t="shared" si="88"/>
        <v>0</v>
      </c>
      <c r="T306">
        <f t="shared" si="89"/>
        <v>0</v>
      </c>
      <c r="U306">
        <f t="shared" si="84"/>
        <v>0</v>
      </c>
      <c r="V306">
        <f t="shared" si="90"/>
        <v>0</v>
      </c>
      <c r="W306">
        <f>IF(ABS(V306)&gt;0,V306*(C306-A306),0)</f>
        <v>0</v>
      </c>
      <c r="X306">
        <f>SUM($W$34:W306)</f>
        <v>139.82936620000049</v>
      </c>
      <c r="Y306">
        <f>IF(P306="close",X306,0)</f>
        <v>0</v>
      </c>
      <c r="Z306">
        <f t="shared" si="91"/>
        <v>0</v>
      </c>
    </row>
    <row r="307" spans="1:26">
      <c r="A307">
        <v>104.7107036</v>
      </c>
      <c r="B307" s="2">
        <f t="shared" si="74"/>
        <v>2.4641803650308743E-3</v>
      </c>
      <c r="C307">
        <v>92.518984700000004</v>
      </c>
      <c r="D307" s="3">
        <f t="shared" si="75"/>
        <v>-1.2038334495208288E-3</v>
      </c>
      <c r="E307" s="3">
        <f t="shared" si="76"/>
        <v>-5.523447636865274E-4</v>
      </c>
      <c r="F307" s="3">
        <f>STDEV($E$3:E307)</f>
        <v>1.2632859099283449E-2</v>
      </c>
      <c r="G307" s="11">
        <f t="shared" si="82"/>
        <v>-4.372286268259392E-2</v>
      </c>
      <c r="H307" s="3">
        <f t="shared" si="77"/>
        <v>-1.4357034185644288E-3</v>
      </c>
      <c r="I307" s="5">
        <f t="shared" si="78"/>
        <v>0.31824567059250214</v>
      </c>
      <c r="J307" s="6">
        <f t="shared" si="79"/>
        <v>1.3394639338133134E-2</v>
      </c>
      <c r="K307" s="4">
        <f t="shared" si="80"/>
        <v>-6.5148868583430144E-4</v>
      </c>
      <c r="L307">
        <f t="shared" si="83"/>
        <v>-4.372286268259392E-2</v>
      </c>
      <c r="M307">
        <f>RSQ($D$3:D307,$B$3:B307)</f>
        <v>7.6322194620887532E-2</v>
      </c>
      <c r="N307">
        <v>275</v>
      </c>
      <c r="O307" t="str">
        <f t="shared" si="81"/>
        <v/>
      </c>
      <c r="P307" t="str">
        <f t="shared" si="85"/>
        <v/>
      </c>
      <c r="Q307">
        <f t="shared" si="86"/>
        <v>0</v>
      </c>
      <c r="R307">
        <f t="shared" si="87"/>
        <v>0</v>
      </c>
      <c r="S307">
        <f t="shared" si="88"/>
        <v>0</v>
      </c>
      <c r="T307">
        <f t="shared" si="89"/>
        <v>0</v>
      </c>
      <c r="U307">
        <f t="shared" si="84"/>
        <v>0</v>
      </c>
      <c r="V307">
        <f t="shared" si="90"/>
        <v>0</v>
      </c>
      <c r="W307">
        <f>IF(ABS(V307)&gt;0,V307*(C307-A307),0)</f>
        <v>0</v>
      </c>
      <c r="X307">
        <f>SUM($W$34:W307)</f>
        <v>139.82936620000049</v>
      </c>
      <c r="Y307">
        <f>IF(P307="close",X307,0)</f>
        <v>0</v>
      </c>
      <c r="Z307">
        <f t="shared" si="91"/>
        <v>0</v>
      </c>
    </row>
    <row r="308" spans="1:26">
      <c r="A308">
        <v>106.2658752</v>
      </c>
      <c r="B308" s="2">
        <f t="shared" si="74"/>
        <v>1.4852078598772725E-2</v>
      </c>
      <c r="C308">
        <v>94.007153900000006</v>
      </c>
      <c r="D308" s="3">
        <f t="shared" si="75"/>
        <v>1.6085014387322839E-2</v>
      </c>
      <c r="E308" s="3">
        <f t="shared" si="76"/>
        <v>1.168325077406453E-2</v>
      </c>
      <c r="F308" s="3">
        <f>STDEV($E$3:E308)</f>
        <v>1.2629811542517083E-2</v>
      </c>
      <c r="G308" s="11">
        <f t="shared" si="82"/>
        <v>0.92505345267694261</v>
      </c>
      <c r="H308" s="3">
        <f t="shared" si="77"/>
        <v>-9.6459086571841024E-4</v>
      </c>
      <c r="I308" s="5">
        <f t="shared" si="78"/>
        <v>0.36132009693378259</v>
      </c>
      <c r="J308" s="6">
        <f t="shared" si="79"/>
        <v>1.3731003934653216E-2</v>
      </c>
      <c r="K308" s="4">
        <f t="shared" si="80"/>
        <v>4.4017636132583082E-3</v>
      </c>
      <c r="L308">
        <f t="shared" si="83"/>
        <v>0.92505345267694261</v>
      </c>
      <c r="M308">
        <f>RSQ($D$3:D308,$B$3:B308)</f>
        <v>7.8075026466595587E-2</v>
      </c>
      <c r="N308">
        <v>276</v>
      </c>
      <c r="O308" t="str">
        <f t="shared" si="81"/>
        <v/>
      </c>
      <c r="P308" t="str">
        <f t="shared" si="85"/>
        <v/>
      </c>
      <c r="Q308">
        <f t="shared" si="86"/>
        <v>0</v>
      </c>
      <c r="R308">
        <f t="shared" si="87"/>
        <v>0</v>
      </c>
      <c r="S308">
        <f t="shared" si="88"/>
        <v>0</v>
      </c>
      <c r="T308">
        <f t="shared" si="89"/>
        <v>0</v>
      </c>
      <c r="U308">
        <f t="shared" si="84"/>
        <v>0</v>
      </c>
      <c r="V308">
        <f t="shared" si="90"/>
        <v>0</v>
      </c>
      <c r="W308">
        <f>IF(ABS(V308)&gt;0,V308*(C308-A308),0)</f>
        <v>0</v>
      </c>
      <c r="X308">
        <f>SUM($W$34:W308)</f>
        <v>139.82936620000049</v>
      </c>
      <c r="Y308">
        <f>IF(P308="close",X308,0)</f>
        <v>0</v>
      </c>
      <c r="Z308">
        <f t="shared" si="91"/>
        <v>0</v>
      </c>
    </row>
    <row r="309" spans="1:26">
      <c r="A309">
        <v>109.490076</v>
      </c>
      <c r="B309" s="2">
        <f t="shared" si="74"/>
        <v>3.034088595169266E-2</v>
      </c>
      <c r="C309">
        <v>95.735655129999998</v>
      </c>
      <c r="D309" s="3">
        <f t="shared" si="75"/>
        <v>1.8386911615670049E-2</v>
      </c>
      <c r="E309" s="3">
        <f t="shared" si="76"/>
        <v>7.3326624196258135E-3</v>
      </c>
      <c r="F309" s="3">
        <f>STDEV($E$3:E309)</f>
        <v>1.2616033087136092E-2</v>
      </c>
      <c r="G309" s="11">
        <f t="shared" si="82"/>
        <v>0.58121775434328438</v>
      </c>
      <c r="H309" s="3">
        <f t="shared" si="77"/>
        <v>-4.1266449227768469E-4</v>
      </c>
      <c r="I309" s="5">
        <f t="shared" si="78"/>
        <v>0.3779360202790058</v>
      </c>
      <c r="J309" s="6">
        <f t="shared" si="79"/>
        <v>1.3871614835532016E-2</v>
      </c>
      <c r="K309" s="4">
        <f t="shared" si="80"/>
        <v>1.1054249196044235E-2</v>
      </c>
      <c r="L309">
        <f t="shared" si="83"/>
        <v>0.58121775434328438</v>
      </c>
      <c r="M309">
        <f>RSQ($D$3:D309,$B$3:B309)</f>
        <v>8.2006423285213834E-2</v>
      </c>
      <c r="N309">
        <v>277</v>
      </c>
      <c r="O309" t="str">
        <f t="shared" si="81"/>
        <v/>
      </c>
      <c r="P309" t="str">
        <f t="shared" si="85"/>
        <v/>
      </c>
      <c r="Q309">
        <f t="shared" si="86"/>
        <v>0</v>
      </c>
      <c r="R309">
        <f t="shared" si="87"/>
        <v>0</v>
      </c>
      <c r="S309">
        <f t="shared" si="88"/>
        <v>0</v>
      </c>
      <c r="T309">
        <f t="shared" si="89"/>
        <v>0</v>
      </c>
      <c r="U309">
        <f t="shared" si="84"/>
        <v>0</v>
      </c>
      <c r="V309">
        <f t="shared" si="90"/>
        <v>0</v>
      </c>
      <c r="W309">
        <f>IF(ABS(V309)&gt;0,V309*(C309-A309),0)</f>
        <v>0</v>
      </c>
      <c r="X309">
        <f>SUM($W$34:W309)</f>
        <v>139.82936620000049</v>
      </c>
      <c r="Y309">
        <f>IF(P309="close",X309,0)</f>
        <v>0</v>
      </c>
      <c r="Z309">
        <f t="shared" si="91"/>
        <v>0</v>
      </c>
    </row>
    <row r="310" spans="1:26">
      <c r="A310">
        <v>109.82075159999999</v>
      </c>
      <c r="B310" s="2">
        <f t="shared" si="74"/>
        <v>3.0201422090527382E-3</v>
      </c>
      <c r="C310">
        <v>97.379250209999995</v>
      </c>
      <c r="D310" s="3">
        <f t="shared" si="75"/>
        <v>1.7168055911542569E-2</v>
      </c>
      <c r="E310" s="3">
        <f t="shared" si="76"/>
        <v>1.5603051309829608E-2</v>
      </c>
      <c r="F310" s="3">
        <f>STDEV($E$3:E310)</f>
        <v>1.2626569334844868E-2</v>
      </c>
      <c r="G310" s="11">
        <f t="shared" si="82"/>
        <v>1.2357316461860073</v>
      </c>
      <c r="H310" s="3">
        <f t="shared" si="77"/>
        <v>4.5827054745844001E-4</v>
      </c>
      <c r="I310" s="5">
        <f t="shared" si="78"/>
        <v>0.36645097404259164</v>
      </c>
      <c r="J310" s="6">
        <f t="shared" si="79"/>
        <v>1.4015122213069778E-2</v>
      </c>
      <c r="K310" s="4">
        <f t="shared" si="80"/>
        <v>1.5650046017129603E-3</v>
      </c>
      <c r="L310">
        <f t="shared" si="83"/>
        <v>1.2357316461860073</v>
      </c>
      <c r="M310">
        <f>RSQ($D$3:D310,$B$3:B310)</f>
        <v>8.2025174995634553E-2</v>
      </c>
      <c r="N310">
        <v>278</v>
      </c>
      <c r="O310" t="str">
        <f t="shared" si="81"/>
        <v/>
      </c>
      <c r="P310" t="str">
        <f t="shared" si="85"/>
        <v/>
      </c>
      <c r="Q310">
        <f t="shared" si="86"/>
        <v>0</v>
      </c>
      <c r="R310">
        <f t="shared" si="87"/>
        <v>0</v>
      </c>
      <c r="S310">
        <f t="shared" si="88"/>
        <v>0</v>
      </c>
      <c r="T310">
        <f t="shared" si="89"/>
        <v>0</v>
      </c>
      <c r="U310">
        <f t="shared" si="84"/>
        <v>0</v>
      </c>
      <c r="V310">
        <f t="shared" si="90"/>
        <v>0</v>
      </c>
      <c r="W310">
        <f>IF(ABS(V310)&gt;0,V310*(C310-A310),0)</f>
        <v>0</v>
      </c>
      <c r="X310">
        <f>SUM($W$34:W310)</f>
        <v>139.82936620000049</v>
      </c>
      <c r="Y310">
        <f>IF(P310="close",X310,0)</f>
        <v>0</v>
      </c>
      <c r="Z310">
        <f t="shared" si="91"/>
        <v>0</v>
      </c>
    </row>
    <row r="311" spans="1:26">
      <c r="A311">
        <v>110.3146982</v>
      </c>
      <c r="B311" s="2">
        <f t="shared" si="74"/>
        <v>4.4977528636764592E-3</v>
      </c>
      <c r="C311">
        <v>96.634270779999994</v>
      </c>
      <c r="D311" s="3">
        <f t="shared" si="75"/>
        <v>-7.6502892391699471E-3</v>
      </c>
      <c r="E311" s="3">
        <f t="shared" si="76"/>
        <v>-9.0350142093235195E-3</v>
      </c>
      <c r="F311" s="3">
        <f>STDEV($E$3:E311)</f>
        <v>1.2616785537184672E-2</v>
      </c>
      <c r="G311" s="11">
        <f t="shared" si="82"/>
        <v>-0.71611062759965138</v>
      </c>
      <c r="H311" s="3">
        <f t="shared" si="77"/>
        <v>-2.1908780928557006E-4</v>
      </c>
      <c r="I311" s="5">
        <f t="shared" si="78"/>
        <v>0.3565809034087718</v>
      </c>
      <c r="J311" s="6">
        <f t="shared" si="79"/>
        <v>1.3923594633263274E-2</v>
      </c>
      <c r="K311" s="4">
        <f t="shared" si="80"/>
        <v>1.384724970153572E-3</v>
      </c>
      <c r="L311">
        <f t="shared" si="83"/>
        <v>-0.71611062759965138</v>
      </c>
      <c r="M311">
        <f>RSQ($D$3:D311,$B$3:B311)</f>
        <v>8.158753570863167E-2</v>
      </c>
      <c r="N311">
        <v>279</v>
      </c>
      <c r="O311" t="str">
        <f t="shared" si="81"/>
        <v/>
      </c>
      <c r="P311" t="str">
        <f t="shared" si="85"/>
        <v/>
      </c>
      <c r="Q311">
        <f t="shared" si="86"/>
        <v>0</v>
      </c>
      <c r="R311">
        <f t="shared" si="87"/>
        <v>0</v>
      </c>
      <c r="S311">
        <f t="shared" si="88"/>
        <v>0</v>
      </c>
      <c r="T311">
        <f t="shared" si="89"/>
        <v>0</v>
      </c>
      <c r="U311">
        <f t="shared" si="84"/>
        <v>0</v>
      </c>
      <c r="V311">
        <f t="shared" si="90"/>
        <v>0</v>
      </c>
      <c r="W311">
        <f>IF(ABS(V311)&gt;0,V311*(C311-A311),0)</f>
        <v>0</v>
      </c>
      <c r="X311">
        <f>SUM($W$34:W311)</f>
        <v>139.82936620000049</v>
      </c>
      <c r="Y311">
        <f>IF(P311="close",X311,0)</f>
        <v>0</v>
      </c>
      <c r="Z311">
        <f t="shared" si="91"/>
        <v>0</v>
      </c>
    </row>
    <row r="312" spans="1:26">
      <c r="A312">
        <v>110.1768216</v>
      </c>
      <c r="B312" s="2">
        <f t="shared" si="74"/>
        <v>-1.2498479554377141E-3</v>
      </c>
      <c r="C312">
        <v>95.75710101</v>
      </c>
      <c r="D312" s="3">
        <f t="shared" si="75"/>
        <v>-9.0772120793148163E-3</v>
      </c>
      <c r="E312" s="3">
        <f t="shared" si="76"/>
        <v>-8.0562310964106508E-3</v>
      </c>
      <c r="F312" s="3">
        <f>STDEV($E$3:E312)</f>
        <v>1.2604827966399251E-2</v>
      </c>
      <c r="G312" s="11">
        <f t="shared" si="82"/>
        <v>-0.63913852040552899</v>
      </c>
      <c r="H312" s="3">
        <f t="shared" si="77"/>
        <v>-5.647400551483105E-4</v>
      </c>
      <c r="I312" s="5">
        <f t="shared" si="78"/>
        <v>0.36503714373487367</v>
      </c>
      <c r="J312" s="6">
        <f t="shared" si="79"/>
        <v>1.4028670708410594E-2</v>
      </c>
      <c r="K312" s="4">
        <f t="shared" si="80"/>
        <v>-1.0209809829041653E-3</v>
      </c>
      <c r="L312">
        <f t="shared" si="83"/>
        <v>-0.63913852040552899</v>
      </c>
      <c r="M312">
        <f>RSQ($D$3:D312,$B$3:B312)</f>
        <v>8.1617449240536821E-2</v>
      </c>
      <c r="N312">
        <v>280</v>
      </c>
      <c r="O312" t="str">
        <f t="shared" si="81"/>
        <v/>
      </c>
      <c r="P312" t="str">
        <f t="shared" si="85"/>
        <v/>
      </c>
      <c r="Q312">
        <f t="shared" si="86"/>
        <v>0</v>
      </c>
      <c r="R312">
        <f t="shared" si="87"/>
        <v>0</v>
      </c>
      <c r="S312">
        <f t="shared" si="88"/>
        <v>0</v>
      </c>
      <c r="T312">
        <f t="shared" si="89"/>
        <v>0</v>
      </c>
      <c r="U312">
        <f t="shared" si="84"/>
        <v>0</v>
      </c>
      <c r="V312">
        <f t="shared" si="90"/>
        <v>0</v>
      </c>
      <c r="W312">
        <f>IF(ABS(V312)&gt;0,V312*(C312-A312),0)</f>
        <v>0</v>
      </c>
      <c r="X312">
        <f>SUM($W$34:W312)</f>
        <v>139.82936620000049</v>
      </c>
      <c r="Y312">
        <f>IF(P312="close",X312,0)</f>
        <v>0</v>
      </c>
      <c r="Z312">
        <f t="shared" si="91"/>
        <v>0</v>
      </c>
    </row>
    <row r="313" spans="1:26">
      <c r="A313">
        <v>112.60413269999999</v>
      </c>
      <c r="B313" s="2">
        <f t="shared" si="74"/>
        <v>2.2031050313036052E-2</v>
      </c>
      <c r="C313">
        <v>96.055187259999997</v>
      </c>
      <c r="D313" s="3">
        <f t="shared" si="75"/>
        <v>3.1129414618438355E-3</v>
      </c>
      <c r="E313" s="3">
        <f t="shared" si="76"/>
        <v>-5.0464243418433911E-3</v>
      </c>
      <c r="F313" s="3">
        <f>STDEV($E$3:E313)</f>
        <v>1.2587804450411324E-2</v>
      </c>
      <c r="G313" s="11">
        <f t="shared" si="82"/>
        <v>-0.40089789778061674</v>
      </c>
      <c r="H313" s="3">
        <f t="shared" si="77"/>
        <v>-1.3659438164796312E-3</v>
      </c>
      <c r="I313" s="5">
        <f t="shared" si="78"/>
        <v>0.43235839802565434</v>
      </c>
      <c r="J313" s="6">
        <f t="shared" si="79"/>
        <v>1.4028538972268729E-2</v>
      </c>
      <c r="K313" s="4">
        <f t="shared" si="80"/>
        <v>8.1593658036872262E-3</v>
      </c>
      <c r="L313">
        <f t="shared" si="83"/>
        <v>-0.40089789778061674</v>
      </c>
      <c r="M313">
        <f>RSQ($D$3:D313,$B$3:B313)</f>
        <v>8.1620937580258429E-2</v>
      </c>
      <c r="N313">
        <v>281</v>
      </c>
      <c r="O313" t="str">
        <f t="shared" si="81"/>
        <v/>
      </c>
      <c r="P313" t="str">
        <f t="shared" si="85"/>
        <v/>
      </c>
      <c r="Q313">
        <f t="shared" si="86"/>
        <v>0</v>
      </c>
      <c r="R313">
        <f t="shared" si="87"/>
        <v>0</v>
      </c>
      <c r="S313">
        <f t="shared" si="88"/>
        <v>0</v>
      </c>
      <c r="T313">
        <f t="shared" si="89"/>
        <v>0</v>
      </c>
      <c r="U313">
        <f t="shared" si="84"/>
        <v>0</v>
      </c>
      <c r="V313">
        <f t="shared" si="90"/>
        <v>0</v>
      </c>
      <c r="W313">
        <f>IF(ABS(V313)&gt;0,V313*(C313-A313),0)</f>
        <v>0</v>
      </c>
      <c r="X313">
        <f>SUM($W$34:W313)</f>
        <v>139.82936620000049</v>
      </c>
      <c r="Y313">
        <f>IF(P313="close",X313,0)</f>
        <v>0</v>
      </c>
      <c r="Z313">
        <f t="shared" si="91"/>
        <v>0</v>
      </c>
    </row>
    <row r="314" spans="1:26">
      <c r="A314">
        <v>113.7577735</v>
      </c>
      <c r="B314" s="2">
        <f t="shared" si="74"/>
        <v>1.0245101776801884E-2</v>
      </c>
      <c r="C314">
        <v>97.088823149999996</v>
      </c>
      <c r="D314" s="3">
        <f t="shared" si="75"/>
        <v>1.0760854457575282E-2</v>
      </c>
      <c r="E314" s="3">
        <f t="shared" si="76"/>
        <v>7.4351332738135162E-3</v>
      </c>
      <c r="F314" s="3">
        <f>STDEV($E$3:E314)</f>
        <v>1.257452631216174E-2</v>
      </c>
      <c r="G314" s="11">
        <f t="shared" si="82"/>
        <v>0.59128535654042547</v>
      </c>
      <c r="H314" s="3">
        <f t="shared" si="77"/>
        <v>-1.7693156147437405E-3</v>
      </c>
      <c r="I314" s="5">
        <f t="shared" si="78"/>
        <v>0.4973144151717715</v>
      </c>
      <c r="J314" s="6">
        <f t="shared" si="79"/>
        <v>1.4143923009981532E-2</v>
      </c>
      <c r="K314" s="4">
        <f t="shared" si="80"/>
        <v>3.3257211837617656E-3</v>
      </c>
      <c r="L314">
        <f t="shared" si="83"/>
        <v>0.59128535654042547</v>
      </c>
      <c r="M314">
        <f>RSQ($D$3:D314,$B$3:B314)</f>
        <v>8.2396563792056537E-2</v>
      </c>
      <c r="N314">
        <v>282</v>
      </c>
      <c r="O314" t="str">
        <f t="shared" si="81"/>
        <v/>
      </c>
      <c r="P314" t="str">
        <f t="shared" si="85"/>
        <v/>
      </c>
      <c r="Q314">
        <f t="shared" si="86"/>
        <v>0</v>
      </c>
      <c r="R314">
        <f t="shared" si="87"/>
        <v>0</v>
      </c>
      <c r="S314">
        <f t="shared" si="88"/>
        <v>0</v>
      </c>
      <c r="T314">
        <f t="shared" si="89"/>
        <v>0</v>
      </c>
      <c r="U314">
        <f t="shared" si="84"/>
        <v>0</v>
      </c>
      <c r="V314">
        <f t="shared" si="90"/>
        <v>0</v>
      </c>
      <c r="W314">
        <f>IF(ABS(V314)&gt;0,V314*(C314-A314),0)</f>
        <v>0</v>
      </c>
      <c r="X314">
        <f>SUM($W$34:W314)</f>
        <v>139.82936620000049</v>
      </c>
      <c r="Y314">
        <f>IF(P314="close",X314,0)</f>
        <v>0</v>
      </c>
      <c r="Z314">
        <f t="shared" si="91"/>
        <v>0</v>
      </c>
    </row>
    <row r="315" spans="1:26">
      <c r="A315">
        <v>114.3303885</v>
      </c>
      <c r="B315" s="2">
        <f t="shared" si="74"/>
        <v>5.0336340311723749E-3</v>
      </c>
      <c r="C315">
        <v>97.783952279999994</v>
      </c>
      <c r="D315" s="3">
        <f t="shared" si="75"/>
        <v>7.1597235134474692E-3</v>
      </c>
      <c r="E315" s="3">
        <f t="shared" si="76"/>
        <v>5.7194008587601319E-3</v>
      </c>
      <c r="F315" s="3">
        <f>STDEV($E$3:E315)</f>
        <v>1.2558431217853799E-2</v>
      </c>
      <c r="G315" s="11">
        <f t="shared" si="82"/>
        <v>0.45542319415096194</v>
      </c>
      <c r="H315" s="3">
        <f t="shared" si="77"/>
        <v>-8.8819509525770194E-4</v>
      </c>
      <c r="I315" s="5">
        <f t="shared" si="78"/>
        <v>0.46259178468775347</v>
      </c>
      <c r="J315" s="6">
        <f t="shared" si="79"/>
        <v>1.3698540270087859E-2</v>
      </c>
      <c r="K315" s="4">
        <f t="shared" si="80"/>
        <v>1.4403226546873377E-3</v>
      </c>
      <c r="L315">
        <f t="shared" si="83"/>
        <v>0.45542319415096194</v>
      </c>
      <c r="M315">
        <f>RSQ($D$3:D315,$B$3:B315)</f>
        <v>8.2625271722959956E-2</v>
      </c>
      <c r="N315">
        <v>283</v>
      </c>
      <c r="O315" t="str">
        <f t="shared" si="81"/>
        <v/>
      </c>
      <c r="P315" t="str">
        <f t="shared" si="85"/>
        <v/>
      </c>
      <c r="Q315">
        <f t="shared" si="86"/>
        <v>0</v>
      </c>
      <c r="R315">
        <f t="shared" si="87"/>
        <v>0</v>
      </c>
      <c r="S315">
        <f t="shared" si="88"/>
        <v>0</v>
      </c>
      <c r="T315">
        <f t="shared" si="89"/>
        <v>0</v>
      </c>
      <c r="U315">
        <f t="shared" si="84"/>
        <v>0</v>
      </c>
      <c r="V315">
        <f t="shared" si="90"/>
        <v>0</v>
      </c>
      <c r="W315">
        <f>IF(ABS(V315)&gt;0,V315*(C315-A315),0)</f>
        <v>0</v>
      </c>
      <c r="X315">
        <f>SUM($W$34:W315)</f>
        <v>139.82936620000049</v>
      </c>
      <c r="Y315">
        <f>IF(P315="close",X315,0)</f>
        <v>0</v>
      </c>
      <c r="Z315">
        <f t="shared" si="91"/>
        <v>0</v>
      </c>
    </row>
    <row r="316" spans="1:26">
      <c r="A316">
        <v>116.4728842</v>
      </c>
      <c r="B316" s="2">
        <f t="shared" si="74"/>
        <v>1.8739512111427818E-2</v>
      </c>
      <c r="C316">
        <v>96.386567940000006</v>
      </c>
      <c r="D316" s="3">
        <f t="shared" si="75"/>
        <v>-1.4290528327170086E-2</v>
      </c>
      <c r="E316" s="3">
        <f t="shared" si="76"/>
        <v>-2.0341754483310062E-2</v>
      </c>
      <c r="F316" s="3">
        <f>STDEV($E$3:E316)</f>
        <v>1.2591204940260782E-2</v>
      </c>
      <c r="G316" s="11">
        <f t="shared" si="82"/>
        <v>-1.6155526480445608</v>
      </c>
      <c r="H316" s="3">
        <f t="shared" si="77"/>
        <v>-1.0151871782300486E-3</v>
      </c>
      <c r="I316" s="5">
        <f t="shared" si="78"/>
        <v>0.37708630258632775</v>
      </c>
      <c r="J316" s="6">
        <f t="shared" si="79"/>
        <v>1.3908709856000739E-2</v>
      </c>
      <c r="K316" s="4">
        <f t="shared" si="80"/>
        <v>6.0512261561399749E-3</v>
      </c>
      <c r="L316">
        <f t="shared" si="83"/>
        <v>-1.6155526480445608</v>
      </c>
      <c r="M316">
        <f>RSQ($D$3:D316,$B$3:B316)</f>
        <v>7.918613516773311E-2</v>
      </c>
      <c r="N316">
        <v>284</v>
      </c>
      <c r="O316" t="str">
        <f t="shared" si="81"/>
        <v>buyY</v>
      </c>
      <c r="P316" t="str">
        <f t="shared" si="85"/>
        <v/>
      </c>
      <c r="Q316">
        <f t="shared" si="86"/>
        <v>-10</v>
      </c>
      <c r="R316">
        <f t="shared" si="87"/>
        <v>0</v>
      </c>
      <c r="S316">
        <f t="shared" si="88"/>
        <v>10</v>
      </c>
      <c r="T316">
        <f t="shared" si="89"/>
        <v>0</v>
      </c>
      <c r="U316">
        <f t="shared" si="84"/>
        <v>20</v>
      </c>
      <c r="V316">
        <f t="shared" si="90"/>
        <v>-10</v>
      </c>
      <c r="W316">
        <f>IF(ABS(V316)&gt;0,V316*(C316-A316),0)</f>
        <v>200.8631625999999</v>
      </c>
      <c r="X316">
        <f>SUM($W$34:W316)</f>
        <v>340.69252880000039</v>
      </c>
      <c r="Y316">
        <f>IF(P316="close",X316,0)</f>
        <v>0</v>
      </c>
      <c r="Z316">
        <f t="shared" si="91"/>
        <v>20</v>
      </c>
    </row>
    <row r="317" spans="1:26">
      <c r="A317">
        <v>114.1715248</v>
      </c>
      <c r="B317" s="2">
        <f t="shared" si="74"/>
        <v>-1.975875686265521E-2</v>
      </c>
      <c r="C317">
        <v>97.489608270000005</v>
      </c>
      <c r="D317" s="3">
        <f t="shared" si="75"/>
        <v>1.1443921633215887E-2</v>
      </c>
      <c r="E317" s="3">
        <f t="shared" si="76"/>
        <v>1.5545387582343719E-2</v>
      </c>
      <c r="F317" s="3">
        <f>STDEV($E$3:E317)</f>
        <v>1.2601558526262411E-2</v>
      </c>
      <c r="G317" s="11">
        <f t="shared" si="82"/>
        <v>1.2336083310604946</v>
      </c>
      <c r="H317" s="3">
        <f t="shared" si="77"/>
        <v>5.3361512719344141E-4</v>
      </c>
      <c r="I317" s="5">
        <f t="shared" si="78"/>
        <v>0.23458363846167618</v>
      </c>
      <c r="J317" s="6">
        <f t="shared" si="79"/>
        <v>1.3828663426059226E-2</v>
      </c>
      <c r="K317" s="4">
        <f t="shared" si="80"/>
        <v>-4.1014659491278322E-3</v>
      </c>
      <c r="L317">
        <f t="shared" si="83"/>
        <v>1.2336083310604946</v>
      </c>
      <c r="M317">
        <f>RSQ($D$3:D317,$B$3:B317)</f>
        <v>7.6111562596725343E-2</v>
      </c>
      <c r="N317">
        <v>285</v>
      </c>
      <c r="O317" t="str">
        <f t="shared" si="81"/>
        <v/>
      </c>
      <c r="P317" t="str">
        <f t="shared" si="85"/>
        <v>close</v>
      </c>
      <c r="Q317">
        <f t="shared" si="86"/>
        <v>0</v>
      </c>
      <c r="R317">
        <f t="shared" si="87"/>
        <v>0</v>
      </c>
      <c r="S317">
        <f t="shared" si="88"/>
        <v>0</v>
      </c>
      <c r="T317">
        <f t="shared" si="89"/>
        <v>0</v>
      </c>
      <c r="U317">
        <f t="shared" si="84"/>
        <v>0</v>
      </c>
      <c r="V317">
        <f t="shared" si="90"/>
        <v>10</v>
      </c>
      <c r="W317">
        <f>IF(ABS(V317)&gt;0,V317*(C317-A317),0)</f>
        <v>-166.81916529999995</v>
      </c>
      <c r="X317">
        <f>SUM($W$34:W317)</f>
        <v>173.87336350000044</v>
      </c>
      <c r="Y317">
        <f>IF(P317="close",X317,0)</f>
        <v>173.87336350000044</v>
      </c>
      <c r="Z317">
        <f t="shared" si="91"/>
        <v>20</v>
      </c>
    </row>
    <row r="318" spans="1:26">
      <c r="A318">
        <v>114.92925510000001</v>
      </c>
      <c r="B318" s="2">
        <f t="shared" si="74"/>
        <v>6.6367713081467552E-3</v>
      </c>
      <c r="C318">
        <v>94.654178540000004</v>
      </c>
      <c r="D318" s="3">
        <f t="shared" si="75"/>
        <v>-2.9084430436392819E-2</v>
      </c>
      <c r="E318" s="3">
        <f t="shared" si="76"/>
        <v>-3.0424646305911438E-2</v>
      </c>
      <c r="F318" s="3">
        <f>STDEV($E$3:E318)</f>
        <v>1.2697903954695486E-2</v>
      </c>
      <c r="G318" s="11">
        <f t="shared" si="82"/>
        <v>-2.3960368903767679</v>
      </c>
      <c r="H318" s="3">
        <f t="shared" si="77"/>
        <v>-2.4573420327835146E-4</v>
      </c>
      <c r="I318" s="5">
        <f t="shared" si="78"/>
        <v>0.23896409852938402</v>
      </c>
      <c r="J318" s="6">
        <f t="shared" si="79"/>
        <v>1.4894769745807728E-2</v>
      </c>
      <c r="K318" s="4">
        <f t="shared" si="80"/>
        <v>1.3402158695186186E-3</v>
      </c>
      <c r="L318">
        <f t="shared" si="83"/>
        <v>-2.3960368903767679</v>
      </c>
      <c r="M318">
        <f>RSQ($D$3:D318,$B$3:B318)</f>
        <v>7.3208522069368301E-2</v>
      </c>
      <c r="N318">
        <v>286</v>
      </c>
      <c r="O318" t="str">
        <f t="shared" si="81"/>
        <v>buyY</v>
      </c>
      <c r="P318" t="str">
        <f t="shared" si="85"/>
        <v/>
      </c>
      <c r="Q318">
        <f t="shared" si="86"/>
        <v>-15</v>
      </c>
      <c r="R318">
        <f t="shared" si="87"/>
        <v>-5</v>
      </c>
      <c r="S318">
        <f t="shared" si="88"/>
        <v>15</v>
      </c>
      <c r="T318">
        <f t="shared" si="89"/>
        <v>5</v>
      </c>
      <c r="U318">
        <f t="shared" si="84"/>
        <v>30</v>
      </c>
      <c r="V318">
        <f t="shared" si="90"/>
        <v>-15</v>
      </c>
      <c r="W318">
        <f>IF(ABS(V318)&gt;0,V318*(C318-A318),0)</f>
        <v>304.12614840000003</v>
      </c>
      <c r="X318">
        <f>SUM($W$34:W318)</f>
        <v>477.99951190000047</v>
      </c>
      <c r="Y318">
        <f>IF(P318="close",X318,0)</f>
        <v>0</v>
      </c>
      <c r="Z318">
        <f t="shared" si="91"/>
        <v>30</v>
      </c>
    </row>
    <row r="319" spans="1:26">
      <c r="A319">
        <v>112.73123219999999</v>
      </c>
      <c r="B319" s="2">
        <f t="shared" si="74"/>
        <v>-1.9125007797949366E-2</v>
      </c>
      <c r="C319">
        <v>94.141566789999999</v>
      </c>
      <c r="D319" s="3">
        <f t="shared" si="75"/>
        <v>-5.4156272644992611E-3</v>
      </c>
      <c r="E319" s="3">
        <f t="shared" si="76"/>
        <v>-2.2908083444822943E-3</v>
      </c>
      <c r="F319" s="3">
        <f>STDEV($E$3:E319)</f>
        <v>1.26784308360801E-2</v>
      </c>
      <c r="G319" s="11">
        <f t="shared" si="82"/>
        <v>-0.18068547867636303</v>
      </c>
      <c r="H319" s="3">
        <f t="shared" si="77"/>
        <v>4.2740060756424054E-4</v>
      </c>
      <c r="I319" s="5">
        <f t="shared" si="78"/>
        <v>0.18573689303081412</v>
      </c>
      <c r="J319" s="6">
        <f t="shared" si="79"/>
        <v>1.4569067921992038E-2</v>
      </c>
      <c r="K319" s="4">
        <f t="shared" si="80"/>
        <v>-3.1248189200169668E-3</v>
      </c>
      <c r="L319">
        <f t="shared" si="83"/>
        <v>-0.18068547867636303</v>
      </c>
      <c r="M319">
        <f>RSQ($D$3:D319,$B$3:B319)</f>
        <v>7.3673974402931858E-2</v>
      </c>
      <c r="N319">
        <v>287</v>
      </c>
      <c r="O319" t="str">
        <f t="shared" si="81"/>
        <v/>
      </c>
      <c r="P319" t="str">
        <f t="shared" si="85"/>
        <v>close</v>
      </c>
      <c r="Q319">
        <f t="shared" si="86"/>
        <v>0</v>
      </c>
      <c r="R319">
        <f t="shared" si="87"/>
        <v>0</v>
      </c>
      <c r="S319">
        <f t="shared" si="88"/>
        <v>0</v>
      </c>
      <c r="T319">
        <f t="shared" si="89"/>
        <v>0</v>
      </c>
      <c r="U319">
        <f t="shared" si="84"/>
        <v>0</v>
      </c>
      <c r="V319">
        <f t="shared" si="90"/>
        <v>15</v>
      </c>
      <c r="W319">
        <f>IF(ABS(V319)&gt;0,V319*(C319-A319),0)</f>
        <v>-278.84498114999991</v>
      </c>
      <c r="X319">
        <f>SUM($W$34:W319)</f>
        <v>199.15453075000056</v>
      </c>
      <c r="Y319">
        <f>IF(P319="close",X319,0)</f>
        <v>199.15453075000056</v>
      </c>
      <c r="Z319">
        <f t="shared" si="91"/>
        <v>30</v>
      </c>
    </row>
    <row r="320" spans="1:26">
      <c r="A320">
        <v>114.5995235</v>
      </c>
      <c r="B320" s="2">
        <f t="shared" si="74"/>
        <v>1.6572969739968919E-2</v>
      </c>
      <c r="C320">
        <v>93.502489409999995</v>
      </c>
      <c r="D320" s="3">
        <f t="shared" si="75"/>
        <v>-6.7884718917583181E-3</v>
      </c>
      <c r="E320" s="3">
        <f t="shared" si="76"/>
        <v>-9.6930109268518749E-3</v>
      </c>
      <c r="F320" s="3">
        <f>STDEV($E$3:E320)</f>
        <v>1.2669987003217654E-2</v>
      </c>
      <c r="G320" s="11">
        <f t="shared" si="82"/>
        <v>-0.76503716415733103</v>
      </c>
      <c r="H320" s="3">
        <f t="shared" si="77"/>
        <v>9.154997023899361E-4</v>
      </c>
      <c r="I320" s="5">
        <f t="shared" si="78"/>
        <v>0.12001707382031042</v>
      </c>
      <c r="J320" s="6">
        <f t="shared" si="79"/>
        <v>1.4329879799902469E-2</v>
      </c>
      <c r="K320" s="4">
        <f t="shared" si="80"/>
        <v>2.9045390350935568E-3</v>
      </c>
      <c r="L320">
        <f t="shared" si="83"/>
        <v>-0.76503716415733103</v>
      </c>
      <c r="M320">
        <f>RSQ($D$3:D320,$B$3:B320)</f>
        <v>7.226184771571649E-2</v>
      </c>
      <c r="N320">
        <v>288</v>
      </c>
      <c r="O320" t="str">
        <f t="shared" si="81"/>
        <v/>
      </c>
      <c r="P320" t="str">
        <f t="shared" si="85"/>
        <v/>
      </c>
      <c r="Q320">
        <f t="shared" si="86"/>
        <v>0</v>
      </c>
      <c r="R320">
        <f t="shared" si="87"/>
        <v>0</v>
      </c>
      <c r="S320">
        <f t="shared" si="88"/>
        <v>0</v>
      </c>
      <c r="T320">
        <f t="shared" si="89"/>
        <v>0</v>
      </c>
      <c r="U320">
        <f t="shared" si="84"/>
        <v>0</v>
      </c>
      <c r="V320">
        <f t="shared" si="90"/>
        <v>0</v>
      </c>
      <c r="W320">
        <f>IF(ABS(V320)&gt;0,V320*(C320-A320),0)</f>
        <v>0</v>
      </c>
      <c r="X320">
        <f>SUM($W$34:W320)</f>
        <v>199.15453075000056</v>
      </c>
      <c r="Y320">
        <f>IF(P320="close",X320,0)</f>
        <v>0</v>
      </c>
      <c r="Z320">
        <f t="shared" si="91"/>
        <v>0</v>
      </c>
    </row>
    <row r="321" spans="1:26">
      <c r="A321">
        <v>116.6490573</v>
      </c>
      <c r="B321" s="2">
        <f t="shared" si="74"/>
        <v>1.788431345440971E-2</v>
      </c>
      <c r="C321">
        <v>94.968698579999995</v>
      </c>
      <c r="D321" s="3">
        <f t="shared" si="75"/>
        <v>1.5680963996271842E-2</v>
      </c>
      <c r="E321" s="3">
        <f t="shared" si="76"/>
        <v>1.215093980605237E-2</v>
      </c>
      <c r="F321" s="3">
        <f>STDEV($E$3:E321)</f>
        <v>1.2668542032617226E-2</v>
      </c>
      <c r="G321" s="11">
        <f t="shared" si="82"/>
        <v>0.95914271545753216</v>
      </c>
      <c r="H321" s="3">
        <f t="shared" si="77"/>
        <v>8.7933757926723444E-4</v>
      </c>
      <c r="I321" s="5">
        <f t="shared" si="78"/>
        <v>0.14821293630920232</v>
      </c>
      <c r="J321" s="6">
        <f t="shared" si="79"/>
        <v>1.4465219218354003E-2</v>
      </c>
      <c r="K321" s="4">
        <f t="shared" si="80"/>
        <v>3.5300241902194709E-3</v>
      </c>
      <c r="L321">
        <f t="shared" si="83"/>
        <v>0.95914271545753216</v>
      </c>
      <c r="M321">
        <f>RSQ($D$3:D321,$B$3:B321)</f>
        <v>7.4156971475516878E-2</v>
      </c>
      <c r="N321">
        <v>289</v>
      </c>
      <c r="O321" t="str">
        <f t="shared" si="81"/>
        <v/>
      </c>
      <c r="P321" t="str">
        <f t="shared" si="85"/>
        <v/>
      </c>
      <c r="Q321">
        <f t="shared" si="86"/>
        <v>0</v>
      </c>
      <c r="R321">
        <f t="shared" si="87"/>
        <v>0</v>
      </c>
      <c r="S321">
        <f t="shared" si="88"/>
        <v>0</v>
      </c>
      <c r="T321">
        <f t="shared" si="89"/>
        <v>0</v>
      </c>
      <c r="U321">
        <f t="shared" si="84"/>
        <v>0</v>
      </c>
      <c r="V321">
        <f t="shared" si="90"/>
        <v>0</v>
      </c>
      <c r="W321">
        <f>IF(ABS(V321)&gt;0,V321*(C321-A321),0)</f>
        <v>0</v>
      </c>
      <c r="X321">
        <f>SUM($W$34:W321)</f>
        <v>199.15453075000056</v>
      </c>
      <c r="Y321">
        <f>IF(P321="close",X321,0)</f>
        <v>0</v>
      </c>
      <c r="Z321">
        <f t="shared" si="91"/>
        <v>0</v>
      </c>
    </row>
    <row r="322" spans="1:26">
      <c r="A322">
        <v>116.34865120000001</v>
      </c>
      <c r="B322" s="2">
        <f t="shared" si="74"/>
        <v>-2.575298137450009E-3</v>
      </c>
      <c r="C322">
        <v>94.204389800000001</v>
      </c>
      <c r="D322" s="3">
        <f t="shared" si="75"/>
        <v>-8.0480073058614432E-3</v>
      </c>
      <c r="E322" s="3">
        <f t="shared" si="76"/>
        <v>-8.5397846161612591E-3</v>
      </c>
      <c r="F322" s="3">
        <f>STDEV($E$3:E322)</f>
        <v>1.2657608545785402E-2</v>
      </c>
      <c r="G322" s="11">
        <f t="shared" si="82"/>
        <v>-0.67467599312073423</v>
      </c>
      <c r="H322" s="3">
        <f t="shared" si="77"/>
        <v>9.3691753844118736E-4</v>
      </c>
      <c r="I322" s="5">
        <f t="shared" si="78"/>
        <v>0.17284997867553195</v>
      </c>
      <c r="J322" s="6">
        <f t="shared" si="79"/>
        <v>1.4348796344916058E-2</v>
      </c>
      <c r="K322" s="4">
        <f t="shared" si="80"/>
        <v>4.9177731029981611E-4</v>
      </c>
      <c r="L322">
        <f t="shared" si="83"/>
        <v>-0.67467599312073423</v>
      </c>
      <c r="M322">
        <f>RSQ($D$3:D322,$B$3:B322)</f>
        <v>7.4300269302591149E-2</v>
      </c>
      <c r="N322">
        <v>290</v>
      </c>
      <c r="O322" t="str">
        <f t="shared" si="81"/>
        <v/>
      </c>
      <c r="P322" t="str">
        <f t="shared" si="85"/>
        <v/>
      </c>
      <c r="Q322">
        <f t="shared" si="86"/>
        <v>0</v>
      </c>
      <c r="R322">
        <f t="shared" si="87"/>
        <v>0</v>
      </c>
      <c r="S322">
        <f t="shared" si="88"/>
        <v>0</v>
      </c>
      <c r="T322">
        <f t="shared" si="89"/>
        <v>0</v>
      </c>
      <c r="U322">
        <f t="shared" si="84"/>
        <v>0</v>
      </c>
      <c r="V322">
        <f t="shared" si="90"/>
        <v>0</v>
      </c>
      <c r="W322">
        <f>IF(ABS(V322)&gt;0,V322*(C322-A322),0)</f>
        <v>0</v>
      </c>
      <c r="X322">
        <f>SUM($W$34:W322)</f>
        <v>199.15453075000056</v>
      </c>
      <c r="Y322">
        <f>IF(P322="close",X322,0)</f>
        <v>0</v>
      </c>
      <c r="Z322">
        <f t="shared" si="91"/>
        <v>0</v>
      </c>
    </row>
    <row r="323" spans="1:26">
      <c r="A323">
        <v>117.3819294</v>
      </c>
      <c r="B323" s="2">
        <f t="shared" si="74"/>
        <v>8.8808781996434355E-3</v>
      </c>
      <c r="C323">
        <v>93.025250650000004</v>
      </c>
      <c r="D323" s="3">
        <f t="shared" si="75"/>
        <v>-1.2516817448776654E-2</v>
      </c>
      <c r="E323" s="3">
        <f t="shared" si="76"/>
        <v>-1.3545960684958846E-2</v>
      </c>
      <c r="F323" s="3">
        <f>STDEV($E$3:E323)</f>
        <v>1.2660217043608658E-2</v>
      </c>
      <c r="G323" s="11">
        <f t="shared" si="82"/>
        <v>-1.0699627532687004</v>
      </c>
      <c r="H323" s="3">
        <f t="shared" si="77"/>
        <v>-1.2889525310707519E-3</v>
      </c>
      <c r="I323" s="5">
        <f t="shared" si="78"/>
        <v>0.26102100661013616</v>
      </c>
      <c r="J323" s="6">
        <f t="shared" si="79"/>
        <v>1.3036237130518661E-2</v>
      </c>
      <c r="K323" s="4">
        <f t="shared" si="80"/>
        <v>1.0291432361821916E-3</v>
      </c>
      <c r="L323">
        <f t="shared" si="83"/>
        <v>-1.0699627532687004</v>
      </c>
      <c r="M323">
        <f>RSQ($D$3:D323,$B$3:B323)</f>
        <v>7.3034051463093858E-2</v>
      </c>
      <c r="N323">
        <v>291</v>
      </c>
      <c r="O323" t="str">
        <f t="shared" si="81"/>
        <v/>
      </c>
      <c r="P323" t="str">
        <f t="shared" si="85"/>
        <v/>
      </c>
      <c r="Q323">
        <f t="shared" si="86"/>
        <v>0</v>
      </c>
      <c r="R323">
        <f t="shared" si="87"/>
        <v>0</v>
      </c>
      <c r="S323">
        <f t="shared" si="88"/>
        <v>0</v>
      </c>
      <c r="T323">
        <f t="shared" si="89"/>
        <v>0</v>
      </c>
      <c r="U323">
        <f t="shared" si="84"/>
        <v>0</v>
      </c>
      <c r="V323">
        <f t="shared" si="90"/>
        <v>0</v>
      </c>
      <c r="W323">
        <f>IF(ABS(V323)&gt;0,V323*(C323-A323),0)</f>
        <v>0</v>
      </c>
      <c r="X323">
        <f>SUM($W$34:W323)</f>
        <v>199.15453075000056</v>
      </c>
      <c r="Y323">
        <f>IF(P323="close",X323,0)</f>
        <v>0</v>
      </c>
      <c r="Z323">
        <f t="shared" si="91"/>
        <v>0</v>
      </c>
    </row>
    <row r="324" spans="1:26">
      <c r="A324">
        <v>116.3287311</v>
      </c>
      <c r="B324" s="2">
        <f t="shared" ref="B324:B387" si="92">(A324-A323)/A323</f>
        <v>-8.9724057645282265E-3</v>
      </c>
      <c r="C324">
        <v>91.708503680000007</v>
      </c>
      <c r="D324" s="3">
        <f t="shared" ref="D324:D387" si="93">(C324-C323)/C323</f>
        <v>-1.4154726386646903E-2</v>
      </c>
      <c r="E324" s="3">
        <f t="shared" si="76"/>
        <v>-9.919445962264354E-3</v>
      </c>
      <c r="F324" s="3">
        <f>STDEV($E$3:E324)</f>
        <v>1.2652319925245415E-2</v>
      </c>
      <c r="G324" s="11">
        <f t="shared" si="82"/>
        <v>-0.78400214513007171</v>
      </c>
      <c r="H324" s="3">
        <f t="shared" si="77"/>
        <v>-1.9172397525135251E-3</v>
      </c>
      <c r="I324" s="5">
        <f t="shared" si="78"/>
        <v>0.25835218922367903</v>
      </c>
      <c r="J324" s="6">
        <f t="shared" si="79"/>
        <v>1.3049154196193923E-2</v>
      </c>
      <c r="K324" s="4">
        <f t="shared" si="80"/>
        <v>-4.2352804243825501E-3</v>
      </c>
      <c r="L324">
        <f t="shared" si="83"/>
        <v>-0.78400214513007171</v>
      </c>
      <c r="M324">
        <f>RSQ($D$3:D324,$B$3:B324)</f>
        <v>7.3930300473094637E-2</v>
      </c>
      <c r="N324">
        <v>292</v>
      </c>
      <c r="O324" t="str">
        <f t="shared" si="81"/>
        <v/>
      </c>
      <c r="P324" t="str">
        <f t="shared" si="85"/>
        <v/>
      </c>
      <c r="Q324">
        <f t="shared" si="86"/>
        <v>0</v>
      </c>
      <c r="R324">
        <f t="shared" si="87"/>
        <v>0</v>
      </c>
      <c r="S324">
        <f t="shared" si="88"/>
        <v>0</v>
      </c>
      <c r="T324">
        <f t="shared" si="89"/>
        <v>0</v>
      </c>
      <c r="U324">
        <f t="shared" si="84"/>
        <v>0</v>
      </c>
      <c r="V324">
        <f t="shared" si="90"/>
        <v>0</v>
      </c>
      <c r="W324">
        <f>IF(ABS(V324)&gt;0,V324*(C324-A324),0)</f>
        <v>0</v>
      </c>
      <c r="X324">
        <f>SUM($W$34:W324)</f>
        <v>199.15453075000056</v>
      </c>
      <c r="Y324">
        <f>IF(P324="close",X324,0)</f>
        <v>0</v>
      </c>
      <c r="Z324">
        <f t="shared" si="91"/>
        <v>0</v>
      </c>
    </row>
    <row r="325" spans="1:26">
      <c r="A325">
        <v>118.3854839</v>
      </c>
      <c r="B325" s="2">
        <f t="shared" si="92"/>
        <v>1.7680522950361644E-2</v>
      </c>
      <c r="C325">
        <v>91.593046400000006</v>
      </c>
      <c r="D325" s="3">
        <f t="shared" si="93"/>
        <v>-1.2589593698188349E-3</v>
      </c>
      <c r="E325" s="3">
        <f t="shared" si="76"/>
        <v>-3.5409122943957662E-3</v>
      </c>
      <c r="F325" s="3">
        <f>STDEV($E$3:E325)</f>
        <v>1.2634083022770689E-2</v>
      </c>
      <c r="G325" s="11">
        <f t="shared" si="82"/>
        <v>-0.28026666343840712</v>
      </c>
      <c r="H325" s="3">
        <f t="shared" si="77"/>
        <v>-1.7340079192932323E-3</v>
      </c>
      <c r="I325" s="5">
        <f t="shared" si="78"/>
        <v>0.22714038804989189</v>
      </c>
      <c r="J325" s="6">
        <f t="shared" si="79"/>
        <v>1.2940817144090115E-2</v>
      </c>
      <c r="K325" s="4">
        <f t="shared" si="80"/>
        <v>2.2819529245769314E-3</v>
      </c>
      <c r="L325">
        <f t="shared" si="83"/>
        <v>-0.28026666343840712</v>
      </c>
      <c r="M325">
        <f>RSQ($D$3:D325,$B$3:B325)</f>
        <v>7.3381555014111893E-2</v>
      </c>
      <c r="N325">
        <v>293</v>
      </c>
      <c r="O325" t="str">
        <f t="shared" si="81"/>
        <v/>
      </c>
      <c r="P325" t="str">
        <f t="shared" si="85"/>
        <v/>
      </c>
      <c r="Q325">
        <f t="shared" si="86"/>
        <v>0</v>
      </c>
      <c r="R325">
        <f t="shared" si="87"/>
        <v>0</v>
      </c>
      <c r="S325">
        <f t="shared" si="88"/>
        <v>0</v>
      </c>
      <c r="T325">
        <f t="shared" si="89"/>
        <v>0</v>
      </c>
      <c r="U325">
        <f t="shared" si="84"/>
        <v>0</v>
      </c>
      <c r="V325">
        <f t="shared" si="90"/>
        <v>0</v>
      </c>
      <c r="W325">
        <f>IF(ABS(V325)&gt;0,V325*(C325-A325),0)</f>
        <v>0</v>
      </c>
      <c r="X325">
        <f>SUM($W$34:W325)</f>
        <v>199.15453075000056</v>
      </c>
      <c r="Y325">
        <f>IF(P325="close",X325,0)</f>
        <v>0</v>
      </c>
      <c r="Z325">
        <f t="shared" si="91"/>
        <v>0</v>
      </c>
    </row>
    <row r="326" spans="1:26">
      <c r="A326">
        <v>116.6108186</v>
      </c>
      <c r="B326" s="2">
        <f t="shared" si="92"/>
        <v>-1.4990565072142222E-2</v>
      </c>
      <c r="C326">
        <v>90.323693109999994</v>
      </c>
      <c r="D326" s="3">
        <f t="shared" si="93"/>
        <v>-1.3858620712936698E-2</v>
      </c>
      <c r="E326" s="3">
        <f t="shared" si="76"/>
        <v>-7.6599698295498611E-3</v>
      </c>
      <c r="F326" s="3">
        <f>STDEV($E$3:E326)</f>
        <v>1.2621424011840514E-2</v>
      </c>
      <c r="G326" s="11">
        <f t="shared" si="82"/>
        <v>-0.60690218650160455</v>
      </c>
      <c r="H326" s="3">
        <f t="shared" si="77"/>
        <v>-2.2602289394686812E-3</v>
      </c>
      <c r="I326" s="5">
        <f t="shared" si="78"/>
        <v>0.26272671676914555</v>
      </c>
      <c r="J326" s="6">
        <f t="shared" si="79"/>
        <v>1.3147120458992382E-2</v>
      </c>
      <c r="K326" s="4">
        <f t="shared" si="80"/>
        <v>-6.1986508833868368E-3</v>
      </c>
      <c r="L326">
        <f t="shared" si="83"/>
        <v>-0.60690218650160455</v>
      </c>
      <c r="M326">
        <f>RSQ($D$3:D326,$B$3:B326)</f>
        <v>7.4841013499516759E-2</v>
      </c>
      <c r="N326">
        <v>294</v>
      </c>
      <c r="O326" t="str">
        <f t="shared" si="81"/>
        <v/>
      </c>
      <c r="P326" t="str">
        <f t="shared" si="85"/>
        <v/>
      </c>
      <c r="Q326">
        <f t="shared" si="86"/>
        <v>0</v>
      </c>
      <c r="R326">
        <f t="shared" si="87"/>
        <v>0</v>
      </c>
      <c r="S326">
        <f t="shared" si="88"/>
        <v>0</v>
      </c>
      <c r="T326">
        <f t="shared" si="89"/>
        <v>0</v>
      </c>
      <c r="U326">
        <f t="shared" si="84"/>
        <v>0</v>
      </c>
      <c r="V326">
        <f t="shared" si="90"/>
        <v>0</v>
      </c>
      <c r="W326">
        <f>IF(ABS(V326)&gt;0,V326*(C326-A326),0)</f>
        <v>0</v>
      </c>
      <c r="X326">
        <f>SUM($W$34:W326)</f>
        <v>199.15453075000056</v>
      </c>
      <c r="Y326">
        <f>IF(P326="close",X326,0)</f>
        <v>0</v>
      </c>
      <c r="Z326">
        <f t="shared" si="91"/>
        <v>0</v>
      </c>
    </row>
    <row r="327" spans="1:26">
      <c r="A327">
        <v>117.8950256</v>
      </c>
      <c r="B327" s="2">
        <f t="shared" si="92"/>
        <v>1.101276035463827E-2</v>
      </c>
      <c r="C327">
        <v>92.105422829999995</v>
      </c>
      <c r="D327" s="3">
        <f t="shared" si="93"/>
        <v>1.9726050371192592E-2</v>
      </c>
      <c r="E327" s="3">
        <f t="shared" si="76"/>
        <v>1.860198854692173E-2</v>
      </c>
      <c r="F327" s="3">
        <f>STDEV($E$3:E327)</f>
        <v>1.2644853790045433E-2</v>
      </c>
      <c r="G327" s="11">
        <f t="shared" si="82"/>
        <v>1.4711113988179134</v>
      </c>
      <c r="H327" s="3">
        <f t="shared" si="77"/>
        <v>-2.3980683790661601E-3</v>
      </c>
      <c r="I327" s="5">
        <f t="shared" si="78"/>
        <v>0.31982265026348256</v>
      </c>
      <c r="J327" s="6">
        <f t="shared" si="79"/>
        <v>1.3527883210943715E-2</v>
      </c>
      <c r="K327" s="4">
        <f t="shared" si="80"/>
        <v>1.1240618242708616E-3</v>
      </c>
      <c r="L327">
        <f t="shared" si="83"/>
        <v>1.4711113988179134</v>
      </c>
      <c r="M327">
        <f>RSQ($D$3:D327,$B$3:B327)</f>
        <v>7.6154004193610542E-2</v>
      </c>
      <c r="N327">
        <v>295</v>
      </c>
      <c r="O327" t="str">
        <f t="shared" si="81"/>
        <v/>
      </c>
      <c r="P327" t="str">
        <f t="shared" si="85"/>
        <v/>
      </c>
      <c r="Q327">
        <f t="shared" si="86"/>
        <v>0</v>
      </c>
      <c r="R327">
        <f t="shared" si="87"/>
        <v>0</v>
      </c>
      <c r="S327">
        <f t="shared" si="88"/>
        <v>0</v>
      </c>
      <c r="T327">
        <f t="shared" si="89"/>
        <v>0</v>
      </c>
      <c r="U327">
        <f t="shared" si="84"/>
        <v>0</v>
      </c>
      <c r="V327">
        <f t="shared" si="90"/>
        <v>0</v>
      </c>
      <c r="W327">
        <f>IF(ABS(V327)&gt;0,V327*(C327-A327),0)</f>
        <v>0</v>
      </c>
      <c r="X327">
        <f>SUM($W$34:W327)</f>
        <v>199.15453075000056</v>
      </c>
      <c r="Y327">
        <f>IF(P327="close",X327,0)</f>
        <v>0</v>
      </c>
      <c r="Z327">
        <f t="shared" si="91"/>
        <v>0</v>
      </c>
    </row>
    <row r="328" spans="1:26">
      <c r="A328">
        <v>117.3112005</v>
      </c>
      <c r="B328" s="2">
        <f t="shared" si="92"/>
        <v>-4.9520757727372555E-3</v>
      </c>
      <c r="C328">
        <v>94.469469079999996</v>
      </c>
      <c r="D328" s="3">
        <f t="shared" si="93"/>
        <v>2.5666743361716583E-2</v>
      </c>
      <c r="E328" s="3">
        <f t="shared" si="76"/>
        <v>2.7186610492625496E-2</v>
      </c>
      <c r="F328" s="3">
        <f>STDEV($E$3:E328)</f>
        <v>1.2715558592225397E-2</v>
      </c>
      <c r="G328" s="11">
        <f t="shared" si="82"/>
        <v>2.138058685777914</v>
      </c>
      <c r="H328" s="3">
        <f t="shared" si="77"/>
        <v>-4.2232570087969313E-4</v>
      </c>
      <c r="I328" s="5">
        <f t="shared" si="78"/>
        <v>0.22163260022625961</v>
      </c>
      <c r="J328" s="6">
        <f t="shared" si="79"/>
        <v>1.3976088165380412E-2</v>
      </c>
      <c r="K328" s="4">
        <f t="shared" si="80"/>
        <v>-1.5198671309089148E-3</v>
      </c>
      <c r="L328">
        <f t="shared" si="83"/>
        <v>2.138058685777914</v>
      </c>
      <c r="M328">
        <f>RSQ($D$3:D328,$B$3:B328)</f>
        <v>7.3907638222269229E-2</v>
      </c>
      <c r="N328">
        <v>296</v>
      </c>
      <c r="O328" t="str">
        <f t="shared" si="81"/>
        <v>sellY</v>
      </c>
      <c r="P328" t="str">
        <f t="shared" si="85"/>
        <v/>
      </c>
      <c r="Q328">
        <f t="shared" si="86"/>
        <v>15</v>
      </c>
      <c r="R328">
        <f t="shared" si="87"/>
        <v>5</v>
      </c>
      <c r="S328">
        <f t="shared" si="88"/>
        <v>-15</v>
      </c>
      <c r="T328">
        <f t="shared" si="89"/>
        <v>-5</v>
      </c>
      <c r="U328">
        <f t="shared" si="84"/>
        <v>30</v>
      </c>
      <c r="V328">
        <f t="shared" si="90"/>
        <v>15</v>
      </c>
      <c r="W328">
        <f>IF(ABS(V328)&gt;0,V328*(C328-A328),0)</f>
        <v>-342.62597130000006</v>
      </c>
      <c r="X328">
        <f>SUM($W$34:W328)</f>
        <v>-143.4714405499995</v>
      </c>
      <c r="Y328">
        <f>IF(P328="close",X328,0)</f>
        <v>0</v>
      </c>
      <c r="Z328">
        <f t="shared" si="91"/>
        <v>30</v>
      </c>
    </row>
    <row r="329" spans="1:26">
      <c r="A329">
        <v>117.34113139999999</v>
      </c>
      <c r="B329" s="2">
        <f t="shared" si="92"/>
        <v>2.5514102551526223E-4</v>
      </c>
      <c r="C329">
        <v>92.541607780000007</v>
      </c>
      <c r="D329" s="3">
        <f t="shared" si="93"/>
        <v>-2.0407241818702401E-2</v>
      </c>
      <c r="E329" s="3">
        <f t="shared" si="76"/>
        <v>-1.9166749257837193E-2</v>
      </c>
      <c r="F329" s="3">
        <f>STDEV($E$3:E329)</f>
        <v>1.2740101458067468E-2</v>
      </c>
      <c r="G329" s="11">
        <f t="shared" si="82"/>
        <v>-1.5044424348520515</v>
      </c>
      <c r="H329" s="3">
        <f t="shared" si="77"/>
        <v>-1.3040862198523133E-3</v>
      </c>
      <c r="I329" s="5">
        <f t="shared" si="78"/>
        <v>0.24924905298423272</v>
      </c>
      <c r="J329" s="6">
        <f t="shared" si="79"/>
        <v>1.450057796265878E-2</v>
      </c>
      <c r="K329" s="4">
        <f t="shared" si="80"/>
        <v>-1.2404925608652082E-3</v>
      </c>
      <c r="L329">
        <f t="shared" si="83"/>
        <v>-1.5044424348520515</v>
      </c>
      <c r="M329">
        <f>RSQ($D$3:D329,$B$3:B329)</f>
        <v>7.3450616018036929E-2</v>
      </c>
      <c r="N329">
        <v>297</v>
      </c>
      <c r="O329" t="str">
        <f t="shared" si="81"/>
        <v>buyY</v>
      </c>
      <c r="P329" t="str">
        <f t="shared" si="85"/>
        <v>close&amp;buy</v>
      </c>
      <c r="Q329">
        <f t="shared" si="86"/>
        <v>-10</v>
      </c>
      <c r="R329">
        <f t="shared" si="87"/>
        <v>0</v>
      </c>
      <c r="S329">
        <f t="shared" si="88"/>
        <v>10</v>
      </c>
      <c r="T329">
        <f t="shared" si="89"/>
        <v>0</v>
      </c>
      <c r="U329">
        <f t="shared" si="84"/>
        <v>20</v>
      </c>
      <c r="V329">
        <f t="shared" si="90"/>
        <v>-25</v>
      </c>
      <c r="W329">
        <f>IF(ABS(V329)&gt;0,V329*(C329-A329),0)</f>
        <v>619.98809049999966</v>
      </c>
      <c r="X329">
        <f>SUM($W$34:W329)</f>
        <v>476.51664995000016</v>
      </c>
      <c r="Y329">
        <f>IF(P329="close",X329,0)</f>
        <v>0</v>
      </c>
      <c r="Z329">
        <f t="shared" si="91"/>
        <v>10</v>
      </c>
    </row>
    <row r="330" spans="1:26">
      <c r="A330">
        <v>118.8673853</v>
      </c>
      <c r="B330" s="2">
        <f t="shared" si="92"/>
        <v>1.300698128431375E-2</v>
      </c>
      <c r="C330">
        <v>91.851002969999996</v>
      </c>
      <c r="D330" s="3">
        <f t="shared" si="93"/>
        <v>-7.4626411466914601E-3</v>
      </c>
      <c r="E330" s="3">
        <f t="shared" si="76"/>
        <v>-8.9583302921140747E-3</v>
      </c>
      <c r="F330" s="3">
        <f>STDEV($E$3:E330)</f>
        <v>1.2730045161428517E-2</v>
      </c>
      <c r="G330" s="11">
        <f t="shared" si="82"/>
        <v>-0.7037155154215341</v>
      </c>
      <c r="H330" s="3">
        <f t="shared" si="77"/>
        <v>-1.5252218998683678E-3</v>
      </c>
      <c r="I330" s="5">
        <f t="shared" si="78"/>
        <v>0.23225304774860883</v>
      </c>
      <c r="J330" s="6">
        <f t="shared" si="79"/>
        <v>1.4553522225564698E-2</v>
      </c>
      <c r="K330" s="4">
        <f t="shared" si="80"/>
        <v>1.4956891454226153E-3</v>
      </c>
      <c r="L330">
        <f t="shared" si="83"/>
        <v>-0.7037155154215341</v>
      </c>
      <c r="M330">
        <f>RSQ($D$3:D330,$B$3:B330)</f>
        <v>7.2355821902396478E-2</v>
      </c>
      <c r="N330">
        <v>298</v>
      </c>
      <c r="O330" t="str">
        <f t="shared" si="81"/>
        <v/>
      </c>
      <c r="P330" t="str">
        <f t="shared" si="85"/>
        <v>buyhold</v>
      </c>
      <c r="Q330">
        <f t="shared" si="86"/>
        <v>-10</v>
      </c>
      <c r="R330">
        <f t="shared" si="87"/>
        <v>0</v>
      </c>
      <c r="S330">
        <f t="shared" si="88"/>
        <v>10</v>
      </c>
      <c r="T330">
        <f t="shared" si="89"/>
        <v>0</v>
      </c>
      <c r="U330">
        <f t="shared" si="84"/>
        <v>20</v>
      </c>
      <c r="V330">
        <f t="shared" si="90"/>
        <v>0</v>
      </c>
      <c r="W330">
        <f>IF(ABS(V330)&gt;0,V330*(C330-A330),0)</f>
        <v>0</v>
      </c>
      <c r="X330">
        <f>SUM($W$34:W330)</f>
        <v>476.51664995000016</v>
      </c>
      <c r="Y330">
        <f>IF(P330="close",X330,0)</f>
        <v>0</v>
      </c>
      <c r="Z330">
        <f t="shared" si="91"/>
        <v>0</v>
      </c>
    </row>
    <row r="331" spans="1:26">
      <c r="A331">
        <v>117.49996899999999</v>
      </c>
      <c r="B331" s="2">
        <f t="shared" si="92"/>
        <v>-1.1503713121550442E-2</v>
      </c>
      <c r="C331">
        <v>92.827603969999998</v>
      </c>
      <c r="D331" s="3">
        <f t="shared" si="93"/>
        <v>1.0632447860356798E-2</v>
      </c>
      <c r="E331" s="3">
        <f t="shared" si="76"/>
        <v>1.3006227307528779E-2</v>
      </c>
      <c r="F331" s="3">
        <f>STDEV($E$3:E331)</f>
        <v>1.2731173936930171E-2</v>
      </c>
      <c r="G331" s="11">
        <f t="shared" si="82"/>
        <v>1.0216047139062914</v>
      </c>
      <c r="H331" s="3">
        <f t="shared" si="77"/>
        <v>-4.544298025294446E-4</v>
      </c>
      <c r="I331" s="5">
        <f t="shared" si="78"/>
        <v>0.16684609780879611</v>
      </c>
      <c r="J331" s="6">
        <f t="shared" si="79"/>
        <v>1.4581884640726022E-2</v>
      </c>
      <c r="K331" s="4">
        <f t="shared" si="80"/>
        <v>-2.3737794471719808E-3</v>
      </c>
      <c r="L331">
        <f t="shared" si="83"/>
        <v>1.0216047139062914</v>
      </c>
      <c r="M331">
        <f>RSQ($D$3:D331,$B$3:B331)</f>
        <v>7.0844365526489525E-2</v>
      </c>
      <c r="N331">
        <v>299</v>
      </c>
      <c r="O331" t="str">
        <f t="shared" si="81"/>
        <v/>
      </c>
      <c r="P331" t="str">
        <f t="shared" si="85"/>
        <v>close</v>
      </c>
      <c r="Q331">
        <f t="shared" si="86"/>
        <v>0</v>
      </c>
      <c r="R331">
        <f t="shared" si="87"/>
        <v>0</v>
      </c>
      <c r="S331">
        <f t="shared" si="88"/>
        <v>0</v>
      </c>
      <c r="T331">
        <f t="shared" si="89"/>
        <v>0</v>
      </c>
      <c r="U331">
        <f t="shared" si="84"/>
        <v>0</v>
      </c>
      <c r="V331">
        <f t="shared" si="90"/>
        <v>10</v>
      </c>
      <c r="W331">
        <f>IF(ABS(V331)&gt;0,V331*(C331-A331),0)</f>
        <v>-246.72365029999995</v>
      </c>
      <c r="X331">
        <f>SUM($W$34:W331)</f>
        <v>229.79299965000021</v>
      </c>
      <c r="Y331">
        <f>IF(P331="close",X331,0)</f>
        <v>229.79299965000021</v>
      </c>
      <c r="Z331">
        <f t="shared" si="91"/>
        <v>20</v>
      </c>
    </row>
    <row r="332" spans="1:26">
      <c r="A332">
        <v>117.1103651</v>
      </c>
      <c r="B332" s="2">
        <f t="shared" si="92"/>
        <v>-3.3157787471416044E-3</v>
      </c>
      <c r="C332">
        <v>91.995352209999993</v>
      </c>
      <c r="D332" s="3">
        <f t="shared" si="93"/>
        <v>-8.9655633066751603E-3</v>
      </c>
      <c r="E332" s="3">
        <f t="shared" si="76"/>
        <v>-7.094249169551696E-3</v>
      </c>
      <c r="F332" s="3">
        <f>STDEV($E$3:E332)</f>
        <v>1.2717692329887327E-2</v>
      </c>
      <c r="G332" s="11">
        <f t="shared" si="82"/>
        <v>-0.55782519230157757</v>
      </c>
      <c r="H332" s="3">
        <f t="shared" si="77"/>
        <v>-1.2965622989345349E-3</v>
      </c>
      <c r="I332" s="5">
        <f t="shared" si="78"/>
        <v>0.17333841670961889</v>
      </c>
      <c r="J332" s="6">
        <f t="shared" si="79"/>
        <v>1.4326640316839844E-2</v>
      </c>
      <c r="K332" s="4">
        <f t="shared" si="80"/>
        <v>-1.8713141371234643E-3</v>
      </c>
      <c r="L332">
        <f t="shared" si="83"/>
        <v>-0.55782519230157757</v>
      </c>
      <c r="M332">
        <f>RSQ($D$3:D332,$B$3:B332)</f>
        <v>7.1043412232744324E-2</v>
      </c>
      <c r="N332">
        <v>300</v>
      </c>
      <c r="O332" t="str">
        <f t="shared" si="81"/>
        <v/>
      </c>
      <c r="P332" t="str">
        <f t="shared" si="85"/>
        <v/>
      </c>
      <c r="Q332">
        <f t="shared" si="86"/>
        <v>0</v>
      </c>
      <c r="R332">
        <f t="shared" si="87"/>
        <v>0</v>
      </c>
      <c r="S332">
        <f t="shared" si="88"/>
        <v>0</v>
      </c>
      <c r="T332">
        <f t="shared" si="89"/>
        <v>0</v>
      </c>
      <c r="U332">
        <f t="shared" si="84"/>
        <v>0</v>
      </c>
      <c r="V332">
        <f t="shared" si="90"/>
        <v>0</v>
      </c>
      <c r="W332">
        <f>IF(ABS(V332)&gt;0,V332*(C332-A332),0)</f>
        <v>0</v>
      </c>
      <c r="X332">
        <f>SUM($W$34:W332)</f>
        <v>229.79299965000021</v>
      </c>
      <c r="Y332">
        <f>IF(P332="close",X332,0)</f>
        <v>0</v>
      </c>
      <c r="Z332">
        <f t="shared" si="91"/>
        <v>0</v>
      </c>
    </row>
    <row r="333" spans="1:26">
      <c r="A333">
        <v>117.0687515</v>
      </c>
      <c r="B333" s="2">
        <f t="shared" si="92"/>
        <v>-3.5533660888562057E-4</v>
      </c>
      <c r="C333">
        <v>93.581552840000001</v>
      </c>
      <c r="D333" s="3">
        <f t="shared" si="93"/>
        <v>1.7242182261329349E-2</v>
      </c>
      <c r="E333" s="3">
        <f t="shared" si="76"/>
        <v>1.8355365158559775E-2</v>
      </c>
      <c r="F333" s="3">
        <f>STDEV($E$3:E333)</f>
        <v>1.2738818281645421E-2</v>
      </c>
      <c r="G333" s="11">
        <f t="shared" si="82"/>
        <v>1.4409001488785573</v>
      </c>
      <c r="H333" s="3">
        <f t="shared" si="77"/>
        <v>-1.0522666854002082E-3</v>
      </c>
      <c r="I333" s="5">
        <f t="shared" si="78"/>
        <v>0.1714324117102918</v>
      </c>
      <c r="J333" s="6">
        <f t="shared" si="79"/>
        <v>1.4573940614952005E-2</v>
      </c>
      <c r="K333" s="4">
        <f t="shared" si="80"/>
        <v>-1.1131828972304268E-3</v>
      </c>
      <c r="L333">
        <f t="shared" si="83"/>
        <v>1.4409001488785573</v>
      </c>
      <c r="M333">
        <f>RSQ($D$3:D333,$B$3:B333)</f>
        <v>7.0536274830158424E-2</v>
      </c>
      <c r="N333">
        <v>301</v>
      </c>
      <c r="O333" t="str">
        <f t="shared" si="81"/>
        <v/>
      </c>
      <c r="P333" t="str">
        <f t="shared" si="85"/>
        <v/>
      </c>
      <c r="Q333">
        <f t="shared" si="86"/>
        <v>0</v>
      </c>
      <c r="R333">
        <f t="shared" si="87"/>
        <v>0</v>
      </c>
      <c r="S333">
        <f t="shared" si="88"/>
        <v>0</v>
      </c>
      <c r="T333">
        <f t="shared" si="89"/>
        <v>0</v>
      </c>
      <c r="U333">
        <f t="shared" si="84"/>
        <v>0</v>
      </c>
      <c r="V333">
        <f t="shared" si="90"/>
        <v>0</v>
      </c>
      <c r="W333">
        <f>IF(ABS(V333)&gt;0,V333*(C333-A333),0)</f>
        <v>0</v>
      </c>
      <c r="X333">
        <f>SUM($W$34:W333)</f>
        <v>229.79299965000021</v>
      </c>
      <c r="Y333">
        <f>IF(P333="close",X333,0)</f>
        <v>0</v>
      </c>
      <c r="Z333">
        <f t="shared" si="91"/>
        <v>0</v>
      </c>
    </row>
    <row r="334" spans="1:26">
      <c r="A334">
        <v>116.6009944</v>
      </c>
      <c r="B334" s="2">
        <f t="shared" si="92"/>
        <v>-3.9955760525899175E-3</v>
      </c>
      <c r="C334">
        <v>92.512010979999999</v>
      </c>
      <c r="D334" s="3">
        <f t="shared" si="93"/>
        <v>-1.142898175486186E-2</v>
      </c>
      <c r="E334" s="3">
        <f t="shared" si="76"/>
        <v>-8.9484636826574187E-3</v>
      </c>
      <c r="F334" s="3">
        <f>STDEV($E$3:E334)</f>
        <v>1.2728965444190728E-2</v>
      </c>
      <c r="G334" s="11">
        <f t="shared" si="82"/>
        <v>-0.70300007662769937</v>
      </c>
      <c r="H334" s="3">
        <f t="shared" si="77"/>
        <v>-1.8070438478695111E-3</v>
      </c>
      <c r="I334" s="5">
        <f t="shared" si="78"/>
        <v>0.16855497567075137</v>
      </c>
      <c r="J334" s="6">
        <f t="shared" si="79"/>
        <v>1.4449578937161584E-2</v>
      </c>
      <c r="K334" s="4">
        <f t="shared" si="80"/>
        <v>-2.4805180722044413E-3</v>
      </c>
      <c r="L334">
        <f t="shared" si="83"/>
        <v>-0.70300007662769937</v>
      </c>
      <c r="M334">
        <f>RSQ($D$3:D334,$B$3:B334)</f>
        <v>7.0823273888196897E-2</v>
      </c>
      <c r="N334">
        <v>302</v>
      </c>
      <c r="O334" t="str">
        <f t="shared" si="81"/>
        <v/>
      </c>
      <c r="P334" t="str">
        <f t="shared" si="85"/>
        <v/>
      </c>
      <c r="Q334">
        <f t="shared" si="86"/>
        <v>0</v>
      </c>
      <c r="R334">
        <f t="shared" si="87"/>
        <v>0</v>
      </c>
      <c r="S334">
        <f t="shared" si="88"/>
        <v>0</v>
      </c>
      <c r="T334">
        <f t="shared" si="89"/>
        <v>0</v>
      </c>
      <c r="U334">
        <f t="shared" si="84"/>
        <v>0</v>
      </c>
      <c r="V334">
        <f t="shared" si="90"/>
        <v>0</v>
      </c>
      <c r="W334">
        <f>IF(ABS(V334)&gt;0,V334*(C334-A334),0)</f>
        <v>0</v>
      </c>
      <c r="X334">
        <f>SUM($W$34:W334)</f>
        <v>229.79299965000021</v>
      </c>
      <c r="Y334">
        <f>IF(P334="close",X334,0)</f>
        <v>0</v>
      </c>
      <c r="Z334">
        <f t="shared" si="91"/>
        <v>0</v>
      </c>
    </row>
    <row r="335" spans="1:26">
      <c r="A335">
        <v>116.5020249</v>
      </c>
      <c r="B335" s="2">
        <f t="shared" si="92"/>
        <v>-8.4878778701058576E-4</v>
      </c>
      <c r="C335">
        <v>93.901517269999999</v>
      </c>
      <c r="D335" s="3">
        <f t="shared" si="93"/>
        <v>1.5019739332013815E-2</v>
      </c>
      <c r="E335" s="3">
        <f t="shared" si="76"/>
        <v>1.6053681521699597E-2</v>
      </c>
      <c r="F335" s="3">
        <f>STDEV($E$3:E335)</f>
        <v>1.2740423483080172E-2</v>
      </c>
      <c r="G335" s="11">
        <f t="shared" si="82"/>
        <v>1.260058705506891</v>
      </c>
      <c r="H335" s="3">
        <f t="shared" si="77"/>
        <v>-8.6589478418251718E-4</v>
      </c>
      <c r="I335" s="5">
        <f t="shared" si="78"/>
        <v>0.1979851831929918</v>
      </c>
      <c r="J335" s="6">
        <f t="shared" si="79"/>
        <v>1.4550613445946563E-2</v>
      </c>
      <c r="K335" s="4">
        <f t="shared" si="80"/>
        <v>-1.0339421896857822E-3</v>
      </c>
      <c r="L335">
        <f t="shared" si="83"/>
        <v>1.260058705506891</v>
      </c>
      <c r="M335">
        <f>RSQ($D$3:D335,$B$3:B335)</f>
        <v>7.0358808777961523E-2</v>
      </c>
      <c r="N335">
        <v>303</v>
      </c>
      <c r="O335" t="str">
        <f t="shared" si="81"/>
        <v/>
      </c>
      <c r="P335" t="str">
        <f t="shared" si="85"/>
        <v/>
      </c>
      <c r="Q335">
        <f t="shared" si="86"/>
        <v>0</v>
      </c>
      <c r="R335">
        <f t="shared" si="87"/>
        <v>0</v>
      </c>
      <c r="S335">
        <f t="shared" si="88"/>
        <v>0</v>
      </c>
      <c r="T335">
        <f t="shared" si="89"/>
        <v>0</v>
      </c>
      <c r="U335">
        <f t="shared" si="84"/>
        <v>0</v>
      </c>
      <c r="V335">
        <f t="shared" si="90"/>
        <v>0</v>
      </c>
      <c r="W335">
        <f>IF(ABS(V335)&gt;0,V335*(C335-A335),0)</f>
        <v>0</v>
      </c>
      <c r="X335">
        <f>SUM($W$34:W335)</f>
        <v>229.79299965000021</v>
      </c>
      <c r="Y335">
        <f>IF(P335="close",X335,0)</f>
        <v>0</v>
      </c>
      <c r="Z335">
        <f t="shared" si="91"/>
        <v>0</v>
      </c>
    </row>
    <row r="336" spans="1:26">
      <c r="A336">
        <v>115.1205009</v>
      </c>
      <c r="B336" s="2">
        <f t="shared" si="92"/>
        <v>-1.185836899561047E-2</v>
      </c>
      <c r="C336">
        <v>95.317253840000006</v>
      </c>
      <c r="D336" s="3">
        <f t="shared" si="93"/>
        <v>1.5076823156427438E-2</v>
      </c>
      <c r="E336" s="3">
        <f t="shared" si="76"/>
        <v>1.5642996664322992E-2</v>
      </c>
      <c r="F336" s="3">
        <f>STDEV($E$3:E336)</f>
        <v>1.275009040488043E-2</v>
      </c>
      <c r="G336" s="11">
        <f t="shared" si="82"/>
        <v>1.2268929997810232</v>
      </c>
      <c r="H336" s="3">
        <f t="shared" si="77"/>
        <v>6.9765615116996376E-4</v>
      </c>
      <c r="I336" s="5">
        <f t="shared" si="78"/>
        <v>0.10657702248372784</v>
      </c>
      <c r="J336" s="6">
        <f t="shared" si="79"/>
        <v>1.425097208976722E-2</v>
      </c>
      <c r="K336" s="4">
        <f t="shared" si="80"/>
        <v>-5.661735078955545E-4</v>
      </c>
      <c r="L336">
        <f t="shared" si="83"/>
        <v>1.2268929997810232</v>
      </c>
      <c r="M336">
        <f>RSQ($D$3:D336,$B$3:B336)</f>
        <v>6.8242456874236412E-2</v>
      </c>
      <c r="N336">
        <v>304</v>
      </c>
      <c r="O336" t="str">
        <f t="shared" si="81"/>
        <v/>
      </c>
      <c r="P336" t="str">
        <f t="shared" si="85"/>
        <v/>
      </c>
      <c r="Q336">
        <f t="shared" si="86"/>
        <v>0</v>
      </c>
      <c r="R336">
        <f t="shared" si="87"/>
        <v>0</v>
      </c>
      <c r="S336">
        <f t="shared" si="88"/>
        <v>0</v>
      </c>
      <c r="T336">
        <f t="shared" si="89"/>
        <v>0</v>
      </c>
      <c r="U336">
        <f t="shared" si="84"/>
        <v>0</v>
      </c>
      <c r="V336">
        <f t="shared" si="90"/>
        <v>0</v>
      </c>
      <c r="W336">
        <f>IF(ABS(V336)&gt;0,V336*(C336-A336),0)</f>
        <v>0</v>
      </c>
      <c r="X336">
        <f>SUM($W$34:W336)</f>
        <v>229.79299965000021</v>
      </c>
      <c r="Y336">
        <f>IF(P336="close",X336,0)</f>
        <v>0</v>
      </c>
      <c r="Z336">
        <f t="shared" si="91"/>
        <v>0</v>
      </c>
    </row>
    <row r="337" spans="1:26">
      <c r="A337">
        <v>114.74906300000001</v>
      </c>
      <c r="B337" s="2">
        <f t="shared" si="92"/>
        <v>-3.2265139318898624E-3</v>
      </c>
      <c r="C337">
        <v>95.574866470000003</v>
      </c>
      <c r="D337" s="3">
        <f t="shared" si="93"/>
        <v>2.7026862359298223E-3</v>
      </c>
      <c r="E337" s="3">
        <f t="shared" si="76"/>
        <v>2.175670523756508E-3</v>
      </c>
      <c r="F337" s="3">
        <f>STDEV($E$3:E337)</f>
        <v>1.2731526892354636E-2</v>
      </c>
      <c r="G337" s="11">
        <f t="shared" si="82"/>
        <v>0.17088842070176297</v>
      </c>
      <c r="H337" s="3">
        <f t="shared" si="77"/>
        <v>8.5931971816390301E-4</v>
      </c>
      <c r="I337" s="5">
        <f t="shared" si="78"/>
        <v>0.10299165384230913</v>
      </c>
      <c r="J337" s="6">
        <f t="shared" si="79"/>
        <v>1.4247499161272109E-2</v>
      </c>
      <c r="K337" s="4">
        <f t="shared" si="80"/>
        <v>5.270157121733145E-4</v>
      </c>
      <c r="L337">
        <f t="shared" si="83"/>
        <v>0.17088842070176297</v>
      </c>
      <c r="M337">
        <f>RSQ($D$3:D337,$B$3:B337)</f>
        <v>6.8127263481034497E-2</v>
      </c>
      <c r="N337">
        <v>305</v>
      </c>
      <c r="O337" t="str">
        <f t="shared" si="81"/>
        <v/>
      </c>
      <c r="P337" t="str">
        <f t="shared" si="85"/>
        <v/>
      </c>
      <c r="Q337">
        <f t="shared" si="86"/>
        <v>0</v>
      </c>
      <c r="R337">
        <f t="shared" si="87"/>
        <v>0</v>
      </c>
      <c r="S337">
        <f t="shared" si="88"/>
        <v>0</v>
      </c>
      <c r="T337">
        <f t="shared" si="89"/>
        <v>0</v>
      </c>
      <c r="U337">
        <f t="shared" si="84"/>
        <v>0</v>
      </c>
      <c r="V337">
        <f t="shared" si="90"/>
        <v>0</v>
      </c>
      <c r="W337">
        <f>IF(ABS(V337)&gt;0,V337*(C337-A337),0)</f>
        <v>0</v>
      </c>
      <c r="X337">
        <f>SUM($W$34:W337)</f>
        <v>229.79299965000021</v>
      </c>
      <c r="Y337">
        <f>IF(P337="close",X337,0)</f>
        <v>0</v>
      </c>
      <c r="Z337">
        <f t="shared" si="91"/>
        <v>0</v>
      </c>
    </row>
    <row r="338" spans="1:26">
      <c r="A338">
        <v>113.17633530000001</v>
      </c>
      <c r="B338" s="2">
        <f t="shared" si="92"/>
        <v>-1.3705799933198596E-2</v>
      </c>
      <c r="C338">
        <v>95.989786539999997</v>
      </c>
      <c r="D338" s="3">
        <f t="shared" si="93"/>
        <v>4.341309439655174E-3</v>
      </c>
      <c r="E338" s="3">
        <f t="shared" si="76"/>
        <v>4.3354157224617653E-3</v>
      </c>
      <c r="F338" s="3">
        <f>STDEV($E$3:E338)</f>
        <v>1.2714669681152462E-2</v>
      </c>
      <c r="G338" s="11">
        <f t="shared" si="82"/>
        <v>0.34097745605521712</v>
      </c>
      <c r="H338" s="3">
        <f t="shared" si="77"/>
        <v>6.8277165136901459E-4</v>
      </c>
      <c r="I338" s="5">
        <f t="shared" si="78"/>
        <v>4.938624067728084E-2</v>
      </c>
      <c r="J338" s="6">
        <f t="shared" si="79"/>
        <v>1.3982782008301938E-2</v>
      </c>
      <c r="K338" s="4">
        <f t="shared" si="80"/>
        <v>5.8937171934090237E-6</v>
      </c>
      <c r="L338">
        <f t="shared" si="83"/>
        <v>0.34097745605521712</v>
      </c>
      <c r="M338">
        <f>RSQ($D$3:D338,$B$3:B338)</f>
        <v>6.7329331707537521E-2</v>
      </c>
      <c r="N338">
        <v>306</v>
      </c>
      <c r="O338" t="str">
        <f t="shared" si="81"/>
        <v/>
      </c>
      <c r="P338" t="str">
        <f t="shared" si="85"/>
        <v/>
      </c>
      <c r="Q338">
        <f t="shared" si="86"/>
        <v>0</v>
      </c>
      <c r="R338">
        <f t="shared" si="87"/>
        <v>0</v>
      </c>
      <c r="S338">
        <f t="shared" si="88"/>
        <v>0</v>
      </c>
      <c r="T338">
        <f t="shared" si="89"/>
        <v>0</v>
      </c>
      <c r="U338">
        <f t="shared" si="84"/>
        <v>0</v>
      </c>
      <c r="V338">
        <f t="shared" si="90"/>
        <v>0</v>
      </c>
      <c r="W338">
        <f>IF(ABS(V338)&gt;0,V338*(C338-A338),0)</f>
        <v>0</v>
      </c>
      <c r="X338">
        <f>SUM($W$34:W338)</f>
        <v>229.79299965000021</v>
      </c>
      <c r="Y338">
        <f>IF(P338="close",X338,0)</f>
        <v>0</v>
      </c>
      <c r="Z338">
        <f t="shared" si="91"/>
        <v>0</v>
      </c>
    </row>
    <row r="339" spans="1:26">
      <c r="A339">
        <v>113.2462002</v>
      </c>
      <c r="B339" s="2">
        <f t="shared" si="92"/>
        <v>6.1731014540103153E-4</v>
      </c>
      <c r="C339">
        <v>98.008513399999998</v>
      </c>
      <c r="D339" s="3">
        <f t="shared" si="93"/>
        <v>2.1030642246076623E-2</v>
      </c>
      <c r="E339" s="3">
        <f t="shared" si="76"/>
        <v>2.010873756922359E-2</v>
      </c>
      <c r="F339" s="3">
        <f>STDEV($E$3:E339)</f>
        <v>1.2742654404766983E-2</v>
      </c>
      <c r="G339" s="11">
        <f t="shared" si="82"/>
        <v>1.5780650506931257</v>
      </c>
      <c r="H339" s="3">
        <f t="shared" si="77"/>
        <v>9.6867219403119667E-4</v>
      </c>
      <c r="I339" s="5">
        <f t="shared" si="78"/>
        <v>-7.5760162904471462E-2</v>
      </c>
      <c r="J339" s="6">
        <f t="shared" si="79"/>
        <v>1.4105299295531717E-2</v>
      </c>
      <c r="K339" s="4">
        <f t="shared" si="80"/>
        <v>9.219046768530316E-4</v>
      </c>
      <c r="L339">
        <f t="shared" si="83"/>
        <v>1.5780650506931257</v>
      </c>
      <c r="M339">
        <f>RSQ($D$3:D339,$B$3:B339)</f>
        <v>6.6865396432933724E-2</v>
      </c>
      <c r="N339">
        <v>307</v>
      </c>
      <c r="O339" t="str">
        <f t="shared" si="81"/>
        <v>sellY</v>
      </c>
      <c r="P339" t="str">
        <f t="shared" si="85"/>
        <v/>
      </c>
      <c r="Q339">
        <f t="shared" si="86"/>
        <v>10</v>
      </c>
      <c r="R339">
        <f t="shared" si="87"/>
        <v>0</v>
      </c>
      <c r="S339">
        <f t="shared" si="88"/>
        <v>-10</v>
      </c>
      <c r="T339">
        <f t="shared" si="89"/>
        <v>0</v>
      </c>
      <c r="U339">
        <f t="shared" si="84"/>
        <v>20</v>
      </c>
      <c r="V339">
        <f t="shared" si="90"/>
        <v>10</v>
      </c>
      <c r="W339">
        <f>IF(ABS(V339)&gt;0,V339*(C339-A339),0)</f>
        <v>-152.37686800000006</v>
      </c>
      <c r="X339">
        <f>SUM($W$34:W339)</f>
        <v>77.416131650000153</v>
      </c>
      <c r="Y339">
        <f>IF(P339="close",X339,0)</f>
        <v>0</v>
      </c>
      <c r="Z339">
        <f t="shared" si="91"/>
        <v>20</v>
      </c>
    </row>
    <row r="340" spans="1:26">
      <c r="A340">
        <v>114.5352185</v>
      </c>
      <c r="B340" s="2">
        <f t="shared" si="92"/>
        <v>1.1382441951460681E-2</v>
      </c>
      <c r="C340">
        <v>98.306733899999998</v>
      </c>
      <c r="D340" s="3">
        <f t="shared" si="93"/>
        <v>3.0428019939745289E-3</v>
      </c>
      <c r="E340" s="3">
        <f t="shared" si="76"/>
        <v>3.3771502671132757E-3</v>
      </c>
      <c r="F340" s="3">
        <f>STDEV($E$3:E340)</f>
        <v>1.2724973306703096E-2</v>
      </c>
      <c r="G340" s="11">
        <f t="shared" si="82"/>
        <v>0.26539546965763022</v>
      </c>
      <c r="H340" s="3">
        <f t="shared" si="77"/>
        <v>5.1760949356876012E-4</v>
      </c>
      <c r="I340" s="5">
        <f t="shared" si="78"/>
        <v>-7.4848417443339324E-2</v>
      </c>
      <c r="J340" s="6">
        <f t="shared" si="79"/>
        <v>1.3774677218471837E-2</v>
      </c>
      <c r="K340" s="4">
        <f t="shared" si="80"/>
        <v>-3.343482731387468E-4</v>
      </c>
      <c r="L340">
        <f t="shared" si="83"/>
        <v>0.26539546965763022</v>
      </c>
      <c r="M340">
        <f>RSQ($D$3:D340,$B$3:B340)</f>
        <v>6.7004859701261563E-2</v>
      </c>
      <c r="N340">
        <v>308</v>
      </c>
      <c r="O340" t="str">
        <f t="shared" si="81"/>
        <v/>
      </c>
      <c r="P340" t="str">
        <f t="shared" si="85"/>
        <v>close</v>
      </c>
      <c r="Q340">
        <f t="shared" si="86"/>
        <v>0</v>
      </c>
      <c r="R340">
        <f t="shared" si="87"/>
        <v>0</v>
      </c>
      <c r="S340">
        <f t="shared" si="88"/>
        <v>0</v>
      </c>
      <c r="T340">
        <f t="shared" si="89"/>
        <v>0</v>
      </c>
      <c r="U340">
        <f t="shared" si="84"/>
        <v>0</v>
      </c>
      <c r="V340">
        <f t="shared" si="90"/>
        <v>-10</v>
      </c>
      <c r="W340">
        <f>IF(ABS(V340)&gt;0,V340*(C340-A340),0)</f>
        <v>162.28484600000002</v>
      </c>
      <c r="X340">
        <f>SUM($W$34:W340)</f>
        <v>239.70097765000017</v>
      </c>
      <c r="Y340">
        <f>IF(P340="close",X340,0)</f>
        <v>239.70097765000017</v>
      </c>
      <c r="Z340">
        <f t="shared" si="91"/>
        <v>20</v>
      </c>
    </row>
    <row r="341" spans="1:26">
      <c r="A341">
        <v>115.48876679999999</v>
      </c>
      <c r="B341" s="2">
        <f t="shared" si="92"/>
        <v>8.325371990275587E-3</v>
      </c>
      <c r="C341">
        <v>97.938643940000006</v>
      </c>
      <c r="D341" s="3">
        <f t="shared" si="93"/>
        <v>-3.7443005722723115E-3</v>
      </c>
      <c r="E341" s="3">
        <f t="shared" si="76"/>
        <v>-3.7755582259190014E-3</v>
      </c>
      <c r="F341" s="3">
        <f>STDEV($E$3:E341)</f>
        <v>1.2707898933470777E-2</v>
      </c>
      <c r="G341" s="11">
        <f t="shared" si="82"/>
        <v>-0.29710326196998027</v>
      </c>
      <c r="H341" s="3">
        <f t="shared" si="77"/>
        <v>6.5806073970495942E-4</v>
      </c>
      <c r="I341" s="5">
        <f t="shared" si="78"/>
        <v>-7.5288297843075849E-2</v>
      </c>
      <c r="J341" s="6">
        <f t="shared" si="79"/>
        <v>1.3714212884277719E-2</v>
      </c>
      <c r="K341" s="4">
        <f t="shared" si="80"/>
        <v>3.1257653646689864E-5</v>
      </c>
      <c r="L341">
        <f t="shared" si="83"/>
        <v>-0.29710326196998027</v>
      </c>
      <c r="M341">
        <f>RSQ($D$3:D341,$B$3:B341)</f>
        <v>6.6663939549245252E-2</v>
      </c>
      <c r="N341">
        <v>309</v>
      </c>
      <c r="O341" t="str">
        <f t="shared" si="81"/>
        <v/>
      </c>
      <c r="P341" t="str">
        <f t="shared" si="85"/>
        <v/>
      </c>
      <c r="Q341">
        <f t="shared" si="86"/>
        <v>0</v>
      </c>
      <c r="R341">
        <f t="shared" si="87"/>
        <v>0</v>
      </c>
      <c r="S341">
        <f t="shared" si="88"/>
        <v>0</v>
      </c>
      <c r="T341">
        <f t="shared" si="89"/>
        <v>0</v>
      </c>
      <c r="U341">
        <f t="shared" si="84"/>
        <v>0</v>
      </c>
      <c r="V341">
        <f t="shared" si="90"/>
        <v>0</v>
      </c>
      <c r="W341">
        <f>IF(ABS(V341)&gt;0,V341*(C341-A341),0)</f>
        <v>0</v>
      </c>
      <c r="X341">
        <f>SUM($W$34:W341)</f>
        <v>239.70097765000017</v>
      </c>
      <c r="Y341">
        <f>IF(P341="close",X341,0)</f>
        <v>0</v>
      </c>
      <c r="Z341">
        <f t="shared" si="91"/>
        <v>0</v>
      </c>
    </row>
    <row r="342" spans="1:26">
      <c r="A342">
        <v>114.887152</v>
      </c>
      <c r="B342" s="2">
        <f t="shared" si="92"/>
        <v>-5.2092927881189658E-3</v>
      </c>
      <c r="C342">
        <v>99.290634549999993</v>
      </c>
      <c r="D342" s="3">
        <f t="shared" si="93"/>
        <v>1.3804465281633418E-2</v>
      </c>
      <c r="E342" s="3">
        <f t="shared" si="76"/>
        <v>1.1816835730493649E-2</v>
      </c>
      <c r="F342" s="3">
        <f>STDEV($E$3:E342)</f>
        <v>1.2705013024744331E-2</v>
      </c>
      <c r="G342" s="11">
        <f t="shared" si="82"/>
        <v>0.93009237436271308</v>
      </c>
      <c r="H342" s="3">
        <f t="shared" si="77"/>
        <v>1.4513349482357996E-3</v>
      </c>
      <c r="I342" s="5">
        <f t="shared" si="78"/>
        <v>-0.10294959886438279</v>
      </c>
      <c r="J342" s="6">
        <f t="shared" si="79"/>
        <v>1.3797060341619049E-2</v>
      </c>
      <c r="K342" s="4">
        <f t="shared" si="80"/>
        <v>1.9876295511397695E-3</v>
      </c>
      <c r="L342">
        <f t="shared" si="83"/>
        <v>0.93009237436271308</v>
      </c>
      <c r="M342">
        <f>RSQ($D$3:D342,$B$3:B342)</f>
        <v>6.5744077544214102E-2</v>
      </c>
      <c r="N342">
        <v>310</v>
      </c>
      <c r="O342" t="str">
        <f t="shared" si="81"/>
        <v/>
      </c>
      <c r="P342" t="str">
        <f t="shared" si="85"/>
        <v/>
      </c>
      <c r="Q342">
        <f t="shared" si="86"/>
        <v>0</v>
      </c>
      <c r="R342">
        <f t="shared" si="87"/>
        <v>0</v>
      </c>
      <c r="S342">
        <f t="shared" si="88"/>
        <v>0</v>
      </c>
      <c r="T342">
        <f t="shared" si="89"/>
        <v>0</v>
      </c>
      <c r="U342">
        <f t="shared" si="84"/>
        <v>0</v>
      </c>
      <c r="V342">
        <f t="shared" si="90"/>
        <v>0</v>
      </c>
      <c r="W342">
        <f>IF(ABS(V342)&gt;0,V342*(C342-A342),0)</f>
        <v>0</v>
      </c>
      <c r="X342">
        <f>SUM($W$34:W342)</f>
        <v>239.70097765000017</v>
      </c>
      <c r="Y342">
        <f>IF(P342="close",X342,0)</f>
        <v>0</v>
      </c>
      <c r="Z342">
        <f t="shared" si="91"/>
        <v>0</v>
      </c>
    </row>
    <row r="343" spans="1:26">
      <c r="A343">
        <v>116.540676</v>
      </c>
      <c r="B343" s="2">
        <f t="shared" si="92"/>
        <v>1.439259282883089E-2</v>
      </c>
      <c r="C343">
        <v>100.2544946</v>
      </c>
      <c r="D343" s="3">
        <f t="shared" si="93"/>
        <v>9.7074618806533564E-3</v>
      </c>
      <c r="E343" s="3">
        <f t="shared" si="76"/>
        <v>9.3820053368611402E-3</v>
      </c>
      <c r="F343" s="3">
        <f>STDEV($E$3:E343)</f>
        <v>1.2696172631607595E-2</v>
      </c>
      <c r="G343" s="11">
        <f t="shared" si="82"/>
        <v>0.73896327728754163</v>
      </c>
      <c r="H343" s="3">
        <f t="shared" si="77"/>
        <v>1.6300612602901563E-3</v>
      </c>
      <c r="I343" s="5">
        <f t="shared" si="78"/>
        <v>-9.0644175932260693E-2</v>
      </c>
      <c r="J343" s="6">
        <f t="shared" si="79"/>
        <v>1.3879217777029882E-2</v>
      </c>
      <c r="K343" s="4">
        <f t="shared" si="80"/>
        <v>3.2545654379221548E-4</v>
      </c>
      <c r="L343">
        <f t="shared" si="83"/>
        <v>0.73896327728754163</v>
      </c>
      <c r="M343">
        <f>RSQ($D$3:D343,$B$3:B343)</f>
        <v>6.6574379060889574E-2</v>
      </c>
      <c r="N343">
        <v>311</v>
      </c>
      <c r="O343" t="str">
        <f t="shared" si="81"/>
        <v/>
      </c>
      <c r="P343" t="str">
        <f t="shared" si="85"/>
        <v/>
      </c>
      <c r="Q343">
        <f t="shared" si="86"/>
        <v>0</v>
      </c>
      <c r="R343">
        <f t="shared" si="87"/>
        <v>0</v>
      </c>
      <c r="S343">
        <f t="shared" si="88"/>
        <v>0</v>
      </c>
      <c r="T343">
        <f t="shared" si="89"/>
        <v>0</v>
      </c>
      <c r="U343">
        <f t="shared" si="84"/>
        <v>0</v>
      </c>
      <c r="V343">
        <f t="shared" si="90"/>
        <v>0</v>
      </c>
      <c r="W343">
        <f>IF(ABS(V343)&gt;0,V343*(C343-A343),0)</f>
        <v>0</v>
      </c>
      <c r="X343">
        <f>SUM($W$34:W343)</f>
        <v>239.70097765000017</v>
      </c>
      <c r="Y343">
        <f>IF(P343="close",X343,0)</f>
        <v>0</v>
      </c>
      <c r="Z343">
        <f t="shared" si="91"/>
        <v>0</v>
      </c>
    </row>
    <row r="344" spans="1:26">
      <c r="A344">
        <v>116.1604079</v>
      </c>
      <c r="B344" s="2">
        <f t="shared" si="92"/>
        <v>-3.2629645978714695E-3</v>
      </c>
      <c r="C344">
        <v>99.114750310000005</v>
      </c>
      <c r="D344" s="3">
        <f t="shared" si="93"/>
        <v>-1.136851065428438E-2</v>
      </c>
      <c r="E344" s="3">
        <f t="shared" si="76"/>
        <v>-1.2561298933984225E-2</v>
      </c>
      <c r="F344" s="3">
        <f>STDEV($E$3:E344)</f>
        <v>1.2696227790553022E-2</v>
      </c>
      <c r="G344" s="11">
        <f t="shared" si="82"/>
        <v>-0.98937252396580389</v>
      </c>
      <c r="H344" s="3">
        <f t="shared" si="77"/>
        <v>8.6017097363521883E-4</v>
      </c>
      <c r="I344" s="5">
        <f t="shared" si="78"/>
        <v>-0.10193714828582637</v>
      </c>
      <c r="J344" s="6">
        <f t="shared" si="79"/>
        <v>1.3959010304248388E-2</v>
      </c>
      <c r="K344" s="4">
        <f t="shared" si="80"/>
        <v>1.1927882796998446E-3</v>
      </c>
      <c r="L344">
        <f t="shared" si="83"/>
        <v>-0.98937252396580389</v>
      </c>
      <c r="M344">
        <f>RSQ($D$3:D344,$B$3:B344)</f>
        <v>6.6787915116892305E-2</v>
      </c>
      <c r="N344">
        <v>312</v>
      </c>
      <c r="O344" t="str">
        <f t="shared" si="81"/>
        <v/>
      </c>
      <c r="P344" t="str">
        <f t="shared" si="85"/>
        <v/>
      </c>
      <c r="Q344">
        <f t="shared" si="86"/>
        <v>0</v>
      </c>
      <c r="R344">
        <f t="shared" si="87"/>
        <v>0</v>
      </c>
      <c r="S344">
        <f t="shared" si="88"/>
        <v>0</v>
      </c>
      <c r="T344">
        <f t="shared" si="89"/>
        <v>0</v>
      </c>
      <c r="U344">
        <f t="shared" si="84"/>
        <v>0</v>
      </c>
      <c r="V344">
        <f t="shared" si="90"/>
        <v>0</v>
      </c>
      <c r="W344">
        <f>IF(ABS(V344)&gt;0,V344*(C344-A344),0)</f>
        <v>0</v>
      </c>
      <c r="X344">
        <f>SUM($W$34:W344)</f>
        <v>239.70097765000017</v>
      </c>
      <c r="Y344">
        <f>IF(P344="close",X344,0)</f>
        <v>0</v>
      </c>
      <c r="Z344">
        <f t="shared" si="91"/>
        <v>0</v>
      </c>
    </row>
    <row r="345" spans="1:26">
      <c r="A345">
        <v>117.7673357</v>
      </c>
      <c r="B345" s="2">
        <f t="shared" si="92"/>
        <v>1.3833696257190987E-2</v>
      </c>
      <c r="C345">
        <v>98.932503850000003</v>
      </c>
      <c r="D345" s="3">
        <f t="shared" si="93"/>
        <v>-1.8387420583716523E-3</v>
      </c>
      <c r="E345" s="3">
        <f t="shared" si="76"/>
        <v>-8.7454885280971147E-4</v>
      </c>
      <c r="F345" s="3">
        <f>STDEV($E$3:E345)</f>
        <v>1.267776967078524E-2</v>
      </c>
      <c r="G345" s="11">
        <f t="shared" si="82"/>
        <v>-6.8982863352142237E-2</v>
      </c>
      <c r="H345" s="3">
        <f t="shared" si="77"/>
        <v>6.0199019654612524E-4</v>
      </c>
      <c r="I345" s="5">
        <f t="shared" si="78"/>
        <v>-0.11321510701045917</v>
      </c>
      <c r="J345" s="6">
        <f t="shared" si="79"/>
        <v>1.3913865153570341E-2</v>
      </c>
      <c r="K345" s="4">
        <f t="shared" si="80"/>
        <v>-9.6419320556194086E-4</v>
      </c>
      <c r="L345">
        <f t="shared" si="83"/>
        <v>-6.8982863352142237E-2</v>
      </c>
      <c r="M345">
        <f>RSQ($D$3:D345,$B$3:B345)</f>
        <v>6.6369523413261119E-2</v>
      </c>
      <c r="N345">
        <v>313</v>
      </c>
      <c r="O345" t="str">
        <f t="shared" si="81"/>
        <v/>
      </c>
      <c r="P345" t="str">
        <f t="shared" si="85"/>
        <v/>
      </c>
      <c r="Q345">
        <f t="shared" si="86"/>
        <v>0</v>
      </c>
      <c r="R345">
        <f t="shared" si="87"/>
        <v>0</v>
      </c>
      <c r="S345">
        <f t="shared" si="88"/>
        <v>0</v>
      </c>
      <c r="T345">
        <f t="shared" si="89"/>
        <v>0</v>
      </c>
      <c r="U345">
        <f t="shared" si="84"/>
        <v>0</v>
      </c>
      <c r="V345">
        <f t="shared" si="90"/>
        <v>0</v>
      </c>
      <c r="W345">
        <f>IF(ABS(V345)&gt;0,V345*(C345-A345),0)</f>
        <v>0</v>
      </c>
      <c r="X345">
        <f>SUM($W$34:W345)</f>
        <v>239.70097765000017</v>
      </c>
      <c r="Y345">
        <f>IF(P345="close",X345,0)</f>
        <v>0</v>
      </c>
      <c r="Z345">
        <f t="shared" si="91"/>
        <v>0</v>
      </c>
    </row>
    <row r="346" spans="1:26">
      <c r="A346">
        <v>119.5567291</v>
      </c>
      <c r="B346" s="2">
        <f t="shared" si="92"/>
        <v>1.519430994480751E-2</v>
      </c>
      <c r="C346">
        <v>100.2393246</v>
      </c>
      <c r="D346" s="3">
        <f t="shared" si="93"/>
        <v>1.3209215365471618E-2</v>
      </c>
      <c r="E346" s="3">
        <f t="shared" si="76"/>
        <v>1.178353923578291E-2</v>
      </c>
      <c r="F346" s="3">
        <f>STDEV($E$3:E346)</f>
        <v>1.2674852798173835E-2</v>
      </c>
      <c r="G346" s="11">
        <f t="shared" si="82"/>
        <v>0.92967858667996972</v>
      </c>
      <c r="H346" s="3">
        <f t="shared" si="77"/>
        <v>1.3978144172401763E-3</v>
      </c>
      <c r="I346" s="5">
        <f t="shared" si="78"/>
        <v>1.8336938333980747E-3</v>
      </c>
      <c r="J346" s="6">
        <f t="shared" si="79"/>
        <v>1.3812503611115844E-2</v>
      </c>
      <c r="K346" s="4">
        <f t="shared" si="80"/>
        <v>1.4256761296887088E-3</v>
      </c>
      <c r="L346">
        <f t="shared" si="83"/>
        <v>0.92967858667996972</v>
      </c>
      <c r="M346">
        <f>RSQ($D$3:D346,$B$3:B346)</f>
        <v>6.7587979891794672E-2</v>
      </c>
      <c r="N346">
        <v>314</v>
      </c>
      <c r="O346" t="str">
        <f t="shared" si="81"/>
        <v/>
      </c>
      <c r="P346" t="str">
        <f t="shared" si="85"/>
        <v/>
      </c>
      <c r="Q346">
        <f t="shared" si="86"/>
        <v>0</v>
      </c>
      <c r="R346">
        <f t="shared" si="87"/>
        <v>0</v>
      </c>
      <c r="S346">
        <f t="shared" si="88"/>
        <v>0</v>
      </c>
      <c r="T346">
        <f t="shared" si="89"/>
        <v>0</v>
      </c>
      <c r="U346">
        <f t="shared" si="84"/>
        <v>0</v>
      </c>
      <c r="V346">
        <f t="shared" si="90"/>
        <v>0</v>
      </c>
      <c r="W346">
        <f>IF(ABS(V346)&gt;0,V346*(C346-A346),0)</f>
        <v>0</v>
      </c>
      <c r="X346">
        <f>SUM($W$34:W346)</f>
        <v>239.70097765000017</v>
      </c>
      <c r="Y346">
        <f>IF(P346="close",X346,0)</f>
        <v>0</v>
      </c>
      <c r="Z346">
        <f t="shared" si="91"/>
        <v>0</v>
      </c>
    </row>
    <row r="347" spans="1:26">
      <c r="A347">
        <v>120.39394</v>
      </c>
      <c r="B347" s="2">
        <f t="shared" si="92"/>
        <v>7.0026246644782318E-3</v>
      </c>
      <c r="C347">
        <v>101.3521977</v>
      </c>
      <c r="D347" s="3">
        <f t="shared" si="93"/>
        <v>1.1102160798078657E-2</v>
      </c>
      <c r="E347" s="3">
        <f t="shared" si="76"/>
        <v>9.2891309640044783E-3</v>
      </c>
      <c r="F347" s="3">
        <f>STDEV($E$3:E347)</f>
        <v>1.2665943836743897E-2</v>
      </c>
      <c r="G347" s="11">
        <f t="shared" si="82"/>
        <v>0.73339429605369899</v>
      </c>
      <c r="H347" s="3">
        <f t="shared" si="77"/>
        <v>1.2382534288285388E-3</v>
      </c>
      <c r="I347" s="5">
        <f t="shared" si="78"/>
        <v>8.2080138917236464E-2</v>
      </c>
      <c r="J347" s="6">
        <f t="shared" si="79"/>
        <v>1.3804072075347873E-2</v>
      </c>
      <c r="K347" s="4">
        <f t="shared" si="80"/>
        <v>1.8130298340741785E-3</v>
      </c>
      <c r="L347">
        <f t="shared" si="83"/>
        <v>0.73339429605369899</v>
      </c>
      <c r="M347">
        <f>RSQ($D$3:D347,$B$3:B347)</f>
        <v>6.8012789596523821E-2</v>
      </c>
      <c r="N347">
        <v>315</v>
      </c>
      <c r="O347" t="str">
        <f t="shared" si="81"/>
        <v/>
      </c>
      <c r="P347" t="str">
        <f t="shared" si="85"/>
        <v/>
      </c>
      <c r="Q347">
        <f t="shared" si="86"/>
        <v>0</v>
      </c>
      <c r="R347">
        <f t="shared" si="87"/>
        <v>0</v>
      </c>
      <c r="S347">
        <f t="shared" si="88"/>
        <v>0</v>
      </c>
      <c r="T347">
        <f t="shared" si="89"/>
        <v>0</v>
      </c>
      <c r="U347">
        <f t="shared" si="84"/>
        <v>0</v>
      </c>
      <c r="V347">
        <f t="shared" si="90"/>
        <v>0</v>
      </c>
      <c r="W347">
        <f>IF(ABS(V347)&gt;0,V347*(C347-A347),0)</f>
        <v>0</v>
      </c>
      <c r="X347">
        <f>SUM($W$34:W347)</f>
        <v>239.70097765000017</v>
      </c>
      <c r="Y347">
        <f>IF(P347="close",X347,0)</f>
        <v>0</v>
      </c>
      <c r="Z347">
        <f t="shared" si="91"/>
        <v>0</v>
      </c>
    </row>
    <row r="348" spans="1:26">
      <c r="A348">
        <v>118.8989292</v>
      </c>
      <c r="B348" s="2">
        <f t="shared" si="92"/>
        <v>-1.2417658230970786E-2</v>
      </c>
      <c r="C348">
        <v>101.78787029999999</v>
      </c>
      <c r="D348" s="3">
        <f t="shared" si="93"/>
        <v>4.298600423935252E-3</v>
      </c>
      <c r="E348" s="3">
        <f t="shared" si="76"/>
        <v>3.3518322686483595E-3</v>
      </c>
      <c r="F348" s="3">
        <f>STDEV($E$3:E348)</f>
        <v>1.2648714522039552E-2</v>
      </c>
      <c r="G348" s="11">
        <f t="shared" si="82"/>
        <v>0.26499390612445339</v>
      </c>
      <c r="H348" s="3">
        <f t="shared" si="77"/>
        <v>2.3648994988621848E-3</v>
      </c>
      <c r="I348" s="5">
        <f t="shared" si="78"/>
        <v>0.11420280033463492</v>
      </c>
      <c r="J348" s="6">
        <f t="shared" si="79"/>
        <v>1.2551639229589323E-2</v>
      </c>
      <c r="K348" s="4">
        <f t="shared" si="80"/>
        <v>9.4676815528689224E-4</v>
      </c>
      <c r="L348">
        <f t="shared" si="83"/>
        <v>0.26499390612445339</v>
      </c>
      <c r="M348">
        <f>RSQ($D$3:D348,$B$3:B348)</f>
        <v>6.7335252088549305E-2</v>
      </c>
      <c r="N348">
        <v>316</v>
      </c>
      <c r="O348" t="str">
        <f t="shared" si="81"/>
        <v/>
      </c>
      <c r="P348" t="str">
        <f t="shared" si="85"/>
        <v/>
      </c>
      <c r="Q348">
        <f t="shared" si="86"/>
        <v>0</v>
      </c>
      <c r="R348">
        <f t="shared" si="87"/>
        <v>0</v>
      </c>
      <c r="S348">
        <f t="shared" si="88"/>
        <v>0</v>
      </c>
      <c r="T348">
        <f t="shared" si="89"/>
        <v>0</v>
      </c>
      <c r="U348">
        <f t="shared" si="84"/>
        <v>0</v>
      </c>
      <c r="V348">
        <f t="shared" si="90"/>
        <v>0</v>
      </c>
      <c r="W348">
        <f>IF(ABS(V348)&gt;0,V348*(C348-A348),0)</f>
        <v>0</v>
      </c>
      <c r="X348">
        <f>SUM($W$34:W348)</f>
        <v>239.70097765000017</v>
      </c>
      <c r="Y348">
        <f>IF(P348="close",X348,0)</f>
        <v>0</v>
      </c>
      <c r="Z348">
        <f t="shared" si="91"/>
        <v>0</v>
      </c>
    </row>
    <row r="349" spans="1:26">
      <c r="A349">
        <v>118.379746</v>
      </c>
      <c r="B349" s="2">
        <f t="shared" si="92"/>
        <v>-4.3665927312657457E-3</v>
      </c>
      <c r="C349">
        <v>102.4190768</v>
      </c>
      <c r="D349" s="3">
        <f t="shared" si="93"/>
        <v>6.2011956644700984E-3</v>
      </c>
      <c r="E349" s="3">
        <f t="shared" si="76"/>
        <v>3.7269116103407348E-3</v>
      </c>
      <c r="F349" s="3">
        <f>STDEV($E$3:E349)</f>
        <v>1.2631840561459638E-2</v>
      </c>
      <c r="G349" s="11">
        <f t="shared" si="82"/>
        <v>0.29504105852251844</v>
      </c>
      <c r="H349" s="3">
        <f t="shared" si="77"/>
        <v>2.7730058808761514E-3</v>
      </c>
      <c r="I349" s="5">
        <f t="shared" si="78"/>
        <v>6.8410736959248555E-2</v>
      </c>
      <c r="J349" s="6">
        <f t="shared" si="79"/>
        <v>1.2477964219695468E-2</v>
      </c>
      <c r="K349" s="4">
        <f t="shared" si="80"/>
        <v>2.4742840541293635E-3</v>
      </c>
      <c r="L349">
        <f t="shared" si="83"/>
        <v>0.29504105852251844</v>
      </c>
      <c r="M349">
        <f>RSQ($D$3:D349,$B$3:B349)</f>
        <v>6.7011276843386147E-2</v>
      </c>
      <c r="N349">
        <v>317</v>
      </c>
      <c r="O349" t="str">
        <f t="shared" si="81"/>
        <v/>
      </c>
      <c r="P349" t="str">
        <f t="shared" si="85"/>
        <v/>
      </c>
      <c r="Q349">
        <f t="shared" si="86"/>
        <v>0</v>
      </c>
      <c r="R349">
        <f t="shared" si="87"/>
        <v>0</v>
      </c>
      <c r="S349">
        <f t="shared" si="88"/>
        <v>0</v>
      </c>
      <c r="T349">
        <f t="shared" si="89"/>
        <v>0</v>
      </c>
      <c r="U349">
        <f t="shared" si="84"/>
        <v>0</v>
      </c>
      <c r="V349">
        <f t="shared" si="90"/>
        <v>0</v>
      </c>
      <c r="W349">
        <f>IF(ABS(V349)&gt;0,V349*(C349-A349),0)</f>
        <v>0</v>
      </c>
      <c r="X349">
        <f>SUM($W$34:W349)</f>
        <v>239.70097765000017</v>
      </c>
      <c r="Y349">
        <f>IF(P349="close",X349,0)</f>
        <v>0</v>
      </c>
      <c r="Z349">
        <f t="shared" si="91"/>
        <v>0</v>
      </c>
    </row>
    <row r="350" spans="1:26">
      <c r="A350">
        <v>118.7839877</v>
      </c>
      <c r="B350" s="2">
        <f t="shared" si="92"/>
        <v>3.4147876951856277E-3</v>
      </c>
      <c r="C350">
        <v>101.7158858</v>
      </c>
      <c r="D350" s="3">
        <f t="shared" si="93"/>
        <v>-6.8658205284662741E-3</v>
      </c>
      <c r="E350" s="3">
        <f t="shared" si="76"/>
        <v>-1.000685531855329E-2</v>
      </c>
      <c r="F350" s="3">
        <f>STDEV($E$3:E350)</f>
        <v>1.2625514443255593E-2</v>
      </c>
      <c r="G350" s="11">
        <f t="shared" si="82"/>
        <v>-0.79258990701157839</v>
      </c>
      <c r="H350" s="3">
        <f t="shared" si="77"/>
        <v>2.7391006346242507E-3</v>
      </c>
      <c r="I350" s="5">
        <f t="shared" si="78"/>
        <v>0.11770399548687505</v>
      </c>
      <c r="J350" s="6">
        <f t="shared" si="79"/>
        <v>1.24800404347159E-2</v>
      </c>
      <c r="K350" s="4">
        <f t="shared" si="80"/>
        <v>3.1410347900870162E-3</v>
      </c>
      <c r="L350">
        <f t="shared" si="83"/>
        <v>-0.79258990701157839</v>
      </c>
      <c r="M350">
        <f>RSQ($D$3:D350,$B$3:B350)</f>
        <v>6.677860154301403E-2</v>
      </c>
      <c r="N350">
        <v>318</v>
      </c>
      <c r="O350" t="str">
        <f t="shared" si="81"/>
        <v/>
      </c>
      <c r="P350" t="str">
        <f t="shared" si="85"/>
        <v/>
      </c>
      <c r="Q350">
        <f t="shared" si="86"/>
        <v>0</v>
      </c>
      <c r="R350">
        <f t="shared" si="87"/>
        <v>0</v>
      </c>
      <c r="S350">
        <f t="shared" si="88"/>
        <v>0</v>
      </c>
      <c r="T350">
        <f t="shared" si="89"/>
        <v>0</v>
      </c>
      <c r="U350">
        <f t="shared" si="84"/>
        <v>0</v>
      </c>
      <c r="V350">
        <f t="shared" si="90"/>
        <v>0</v>
      </c>
      <c r="W350">
        <f>IF(ABS(V350)&gt;0,V350*(C350-A350),0)</f>
        <v>0</v>
      </c>
      <c r="X350">
        <f>SUM($W$34:W350)</f>
        <v>239.70097765000017</v>
      </c>
      <c r="Y350">
        <f>IF(P350="close",X350,0)</f>
        <v>0</v>
      </c>
      <c r="Z350">
        <f t="shared" si="91"/>
        <v>0</v>
      </c>
    </row>
    <row r="351" spans="1:26">
      <c r="A351">
        <v>117.5952961</v>
      </c>
      <c r="B351" s="2">
        <f t="shared" si="92"/>
        <v>-1.0007170351968226E-2</v>
      </c>
      <c r="C351">
        <v>101.3808137</v>
      </c>
      <c r="D351" s="3">
        <f t="shared" si="93"/>
        <v>-3.2941963525621757E-3</v>
      </c>
      <c r="E351" s="3">
        <f t="shared" si="76"/>
        <v>-4.8656707221227721E-3</v>
      </c>
      <c r="F351" s="3">
        <f>STDEV($E$3:E351)</f>
        <v>1.2610256729931388E-2</v>
      </c>
      <c r="G351" s="11">
        <f t="shared" si="82"/>
        <v>-0.38585025081795032</v>
      </c>
      <c r="H351" s="3">
        <f t="shared" si="77"/>
        <v>2.2322780122091359E-3</v>
      </c>
      <c r="I351" s="5">
        <f t="shared" si="78"/>
        <v>6.6033016268037426E-2</v>
      </c>
      <c r="J351" s="6">
        <f t="shared" si="79"/>
        <v>1.2288564483966889E-2</v>
      </c>
      <c r="K351" s="4">
        <f t="shared" si="80"/>
        <v>1.5714743695605963E-3</v>
      </c>
      <c r="L351">
        <f t="shared" si="83"/>
        <v>-0.38585025081795032</v>
      </c>
      <c r="M351">
        <f>RSQ($D$3:D351,$B$3:B351)</f>
        <v>6.6950281786497201E-2</v>
      </c>
      <c r="N351">
        <v>319</v>
      </c>
      <c r="O351" t="str">
        <f t="shared" si="81"/>
        <v/>
      </c>
      <c r="P351" t="str">
        <f t="shared" si="85"/>
        <v/>
      </c>
      <c r="Q351">
        <f t="shared" si="86"/>
        <v>0</v>
      </c>
      <c r="R351">
        <f t="shared" si="87"/>
        <v>0</v>
      </c>
      <c r="S351">
        <f t="shared" si="88"/>
        <v>0</v>
      </c>
      <c r="T351">
        <f t="shared" si="89"/>
        <v>0</v>
      </c>
      <c r="U351">
        <f t="shared" si="84"/>
        <v>0</v>
      </c>
      <c r="V351">
        <f t="shared" si="90"/>
        <v>0</v>
      </c>
      <c r="W351">
        <f>IF(ABS(V351)&gt;0,V351*(C351-A351),0)</f>
        <v>0</v>
      </c>
      <c r="X351">
        <f>SUM($W$34:W351)</f>
        <v>239.70097765000017</v>
      </c>
      <c r="Y351">
        <f>IF(P351="close",X351,0)</f>
        <v>0</v>
      </c>
      <c r="Z351">
        <f t="shared" si="91"/>
        <v>0</v>
      </c>
    </row>
    <row r="352" spans="1:26">
      <c r="A352">
        <v>119.23771170000001</v>
      </c>
      <c r="B352" s="2">
        <f t="shared" si="92"/>
        <v>1.3966677702850792E-2</v>
      </c>
      <c r="C352">
        <v>102.2566875</v>
      </c>
      <c r="D352" s="3">
        <f t="shared" si="93"/>
        <v>8.6394433821751198E-3</v>
      </c>
      <c r="E352" s="3">
        <f t="shared" si="76"/>
        <v>4.7966879292665448E-3</v>
      </c>
      <c r="F352" s="3">
        <f>STDEV($E$3:E352)</f>
        <v>1.2594607989463621E-2</v>
      </c>
      <c r="G352" s="11">
        <f t="shared" si="82"/>
        <v>0.38085249920278191</v>
      </c>
      <c r="H352" s="3">
        <f t="shared" si="77"/>
        <v>2.7409866076474124E-3</v>
      </c>
      <c r="I352" s="5">
        <f t="shared" si="78"/>
        <v>7.8885535178940716E-2</v>
      </c>
      <c r="J352" s="6">
        <f t="shared" si="79"/>
        <v>1.2183436583349347E-2</v>
      </c>
      <c r="K352" s="4">
        <f t="shared" si="80"/>
        <v>3.8427554529085754E-3</v>
      </c>
      <c r="L352">
        <f t="shared" si="83"/>
        <v>0.38085249920278191</v>
      </c>
      <c r="M352">
        <f>RSQ($D$3:D352,$B$3:B352)</f>
        <v>6.7643249433017708E-2</v>
      </c>
      <c r="N352">
        <v>320</v>
      </c>
      <c r="O352" t="str">
        <f t="shared" si="81"/>
        <v/>
      </c>
      <c r="P352" t="str">
        <f t="shared" si="85"/>
        <v/>
      </c>
      <c r="Q352">
        <f t="shared" si="86"/>
        <v>0</v>
      </c>
      <c r="R352">
        <f t="shared" si="87"/>
        <v>0</v>
      </c>
      <c r="S352">
        <f t="shared" si="88"/>
        <v>0</v>
      </c>
      <c r="T352">
        <f t="shared" si="89"/>
        <v>0</v>
      </c>
      <c r="U352">
        <f t="shared" si="84"/>
        <v>0</v>
      </c>
      <c r="V352">
        <f t="shared" si="90"/>
        <v>0</v>
      </c>
      <c r="W352">
        <f>IF(ABS(V352)&gt;0,V352*(C352-A352),0)</f>
        <v>0</v>
      </c>
      <c r="X352">
        <f>SUM($W$34:W352)</f>
        <v>239.70097765000017</v>
      </c>
      <c r="Y352">
        <f>IF(P352="close",X352,0)</f>
        <v>0</v>
      </c>
      <c r="Z352">
        <f t="shared" si="91"/>
        <v>0</v>
      </c>
    </row>
    <row r="353" spans="1:26">
      <c r="A353">
        <v>118.4113993</v>
      </c>
      <c r="B353" s="2">
        <f t="shared" si="92"/>
        <v>-6.9299585527017966E-3</v>
      </c>
      <c r="C353">
        <v>102.646852</v>
      </c>
      <c r="D353" s="3">
        <f t="shared" si="93"/>
        <v>3.8155401816629096E-3</v>
      </c>
      <c r="E353" s="3">
        <f t="shared" ref="E353:E416" si="94">D353-K353</f>
        <v>1.3504147721580392E-3</v>
      </c>
      <c r="F353" s="3">
        <f>STDEV($E$3:E353)</f>
        <v>1.2576757683026315E-2</v>
      </c>
      <c r="G353" s="11">
        <f t="shared" si="82"/>
        <v>0.1073738403961276</v>
      </c>
      <c r="H353" s="3">
        <f t="shared" ref="H353:H416" si="95">yint(B324:B353,D324:D353)</f>
        <v>3.3122793199681791E-3</v>
      </c>
      <c r="I353" s="5">
        <f t="shared" ref="I353:I416" si="96">MyReg(B324:B353,D324:D353)</f>
        <v>0.12224516265440395</v>
      </c>
      <c r="J353" s="6">
        <f t="shared" ref="J353:J416" si="97">STDEV(D324:D353)</f>
        <v>1.1834897202680704E-2</v>
      </c>
      <c r="K353" s="4">
        <f t="shared" ref="K353:K416" si="98">H353+B353*I353</f>
        <v>2.4651254095048704E-3</v>
      </c>
      <c r="L353">
        <f t="shared" si="83"/>
        <v>0.1073738403961276</v>
      </c>
      <c r="M353">
        <f>RSQ($D$3:D353,$B$3:B353)</f>
        <v>6.7330652196149726E-2</v>
      </c>
      <c r="N353">
        <v>321</v>
      </c>
      <c r="O353" t="str">
        <f t="shared" ref="O353:O416" si="99">IF(L353&gt;1.5,"sellY",IF(L353&lt;-1.5,"buyY",""))</f>
        <v/>
      </c>
      <c r="P353" t="str">
        <f t="shared" si="85"/>
        <v/>
      </c>
      <c r="Q353">
        <f t="shared" si="86"/>
        <v>0</v>
      </c>
      <c r="R353">
        <f t="shared" si="87"/>
        <v>0</v>
      </c>
      <c r="S353">
        <f t="shared" si="88"/>
        <v>0</v>
      </c>
      <c r="T353">
        <f t="shared" si="89"/>
        <v>0</v>
      </c>
      <c r="U353">
        <f t="shared" si="84"/>
        <v>0</v>
      </c>
      <c r="V353">
        <f t="shared" si="90"/>
        <v>0</v>
      </c>
      <c r="W353">
        <f>IF(ABS(V353)&gt;0,V353*(C353-A353),0)</f>
        <v>0</v>
      </c>
      <c r="X353">
        <f>SUM($W$34:W353)</f>
        <v>239.70097765000017</v>
      </c>
      <c r="Y353">
        <f>IF(P353="close",X353,0)</f>
        <v>0</v>
      </c>
      <c r="Z353">
        <f t="shared" si="91"/>
        <v>0</v>
      </c>
    </row>
    <row r="354" spans="1:26">
      <c r="A354">
        <v>117.9459189</v>
      </c>
      <c r="B354" s="2">
        <f t="shared" si="92"/>
        <v>-3.9310438247646328E-3</v>
      </c>
      <c r="C354">
        <v>103.7133323</v>
      </c>
      <c r="D354" s="3">
        <f t="shared" si="93"/>
        <v>1.0389800361339957E-2</v>
      </c>
      <c r="E354" s="3">
        <f t="shared" si="94"/>
        <v>6.461636606900167E-3</v>
      </c>
      <c r="F354" s="3">
        <f>STDEV($E$3:E354)</f>
        <v>1.2563285143241593E-2</v>
      </c>
      <c r="G354" s="11">
        <f t="shared" ref="G354:G417" si="100">E354/F354</f>
        <v>0.51432698798340959</v>
      </c>
      <c r="H354" s="3">
        <f t="shared" si="95"/>
        <v>4.1440214373102023E-3</v>
      </c>
      <c r="I354" s="5">
        <f t="shared" si="96"/>
        <v>5.4911034446006535E-2</v>
      </c>
      <c r="J354" s="6">
        <f t="shared" si="97"/>
        <v>1.1424050876915816E-2</v>
      </c>
      <c r="K354" s="4">
        <f t="shared" si="98"/>
        <v>3.9281637544397903E-3</v>
      </c>
      <c r="L354">
        <f t="shared" ref="L354:L417" si="101">(D354-K354)/F354</f>
        <v>0.51432698798340959</v>
      </c>
      <c r="M354">
        <f>RSQ($D$3:D354,$B$3:B354)</f>
        <v>6.6803677132827394E-2</v>
      </c>
      <c r="N354">
        <v>322</v>
      </c>
      <c r="O354" t="str">
        <f t="shared" si="99"/>
        <v/>
      </c>
      <c r="P354" t="str">
        <f t="shared" si="85"/>
        <v/>
      </c>
      <c r="Q354">
        <f t="shared" si="86"/>
        <v>0</v>
      </c>
      <c r="R354">
        <f t="shared" si="87"/>
        <v>0</v>
      </c>
      <c r="S354">
        <f t="shared" si="88"/>
        <v>0</v>
      </c>
      <c r="T354">
        <f t="shared" si="89"/>
        <v>0</v>
      </c>
      <c r="U354">
        <f t="shared" ref="U354:U417" si="102">ABS(Q354)+ABS(S354)</f>
        <v>0</v>
      </c>
      <c r="V354">
        <f t="shared" si="90"/>
        <v>0</v>
      </c>
      <c r="W354">
        <f>IF(ABS(V354)&gt;0,V354*(C354-A354),0)</f>
        <v>0</v>
      </c>
      <c r="X354">
        <f>SUM($W$34:W354)</f>
        <v>239.70097765000017</v>
      </c>
      <c r="Y354">
        <f>IF(P354="close",X354,0)</f>
        <v>0</v>
      </c>
      <c r="Z354">
        <f t="shared" si="91"/>
        <v>0</v>
      </c>
    </row>
    <row r="355" spans="1:26">
      <c r="A355">
        <v>117.981279</v>
      </c>
      <c r="B355" s="2">
        <f t="shared" si="92"/>
        <v>2.9979926672991014E-4</v>
      </c>
      <c r="C355">
        <v>106.7995665</v>
      </c>
      <c r="D355" s="3">
        <f t="shared" si="93"/>
        <v>2.9757352613767985E-2</v>
      </c>
      <c r="E355" s="3">
        <f t="shared" si="94"/>
        <v>2.4512896554320526E-2</v>
      </c>
      <c r="F355" s="3">
        <f>STDEV($E$3:E355)</f>
        <v>1.2611977339636662E-2</v>
      </c>
      <c r="G355" s="11">
        <f t="shared" si="100"/>
        <v>1.9436204089331734</v>
      </c>
      <c r="H355" s="3">
        <f t="shared" si="95"/>
        <v>5.2132687805052941E-3</v>
      </c>
      <c r="I355" s="5">
        <f t="shared" si="96"/>
        <v>0.10402720220880206</v>
      </c>
      <c r="J355" s="6">
        <f t="shared" si="97"/>
        <v>1.2286544274891065E-2</v>
      </c>
      <c r="K355" s="4">
        <f t="shared" si="98"/>
        <v>5.2444560594474571E-3</v>
      </c>
      <c r="L355">
        <f t="shared" si="101"/>
        <v>1.9436204089331734</v>
      </c>
      <c r="M355">
        <f>RSQ($D$3:D355,$B$3:B355)</f>
        <v>6.5805838175383199E-2</v>
      </c>
      <c r="N355">
        <v>323</v>
      </c>
      <c r="O355" t="str">
        <f t="shared" si="99"/>
        <v>sellY</v>
      </c>
      <c r="P355" t="str">
        <f t="shared" ref="P355:P418" si="103">IF(AND(OR(O354="sellY",P354="sellhold"),L355&gt;0.5),"sellhold",IF(AND(OR(O354="sellY",P354="sellhold"),L355&lt;0.5,O355&lt;&gt;"buyY"),"close",IF(AND(OR(O354="sellY",P354="sellhold"),L355&lt;0.5,O355="buyY"),"close&amp;buy",IF(AND(OR(O354="buyY",P354="buyhold"),L355&lt;-0.5),"buyhold",IF(AND(OR(O354="buyY",P354="buyhold"),L355&gt;-0.5,O355&lt;&gt;"sellY"),"close",IF(AND(OR(O354="buyY",P354="buyhold"),L355&gt;-0.5,O355="sellY"),"close&amp;sell",""))))))</f>
        <v/>
      </c>
      <c r="Q355">
        <f t="shared" ref="Q355:Q418" si="104">IF(O355="sellY",MAX(10+R355,Q354),IF(O355="buyY",MIN(-10+R355,Q354),IF(P355="sellhold",Q354+R355,IF(P355="buyhold",Q354+R355,0))))</f>
        <v>10</v>
      </c>
      <c r="R355">
        <f t="shared" ref="R355:R418" si="105">IF(AND(L355&gt;2.5,Q354&lt;15),10,IF(AND(L355&gt;2,Q354&lt;15),5,IF(AND(L355&lt;-2.5,Q354&gt;-15),-10,IF(AND(L355&lt;-2,Q354&gt;-15),-5,0))))</f>
        <v>0</v>
      </c>
      <c r="S355">
        <f t="shared" ref="S355:S418" si="106">IF(O355="sellY",MIN(-10+T355,S354),IF(O355="buyY",MAX(10+T355,S354),IF(P355="sellhold",S354+T355,IF(P355="buyhold",S354+T355,0))))</f>
        <v>-10</v>
      </c>
      <c r="T355">
        <f t="shared" ref="T355:T418" si="107">IF(AND(L355&gt;2.5,Q354&lt;15),-10,IF(AND(L355&gt;2,Q354&lt;15),-5,IF(AND(L355&lt;-2.5,Q354&gt;-15),10,IF(AND(L355&lt;-2,Q354&gt;-15),5,0))))</f>
        <v>0</v>
      </c>
      <c r="U355">
        <f t="shared" si="102"/>
        <v>20</v>
      </c>
      <c r="V355">
        <f t="shared" ref="V355:V418" si="108">Q355-Q354</f>
        <v>10</v>
      </c>
      <c r="W355">
        <f>IF(ABS(V355)&gt;0,V355*(C355-A355),0)</f>
        <v>-111.81712500000003</v>
      </c>
      <c r="X355">
        <f>SUM($W$34:W355)</f>
        <v>127.88385265000014</v>
      </c>
      <c r="Y355">
        <f>IF(P355="close",X355,0)</f>
        <v>0</v>
      </c>
      <c r="Z355">
        <f t="shared" si="91"/>
        <v>20</v>
      </c>
    </row>
    <row r="356" spans="1:26">
      <c r="A356">
        <v>118.3957317</v>
      </c>
      <c r="B356" s="2">
        <f t="shared" si="92"/>
        <v>3.5128683424426872E-3</v>
      </c>
      <c r="C356">
        <v>107.29757909999999</v>
      </c>
      <c r="D356" s="3">
        <f t="shared" si="93"/>
        <v>4.6630582531437112E-3</v>
      </c>
      <c r="E356" s="3">
        <f t="shared" si="94"/>
        <v>-1.1106025724290196E-3</v>
      </c>
      <c r="F356" s="3">
        <f>STDEV($E$3:E356)</f>
        <v>1.2594314801547412E-2</v>
      </c>
      <c r="G356" s="11">
        <f t="shared" si="100"/>
        <v>-8.81828499548514E-2</v>
      </c>
      <c r="H356" s="3">
        <f t="shared" si="95"/>
        <v>5.8321945171700479E-3</v>
      </c>
      <c r="I356" s="5">
        <f t="shared" si="96"/>
        <v>-1.6662648836026573E-2</v>
      </c>
      <c r="J356" s="6">
        <f t="shared" si="97"/>
        <v>1.174913892299596E-2</v>
      </c>
      <c r="K356" s="4">
        <f t="shared" si="98"/>
        <v>5.7736608255727307E-3</v>
      </c>
      <c r="L356">
        <f t="shared" si="101"/>
        <v>-8.81828499548514E-2</v>
      </c>
      <c r="M356">
        <f>RSQ($D$3:D356,$B$3:B356)</f>
        <v>6.5884386411319523E-2</v>
      </c>
      <c r="N356">
        <v>324</v>
      </c>
      <c r="O356" t="str">
        <f t="shared" si="99"/>
        <v/>
      </c>
      <c r="P356" t="str">
        <f t="shared" si="103"/>
        <v>close</v>
      </c>
      <c r="Q356">
        <f t="shared" si="104"/>
        <v>0</v>
      </c>
      <c r="R356">
        <f t="shared" si="105"/>
        <v>0</v>
      </c>
      <c r="S356">
        <f t="shared" si="106"/>
        <v>0</v>
      </c>
      <c r="T356">
        <f t="shared" si="107"/>
        <v>0</v>
      </c>
      <c r="U356">
        <f t="shared" si="102"/>
        <v>0</v>
      </c>
      <c r="V356">
        <f t="shared" si="108"/>
        <v>-10</v>
      </c>
      <c r="W356">
        <f>IF(ABS(V356)&gt;0,V356*(C356-A356),0)</f>
        <v>110.98152600000006</v>
      </c>
      <c r="X356">
        <f>SUM($W$34:W356)</f>
        <v>238.8653786500002</v>
      </c>
      <c r="Y356">
        <f>IF(P356="close",X356,0)</f>
        <v>238.8653786500002</v>
      </c>
      <c r="Z356">
        <f t="shared" ref="Z356:Z419" si="109">ABS(U356-U355)</f>
        <v>20</v>
      </c>
    </row>
    <row r="357" spans="1:26">
      <c r="A357">
        <v>117.2183201</v>
      </c>
      <c r="B357" s="2">
        <f t="shared" si="92"/>
        <v>-9.9447132349619934E-3</v>
      </c>
      <c r="C357">
        <v>108.6695117</v>
      </c>
      <c r="D357" s="3">
        <f t="shared" si="93"/>
        <v>1.2786240020582236E-2</v>
      </c>
      <c r="E357" s="3">
        <f t="shared" si="94"/>
        <v>6.0634448896279497E-3</v>
      </c>
      <c r="F357" s="3">
        <f>STDEV($E$3:E357)</f>
        <v>1.2580275493323363E-2</v>
      </c>
      <c r="G357" s="11">
        <f t="shared" si="100"/>
        <v>0.48198029469592751</v>
      </c>
      <c r="H357" s="3">
        <f t="shared" si="95"/>
        <v>5.5739810090586301E-3</v>
      </c>
      <c r="I357" s="5">
        <f t="shared" si="96"/>
        <v>-0.11552008537127484</v>
      </c>
      <c r="J357" s="6">
        <f t="shared" si="97"/>
        <v>1.1532284452366171E-2</v>
      </c>
      <c r="K357" s="4">
        <f t="shared" si="98"/>
        <v>6.7227951309542866E-3</v>
      </c>
      <c r="L357">
        <f t="shared" si="101"/>
        <v>0.48198029469592751</v>
      </c>
      <c r="M357">
        <f>RSQ($D$3:D357,$B$3:B357)</f>
        <v>6.4513372011513873E-2</v>
      </c>
      <c r="N357">
        <v>325</v>
      </c>
      <c r="O357" t="str">
        <f t="shared" si="99"/>
        <v/>
      </c>
      <c r="P357" t="str">
        <f t="shared" si="103"/>
        <v/>
      </c>
      <c r="Q357">
        <f t="shared" si="104"/>
        <v>0</v>
      </c>
      <c r="R357">
        <f t="shared" si="105"/>
        <v>0</v>
      </c>
      <c r="S357">
        <f t="shared" si="106"/>
        <v>0</v>
      </c>
      <c r="T357">
        <f t="shared" si="107"/>
        <v>0</v>
      </c>
      <c r="U357">
        <f t="shared" si="102"/>
        <v>0</v>
      </c>
      <c r="V357">
        <f t="shared" si="108"/>
        <v>0</v>
      </c>
      <c r="W357">
        <f>IF(ABS(V357)&gt;0,V357*(C357-A357),0)</f>
        <v>0</v>
      </c>
      <c r="X357">
        <f>SUM($W$34:W357)</f>
        <v>238.8653786500002</v>
      </c>
      <c r="Y357">
        <f>IF(P357="close",X357,0)</f>
        <v>0</v>
      </c>
      <c r="Z357">
        <f t="shared" si="109"/>
        <v>0</v>
      </c>
    </row>
    <row r="358" spans="1:26">
      <c r="A358">
        <v>118.69050660000001</v>
      </c>
      <c r="B358" s="2">
        <f t="shared" si="92"/>
        <v>1.2559355045730658E-2</v>
      </c>
      <c r="C358">
        <v>112.0247231</v>
      </c>
      <c r="D358" s="3">
        <f t="shared" si="93"/>
        <v>3.0875370170638225E-2</v>
      </c>
      <c r="E358" s="3">
        <f t="shared" si="94"/>
        <v>2.433189836754733E-2</v>
      </c>
      <c r="F358" s="3">
        <f>STDEV($E$3:E358)</f>
        <v>1.262703520172412E-2</v>
      </c>
      <c r="G358" s="11">
        <f t="shared" si="100"/>
        <v>1.92696844340982</v>
      </c>
      <c r="H358" s="3">
        <f t="shared" si="95"/>
        <v>5.7378689255898696E-3</v>
      </c>
      <c r="I358" s="5">
        <f t="shared" si="96"/>
        <v>6.4143650256537399E-2</v>
      </c>
      <c r="J358" s="6">
        <f t="shared" si="97"/>
        <v>1.1878937067505816E-2</v>
      </c>
      <c r="K358" s="4">
        <f t="shared" si="98"/>
        <v>6.5434718030908954E-3</v>
      </c>
      <c r="L358">
        <f t="shared" si="101"/>
        <v>1.92696844340982</v>
      </c>
      <c r="M358">
        <f>RSQ($D$3:D358,$B$3:B358)</f>
        <v>6.6426928084528186E-2</v>
      </c>
      <c r="N358">
        <v>326</v>
      </c>
      <c r="O358" t="str">
        <f t="shared" si="99"/>
        <v>sellY</v>
      </c>
      <c r="P358" t="str">
        <f t="shared" si="103"/>
        <v/>
      </c>
      <c r="Q358">
        <f t="shared" si="104"/>
        <v>10</v>
      </c>
      <c r="R358">
        <f t="shared" si="105"/>
        <v>0</v>
      </c>
      <c r="S358">
        <f t="shared" si="106"/>
        <v>-10</v>
      </c>
      <c r="T358">
        <f t="shared" si="107"/>
        <v>0</v>
      </c>
      <c r="U358">
        <f t="shared" si="102"/>
        <v>20</v>
      </c>
      <c r="V358">
        <f t="shared" si="108"/>
        <v>10</v>
      </c>
      <c r="W358">
        <f>IF(ABS(V358)&gt;0,V358*(C358-A358),0)</f>
        <v>-66.657835000000034</v>
      </c>
      <c r="X358">
        <f>SUM($W$34:W358)</f>
        <v>172.20754365000016</v>
      </c>
      <c r="Y358">
        <f>IF(P358="close",X358,0)</f>
        <v>0</v>
      </c>
      <c r="Z358">
        <f t="shared" si="109"/>
        <v>20</v>
      </c>
    </row>
    <row r="359" spans="1:26">
      <c r="A359">
        <v>118.4149642</v>
      </c>
      <c r="B359" s="2">
        <f t="shared" si="92"/>
        <v>-2.3215201273730697E-3</v>
      </c>
      <c r="C359">
        <v>114.2577775</v>
      </c>
      <c r="D359" s="3">
        <f t="shared" si="93"/>
        <v>1.9933585535459361E-2</v>
      </c>
      <c r="E359" s="3">
        <f t="shared" si="94"/>
        <v>1.2949366687761605E-2</v>
      </c>
      <c r="F359" s="3">
        <f>STDEV($E$3:E359)</f>
        <v>1.2626904939512303E-2</v>
      </c>
      <c r="G359" s="11">
        <f t="shared" si="100"/>
        <v>1.0255376713291195</v>
      </c>
      <c r="H359" s="3">
        <f t="shared" si="95"/>
        <v>7.093881393218906E-3</v>
      </c>
      <c r="I359" s="5">
        <f t="shared" si="96"/>
        <v>4.7237387360169136E-2</v>
      </c>
      <c r="J359" s="6">
        <f t="shared" si="97"/>
        <v>1.1069759995083171E-2</v>
      </c>
      <c r="K359" s="4">
        <f t="shared" si="98"/>
        <v>6.9842188476977552E-3</v>
      </c>
      <c r="L359">
        <f t="shared" si="101"/>
        <v>1.0255376713291195</v>
      </c>
      <c r="M359">
        <f>RSQ($D$3:D359,$B$3:B359)</f>
        <v>6.5557932882316358E-2</v>
      </c>
      <c r="N359">
        <v>327</v>
      </c>
      <c r="O359" t="str">
        <f t="shared" si="99"/>
        <v/>
      </c>
      <c r="P359" t="str">
        <f t="shared" si="103"/>
        <v>sellhold</v>
      </c>
      <c r="Q359">
        <f t="shared" si="104"/>
        <v>10</v>
      </c>
      <c r="R359">
        <f t="shared" si="105"/>
        <v>0</v>
      </c>
      <c r="S359">
        <f t="shared" si="106"/>
        <v>-10</v>
      </c>
      <c r="T359">
        <f t="shared" si="107"/>
        <v>0</v>
      </c>
      <c r="U359">
        <f t="shared" si="102"/>
        <v>20</v>
      </c>
      <c r="V359">
        <f t="shared" si="108"/>
        <v>0</v>
      </c>
      <c r="W359">
        <f>IF(ABS(V359)&gt;0,V359*(C359-A359),0)</f>
        <v>0</v>
      </c>
      <c r="X359">
        <f>SUM($W$34:W359)</f>
        <v>172.20754365000016</v>
      </c>
      <c r="Y359">
        <f>IF(P359="close",X359,0)</f>
        <v>0</v>
      </c>
      <c r="Z359">
        <f t="shared" si="109"/>
        <v>0</v>
      </c>
    </row>
    <row r="360" spans="1:26">
      <c r="A360">
        <v>118.0365113</v>
      </c>
      <c r="B360" s="2">
        <f t="shared" si="92"/>
        <v>-3.1959888056107624E-3</v>
      </c>
      <c r="C360">
        <v>112.63836139999999</v>
      </c>
      <c r="D360" s="3">
        <f t="shared" si="93"/>
        <v>-1.4173355507462144E-2</v>
      </c>
      <c r="E360" s="3">
        <f t="shared" si="94"/>
        <v>-2.0565302901402824E-2</v>
      </c>
      <c r="F360" s="3">
        <f>STDEV($E$3:E360)</f>
        <v>1.2657737073715716E-2</v>
      </c>
      <c r="G360" s="11">
        <f t="shared" si="100"/>
        <v>-1.624721921591141</v>
      </c>
      <c r="H360" s="3">
        <f t="shared" si="95"/>
        <v>6.9188149764100471E-3</v>
      </c>
      <c r="I360" s="5">
        <f t="shared" si="96"/>
        <v>0.1648527621700106</v>
      </c>
      <c r="J360" s="6">
        <f t="shared" si="97"/>
        <v>1.1436131095838253E-2</v>
      </c>
      <c r="K360" s="4">
        <f t="shared" si="98"/>
        <v>6.3919473939406798E-3</v>
      </c>
      <c r="L360">
        <f t="shared" si="101"/>
        <v>-1.624721921591141</v>
      </c>
      <c r="M360">
        <f>RSQ($D$3:D360,$B$3:B360)</f>
        <v>6.5774414007675974E-2</v>
      </c>
      <c r="N360">
        <v>328</v>
      </c>
      <c r="O360" t="str">
        <f t="shared" si="99"/>
        <v>buyY</v>
      </c>
      <c r="P360" t="str">
        <f t="shared" si="103"/>
        <v>close&amp;buy</v>
      </c>
      <c r="Q360">
        <f t="shared" si="104"/>
        <v>-10</v>
      </c>
      <c r="R360">
        <f t="shared" si="105"/>
        <v>0</v>
      </c>
      <c r="S360">
        <f t="shared" si="106"/>
        <v>10</v>
      </c>
      <c r="T360">
        <f t="shared" si="107"/>
        <v>0</v>
      </c>
      <c r="U360">
        <f t="shared" si="102"/>
        <v>20</v>
      </c>
      <c r="V360">
        <f t="shared" si="108"/>
        <v>-20</v>
      </c>
      <c r="W360">
        <f>IF(ABS(V360)&gt;0,V360*(C360-A360),0)</f>
        <v>107.96299800000014</v>
      </c>
      <c r="X360">
        <f>SUM($W$34:W360)</f>
        <v>280.1705416500003</v>
      </c>
      <c r="Y360">
        <f>IF(P360="close",X360,0)</f>
        <v>0</v>
      </c>
      <c r="Z360">
        <f t="shared" si="109"/>
        <v>0</v>
      </c>
    </row>
    <row r="361" spans="1:26">
      <c r="A361">
        <v>117.5276111</v>
      </c>
      <c r="B361" s="2">
        <f t="shared" si="92"/>
        <v>-4.3113795417638653E-3</v>
      </c>
      <c r="C361">
        <v>110.87901599999999</v>
      </c>
      <c r="D361" s="3">
        <f t="shared" si="93"/>
        <v>-1.5619415784576577E-2</v>
      </c>
      <c r="E361" s="3">
        <f t="shared" si="94"/>
        <v>-2.0585983985638857E-2</v>
      </c>
      <c r="F361" s="3">
        <f>STDEV($E$3:E361)</f>
        <v>1.2688149134904129E-2</v>
      </c>
      <c r="G361" s="11">
        <f t="shared" si="100"/>
        <v>-1.6224575993521693</v>
      </c>
      <c r="H361" s="3">
        <f t="shared" si="95"/>
        <v>6.0009836409038175E-3</v>
      </c>
      <c r="I361" s="5">
        <f t="shared" si="96"/>
        <v>0.2399267867329391</v>
      </c>
      <c r="J361" s="6">
        <f t="shared" si="97"/>
        <v>1.2123325675304216E-2</v>
      </c>
      <c r="K361" s="4">
        <f t="shared" si="98"/>
        <v>4.9665682010622816E-3</v>
      </c>
      <c r="L361">
        <f t="shared" si="101"/>
        <v>-1.6224575993521693</v>
      </c>
      <c r="M361">
        <f>RSQ($D$3:D361,$B$3:B361)</f>
        <v>6.6125148979783985E-2</v>
      </c>
      <c r="N361">
        <v>329</v>
      </c>
      <c r="O361" t="str">
        <f t="shared" si="99"/>
        <v>buyY</v>
      </c>
      <c r="P361" t="str">
        <f t="shared" si="103"/>
        <v>buyhold</v>
      </c>
      <c r="Q361">
        <f t="shared" si="104"/>
        <v>-10</v>
      </c>
      <c r="R361">
        <f t="shared" si="105"/>
        <v>0</v>
      </c>
      <c r="S361">
        <f t="shared" si="106"/>
        <v>10</v>
      </c>
      <c r="T361">
        <f t="shared" si="107"/>
        <v>0</v>
      </c>
      <c r="U361">
        <f t="shared" si="102"/>
        <v>20</v>
      </c>
      <c r="V361">
        <f t="shared" si="108"/>
        <v>0</v>
      </c>
      <c r="W361">
        <f>IF(ABS(V361)&gt;0,V361*(C361-A361),0)</f>
        <v>0</v>
      </c>
      <c r="X361">
        <f>SUM($W$34:W361)</f>
        <v>280.1705416500003</v>
      </c>
      <c r="Y361">
        <f>IF(P361="close",X361,0)</f>
        <v>0</v>
      </c>
      <c r="Z361">
        <f t="shared" si="109"/>
        <v>0</v>
      </c>
    </row>
    <row r="362" spans="1:26">
      <c r="A362">
        <v>118.8266471</v>
      </c>
      <c r="B362" s="2">
        <f t="shared" si="92"/>
        <v>1.1053028201983091E-2</v>
      </c>
      <c r="C362">
        <v>109.3287048</v>
      </c>
      <c r="D362" s="3">
        <f t="shared" si="93"/>
        <v>-1.3982007199630957E-2</v>
      </c>
      <c r="E362" s="3">
        <f t="shared" si="94"/>
        <v>-2.0971546909935749E-2</v>
      </c>
      <c r="F362" s="3">
        <f>STDEV($E$3:E362)</f>
        <v>1.271982669208562E-2</v>
      </c>
      <c r="G362" s="11">
        <f t="shared" si="100"/>
        <v>-1.648728981738754</v>
      </c>
      <c r="H362" s="3">
        <f t="shared" si="95"/>
        <v>5.7873465050996328E-3</v>
      </c>
      <c r="I362" s="5">
        <f t="shared" si="96"/>
        <v>0.10876595836328959</v>
      </c>
      <c r="J362" s="6">
        <f t="shared" si="97"/>
        <v>1.2369126485018677E-2</v>
      </c>
      <c r="K362" s="4">
        <f t="shared" si="98"/>
        <v>6.989539710304791E-3</v>
      </c>
      <c r="L362">
        <f t="shared" si="101"/>
        <v>-1.648728981738754</v>
      </c>
      <c r="M362">
        <f>RSQ($D$3:D362,$B$3:B362)</f>
        <v>6.4565636453480318E-2</v>
      </c>
      <c r="N362">
        <v>330</v>
      </c>
      <c r="O362" t="str">
        <f t="shared" si="99"/>
        <v>buyY</v>
      </c>
      <c r="P362" t="str">
        <f t="shared" si="103"/>
        <v>buyhold</v>
      </c>
      <c r="Q362">
        <f t="shared" si="104"/>
        <v>-10</v>
      </c>
      <c r="R362">
        <f t="shared" si="105"/>
        <v>0</v>
      </c>
      <c r="S362">
        <f t="shared" si="106"/>
        <v>10</v>
      </c>
      <c r="T362">
        <f t="shared" si="107"/>
        <v>0</v>
      </c>
      <c r="U362">
        <f t="shared" si="102"/>
        <v>20</v>
      </c>
      <c r="V362">
        <f t="shared" si="108"/>
        <v>0</v>
      </c>
      <c r="W362">
        <f>IF(ABS(V362)&gt;0,V362*(C362-A362),0)</f>
        <v>0</v>
      </c>
      <c r="X362">
        <f>SUM($W$34:W362)</f>
        <v>280.1705416500003</v>
      </c>
      <c r="Y362">
        <f>IF(P362="close",X362,0)</f>
        <v>0</v>
      </c>
      <c r="Z362">
        <f t="shared" si="109"/>
        <v>0</v>
      </c>
    </row>
    <row r="363" spans="1:26">
      <c r="A363">
        <v>114.8779248</v>
      </c>
      <c r="B363" s="2">
        <f t="shared" si="92"/>
        <v>-3.3230949423969737E-2</v>
      </c>
      <c r="C363">
        <v>107.7989627</v>
      </c>
      <c r="D363" s="3">
        <f t="shared" si="93"/>
        <v>-1.3992135942691539E-2</v>
      </c>
      <c r="E363" s="3">
        <f t="shared" si="94"/>
        <v>-1.009748360999169E-2</v>
      </c>
      <c r="F363" s="3">
        <f>STDEV($E$3:E363)</f>
        <v>1.2713729000953144E-2</v>
      </c>
      <c r="G363" s="11">
        <f t="shared" si="100"/>
        <v>-0.79421888017549258</v>
      </c>
      <c r="H363" s="3">
        <f t="shared" si="95"/>
        <v>4.9557809101015132E-3</v>
      </c>
      <c r="I363" s="5">
        <f t="shared" si="96"/>
        <v>0.26633103766868232</v>
      </c>
      <c r="J363" s="6">
        <f t="shared" si="97"/>
        <v>1.2687091953781022E-2</v>
      </c>
      <c r="K363" s="4">
        <f t="shared" si="98"/>
        <v>-3.8946523326998488E-3</v>
      </c>
      <c r="L363">
        <f t="shared" si="101"/>
        <v>-0.79421888017549258</v>
      </c>
      <c r="M363">
        <f>RSQ($D$3:D363,$B$3:B363)</f>
        <v>6.7072472502230945E-2</v>
      </c>
      <c r="N363">
        <v>331</v>
      </c>
      <c r="O363" t="str">
        <f t="shared" si="99"/>
        <v/>
      </c>
      <c r="P363" t="str">
        <f t="shared" si="103"/>
        <v>buyhold</v>
      </c>
      <c r="Q363">
        <f t="shared" si="104"/>
        <v>-10</v>
      </c>
      <c r="R363">
        <f t="shared" si="105"/>
        <v>0</v>
      </c>
      <c r="S363">
        <f t="shared" si="106"/>
        <v>10</v>
      </c>
      <c r="T363">
        <f t="shared" si="107"/>
        <v>0</v>
      </c>
      <c r="U363">
        <f t="shared" si="102"/>
        <v>20</v>
      </c>
      <c r="V363">
        <f t="shared" si="108"/>
        <v>0</v>
      </c>
      <c r="W363">
        <f>IF(ABS(V363)&gt;0,V363*(C363-A363),0)</f>
        <v>0</v>
      </c>
      <c r="X363">
        <f>SUM($W$34:W363)</f>
        <v>280.1705416500003</v>
      </c>
      <c r="Y363">
        <f>IF(P363="close",X363,0)</f>
        <v>0</v>
      </c>
      <c r="Z363">
        <f t="shared" si="109"/>
        <v>0</v>
      </c>
    </row>
    <row r="364" spans="1:26">
      <c r="A364">
        <v>115.8499016</v>
      </c>
      <c r="B364" s="2">
        <f t="shared" si="92"/>
        <v>8.4609536748873546E-3</v>
      </c>
      <c r="C364">
        <v>109.3953909</v>
      </c>
      <c r="D364" s="3">
        <f t="shared" si="93"/>
        <v>1.4809309477706051E-2</v>
      </c>
      <c r="E364" s="3">
        <f t="shared" si="94"/>
        <v>6.8190476877386837E-3</v>
      </c>
      <c r="F364" s="3">
        <f>STDEV($E$3:E364)</f>
        <v>1.2700898984402144E-2</v>
      </c>
      <c r="G364" s="11">
        <f t="shared" si="100"/>
        <v>0.53689488406396213</v>
      </c>
      <c r="H364" s="3">
        <f t="shared" si="95"/>
        <v>5.7201185096534763E-3</v>
      </c>
      <c r="I364" s="5">
        <f t="shared" si="96"/>
        <v>0.26830820348914342</v>
      </c>
      <c r="J364" s="6">
        <f t="shared" si="97"/>
        <v>1.2431338947866764E-2</v>
      </c>
      <c r="K364" s="4">
        <f t="shared" si="98"/>
        <v>7.9902617899673678E-3</v>
      </c>
      <c r="L364">
        <f t="shared" si="101"/>
        <v>0.53689488406396213</v>
      </c>
      <c r="M364">
        <f>RSQ($D$3:D364,$B$3:B364)</f>
        <v>6.773269046877485E-2</v>
      </c>
      <c r="N364">
        <v>332</v>
      </c>
      <c r="O364" t="str">
        <f t="shared" si="99"/>
        <v/>
      </c>
      <c r="P364" t="str">
        <f t="shared" si="103"/>
        <v>close</v>
      </c>
      <c r="Q364">
        <f t="shared" si="104"/>
        <v>0</v>
      </c>
      <c r="R364">
        <f t="shared" si="105"/>
        <v>0</v>
      </c>
      <c r="S364">
        <f t="shared" si="106"/>
        <v>0</v>
      </c>
      <c r="T364">
        <f t="shared" si="107"/>
        <v>0</v>
      </c>
      <c r="U364">
        <f t="shared" si="102"/>
        <v>0</v>
      </c>
      <c r="V364">
        <f t="shared" si="108"/>
        <v>10</v>
      </c>
      <c r="W364">
        <f>IF(ABS(V364)&gt;0,V364*(C364-A364),0)</f>
        <v>-64.545107000000002</v>
      </c>
      <c r="X364">
        <f>SUM($W$34:W364)</f>
        <v>215.6254346500003</v>
      </c>
      <c r="Y364">
        <f>IF(P364="close",X364,0)</f>
        <v>215.6254346500003</v>
      </c>
      <c r="Z364">
        <f t="shared" si="109"/>
        <v>20</v>
      </c>
    </row>
    <row r="365" spans="1:26">
      <c r="A365">
        <v>115.6575917</v>
      </c>
      <c r="B365" s="2">
        <f t="shared" si="92"/>
        <v>-1.6599919149175861E-3</v>
      </c>
      <c r="C365">
        <v>108.4955289</v>
      </c>
      <c r="D365" s="3">
        <f t="shared" si="93"/>
        <v>-8.2257761739027609E-3</v>
      </c>
      <c r="E365" s="3">
        <f t="shared" si="94"/>
        <v>-1.2721539137354066E-2</v>
      </c>
      <c r="F365" s="3">
        <f>STDEV($E$3:E365)</f>
        <v>1.2701464921354107E-2</v>
      </c>
      <c r="G365" s="11">
        <f t="shared" si="100"/>
        <v>-1.0015804646254787</v>
      </c>
      <c r="H365" s="3">
        <f t="shared" si="95"/>
        <v>4.9539533192293145E-3</v>
      </c>
      <c r="I365" s="5">
        <f t="shared" si="96"/>
        <v>0.27601963097558618</v>
      </c>
      <c r="J365" s="6">
        <f t="shared" si="97"/>
        <v>1.2552818678773925E-2</v>
      </c>
      <c r="K365" s="4">
        <f t="shared" si="98"/>
        <v>4.4957629634513061E-3</v>
      </c>
      <c r="L365">
        <f t="shared" si="101"/>
        <v>-1.0015804646254787</v>
      </c>
      <c r="M365">
        <f>RSQ($D$3:D365,$B$3:B365)</f>
        <v>6.7802166895831614E-2</v>
      </c>
      <c r="N365">
        <v>333</v>
      </c>
      <c r="O365" t="str">
        <f t="shared" si="99"/>
        <v/>
      </c>
      <c r="P365" t="str">
        <f t="shared" si="103"/>
        <v/>
      </c>
      <c r="Q365">
        <f t="shared" si="104"/>
        <v>0</v>
      </c>
      <c r="R365">
        <f t="shared" si="105"/>
        <v>0</v>
      </c>
      <c r="S365">
        <f t="shared" si="106"/>
        <v>0</v>
      </c>
      <c r="T365">
        <f t="shared" si="107"/>
        <v>0</v>
      </c>
      <c r="U365">
        <f t="shared" si="102"/>
        <v>0</v>
      </c>
      <c r="V365">
        <f t="shared" si="108"/>
        <v>0</v>
      </c>
      <c r="W365">
        <f>IF(ABS(V365)&gt;0,V365*(C365-A365),0)</f>
        <v>0</v>
      </c>
      <c r="X365">
        <f>SUM($W$34:W365)</f>
        <v>215.6254346500003</v>
      </c>
      <c r="Y365">
        <f>IF(P365="close",X365,0)</f>
        <v>0</v>
      </c>
      <c r="Z365">
        <f t="shared" si="109"/>
        <v>0</v>
      </c>
    </row>
    <row r="366" spans="1:26">
      <c r="A366">
        <v>117.2300711</v>
      </c>
      <c r="B366" s="2">
        <f t="shared" si="92"/>
        <v>1.3595989479694535E-2</v>
      </c>
      <c r="C366">
        <v>108.0216497</v>
      </c>
      <c r="D366" s="3">
        <f t="shared" si="93"/>
        <v>-4.3677302171297033E-3</v>
      </c>
      <c r="E366" s="3">
        <f t="shared" si="94"/>
        <v>-1.2186990510527504E-2</v>
      </c>
      <c r="F366" s="3">
        <f>STDEV($E$3:E366)</f>
        <v>1.2700469453706155E-2</v>
      </c>
      <c r="G366" s="11">
        <f t="shared" si="100"/>
        <v>-0.95957008163750901</v>
      </c>
      <c r="H366" s="3">
        <f t="shared" si="95"/>
        <v>4.0718664673093678E-3</v>
      </c>
      <c r="I366" s="5">
        <f t="shared" si="96"/>
        <v>0.27562494305288526</v>
      </c>
      <c r="J366" s="6">
        <f t="shared" si="97"/>
        <v>1.2511307788514812E-2</v>
      </c>
      <c r="K366" s="4">
        <f t="shared" si="98"/>
        <v>7.8192602933978006E-3</v>
      </c>
      <c r="L366">
        <f t="shared" si="101"/>
        <v>-0.95957008163750901</v>
      </c>
      <c r="M366">
        <f>RSQ($D$3:D366,$B$3:B366)</f>
        <v>6.7092430245019721E-2</v>
      </c>
      <c r="N366">
        <v>334</v>
      </c>
      <c r="O366" t="str">
        <f t="shared" si="99"/>
        <v/>
      </c>
      <c r="P366" t="str">
        <f t="shared" si="103"/>
        <v/>
      </c>
      <c r="Q366">
        <f t="shared" si="104"/>
        <v>0</v>
      </c>
      <c r="R366">
        <f t="shared" si="105"/>
        <v>0</v>
      </c>
      <c r="S366">
        <f t="shared" si="106"/>
        <v>0</v>
      </c>
      <c r="T366">
        <f t="shared" si="107"/>
        <v>0</v>
      </c>
      <c r="U366">
        <f t="shared" si="102"/>
        <v>0</v>
      </c>
      <c r="V366">
        <f t="shared" si="108"/>
        <v>0</v>
      </c>
      <c r="W366">
        <f>IF(ABS(V366)&gt;0,V366*(C366-A366),0)</f>
        <v>0</v>
      </c>
      <c r="X366">
        <f>SUM($W$34:W366)</f>
        <v>215.6254346500003</v>
      </c>
      <c r="Y366">
        <f>IF(P366="close",X366,0)</f>
        <v>0</v>
      </c>
      <c r="Z366">
        <f t="shared" si="109"/>
        <v>0</v>
      </c>
    </row>
    <row r="367" spans="1:26">
      <c r="A367">
        <v>118.54728710000001</v>
      </c>
      <c r="B367" s="2">
        <f t="shared" si="92"/>
        <v>1.1236161401594526E-2</v>
      </c>
      <c r="C367">
        <v>106.77856389999999</v>
      </c>
      <c r="D367" s="3">
        <f t="shared" si="93"/>
        <v>-1.1507746858637384E-2</v>
      </c>
      <c r="E367" s="3">
        <f t="shared" si="94"/>
        <v>-1.752414363580463E-2</v>
      </c>
      <c r="F367" s="3">
        <f>STDEV($E$3:E367)</f>
        <v>1.2716633206446119E-2</v>
      </c>
      <c r="G367" s="11">
        <f t="shared" si="100"/>
        <v>-1.378048997034967</v>
      </c>
      <c r="H367" s="3">
        <f t="shared" si="95"/>
        <v>3.5272539942448767E-3</v>
      </c>
      <c r="I367" s="5">
        <f t="shared" si="96"/>
        <v>0.22152963934543804</v>
      </c>
      <c r="J367" s="6">
        <f t="shared" si="97"/>
        <v>1.2836859668869452E-2</v>
      </c>
      <c r="K367" s="4">
        <f t="shared" si="98"/>
        <v>6.016396777167244E-3</v>
      </c>
      <c r="L367">
        <f t="shared" si="101"/>
        <v>-1.378048997034967</v>
      </c>
      <c r="M367">
        <f>RSQ($D$3:D367,$B$3:B367)</f>
        <v>6.5805285880523492E-2</v>
      </c>
      <c r="N367">
        <v>335</v>
      </c>
      <c r="O367" t="str">
        <f t="shared" si="99"/>
        <v/>
      </c>
      <c r="P367" t="str">
        <f t="shared" si="103"/>
        <v/>
      </c>
      <c r="Q367">
        <f t="shared" si="104"/>
        <v>0</v>
      </c>
      <c r="R367">
        <f t="shared" si="105"/>
        <v>0</v>
      </c>
      <c r="S367">
        <f t="shared" si="106"/>
        <v>0</v>
      </c>
      <c r="T367">
        <f t="shared" si="107"/>
        <v>0</v>
      </c>
      <c r="U367">
        <f t="shared" si="102"/>
        <v>0</v>
      </c>
      <c r="V367">
        <f t="shared" si="108"/>
        <v>0</v>
      </c>
      <c r="W367">
        <f>IF(ABS(V367)&gt;0,V367*(C367-A367),0)</f>
        <v>0</v>
      </c>
      <c r="X367">
        <f>SUM($W$34:W367)</f>
        <v>215.6254346500003</v>
      </c>
      <c r="Y367">
        <f>IF(P367="close",X367,0)</f>
        <v>0</v>
      </c>
      <c r="Z367">
        <f t="shared" si="109"/>
        <v>0</v>
      </c>
    </row>
    <row r="368" spans="1:26">
      <c r="A368">
        <v>117.37636209999999</v>
      </c>
      <c r="B368" s="2">
        <f t="shared" si="92"/>
        <v>-9.8772821263491493E-3</v>
      </c>
      <c r="C368">
        <v>109.1331271</v>
      </c>
      <c r="D368" s="3">
        <f t="shared" si="93"/>
        <v>2.2050897801969796E-2</v>
      </c>
      <c r="E368" s="3">
        <f t="shared" si="94"/>
        <v>1.9585353256114532E-2</v>
      </c>
      <c r="F368" s="3">
        <f>STDEV($E$3:E368)</f>
        <v>1.274005290771878E-2</v>
      </c>
      <c r="G368" s="11">
        <f t="shared" si="100"/>
        <v>1.5373054882879182</v>
      </c>
      <c r="H368" s="3">
        <f t="shared" si="95"/>
        <v>4.1537205852264295E-3</v>
      </c>
      <c r="I368" s="5">
        <f t="shared" si="96"/>
        <v>0.17091503692779011</v>
      </c>
      <c r="J368" s="6">
        <f t="shared" si="97"/>
        <v>1.3263623444823621E-2</v>
      </c>
      <c r="K368" s="4">
        <f t="shared" si="98"/>
        <v>2.4655445458552634E-3</v>
      </c>
      <c r="L368">
        <f t="shared" si="101"/>
        <v>1.5373054882879182</v>
      </c>
      <c r="M368">
        <f>RSQ($D$3:D368,$B$3:B368)</f>
        <v>6.3420075290043093E-2</v>
      </c>
      <c r="N368">
        <v>336</v>
      </c>
      <c r="O368" t="str">
        <f t="shared" si="99"/>
        <v>sellY</v>
      </c>
      <c r="P368" t="str">
        <f t="shared" si="103"/>
        <v/>
      </c>
      <c r="Q368">
        <f t="shared" si="104"/>
        <v>10</v>
      </c>
      <c r="R368">
        <f t="shared" si="105"/>
        <v>0</v>
      </c>
      <c r="S368">
        <f t="shared" si="106"/>
        <v>-10</v>
      </c>
      <c r="T368">
        <f t="shared" si="107"/>
        <v>0</v>
      </c>
      <c r="U368">
        <f t="shared" si="102"/>
        <v>20</v>
      </c>
      <c r="V368">
        <f t="shared" si="108"/>
        <v>10</v>
      </c>
      <c r="W368">
        <f>IF(ABS(V368)&gt;0,V368*(C368-A368),0)</f>
        <v>-82.432349999999985</v>
      </c>
      <c r="X368">
        <f>SUM($W$34:W368)</f>
        <v>133.19308465000032</v>
      </c>
      <c r="Y368">
        <f>IF(P368="close",X368,0)</f>
        <v>0</v>
      </c>
      <c r="Z368">
        <f t="shared" si="109"/>
        <v>20</v>
      </c>
    </row>
    <row r="369" spans="1:26">
      <c r="A369">
        <v>117.18467459999999</v>
      </c>
      <c r="B369" s="2">
        <f t="shared" si="92"/>
        <v>-1.6331013891595168E-3</v>
      </c>
      <c r="C369">
        <v>110.69237990000001</v>
      </c>
      <c r="D369" s="3">
        <f t="shared" si="93"/>
        <v>1.4287621379814838E-2</v>
      </c>
      <c r="E369" s="3">
        <f t="shared" si="94"/>
        <v>1.0608679543798275E-2</v>
      </c>
      <c r="F369" s="3">
        <f>STDEV($E$3:E369)</f>
        <v>1.2734376297236259E-2</v>
      </c>
      <c r="G369" s="11">
        <f t="shared" si="100"/>
        <v>0.83307413697996946</v>
      </c>
      <c r="H369" s="3">
        <f t="shared" si="95"/>
        <v>3.9486661025974644E-3</v>
      </c>
      <c r="I369" s="5">
        <f t="shared" si="96"/>
        <v>0.1651607599940354</v>
      </c>
      <c r="J369" s="6">
        <f t="shared" si="97"/>
        <v>1.3026592055302192E-2</v>
      </c>
      <c r="K369" s="4">
        <f t="shared" si="98"/>
        <v>3.6789418360165635E-3</v>
      </c>
      <c r="L369">
        <f t="shared" si="101"/>
        <v>0.83307413697996946</v>
      </c>
      <c r="M369">
        <f>RSQ($D$3:D369,$B$3:B369)</f>
        <v>6.2992510207153352E-2</v>
      </c>
      <c r="N369">
        <v>337</v>
      </c>
      <c r="O369" t="str">
        <f t="shared" si="99"/>
        <v/>
      </c>
      <c r="P369" t="str">
        <f t="shared" si="103"/>
        <v>sellhold</v>
      </c>
      <c r="Q369">
        <f t="shared" si="104"/>
        <v>10</v>
      </c>
      <c r="R369">
        <f t="shared" si="105"/>
        <v>0</v>
      </c>
      <c r="S369">
        <f t="shared" si="106"/>
        <v>-10</v>
      </c>
      <c r="T369">
        <f t="shared" si="107"/>
        <v>0</v>
      </c>
      <c r="U369">
        <f t="shared" si="102"/>
        <v>20</v>
      </c>
      <c r="V369">
        <f t="shared" si="108"/>
        <v>0</v>
      </c>
      <c r="W369">
        <f>IF(ABS(V369)&gt;0,V369*(C369-A369),0)</f>
        <v>0</v>
      </c>
      <c r="X369">
        <f>SUM($W$34:W369)</f>
        <v>133.19308465000032</v>
      </c>
      <c r="Y369">
        <f>IF(P369="close",X369,0)</f>
        <v>0</v>
      </c>
      <c r="Z369">
        <f t="shared" si="109"/>
        <v>0</v>
      </c>
    </row>
    <row r="370" spans="1:26">
      <c r="A370">
        <v>118.1666886</v>
      </c>
      <c r="B370" s="2">
        <f t="shared" si="92"/>
        <v>8.3800548437927454E-3</v>
      </c>
      <c r="C370">
        <v>110.8655291</v>
      </c>
      <c r="D370" s="3">
        <f t="shared" si="93"/>
        <v>1.5642377565323034E-3</v>
      </c>
      <c r="E370" s="3">
        <f t="shared" si="94"/>
        <v>-3.738331420645391E-3</v>
      </c>
      <c r="F370" s="3">
        <f>STDEV($E$3:E370)</f>
        <v>1.2718642347397455E-2</v>
      </c>
      <c r="G370" s="11">
        <f t="shared" si="100"/>
        <v>-0.29392535134933995</v>
      </c>
      <c r="H370" s="3">
        <f t="shared" si="95"/>
        <v>3.9155175010356811E-3</v>
      </c>
      <c r="I370" s="5">
        <f t="shared" si="96"/>
        <v>0.16551820984434565</v>
      </c>
      <c r="J370" s="6">
        <f t="shared" si="97"/>
        <v>1.3033706849739899E-2</v>
      </c>
      <c r="K370" s="4">
        <f t="shared" si="98"/>
        <v>5.3025691771776944E-3</v>
      </c>
      <c r="L370">
        <f t="shared" si="101"/>
        <v>-0.29392535134933995</v>
      </c>
      <c r="M370">
        <f>RSQ($D$3:D370,$B$3:B370)</f>
        <v>6.3002494295334499E-2</v>
      </c>
      <c r="N370">
        <v>338</v>
      </c>
      <c r="O370" t="str">
        <f t="shared" si="99"/>
        <v/>
      </c>
      <c r="P370" t="str">
        <f t="shared" si="103"/>
        <v>close</v>
      </c>
      <c r="Q370">
        <f t="shared" si="104"/>
        <v>0</v>
      </c>
      <c r="R370">
        <f t="shared" si="105"/>
        <v>0</v>
      </c>
      <c r="S370">
        <f t="shared" si="106"/>
        <v>0</v>
      </c>
      <c r="T370">
        <f t="shared" si="107"/>
        <v>0</v>
      </c>
      <c r="U370">
        <f t="shared" si="102"/>
        <v>0</v>
      </c>
      <c r="V370">
        <f t="shared" si="108"/>
        <v>-10</v>
      </c>
      <c r="W370">
        <f>IF(ABS(V370)&gt;0,V370*(C370-A370),0)</f>
        <v>73.011594999999971</v>
      </c>
      <c r="X370">
        <f>SUM($W$34:W370)</f>
        <v>206.20467965000029</v>
      </c>
      <c r="Y370">
        <f>IF(P370="close",X370,0)</f>
        <v>206.20467965000029</v>
      </c>
      <c r="Z370">
        <f t="shared" si="109"/>
        <v>20</v>
      </c>
    </row>
    <row r="371" spans="1:26">
      <c r="A371">
        <v>119.1160663</v>
      </c>
      <c r="B371" s="2">
        <f t="shared" si="92"/>
        <v>8.0342244607842835E-3</v>
      </c>
      <c r="C371">
        <v>112.29181199999999</v>
      </c>
      <c r="D371" s="3">
        <f t="shared" si="93"/>
        <v>1.2864980770654975E-2</v>
      </c>
      <c r="E371" s="3">
        <f t="shared" si="94"/>
        <v>6.8208047270348054E-3</v>
      </c>
      <c r="F371" s="3">
        <f>STDEV($E$3:E371)</f>
        <v>1.2706090966791173E-2</v>
      </c>
      <c r="G371" s="11">
        <f t="shared" si="100"/>
        <v>0.53681378048227113</v>
      </c>
      <c r="H371" s="3">
        <f t="shared" si="95"/>
        <v>4.4326145425758884E-3</v>
      </c>
      <c r="I371" s="5">
        <f t="shared" si="96"/>
        <v>0.20058706461469272</v>
      </c>
      <c r="J371" s="6">
        <f t="shared" si="97"/>
        <v>1.3041891859453638E-2</v>
      </c>
      <c r="K371" s="4">
        <f t="shared" si="98"/>
        <v>6.04417604362017E-3</v>
      </c>
      <c r="L371">
        <f t="shared" si="101"/>
        <v>0.53681378048227113</v>
      </c>
      <c r="M371">
        <f>RSQ($D$3:D371,$B$3:B371)</f>
        <v>6.3528817626833073E-2</v>
      </c>
      <c r="N371">
        <v>339</v>
      </c>
      <c r="O371" t="str">
        <f t="shared" si="99"/>
        <v/>
      </c>
      <c r="P371" t="str">
        <f t="shared" si="103"/>
        <v/>
      </c>
      <c r="Q371">
        <f t="shared" si="104"/>
        <v>0</v>
      </c>
      <c r="R371">
        <f t="shared" si="105"/>
        <v>0</v>
      </c>
      <c r="S371">
        <f t="shared" si="106"/>
        <v>0</v>
      </c>
      <c r="T371">
        <f t="shared" si="107"/>
        <v>0</v>
      </c>
      <c r="U371">
        <f t="shared" si="102"/>
        <v>0</v>
      </c>
      <c r="V371">
        <f t="shared" si="108"/>
        <v>0</v>
      </c>
      <c r="W371">
        <f>IF(ABS(V371)&gt;0,V371*(C371-A371),0)</f>
        <v>0</v>
      </c>
      <c r="X371">
        <f>SUM($W$34:W371)</f>
        <v>206.20467965000029</v>
      </c>
      <c r="Y371">
        <f>IF(P371="close",X371,0)</f>
        <v>0</v>
      </c>
      <c r="Z371">
        <f t="shared" si="109"/>
        <v>0</v>
      </c>
    </row>
    <row r="372" spans="1:26">
      <c r="A372">
        <v>119.4831401</v>
      </c>
      <c r="B372" s="2">
        <f t="shared" si="92"/>
        <v>3.0816481050969695E-3</v>
      </c>
      <c r="C372">
        <v>109.90207030000001</v>
      </c>
      <c r="D372" s="3">
        <f t="shared" si="93"/>
        <v>-2.1281531194812207E-2</v>
      </c>
      <c r="E372" s="3">
        <f t="shared" si="94"/>
        <v>-2.5119284963262319E-2</v>
      </c>
      <c r="F372" s="3">
        <f>STDEV($E$3:E372)</f>
        <v>1.2756801418232619E-2</v>
      </c>
      <c r="G372" s="11">
        <f t="shared" si="100"/>
        <v>-1.9690895969706528</v>
      </c>
      <c r="H372" s="3">
        <f t="shared" si="95"/>
        <v>3.1981380241219064E-3</v>
      </c>
      <c r="I372" s="5">
        <f t="shared" si="96"/>
        <v>0.20755638623056838</v>
      </c>
      <c r="J372" s="6">
        <f t="shared" si="97"/>
        <v>1.3746851554720343E-2</v>
      </c>
      <c r="K372" s="4">
        <f t="shared" si="98"/>
        <v>3.8377537684501123E-3</v>
      </c>
      <c r="L372">
        <f t="shared" si="101"/>
        <v>-1.9690895969706528</v>
      </c>
      <c r="M372">
        <f>RSQ($D$3:D372,$B$3:B372)</f>
        <v>6.2648991994489908E-2</v>
      </c>
      <c r="N372">
        <v>340</v>
      </c>
      <c r="O372" t="str">
        <f t="shared" si="99"/>
        <v>buyY</v>
      </c>
      <c r="P372" t="str">
        <f t="shared" si="103"/>
        <v/>
      </c>
      <c r="Q372">
        <f t="shared" si="104"/>
        <v>-10</v>
      </c>
      <c r="R372">
        <f t="shared" si="105"/>
        <v>0</v>
      </c>
      <c r="S372">
        <f t="shared" si="106"/>
        <v>10</v>
      </c>
      <c r="T372">
        <f t="shared" si="107"/>
        <v>0</v>
      </c>
      <c r="U372">
        <f t="shared" si="102"/>
        <v>20</v>
      </c>
      <c r="V372">
        <f t="shared" si="108"/>
        <v>-10</v>
      </c>
      <c r="W372">
        <f>IF(ABS(V372)&gt;0,V372*(C372-A372),0)</f>
        <v>95.810697999999945</v>
      </c>
      <c r="X372">
        <f>SUM($W$34:W372)</f>
        <v>302.01537765000023</v>
      </c>
      <c r="Y372">
        <f>IF(P372="close",X372,0)</f>
        <v>0</v>
      </c>
      <c r="Z372">
        <f t="shared" si="109"/>
        <v>20</v>
      </c>
    </row>
    <row r="373" spans="1:26">
      <c r="A373">
        <v>117.3742477</v>
      </c>
      <c r="B373" s="2">
        <f t="shared" si="92"/>
        <v>-1.7650125350195764E-2</v>
      </c>
      <c r="C373">
        <v>108.6518033</v>
      </c>
      <c r="D373" s="3">
        <f t="shared" si="93"/>
        <v>-1.1376191518386782E-2</v>
      </c>
      <c r="E373" s="3">
        <f t="shared" si="94"/>
        <v>-9.6791152133103315E-3</v>
      </c>
      <c r="F373" s="3">
        <f>STDEV($E$3:E373)</f>
        <v>1.2749670703137364E-2</v>
      </c>
      <c r="G373" s="11">
        <f t="shared" si="100"/>
        <v>-0.759165898373246</v>
      </c>
      <c r="H373" s="3">
        <f t="shared" si="95"/>
        <v>2.7046485216932281E-3</v>
      </c>
      <c r="I373" s="5">
        <f t="shared" si="96"/>
        <v>0.24938773744861009</v>
      </c>
      <c r="J373" s="6">
        <f t="shared" si="97"/>
        <v>1.3954933205191498E-2</v>
      </c>
      <c r="K373" s="4">
        <f t="shared" si="98"/>
        <v>-1.6970763050764507E-3</v>
      </c>
      <c r="L373">
        <f t="shared" si="101"/>
        <v>-0.759165898373246</v>
      </c>
      <c r="M373">
        <f>RSQ($D$3:D373,$B$3:B373)</f>
        <v>6.3844187357664839E-2</v>
      </c>
      <c r="N373">
        <v>341</v>
      </c>
      <c r="O373" t="str">
        <f t="shared" si="99"/>
        <v/>
      </c>
      <c r="P373" t="str">
        <f t="shared" si="103"/>
        <v>buyhold</v>
      </c>
      <c r="Q373">
        <f t="shared" si="104"/>
        <v>-10</v>
      </c>
      <c r="R373">
        <f t="shared" si="105"/>
        <v>0</v>
      </c>
      <c r="S373">
        <f t="shared" si="106"/>
        <v>10</v>
      </c>
      <c r="T373">
        <f t="shared" si="107"/>
        <v>0</v>
      </c>
      <c r="U373">
        <f t="shared" si="102"/>
        <v>20</v>
      </c>
      <c r="V373">
        <f t="shared" si="108"/>
        <v>0</v>
      </c>
      <c r="W373">
        <f>IF(ABS(V373)&gt;0,V373*(C373-A373),0)</f>
        <v>0</v>
      </c>
      <c r="X373">
        <f>SUM($W$34:W373)</f>
        <v>302.01537765000023</v>
      </c>
      <c r="Y373">
        <f>IF(P373="close",X373,0)</f>
        <v>0</v>
      </c>
      <c r="Z373">
        <f t="shared" si="109"/>
        <v>0</v>
      </c>
    </row>
    <row r="374" spans="1:26">
      <c r="A374">
        <v>116.18657</v>
      </c>
      <c r="B374" s="2">
        <f t="shared" si="92"/>
        <v>-1.0118724705572658E-2</v>
      </c>
      <c r="C374">
        <v>108.3508181</v>
      </c>
      <c r="D374" s="3">
        <f t="shared" si="93"/>
        <v>-2.7701813578643064E-3</v>
      </c>
      <c r="E374" s="3">
        <f t="shared" si="94"/>
        <v>-3.3349690457555852E-3</v>
      </c>
      <c r="F374" s="3">
        <f>STDEV($E$3:E374)</f>
        <v>1.2733705185033906E-2</v>
      </c>
      <c r="G374" s="11">
        <f t="shared" si="100"/>
        <v>-0.2619009155069193</v>
      </c>
      <c r="H374" s="3">
        <f t="shared" si="95"/>
        <v>3.0485167765399029E-3</v>
      </c>
      <c r="I374" s="5">
        <f t="shared" si="96"/>
        <v>0.24545870758602281</v>
      </c>
      <c r="J374" s="6">
        <f t="shared" si="97"/>
        <v>1.3741015852311767E-2</v>
      </c>
      <c r="K374" s="4">
        <f t="shared" si="98"/>
        <v>5.6478768789127885E-4</v>
      </c>
      <c r="L374">
        <f t="shared" si="101"/>
        <v>-0.2619009155069193</v>
      </c>
      <c r="M374">
        <f>RSQ($D$3:D374,$B$3:B374)</f>
        <v>6.3976076706256269E-2</v>
      </c>
      <c r="N374">
        <v>342</v>
      </c>
      <c r="O374" t="str">
        <f t="shared" si="99"/>
        <v/>
      </c>
      <c r="P374" t="str">
        <f t="shared" si="103"/>
        <v>close</v>
      </c>
      <c r="Q374">
        <f t="shared" si="104"/>
        <v>0</v>
      </c>
      <c r="R374">
        <f t="shared" si="105"/>
        <v>0</v>
      </c>
      <c r="S374">
        <f t="shared" si="106"/>
        <v>0</v>
      </c>
      <c r="T374">
        <f t="shared" si="107"/>
        <v>0</v>
      </c>
      <c r="U374">
        <f t="shared" si="102"/>
        <v>0</v>
      </c>
      <c r="V374">
        <f t="shared" si="108"/>
        <v>10</v>
      </c>
      <c r="W374">
        <f>IF(ABS(V374)&gt;0,V374*(C374-A374),0)</f>
        <v>-78.357519000000053</v>
      </c>
      <c r="X374">
        <f>SUM($W$34:W374)</f>
        <v>223.65785865000018</v>
      </c>
      <c r="Y374">
        <f>IF(P374="close",X374,0)</f>
        <v>223.65785865000018</v>
      </c>
      <c r="Z374">
        <f t="shared" si="109"/>
        <v>20</v>
      </c>
    </row>
    <row r="375" spans="1:26">
      <c r="A375">
        <v>116.0525329</v>
      </c>
      <c r="B375" s="2">
        <f t="shared" si="92"/>
        <v>-1.1536367757478379E-3</v>
      </c>
      <c r="C375">
        <v>108.2923296</v>
      </c>
      <c r="D375" s="3">
        <f t="shared" si="93"/>
        <v>-5.3980672251145397E-4</v>
      </c>
      <c r="E375" s="3">
        <f t="shared" si="94"/>
        <v>-3.4454343971521192E-3</v>
      </c>
      <c r="F375" s="3">
        <f>STDEV($E$3:E375)</f>
        <v>1.2717879569470044E-2</v>
      </c>
      <c r="G375" s="11">
        <f t="shared" si="100"/>
        <v>-0.27091264532989212</v>
      </c>
      <c r="H375" s="3">
        <f t="shared" si="95"/>
        <v>3.229785909231557E-3</v>
      </c>
      <c r="I375" s="5">
        <f t="shared" si="96"/>
        <v>0.28098812503680654</v>
      </c>
      <c r="J375" s="6">
        <f t="shared" si="97"/>
        <v>1.3727070360667207E-2</v>
      </c>
      <c r="K375" s="4">
        <f t="shared" si="98"/>
        <v>2.9056276746406654E-3</v>
      </c>
      <c r="L375">
        <f t="shared" si="101"/>
        <v>-0.27091264532989212</v>
      </c>
      <c r="M375">
        <f>RSQ($D$3:D375,$B$3:B375)</f>
        <v>6.398347261243488E-2</v>
      </c>
      <c r="N375">
        <v>343</v>
      </c>
      <c r="O375" t="str">
        <f t="shared" si="99"/>
        <v/>
      </c>
      <c r="P375" t="str">
        <f t="shared" si="103"/>
        <v/>
      </c>
      <c r="Q375">
        <f t="shared" si="104"/>
        <v>0</v>
      </c>
      <c r="R375">
        <f t="shared" si="105"/>
        <v>0</v>
      </c>
      <c r="S375">
        <f t="shared" si="106"/>
        <v>0</v>
      </c>
      <c r="T375">
        <f t="shared" si="107"/>
        <v>0</v>
      </c>
      <c r="U375">
        <f t="shared" si="102"/>
        <v>0</v>
      </c>
      <c r="V375">
        <f t="shared" si="108"/>
        <v>0</v>
      </c>
      <c r="W375">
        <f>IF(ABS(V375)&gt;0,V375*(C375-A375),0)</f>
        <v>0</v>
      </c>
      <c r="X375">
        <f>SUM($W$34:W375)</f>
        <v>223.65785865000018</v>
      </c>
      <c r="Y375">
        <f>IF(P375="close",X375,0)</f>
        <v>0</v>
      </c>
      <c r="Z375">
        <f t="shared" si="109"/>
        <v>0</v>
      </c>
    </row>
    <row r="376" spans="1:26">
      <c r="A376">
        <v>115.345197</v>
      </c>
      <c r="B376" s="2">
        <f t="shared" si="92"/>
        <v>-6.0949630509960539E-3</v>
      </c>
      <c r="C376">
        <v>106.5418174</v>
      </c>
      <c r="D376" s="3">
        <f t="shared" si="93"/>
        <v>-1.6164692425270376E-2</v>
      </c>
      <c r="E376" s="3">
        <f t="shared" si="94"/>
        <v>-1.6911044154210221E-2</v>
      </c>
      <c r="F376" s="3">
        <f>STDEV($E$3:E376)</f>
        <v>1.2731095379054615E-2</v>
      </c>
      <c r="G376" s="11">
        <f t="shared" si="100"/>
        <v>-1.3283259335274888</v>
      </c>
      <c r="H376" s="3">
        <f t="shared" si="95"/>
        <v>2.4480040028075265E-3</v>
      </c>
      <c r="I376" s="5">
        <f t="shared" si="96"/>
        <v>0.27918992447207591</v>
      </c>
      <c r="J376" s="6">
        <f t="shared" si="97"/>
        <v>1.4026093291836171E-2</v>
      </c>
      <c r="K376" s="4">
        <f t="shared" si="98"/>
        <v>7.4635172893984482E-4</v>
      </c>
      <c r="L376">
        <f t="shared" si="101"/>
        <v>-1.3283259335274888</v>
      </c>
      <c r="M376">
        <f>RSQ($D$3:D376,$B$3:B376)</f>
        <v>6.4524173049967964E-2</v>
      </c>
      <c r="N376">
        <v>344</v>
      </c>
      <c r="O376" t="str">
        <f t="shared" si="99"/>
        <v/>
      </c>
      <c r="P376" t="str">
        <f t="shared" si="103"/>
        <v/>
      </c>
      <c r="Q376">
        <f t="shared" si="104"/>
        <v>0</v>
      </c>
      <c r="R376">
        <f t="shared" si="105"/>
        <v>0</v>
      </c>
      <c r="S376">
        <f t="shared" si="106"/>
        <v>0</v>
      </c>
      <c r="T376">
        <f t="shared" si="107"/>
        <v>0</v>
      </c>
      <c r="U376">
        <f t="shared" si="102"/>
        <v>0</v>
      </c>
      <c r="V376">
        <f t="shared" si="108"/>
        <v>0</v>
      </c>
      <c r="W376">
        <f>IF(ABS(V376)&gt;0,V376*(C376-A376),0)</f>
        <v>0</v>
      </c>
      <c r="X376">
        <f>SUM($W$34:W376)</f>
        <v>223.65785865000018</v>
      </c>
      <c r="Y376">
        <f>IF(P376="close",X376,0)</f>
        <v>0</v>
      </c>
      <c r="Z376">
        <f t="shared" si="109"/>
        <v>0</v>
      </c>
    </row>
    <row r="377" spans="1:26">
      <c r="A377">
        <v>114.43750489999999</v>
      </c>
      <c r="B377" s="2">
        <f t="shared" si="92"/>
        <v>-7.8693532423374825E-3</v>
      </c>
      <c r="C377">
        <v>106.4805199</v>
      </c>
      <c r="D377" s="3">
        <f t="shared" si="93"/>
        <v>-5.7533747307744818E-4</v>
      </c>
      <c r="E377" s="3">
        <f t="shared" si="94"/>
        <v>-6.8020010372694679E-4</v>
      </c>
      <c r="F377" s="3">
        <f>STDEV($E$3:E377)</f>
        <v>1.2714114215663435E-2</v>
      </c>
      <c r="G377" s="11">
        <f t="shared" si="100"/>
        <v>-5.3499606200560886E-2</v>
      </c>
      <c r="H377" s="3">
        <f t="shared" si="95"/>
        <v>2.1696379347452524E-3</v>
      </c>
      <c r="I377" s="5">
        <f t="shared" si="96"/>
        <v>0.26238182993072007</v>
      </c>
      <c r="J377" s="6">
        <f t="shared" si="97"/>
        <v>1.3930201269602618E-2</v>
      </c>
      <c r="K377" s="4">
        <f t="shared" si="98"/>
        <v>1.0486263064949861E-4</v>
      </c>
      <c r="L377">
        <f t="shared" si="101"/>
        <v>-5.3499606200560886E-2</v>
      </c>
      <c r="M377">
        <f>RSQ($D$3:D377,$B$3:B377)</f>
        <v>6.4506845543743599E-2</v>
      </c>
      <c r="N377">
        <v>345</v>
      </c>
      <c r="O377" t="str">
        <f t="shared" si="99"/>
        <v/>
      </c>
      <c r="P377" t="str">
        <f t="shared" si="103"/>
        <v/>
      </c>
      <c r="Q377">
        <f t="shared" si="104"/>
        <v>0</v>
      </c>
      <c r="R377">
        <f t="shared" si="105"/>
        <v>0</v>
      </c>
      <c r="S377">
        <f t="shared" si="106"/>
        <v>0</v>
      </c>
      <c r="T377">
        <f t="shared" si="107"/>
        <v>0</v>
      </c>
      <c r="U377">
        <f t="shared" si="102"/>
        <v>0</v>
      </c>
      <c r="V377">
        <f t="shared" si="108"/>
        <v>0</v>
      </c>
      <c r="W377">
        <f>IF(ABS(V377)&gt;0,V377*(C377-A377),0)</f>
        <v>0</v>
      </c>
      <c r="X377">
        <f>SUM($W$34:W377)</f>
        <v>223.65785865000018</v>
      </c>
      <c r="Y377">
        <f>IF(P377="close",X377,0)</f>
        <v>0</v>
      </c>
      <c r="Z377">
        <f t="shared" si="109"/>
        <v>0</v>
      </c>
    </row>
    <row r="378" spans="1:26">
      <c r="A378">
        <v>114.0321194</v>
      </c>
      <c r="B378" s="2">
        <f t="shared" si="92"/>
        <v>-3.5424181989482909E-3</v>
      </c>
      <c r="C378">
        <v>104.1262768</v>
      </c>
      <c r="D378" s="3">
        <f t="shared" si="93"/>
        <v>-2.2109613121827038E-2</v>
      </c>
      <c r="E378" s="3">
        <f t="shared" si="94"/>
        <v>-2.2310999139183593E-2</v>
      </c>
      <c r="F378" s="3">
        <f>STDEV($E$3:E378)</f>
        <v>1.2749229756417894E-2</v>
      </c>
      <c r="G378" s="11">
        <f t="shared" si="100"/>
        <v>-1.7499880044088432</v>
      </c>
      <c r="H378" s="3">
        <f t="shared" si="95"/>
        <v>1.2610406037986824E-3</v>
      </c>
      <c r="I378" s="5">
        <f t="shared" si="96"/>
        <v>0.2991331138589815</v>
      </c>
      <c r="J378" s="6">
        <f t="shared" si="97"/>
        <v>1.4582084154668391E-2</v>
      </c>
      <c r="K378" s="4">
        <f t="shared" si="98"/>
        <v>2.0138601735655523E-4</v>
      </c>
      <c r="L378">
        <f t="shared" si="101"/>
        <v>-1.7499880044088432</v>
      </c>
      <c r="M378">
        <f>RSQ($D$3:D378,$B$3:B378)</f>
        <v>6.4705071132270545E-2</v>
      </c>
      <c r="N378">
        <v>346</v>
      </c>
      <c r="O378" t="str">
        <f t="shared" si="99"/>
        <v>buyY</v>
      </c>
      <c r="P378" t="str">
        <f t="shared" si="103"/>
        <v/>
      </c>
      <c r="Q378">
        <f t="shared" si="104"/>
        <v>-10</v>
      </c>
      <c r="R378">
        <f t="shared" si="105"/>
        <v>0</v>
      </c>
      <c r="S378">
        <f t="shared" si="106"/>
        <v>10</v>
      </c>
      <c r="T378">
        <f t="shared" si="107"/>
        <v>0</v>
      </c>
      <c r="U378">
        <f t="shared" si="102"/>
        <v>20</v>
      </c>
      <c r="V378">
        <f t="shared" si="108"/>
        <v>-10</v>
      </c>
      <c r="W378">
        <f>IF(ABS(V378)&gt;0,V378*(C378-A378),0)</f>
        <v>99.058425999999997</v>
      </c>
      <c r="X378">
        <f>SUM($W$34:W378)</f>
        <v>322.71628465000015</v>
      </c>
      <c r="Y378">
        <f>IF(P378="close",X378,0)</f>
        <v>0</v>
      </c>
      <c r="Z378">
        <f t="shared" si="109"/>
        <v>20</v>
      </c>
    </row>
    <row r="379" spans="1:26">
      <c r="A379">
        <v>115.99596</v>
      </c>
      <c r="B379" s="2">
        <f t="shared" si="92"/>
        <v>1.7221819697231702E-2</v>
      </c>
      <c r="C379">
        <v>103.4331433</v>
      </c>
      <c r="D379" s="3">
        <f t="shared" si="93"/>
        <v>-6.6566626724907721E-3</v>
      </c>
      <c r="E379" s="3">
        <f t="shared" si="94"/>
        <v>-1.1305184965459255E-2</v>
      </c>
      <c r="F379" s="3">
        <f>STDEV($E$3:E379)</f>
        <v>1.2745457898682878E-2</v>
      </c>
      <c r="G379" s="11">
        <f t="shared" si="100"/>
        <v>-0.88699716050433453</v>
      </c>
      <c r="H379" s="3">
        <f t="shared" si="95"/>
        <v>5.7814451579760997E-4</v>
      </c>
      <c r="I379" s="5">
        <f t="shared" si="96"/>
        <v>0.23635004016591588</v>
      </c>
      <c r="J379" s="6">
        <f t="shared" si="97"/>
        <v>1.4608610216004568E-2</v>
      </c>
      <c r="K379" s="4">
        <f t="shared" si="98"/>
        <v>4.6485222929684832E-3</v>
      </c>
      <c r="L379">
        <f t="shared" si="101"/>
        <v>-0.88699716050433453</v>
      </c>
      <c r="M379">
        <f>RSQ($D$3:D379,$B$3:B379)</f>
        <v>6.3484795583373069E-2</v>
      </c>
      <c r="N379">
        <v>347</v>
      </c>
      <c r="O379" t="str">
        <f t="shared" si="99"/>
        <v/>
      </c>
      <c r="P379" t="str">
        <f t="shared" si="103"/>
        <v>buyhold</v>
      </c>
      <c r="Q379">
        <f t="shared" si="104"/>
        <v>-10</v>
      </c>
      <c r="R379">
        <f t="shared" si="105"/>
        <v>0</v>
      </c>
      <c r="S379">
        <f t="shared" si="106"/>
        <v>10</v>
      </c>
      <c r="T379">
        <f t="shared" si="107"/>
        <v>0</v>
      </c>
      <c r="U379">
        <f t="shared" si="102"/>
        <v>20</v>
      </c>
      <c r="V379">
        <f t="shared" si="108"/>
        <v>0</v>
      </c>
      <c r="W379">
        <f>IF(ABS(V379)&gt;0,V379*(C379-A379),0)</f>
        <v>0</v>
      </c>
      <c r="X379">
        <f>SUM($W$34:W379)</f>
        <v>322.71628465000015</v>
      </c>
      <c r="Y379">
        <f>IF(P379="close",X379,0)</f>
        <v>0</v>
      </c>
      <c r="Z379">
        <f t="shared" si="109"/>
        <v>0</v>
      </c>
    </row>
    <row r="380" spans="1:26">
      <c r="A380">
        <v>114.7061367</v>
      </c>
      <c r="B380" s="2">
        <f t="shared" si="92"/>
        <v>-1.1119553646523507E-2</v>
      </c>
      <c r="C380">
        <v>103.3475619</v>
      </c>
      <c r="D380" s="3">
        <f t="shared" si="93"/>
        <v>-8.2740790108034223E-4</v>
      </c>
      <c r="E380" s="3">
        <f t="shared" si="94"/>
        <v>9.799585410215938E-4</v>
      </c>
      <c r="F380" s="3">
        <f>STDEV($E$3:E380)</f>
        <v>1.2728659190028101E-2</v>
      </c>
      <c r="G380" s="11">
        <f t="shared" si="100"/>
        <v>7.698835567765959E-2</v>
      </c>
      <c r="H380" s="3">
        <f t="shared" si="95"/>
        <v>9.0201780606213497E-4</v>
      </c>
      <c r="I380" s="5">
        <f t="shared" si="96"/>
        <v>0.24365944302190146</v>
      </c>
      <c r="J380" s="6">
        <f t="shared" si="97"/>
        <v>1.4546069215646643E-2</v>
      </c>
      <c r="K380" s="4">
        <f t="shared" si="98"/>
        <v>-1.8073664421019359E-3</v>
      </c>
      <c r="L380">
        <f t="shared" si="101"/>
        <v>7.698835567765959E-2</v>
      </c>
      <c r="M380">
        <f>RSQ($D$3:D380,$B$3:B380)</f>
        <v>6.3439327397776302E-2</v>
      </c>
      <c r="N380">
        <v>348</v>
      </c>
      <c r="O380" t="str">
        <f t="shared" si="99"/>
        <v/>
      </c>
      <c r="P380" t="str">
        <f t="shared" si="103"/>
        <v>close</v>
      </c>
      <c r="Q380">
        <f t="shared" si="104"/>
        <v>0</v>
      </c>
      <c r="R380">
        <f t="shared" si="105"/>
        <v>0</v>
      </c>
      <c r="S380">
        <f t="shared" si="106"/>
        <v>0</v>
      </c>
      <c r="T380">
        <f t="shared" si="107"/>
        <v>0</v>
      </c>
      <c r="U380">
        <f t="shared" si="102"/>
        <v>0</v>
      </c>
      <c r="V380">
        <f t="shared" si="108"/>
        <v>10</v>
      </c>
      <c r="W380">
        <f>IF(ABS(V380)&gt;0,V380*(C380-A380),0)</f>
        <v>-113.585748</v>
      </c>
      <c r="X380">
        <f>SUM($W$34:W380)</f>
        <v>209.13053665000015</v>
      </c>
      <c r="Y380">
        <f>IF(P380="close",X380,0)</f>
        <v>209.13053665000015</v>
      </c>
      <c r="Z380">
        <f t="shared" si="109"/>
        <v>20</v>
      </c>
    </row>
    <row r="381" spans="1:26">
      <c r="A381">
        <v>113.69952259999999</v>
      </c>
      <c r="B381" s="2">
        <f t="shared" si="92"/>
        <v>-8.7755906437044819E-3</v>
      </c>
      <c r="C381">
        <v>101.070284</v>
      </c>
      <c r="D381" s="3">
        <f t="shared" si="93"/>
        <v>-2.2035139079560631E-2</v>
      </c>
      <c r="E381" s="3">
        <f t="shared" si="94"/>
        <v>-1.9836973631460496E-2</v>
      </c>
      <c r="F381" s="3">
        <f>STDEV($E$3:E381)</f>
        <v>1.2752276809712198E-2</v>
      </c>
      <c r="G381" s="11">
        <f t="shared" si="100"/>
        <v>-1.5555632870478906</v>
      </c>
      <c r="H381" s="3">
        <f t="shared" si="95"/>
        <v>3.1252639035669915E-4</v>
      </c>
      <c r="I381" s="5">
        <f t="shared" si="96"/>
        <v>0.28609947072428432</v>
      </c>
      <c r="J381" s="6">
        <f t="shared" si="97"/>
        <v>1.511193814178778E-2</v>
      </c>
      <c r="K381" s="4">
        <f t="shared" si="98"/>
        <v>-2.1981654481001344E-3</v>
      </c>
      <c r="L381">
        <f t="shared" si="101"/>
        <v>-1.5555632870478906</v>
      </c>
      <c r="M381">
        <f>RSQ($D$3:D381,$B$3:B381)</f>
        <v>6.4465248759921795E-2</v>
      </c>
      <c r="N381">
        <v>349</v>
      </c>
      <c r="O381" t="str">
        <f t="shared" si="99"/>
        <v>buyY</v>
      </c>
      <c r="P381" t="str">
        <f t="shared" si="103"/>
        <v/>
      </c>
      <c r="Q381">
        <f t="shared" si="104"/>
        <v>-10</v>
      </c>
      <c r="R381">
        <f t="shared" si="105"/>
        <v>0</v>
      </c>
      <c r="S381">
        <f t="shared" si="106"/>
        <v>10</v>
      </c>
      <c r="T381">
        <f t="shared" si="107"/>
        <v>0</v>
      </c>
      <c r="U381">
        <f t="shared" si="102"/>
        <v>20</v>
      </c>
      <c r="V381">
        <f t="shared" si="108"/>
        <v>-10</v>
      </c>
      <c r="W381">
        <f>IF(ABS(V381)&gt;0,V381*(C381-A381),0)</f>
        <v>126.29238599999994</v>
      </c>
      <c r="X381">
        <f>SUM($W$34:W381)</f>
        <v>335.42292265000009</v>
      </c>
      <c r="Y381">
        <f>IF(P381="close",X381,0)</f>
        <v>0</v>
      </c>
      <c r="Z381">
        <f t="shared" si="109"/>
        <v>20</v>
      </c>
    </row>
    <row r="382" spans="1:26">
      <c r="A382">
        <v>113.26138589999999</v>
      </c>
      <c r="B382" s="2">
        <f t="shared" si="92"/>
        <v>-3.8534612105750495E-3</v>
      </c>
      <c r="C382">
        <v>101.0076861</v>
      </c>
      <c r="D382" s="3">
        <f t="shared" si="93"/>
        <v>-6.1935019396997134E-4</v>
      </c>
      <c r="E382" s="3">
        <f t="shared" si="94"/>
        <v>2.6231621257009885E-4</v>
      </c>
      <c r="F382" s="3">
        <f>STDEV($E$3:E382)</f>
        <v>1.2735457797391145E-2</v>
      </c>
      <c r="G382" s="11">
        <f t="shared" si="100"/>
        <v>2.0597313166381366E-2</v>
      </c>
      <c r="H382" s="3">
        <f t="shared" si="95"/>
        <v>1.3833116272616929E-4</v>
      </c>
      <c r="I382" s="5">
        <f t="shared" si="96"/>
        <v>0.26469646728688001</v>
      </c>
      <c r="J382" s="6">
        <f t="shared" si="97"/>
        <v>1.5023865268442392E-2</v>
      </c>
      <c r="K382" s="4">
        <f t="shared" si="98"/>
        <v>-8.8166640654007019E-4</v>
      </c>
      <c r="L382">
        <f t="shared" si="101"/>
        <v>2.0597313166381366E-2</v>
      </c>
      <c r="M382">
        <f>RSQ($D$3:D382,$B$3:B382)</f>
        <v>6.4470540485830674E-2</v>
      </c>
      <c r="N382">
        <v>350</v>
      </c>
      <c r="O382" t="str">
        <f t="shared" si="99"/>
        <v/>
      </c>
      <c r="P382" t="str">
        <f t="shared" si="103"/>
        <v>close</v>
      </c>
      <c r="Q382">
        <f t="shared" si="104"/>
        <v>0</v>
      </c>
      <c r="R382">
        <f t="shared" si="105"/>
        <v>0</v>
      </c>
      <c r="S382">
        <f t="shared" si="106"/>
        <v>0</v>
      </c>
      <c r="T382">
        <f t="shared" si="107"/>
        <v>0</v>
      </c>
      <c r="U382">
        <f t="shared" si="102"/>
        <v>0</v>
      </c>
      <c r="V382">
        <f t="shared" si="108"/>
        <v>10</v>
      </c>
      <c r="W382">
        <f>IF(ABS(V382)&gt;0,V382*(C382-A382),0)</f>
        <v>-122.53699799999993</v>
      </c>
      <c r="X382">
        <f>SUM($W$34:W382)</f>
        <v>212.88592465000016</v>
      </c>
      <c r="Y382">
        <f>IF(P382="close",X382,0)</f>
        <v>212.88592465000016</v>
      </c>
      <c r="Z382">
        <f t="shared" si="109"/>
        <v>20</v>
      </c>
    </row>
    <row r="383" spans="1:26">
      <c r="A383">
        <v>113.30727280000001</v>
      </c>
      <c r="B383" s="2">
        <f t="shared" si="92"/>
        <v>4.0514160793094709E-4</v>
      </c>
      <c r="C383">
        <v>99.137136220000002</v>
      </c>
      <c r="D383" s="3">
        <f t="shared" si="93"/>
        <v>-1.8518886554317361E-2</v>
      </c>
      <c r="E383" s="3">
        <f t="shared" si="94"/>
        <v>-1.7953092298197842E-2</v>
      </c>
      <c r="F383" s="3">
        <f>STDEV($E$3:E383)</f>
        <v>1.2751438075141196E-2</v>
      </c>
      <c r="G383" s="11">
        <f t="shared" si="100"/>
        <v>-1.4079268700835572</v>
      </c>
      <c r="H383" s="3">
        <f t="shared" si="95"/>
        <v>-6.7255186162030285E-4</v>
      </c>
      <c r="I383" s="5">
        <f t="shared" si="96"/>
        <v>0.26350689095102786</v>
      </c>
      <c r="J383" s="6">
        <f t="shared" si="97"/>
        <v>1.5362407161772351E-2</v>
      </c>
      <c r="K383" s="4">
        <f t="shared" si="98"/>
        <v>-5.6579425611951871E-4</v>
      </c>
      <c r="L383">
        <f t="shared" si="101"/>
        <v>-1.4079268700835572</v>
      </c>
      <c r="M383">
        <f>RSQ($D$3:D383,$B$3:B383)</f>
        <v>6.4144055477975456E-2</v>
      </c>
      <c r="N383">
        <v>351</v>
      </c>
      <c r="O383" t="str">
        <f t="shared" si="99"/>
        <v/>
      </c>
      <c r="P383" t="str">
        <f t="shared" si="103"/>
        <v/>
      </c>
      <c r="Q383">
        <f t="shared" si="104"/>
        <v>0</v>
      </c>
      <c r="R383">
        <f t="shared" si="105"/>
        <v>0</v>
      </c>
      <c r="S383">
        <f t="shared" si="106"/>
        <v>0</v>
      </c>
      <c r="T383">
        <f t="shared" si="107"/>
        <v>0</v>
      </c>
      <c r="U383">
        <f t="shared" si="102"/>
        <v>0</v>
      </c>
      <c r="V383">
        <f t="shared" si="108"/>
        <v>0</v>
      </c>
      <c r="W383">
        <f>IF(ABS(V383)&gt;0,V383*(C383-A383),0)</f>
        <v>0</v>
      </c>
      <c r="X383">
        <f>SUM($W$34:W383)</f>
        <v>212.88592465000016</v>
      </c>
      <c r="Y383">
        <f>IF(P383="close",X383,0)</f>
        <v>0</v>
      </c>
      <c r="Z383">
        <f t="shared" si="109"/>
        <v>0</v>
      </c>
    </row>
    <row r="384" spans="1:26">
      <c r="A384">
        <v>112.2839649</v>
      </c>
      <c r="B384" s="2">
        <f t="shared" si="92"/>
        <v>-9.0312640549231014E-3</v>
      </c>
      <c r="C384">
        <v>95.332216110000005</v>
      </c>
      <c r="D384" s="3">
        <f t="shared" si="93"/>
        <v>-3.8380371423644068E-2</v>
      </c>
      <c r="E384" s="3">
        <f t="shared" si="94"/>
        <v>-3.306997972150786E-2</v>
      </c>
      <c r="F384" s="3">
        <f>STDEV($E$3:E384)</f>
        <v>1.2845442993052958E-2</v>
      </c>
      <c r="G384" s="11">
        <f t="shared" si="100"/>
        <v>-2.5744522582360676</v>
      </c>
      <c r="H384" s="3">
        <f t="shared" si="95"/>
        <v>-2.1093116588565245E-3</v>
      </c>
      <c r="I384" s="5">
        <f t="shared" si="96"/>
        <v>0.35444429747735218</v>
      </c>
      <c r="J384" s="6">
        <f t="shared" si="97"/>
        <v>1.663809489948152E-2</v>
      </c>
      <c r="K384" s="4">
        <f t="shared" si="98"/>
        <v>-5.3103917021362062E-3</v>
      </c>
      <c r="L384">
        <f t="shared" si="101"/>
        <v>-2.5744522582360676</v>
      </c>
      <c r="M384">
        <f>RSQ($D$3:D384,$B$3:B384)</f>
        <v>6.5451074281968682E-2</v>
      </c>
      <c r="N384">
        <v>352</v>
      </c>
      <c r="O384" t="str">
        <f t="shared" si="99"/>
        <v>buyY</v>
      </c>
      <c r="P384" t="str">
        <f t="shared" si="103"/>
        <v/>
      </c>
      <c r="Q384">
        <f t="shared" si="104"/>
        <v>-20</v>
      </c>
      <c r="R384">
        <f t="shared" si="105"/>
        <v>-10</v>
      </c>
      <c r="S384">
        <f t="shared" si="106"/>
        <v>20</v>
      </c>
      <c r="T384">
        <f t="shared" si="107"/>
        <v>10</v>
      </c>
      <c r="U384">
        <f t="shared" si="102"/>
        <v>40</v>
      </c>
      <c r="V384">
        <f t="shared" si="108"/>
        <v>-20</v>
      </c>
      <c r="W384">
        <f>IF(ABS(V384)&gt;0,V384*(C384-A384),0)</f>
        <v>339.03497579999993</v>
      </c>
      <c r="X384">
        <f>SUM($W$34:W384)</f>
        <v>551.92090045000009</v>
      </c>
      <c r="Y384">
        <f>IF(P384="close",X384,0)</f>
        <v>0</v>
      </c>
      <c r="Z384">
        <f t="shared" si="109"/>
        <v>40</v>
      </c>
    </row>
    <row r="385" spans="1:26">
      <c r="A385">
        <v>113.7511104</v>
      </c>
      <c r="B385" s="2">
        <f t="shared" si="92"/>
        <v>1.3066384868993888E-2</v>
      </c>
      <c r="C385">
        <v>97.177739090000003</v>
      </c>
      <c r="D385" s="3">
        <f t="shared" si="93"/>
        <v>1.9358859526254206E-2</v>
      </c>
      <c r="E385" s="3">
        <f t="shared" si="94"/>
        <v>1.6528602559875455E-2</v>
      </c>
      <c r="F385" s="3">
        <f>STDEV($E$3:E385)</f>
        <v>1.2857266522830164E-2</v>
      </c>
      <c r="G385" s="11">
        <f t="shared" si="100"/>
        <v>1.2855456119328503</v>
      </c>
      <c r="H385" s="3">
        <f t="shared" si="95"/>
        <v>-2.5411069820765902E-3</v>
      </c>
      <c r="I385" s="5">
        <f t="shared" si="96"/>
        <v>0.41108263703462589</v>
      </c>
      <c r="J385" s="6">
        <f t="shared" si="97"/>
        <v>1.6036673217097331E-2</v>
      </c>
      <c r="K385" s="4">
        <f t="shared" si="98"/>
        <v>2.8302569663787515E-3</v>
      </c>
      <c r="L385">
        <f t="shared" si="101"/>
        <v>1.2855456119328503</v>
      </c>
      <c r="M385">
        <f>RSQ($D$3:D385,$B$3:B385)</f>
        <v>6.6819697136103334E-2</v>
      </c>
      <c r="N385">
        <v>353</v>
      </c>
      <c r="O385" t="str">
        <f t="shared" si="99"/>
        <v/>
      </c>
      <c r="P385" t="str">
        <f t="shared" si="103"/>
        <v>close</v>
      </c>
      <c r="Q385">
        <f t="shared" si="104"/>
        <v>0</v>
      </c>
      <c r="R385">
        <f t="shared" si="105"/>
        <v>0</v>
      </c>
      <c r="S385">
        <f t="shared" si="106"/>
        <v>0</v>
      </c>
      <c r="T385">
        <f t="shared" si="107"/>
        <v>0</v>
      </c>
      <c r="U385">
        <f t="shared" si="102"/>
        <v>0</v>
      </c>
      <c r="V385">
        <f t="shared" si="108"/>
        <v>20</v>
      </c>
      <c r="W385">
        <f>IF(ABS(V385)&gt;0,V385*(C385-A385),0)</f>
        <v>-331.46742619999998</v>
      </c>
      <c r="X385">
        <f>SUM($W$34:W385)</f>
        <v>220.45347425000011</v>
      </c>
      <c r="Y385">
        <f>IF(P385="close",X385,0)</f>
        <v>220.45347425000011</v>
      </c>
      <c r="Z385">
        <f t="shared" si="109"/>
        <v>40</v>
      </c>
    </row>
    <row r="386" spans="1:26">
      <c r="A386">
        <v>114.65550090000001</v>
      </c>
      <c r="B386" s="2">
        <f t="shared" si="92"/>
        <v>7.95060810237159E-3</v>
      </c>
      <c r="C386">
        <v>98.152086800000006</v>
      </c>
      <c r="D386" s="3">
        <f t="shared" si="93"/>
        <v>1.0026449669688476E-2</v>
      </c>
      <c r="E386" s="3">
        <f t="shared" si="94"/>
        <v>9.0333469222383077E-3</v>
      </c>
      <c r="F386" s="3">
        <f>STDEV($E$3:E386)</f>
        <v>1.2849141676705976E-2</v>
      </c>
      <c r="G386" s="11">
        <f t="shared" si="100"/>
        <v>0.70303115566191732</v>
      </c>
      <c r="H386" s="3">
        <f t="shared" si="95"/>
        <v>-2.4064490248414971E-3</v>
      </c>
      <c r="I386" s="5">
        <f t="shared" si="96"/>
        <v>0.42758386887131478</v>
      </c>
      <c r="J386" s="6">
        <f t="shared" si="97"/>
        <v>1.6154713227818057E-2</v>
      </c>
      <c r="K386" s="4">
        <f t="shared" si="98"/>
        <v>9.9310274745016951E-4</v>
      </c>
      <c r="L386">
        <f t="shared" si="101"/>
        <v>0.70303115566191732</v>
      </c>
      <c r="M386">
        <f>RSQ($D$3:D386,$B$3:B386)</f>
        <v>6.7246618066797548E-2</v>
      </c>
      <c r="N386">
        <v>354</v>
      </c>
      <c r="O386" t="str">
        <f t="shared" si="99"/>
        <v/>
      </c>
      <c r="P386" t="str">
        <f t="shared" si="103"/>
        <v/>
      </c>
      <c r="Q386">
        <f t="shared" si="104"/>
        <v>0</v>
      </c>
      <c r="R386">
        <f t="shared" si="105"/>
        <v>0</v>
      </c>
      <c r="S386">
        <f t="shared" si="106"/>
        <v>0</v>
      </c>
      <c r="T386">
        <f t="shared" si="107"/>
        <v>0</v>
      </c>
      <c r="U386">
        <f t="shared" si="102"/>
        <v>0</v>
      </c>
      <c r="V386">
        <f t="shared" si="108"/>
        <v>0</v>
      </c>
      <c r="W386">
        <f>IF(ABS(V386)&gt;0,V386*(C386-A386),0)</f>
        <v>0</v>
      </c>
      <c r="X386">
        <f>SUM($W$34:W386)</f>
        <v>220.45347425000011</v>
      </c>
      <c r="Y386">
        <f>IF(P386="close",X386,0)</f>
        <v>0</v>
      </c>
      <c r="Z386">
        <f t="shared" si="109"/>
        <v>0</v>
      </c>
    </row>
    <row r="387" spans="1:26">
      <c r="A387">
        <v>115.1042095</v>
      </c>
      <c r="B387" s="2">
        <f t="shared" si="92"/>
        <v>3.9135374794737748E-3</v>
      </c>
      <c r="C387">
        <v>100.1236055</v>
      </c>
      <c r="D387" s="3">
        <f t="shared" si="93"/>
        <v>2.008636560134746E-2</v>
      </c>
      <c r="E387" s="3">
        <f t="shared" si="94"/>
        <v>2.0412845792671629E-2</v>
      </c>
      <c r="F387" s="3">
        <f>STDEV($E$3:E387)</f>
        <v>1.287529288024032E-2</v>
      </c>
      <c r="G387" s="11">
        <f t="shared" si="100"/>
        <v>1.5854276856101015</v>
      </c>
      <c r="H387" s="3">
        <f t="shared" si="95"/>
        <v>-2.3162205175522141E-3</v>
      </c>
      <c r="I387" s="5">
        <f t="shared" si="96"/>
        <v>0.50842500849016781</v>
      </c>
      <c r="J387" s="6">
        <f t="shared" si="97"/>
        <v>1.6450462567927728E-2</v>
      </c>
      <c r="K387" s="4">
        <f t="shared" si="98"/>
        <v>-3.2648019132417013E-4</v>
      </c>
      <c r="L387">
        <f t="shared" si="101"/>
        <v>1.5854276856101015</v>
      </c>
      <c r="M387">
        <f>RSQ($D$3:D387,$B$3:B387)</f>
        <v>6.7388029699557775E-2</v>
      </c>
      <c r="N387">
        <v>355</v>
      </c>
      <c r="O387" t="str">
        <f t="shared" si="99"/>
        <v>sellY</v>
      </c>
      <c r="P387" t="str">
        <f t="shared" si="103"/>
        <v/>
      </c>
      <c r="Q387">
        <f t="shared" si="104"/>
        <v>10</v>
      </c>
      <c r="R387">
        <f t="shared" si="105"/>
        <v>0</v>
      </c>
      <c r="S387">
        <f t="shared" si="106"/>
        <v>-10</v>
      </c>
      <c r="T387">
        <f t="shared" si="107"/>
        <v>0</v>
      </c>
      <c r="U387">
        <f t="shared" si="102"/>
        <v>20</v>
      </c>
      <c r="V387">
        <f t="shared" si="108"/>
        <v>10</v>
      </c>
      <c r="W387">
        <f>IF(ABS(V387)&gt;0,V387*(C387-A387),0)</f>
        <v>-149.80604</v>
      </c>
      <c r="X387">
        <f>SUM($W$34:W387)</f>
        <v>70.647434250000117</v>
      </c>
      <c r="Y387">
        <f>IF(P387="close",X387,0)</f>
        <v>0</v>
      </c>
      <c r="Z387">
        <f t="shared" si="109"/>
        <v>20</v>
      </c>
    </row>
    <row r="388" spans="1:26">
      <c r="A388">
        <v>116.1292924</v>
      </c>
      <c r="B388" s="2">
        <f t="shared" ref="B388:B451" si="110">(A388-A387)/A387</f>
        <v>8.9056942787135961E-3</v>
      </c>
      <c r="C388">
        <v>101.02489009999999</v>
      </c>
      <c r="D388" s="3">
        <f t="shared" ref="D388:D451" si="111">(C388-C387)/C387</f>
        <v>9.0017193797520285E-3</v>
      </c>
      <c r="E388" s="3">
        <f t="shared" si="94"/>
        <v>8.2911327099662695E-3</v>
      </c>
      <c r="F388" s="3">
        <f>STDEV($E$3:E388)</f>
        <v>1.2865715847718543E-2</v>
      </c>
      <c r="G388" s="11">
        <f t="shared" si="100"/>
        <v>0.64443617503308404</v>
      </c>
      <c r="H388" s="3">
        <f t="shared" si="95"/>
        <v>-3.0418585699529283E-3</v>
      </c>
      <c r="I388" s="5">
        <f t="shared" si="96"/>
        <v>0.42135347591122546</v>
      </c>
      <c r="J388" s="6">
        <f t="shared" si="97"/>
        <v>1.5364716265329467E-2</v>
      </c>
      <c r="K388" s="4">
        <f t="shared" si="98"/>
        <v>7.1058666978575944E-4</v>
      </c>
      <c r="L388">
        <f t="shared" si="101"/>
        <v>0.64443617503308404</v>
      </c>
      <c r="M388">
        <f>RSQ($D$3:D388,$B$3:B388)</f>
        <v>6.781836418044912E-2</v>
      </c>
      <c r="N388">
        <v>356</v>
      </c>
      <c r="O388" t="str">
        <f t="shared" si="99"/>
        <v/>
      </c>
      <c r="P388" t="str">
        <f t="shared" si="103"/>
        <v>sellhold</v>
      </c>
      <c r="Q388">
        <f t="shared" si="104"/>
        <v>10</v>
      </c>
      <c r="R388">
        <f t="shared" si="105"/>
        <v>0</v>
      </c>
      <c r="S388">
        <f t="shared" si="106"/>
        <v>-10</v>
      </c>
      <c r="T388">
        <f t="shared" si="107"/>
        <v>0</v>
      </c>
      <c r="U388">
        <f t="shared" si="102"/>
        <v>20</v>
      </c>
      <c r="V388">
        <f t="shared" si="108"/>
        <v>0</v>
      </c>
      <c r="W388">
        <f>IF(ABS(V388)&gt;0,V388*(C388-A388),0)</f>
        <v>0</v>
      </c>
      <c r="X388">
        <f>SUM($W$34:W388)</f>
        <v>70.647434250000117</v>
      </c>
      <c r="Y388">
        <f>IF(P388="close",X388,0)</f>
        <v>0</v>
      </c>
      <c r="Z388">
        <f t="shared" si="109"/>
        <v>0</v>
      </c>
    </row>
    <row r="389" spans="1:26">
      <c r="A389">
        <v>115.44387039999999</v>
      </c>
      <c r="B389" s="2">
        <f t="shared" si="110"/>
        <v>-5.902231778345036E-3</v>
      </c>
      <c r="C389">
        <v>100.61860110000001</v>
      </c>
      <c r="D389" s="3">
        <f t="shared" si="111"/>
        <v>-4.0216722789583794E-3</v>
      </c>
      <c r="E389" s="3">
        <f t="shared" si="94"/>
        <v>2.2995264358997595E-3</v>
      </c>
      <c r="F389" s="3">
        <f>STDEV($E$3:E389)</f>
        <v>1.2849626244205489E-2</v>
      </c>
      <c r="G389" s="11">
        <f t="shared" si="100"/>
        <v>0.17895667875450666</v>
      </c>
      <c r="H389" s="3">
        <f t="shared" si="95"/>
        <v>-3.7832408891473688E-3</v>
      </c>
      <c r="I389" s="5">
        <f t="shared" si="96"/>
        <v>0.42999968842674019</v>
      </c>
      <c r="J389" s="6">
        <f t="shared" si="97"/>
        <v>1.472339542416524E-2</v>
      </c>
      <c r="K389" s="4">
        <f t="shared" si="98"/>
        <v>-6.3211987148581389E-3</v>
      </c>
      <c r="L389">
        <f t="shared" si="101"/>
        <v>0.17895667875450666</v>
      </c>
      <c r="M389">
        <f>RSQ($D$3:D389,$B$3:B389)</f>
        <v>6.7962900927199157E-2</v>
      </c>
      <c r="N389">
        <v>357</v>
      </c>
      <c r="O389" t="str">
        <f t="shared" si="99"/>
        <v/>
      </c>
      <c r="P389" t="str">
        <f t="shared" si="103"/>
        <v>close</v>
      </c>
      <c r="Q389">
        <f t="shared" si="104"/>
        <v>0</v>
      </c>
      <c r="R389">
        <f t="shared" si="105"/>
        <v>0</v>
      </c>
      <c r="S389">
        <f t="shared" si="106"/>
        <v>0</v>
      </c>
      <c r="T389">
        <f t="shared" si="107"/>
        <v>0</v>
      </c>
      <c r="U389">
        <f t="shared" si="102"/>
        <v>0</v>
      </c>
      <c r="V389">
        <f t="shared" si="108"/>
        <v>-10</v>
      </c>
      <c r="W389">
        <f>IF(ABS(V389)&gt;0,V389*(C389-A389),0)</f>
        <v>148.25269299999988</v>
      </c>
      <c r="X389">
        <f>SUM($W$34:W389)</f>
        <v>218.90012725</v>
      </c>
      <c r="Y389">
        <f>IF(P389="close",X389,0)</f>
        <v>218.90012725</v>
      </c>
      <c r="Z389">
        <f t="shared" si="109"/>
        <v>20</v>
      </c>
    </row>
    <row r="390" spans="1:26">
      <c r="A390">
        <v>114.157417</v>
      </c>
      <c r="B390" s="2">
        <f t="shared" si="110"/>
        <v>-1.1143540107782105E-2</v>
      </c>
      <c r="C390">
        <v>99.735946769999998</v>
      </c>
      <c r="D390" s="3">
        <f t="shared" si="111"/>
        <v>-8.7722778924622536E-3</v>
      </c>
      <c r="E390" s="3">
        <f t="shared" si="94"/>
        <v>-5.4188285533062798E-4</v>
      </c>
      <c r="F390" s="3">
        <f>STDEV($E$3:E390)</f>
        <v>1.283303268006571E-2</v>
      </c>
      <c r="G390" s="11">
        <f t="shared" si="100"/>
        <v>-4.2225627319750061E-2</v>
      </c>
      <c r="H390" s="3">
        <f t="shared" si="95"/>
        <v>-3.4945853268216519E-3</v>
      </c>
      <c r="I390" s="5">
        <f t="shared" si="96"/>
        <v>0.42498251583468666</v>
      </c>
      <c r="J390" s="6">
        <f t="shared" si="97"/>
        <v>1.4628984229948601E-2</v>
      </c>
      <c r="K390" s="4">
        <f t="shared" si="98"/>
        <v>-8.2303950371316256E-3</v>
      </c>
      <c r="L390">
        <f t="shared" si="101"/>
        <v>-4.2225627319750061E-2</v>
      </c>
      <c r="M390">
        <f>RSQ($D$3:D390,$B$3:B390)</f>
        <v>6.8541489158405841E-2</v>
      </c>
      <c r="N390">
        <v>358</v>
      </c>
      <c r="O390" t="str">
        <f t="shared" si="99"/>
        <v/>
      </c>
      <c r="P390" t="str">
        <f t="shared" si="103"/>
        <v/>
      </c>
      <c r="Q390">
        <f t="shared" si="104"/>
        <v>0</v>
      </c>
      <c r="R390">
        <f t="shared" si="105"/>
        <v>0</v>
      </c>
      <c r="S390">
        <f t="shared" si="106"/>
        <v>0</v>
      </c>
      <c r="T390">
        <f t="shared" si="107"/>
        <v>0</v>
      </c>
      <c r="U390">
        <f t="shared" si="102"/>
        <v>0</v>
      </c>
      <c r="V390">
        <f t="shared" si="108"/>
        <v>0</v>
      </c>
      <c r="W390">
        <f>IF(ABS(V390)&gt;0,V390*(C390-A390),0)</f>
        <v>0</v>
      </c>
      <c r="X390">
        <f>SUM($W$34:W390)</f>
        <v>218.90012725</v>
      </c>
      <c r="Y390">
        <f>IF(P390="close",X390,0)</f>
        <v>0</v>
      </c>
      <c r="Z390">
        <f t="shared" si="109"/>
        <v>0</v>
      </c>
    </row>
    <row r="391" spans="1:26">
      <c r="A391">
        <v>112.90005429999999</v>
      </c>
      <c r="B391" s="2">
        <f t="shared" si="110"/>
        <v>-1.1014288278789645E-2</v>
      </c>
      <c r="C391">
        <v>99.492092240000005</v>
      </c>
      <c r="D391" s="3">
        <f t="shared" si="111"/>
        <v>-2.4450014051838635E-3</v>
      </c>
      <c r="E391" s="3">
        <f t="shared" si="94"/>
        <v>4.956891301582749E-3</v>
      </c>
      <c r="F391" s="3">
        <f>STDEV($E$3:E391)</f>
        <v>1.2819059885624921E-2</v>
      </c>
      <c r="G391" s="11">
        <f t="shared" si="100"/>
        <v>0.38668134370300616</v>
      </c>
      <c r="H391" s="3">
        <f t="shared" si="95"/>
        <v>-2.9919410019964726E-3</v>
      </c>
      <c r="I391" s="5">
        <f t="shared" si="96"/>
        <v>0.40038462705415467</v>
      </c>
      <c r="J391" s="6">
        <f t="shared" si="97"/>
        <v>1.4463188807182989E-2</v>
      </c>
      <c r="K391" s="4">
        <f t="shared" si="98"/>
        <v>-7.4018927067666124E-3</v>
      </c>
      <c r="L391">
        <f t="shared" si="101"/>
        <v>0.38668134370300616</v>
      </c>
      <c r="M391">
        <f>RSQ($D$3:D391,$B$3:B391)</f>
        <v>6.8620198756546236E-2</v>
      </c>
      <c r="N391">
        <v>359</v>
      </c>
      <c r="O391" t="str">
        <f t="shared" si="99"/>
        <v/>
      </c>
      <c r="P391" t="str">
        <f t="shared" si="103"/>
        <v/>
      </c>
      <c r="Q391">
        <f t="shared" si="104"/>
        <v>0</v>
      </c>
      <c r="R391">
        <f t="shared" si="105"/>
        <v>0</v>
      </c>
      <c r="S391">
        <f t="shared" si="106"/>
        <v>0</v>
      </c>
      <c r="T391">
        <f t="shared" si="107"/>
        <v>0</v>
      </c>
      <c r="U391">
        <f t="shared" si="102"/>
        <v>0</v>
      </c>
      <c r="V391">
        <f t="shared" si="108"/>
        <v>0</v>
      </c>
      <c r="W391">
        <f>IF(ABS(V391)&gt;0,V391*(C391-A391),0)</f>
        <v>0</v>
      </c>
      <c r="X391">
        <f>SUM($W$34:W391)</f>
        <v>218.90012725</v>
      </c>
      <c r="Y391">
        <f>IF(P391="close",X391,0)</f>
        <v>0</v>
      </c>
      <c r="Z391">
        <f t="shared" si="109"/>
        <v>0</v>
      </c>
    </row>
    <row r="392" spans="1:26">
      <c r="A392">
        <v>112.5255408</v>
      </c>
      <c r="B392" s="2">
        <f t="shared" si="110"/>
        <v>-3.3172127535459651E-3</v>
      </c>
      <c r="C392">
        <v>98.378193899999999</v>
      </c>
      <c r="D392" s="3">
        <f t="shared" si="111"/>
        <v>-1.1195847980691793E-2</v>
      </c>
      <c r="E392" s="3">
        <f t="shared" si="94"/>
        <v>-7.0644091624110618E-3</v>
      </c>
      <c r="F392" s="3">
        <f>STDEV($E$3:E392)</f>
        <v>1.280743164251014E-2</v>
      </c>
      <c r="G392" s="11">
        <f t="shared" si="100"/>
        <v>-0.55158671618148902</v>
      </c>
      <c r="H392" s="3">
        <f t="shared" si="95"/>
        <v>-2.5990663384964276E-3</v>
      </c>
      <c r="I392" s="5">
        <f t="shared" si="96"/>
        <v>0.46194579414487663</v>
      </c>
      <c r="J392" s="6">
        <f t="shared" si="97"/>
        <v>1.440240406998672E-2</v>
      </c>
      <c r="K392" s="4">
        <f t="shared" si="98"/>
        <v>-4.1314388182807317E-3</v>
      </c>
      <c r="L392">
        <f t="shared" si="101"/>
        <v>-0.55158671618148902</v>
      </c>
      <c r="M392">
        <f>RSQ($D$3:D392,$B$3:B392)</f>
        <v>6.8806826668866825E-2</v>
      </c>
      <c r="N392">
        <v>360</v>
      </c>
      <c r="O392" t="str">
        <f t="shared" si="99"/>
        <v/>
      </c>
      <c r="P392" t="str">
        <f t="shared" si="103"/>
        <v/>
      </c>
      <c r="Q392">
        <f t="shared" si="104"/>
        <v>0</v>
      </c>
      <c r="R392">
        <f t="shared" si="105"/>
        <v>0</v>
      </c>
      <c r="S392">
        <f t="shared" si="106"/>
        <v>0</v>
      </c>
      <c r="T392">
        <f t="shared" si="107"/>
        <v>0</v>
      </c>
      <c r="U392">
        <f t="shared" si="102"/>
        <v>0</v>
      </c>
      <c r="V392">
        <f t="shared" si="108"/>
        <v>0</v>
      </c>
      <c r="W392">
        <f>IF(ABS(V392)&gt;0,V392*(C392-A392),0)</f>
        <v>0</v>
      </c>
      <c r="X392">
        <f>SUM($W$34:W392)</f>
        <v>218.90012725</v>
      </c>
      <c r="Y392">
        <f>IF(P392="close",X392,0)</f>
        <v>0</v>
      </c>
      <c r="Z392">
        <f t="shared" si="109"/>
        <v>0</v>
      </c>
    </row>
    <row r="393" spans="1:26">
      <c r="A393">
        <v>112.07271040000001</v>
      </c>
      <c r="B393" s="2">
        <f t="shared" si="110"/>
        <v>-4.0242454893404632E-3</v>
      </c>
      <c r="C393">
        <v>99.15604999</v>
      </c>
      <c r="D393" s="3">
        <f t="shared" si="111"/>
        <v>7.9067937635720325E-3</v>
      </c>
      <c r="E393" s="3">
        <f t="shared" si="94"/>
        <v>1.220548692957474E-2</v>
      </c>
      <c r="F393" s="3">
        <f>STDEV($E$3:E393)</f>
        <v>1.2806169408801912E-2</v>
      </c>
      <c r="G393" s="11">
        <f t="shared" si="100"/>
        <v>0.95309428916235395</v>
      </c>
      <c r="H393" s="3">
        <f t="shared" si="95"/>
        <v>-2.2895718114945068E-3</v>
      </c>
      <c r="I393" s="5">
        <f t="shared" si="96"/>
        <v>0.49925417319346427</v>
      </c>
      <c r="J393" s="6">
        <f t="shared" si="97"/>
        <v>1.4402584644545321E-2</v>
      </c>
      <c r="K393" s="4">
        <f t="shared" si="98"/>
        <v>-4.2986931660027074E-3</v>
      </c>
      <c r="L393">
        <f t="shared" si="101"/>
        <v>0.95309428916235395</v>
      </c>
      <c r="M393">
        <f>RSQ($D$3:D393,$B$3:B393)</f>
        <v>6.8458304255675284E-2</v>
      </c>
      <c r="N393">
        <v>361</v>
      </c>
      <c r="O393" t="str">
        <f t="shared" si="99"/>
        <v/>
      </c>
      <c r="P393" t="str">
        <f t="shared" si="103"/>
        <v/>
      </c>
      <c r="Q393">
        <f t="shared" si="104"/>
        <v>0</v>
      </c>
      <c r="R393">
        <f t="shared" si="105"/>
        <v>0</v>
      </c>
      <c r="S393">
        <f t="shared" si="106"/>
        <v>0</v>
      </c>
      <c r="T393">
        <f t="shared" si="107"/>
        <v>0</v>
      </c>
      <c r="U393">
        <f t="shared" si="102"/>
        <v>0</v>
      </c>
      <c r="V393">
        <f t="shared" si="108"/>
        <v>0</v>
      </c>
      <c r="W393">
        <f>IF(ABS(V393)&gt;0,V393*(C393-A393),0)</f>
        <v>0</v>
      </c>
      <c r="X393">
        <f>SUM($W$34:W393)</f>
        <v>218.90012725</v>
      </c>
      <c r="Y393">
        <f>IF(P393="close",X393,0)</f>
        <v>0</v>
      </c>
      <c r="Z393">
        <f t="shared" si="109"/>
        <v>0</v>
      </c>
    </row>
    <row r="394" spans="1:26">
      <c r="A394">
        <v>113.3197114</v>
      </c>
      <c r="B394" s="2">
        <f t="shared" si="110"/>
        <v>1.1126714037246995E-2</v>
      </c>
      <c r="C394">
        <v>101.72253310000001</v>
      </c>
      <c r="D394" s="3">
        <f t="shared" si="111"/>
        <v>2.588327298494484E-2</v>
      </c>
      <c r="E394" s="3">
        <f t="shared" si="94"/>
        <v>2.1563996423505503E-2</v>
      </c>
      <c r="F394" s="3">
        <f>STDEV($E$3:E394)</f>
        <v>1.283643464184611E-2</v>
      </c>
      <c r="G394" s="11">
        <f t="shared" si="100"/>
        <v>1.6799054429964528</v>
      </c>
      <c r="H394" s="3">
        <f t="shared" si="95"/>
        <v>-1.9219183703491475E-3</v>
      </c>
      <c r="I394" s="5">
        <f t="shared" si="96"/>
        <v>0.56091986465149579</v>
      </c>
      <c r="J394" s="6">
        <f t="shared" si="97"/>
        <v>1.4996000436860363E-2</v>
      </c>
      <c r="K394" s="4">
        <f t="shared" si="98"/>
        <v>4.3192765614393346E-3</v>
      </c>
      <c r="L394">
        <f t="shared" si="101"/>
        <v>1.6799054429964528</v>
      </c>
      <c r="M394">
        <f>RSQ($D$3:D394,$B$3:B394)</f>
        <v>6.9839400879288194E-2</v>
      </c>
      <c r="N394">
        <v>362</v>
      </c>
      <c r="O394" t="str">
        <f t="shared" si="99"/>
        <v>sellY</v>
      </c>
      <c r="P394" t="str">
        <f t="shared" si="103"/>
        <v/>
      </c>
      <c r="Q394">
        <f t="shared" si="104"/>
        <v>10</v>
      </c>
      <c r="R394">
        <f t="shared" si="105"/>
        <v>0</v>
      </c>
      <c r="S394">
        <f t="shared" si="106"/>
        <v>-10</v>
      </c>
      <c r="T394">
        <f t="shared" si="107"/>
        <v>0</v>
      </c>
      <c r="U394">
        <f t="shared" si="102"/>
        <v>20</v>
      </c>
      <c r="V394">
        <f t="shared" si="108"/>
        <v>10</v>
      </c>
      <c r="W394">
        <f>IF(ABS(V394)&gt;0,V394*(C394-A394),0)</f>
        <v>-115.97178299999996</v>
      </c>
      <c r="X394">
        <f>SUM($W$34:W394)</f>
        <v>102.92834425000004</v>
      </c>
      <c r="Y394">
        <f>IF(P394="close",X394,0)</f>
        <v>0</v>
      </c>
      <c r="Z394">
        <f t="shared" si="109"/>
        <v>20</v>
      </c>
    </row>
    <row r="395" spans="1:26">
      <c r="A395">
        <v>110.38683899999999</v>
      </c>
      <c r="B395" s="2">
        <f t="shared" si="110"/>
        <v>-2.5881396658763534E-2</v>
      </c>
      <c r="C395">
        <v>102.42536320000001</v>
      </c>
      <c r="D395" s="3">
        <f t="shared" si="111"/>
        <v>6.9092862572451988E-3</v>
      </c>
      <c r="E395" s="3">
        <f t="shared" si="94"/>
        <v>1.7817256172012467E-2</v>
      </c>
      <c r="F395" s="3">
        <f>STDEV($E$3:E395)</f>
        <v>1.2851618815177207E-2</v>
      </c>
      <c r="G395" s="11">
        <f t="shared" si="100"/>
        <v>1.386382247112018</v>
      </c>
      <c r="H395" s="3">
        <f t="shared" si="95"/>
        <v>-1.2465017454364137E-3</v>
      </c>
      <c r="I395" s="5">
        <f t="shared" si="96"/>
        <v>0.37329778978753253</v>
      </c>
      <c r="J395" s="6">
        <f t="shared" si="97"/>
        <v>1.5044697279956869E-2</v>
      </c>
      <c r="K395" s="4">
        <f t="shared" si="98"/>
        <v>-1.0907969914767269E-2</v>
      </c>
      <c r="L395">
        <f t="shared" si="101"/>
        <v>1.386382247112018</v>
      </c>
      <c r="M395">
        <f>RSQ($D$3:D395,$B$3:B395)</f>
        <v>6.7696365260177985E-2</v>
      </c>
      <c r="N395">
        <v>363</v>
      </c>
      <c r="O395" t="str">
        <f t="shared" si="99"/>
        <v/>
      </c>
      <c r="P395" t="str">
        <f t="shared" si="103"/>
        <v>sellhold</v>
      </c>
      <c r="Q395">
        <f t="shared" si="104"/>
        <v>10</v>
      </c>
      <c r="R395">
        <f t="shared" si="105"/>
        <v>0</v>
      </c>
      <c r="S395">
        <f t="shared" si="106"/>
        <v>-10</v>
      </c>
      <c r="T395">
        <f t="shared" si="107"/>
        <v>0</v>
      </c>
      <c r="U395">
        <f t="shared" si="102"/>
        <v>20</v>
      </c>
      <c r="V395">
        <f t="shared" si="108"/>
        <v>0</v>
      </c>
      <c r="W395">
        <f>IF(ABS(V395)&gt;0,V395*(C395-A395),0)</f>
        <v>0</v>
      </c>
      <c r="X395">
        <f>SUM($W$34:W395)</f>
        <v>102.92834425000004</v>
      </c>
      <c r="Y395">
        <f>IF(P395="close",X395,0)</f>
        <v>0</v>
      </c>
      <c r="Z395">
        <f t="shared" si="109"/>
        <v>0</v>
      </c>
    </row>
    <row r="396" spans="1:26">
      <c r="A396">
        <v>111.02129429999999</v>
      </c>
      <c r="B396" s="2">
        <f t="shared" si="110"/>
        <v>5.7475628956093136E-3</v>
      </c>
      <c r="C396">
        <v>103.0507271</v>
      </c>
      <c r="D396" s="3">
        <f t="shared" si="111"/>
        <v>6.1055570657717363E-3</v>
      </c>
      <c r="E396" s="3">
        <f t="shared" si="94"/>
        <v>4.3264412280632266E-3</v>
      </c>
      <c r="F396" s="3">
        <f>STDEV($E$3:E396)</f>
        <v>1.2837094177065198E-2</v>
      </c>
      <c r="G396" s="11">
        <f t="shared" si="100"/>
        <v>0.3370265239459615</v>
      </c>
      <c r="H396" s="3">
        <f t="shared" si="95"/>
        <v>-6.9795905463623017E-4</v>
      </c>
      <c r="I396" s="5">
        <f t="shared" si="96"/>
        <v>0.43097830112255581</v>
      </c>
      <c r="J396" s="6">
        <f t="shared" si="97"/>
        <v>1.510463495207711E-2</v>
      </c>
      <c r="K396" s="4">
        <f t="shared" si="98"/>
        <v>1.7791158377085093E-3</v>
      </c>
      <c r="L396">
        <f t="shared" si="101"/>
        <v>0.3370265239459615</v>
      </c>
      <c r="M396">
        <f>RSQ($D$3:D396,$B$3:B396)</f>
        <v>6.7877524963014482E-2</v>
      </c>
      <c r="N396">
        <v>364</v>
      </c>
      <c r="O396" t="str">
        <f t="shared" si="99"/>
        <v/>
      </c>
      <c r="P396" t="str">
        <f t="shared" si="103"/>
        <v>close</v>
      </c>
      <c r="Q396">
        <f t="shared" si="104"/>
        <v>0</v>
      </c>
      <c r="R396">
        <f t="shared" si="105"/>
        <v>0</v>
      </c>
      <c r="S396">
        <f t="shared" si="106"/>
        <v>0</v>
      </c>
      <c r="T396">
        <f t="shared" si="107"/>
        <v>0</v>
      </c>
      <c r="U396">
        <f t="shared" si="102"/>
        <v>0</v>
      </c>
      <c r="V396">
        <f t="shared" si="108"/>
        <v>-10</v>
      </c>
      <c r="W396">
        <f>IF(ABS(V396)&gt;0,V396*(C396-A396),0)</f>
        <v>79.705671999999907</v>
      </c>
      <c r="X396">
        <f>SUM($W$34:W396)</f>
        <v>182.63401624999995</v>
      </c>
      <c r="Y396">
        <f>IF(P396="close",X396,0)</f>
        <v>182.63401624999995</v>
      </c>
      <c r="Z396">
        <f t="shared" si="109"/>
        <v>20</v>
      </c>
    </row>
    <row r="397" spans="1:26">
      <c r="A397">
        <v>108.9099319</v>
      </c>
      <c r="B397" s="2">
        <f t="shared" si="110"/>
        <v>-1.9017634529594835E-2</v>
      </c>
      <c r="C397">
        <v>102.6386632</v>
      </c>
      <c r="D397" s="3">
        <f t="shared" si="111"/>
        <v>-3.9986510682272205E-3</v>
      </c>
      <c r="E397" s="3">
        <f t="shared" si="94"/>
        <v>4.9777836950719518E-3</v>
      </c>
      <c r="F397" s="3">
        <f>STDEV($E$3:E397)</f>
        <v>1.2823212364717097E-2</v>
      </c>
      <c r="G397" s="11">
        <f t="shared" si="100"/>
        <v>0.3881853901732345</v>
      </c>
      <c r="H397" s="3">
        <f t="shared" si="95"/>
        <v>1.1792785290574504E-4</v>
      </c>
      <c r="I397" s="5">
        <f t="shared" si="96"/>
        <v>0.47820682441091528</v>
      </c>
      <c r="J397" s="6">
        <f t="shared" si="97"/>
        <v>1.4994175540951759E-2</v>
      </c>
      <c r="K397" s="4">
        <f t="shared" si="98"/>
        <v>-8.9764347632991723E-3</v>
      </c>
      <c r="L397">
        <f t="shared" si="101"/>
        <v>0.3881853901732345</v>
      </c>
      <c r="M397">
        <f>RSQ($D$3:D397,$B$3:B397)</f>
        <v>6.8085081884781476E-2</v>
      </c>
      <c r="N397">
        <v>365</v>
      </c>
      <c r="O397" t="str">
        <f t="shared" si="99"/>
        <v/>
      </c>
      <c r="P397" t="str">
        <f t="shared" si="103"/>
        <v/>
      </c>
      <c r="Q397">
        <f t="shared" si="104"/>
        <v>0</v>
      </c>
      <c r="R397">
        <f t="shared" si="105"/>
        <v>0</v>
      </c>
      <c r="S397">
        <f t="shared" si="106"/>
        <v>0</v>
      </c>
      <c r="T397">
        <f t="shared" si="107"/>
        <v>0</v>
      </c>
      <c r="U397">
        <f t="shared" si="102"/>
        <v>0</v>
      </c>
      <c r="V397">
        <f t="shared" si="108"/>
        <v>0</v>
      </c>
      <c r="W397">
        <f>IF(ABS(V397)&gt;0,V397*(C397-A397),0)</f>
        <v>0</v>
      </c>
      <c r="X397">
        <f>SUM($W$34:W397)</f>
        <v>182.63401624999995</v>
      </c>
      <c r="Y397">
        <f>IF(P397="close",X397,0)</f>
        <v>0</v>
      </c>
      <c r="Z397">
        <f t="shared" si="109"/>
        <v>0</v>
      </c>
    </row>
    <row r="398" spans="1:26">
      <c r="A398">
        <v>108.163668</v>
      </c>
      <c r="B398" s="2">
        <f t="shared" si="110"/>
        <v>-6.8521197927587946E-3</v>
      </c>
      <c r="C398">
        <v>102.2986715</v>
      </c>
      <c r="D398" s="3">
        <f t="shared" si="111"/>
        <v>-3.3125109914720597E-3</v>
      </c>
      <c r="E398" s="3">
        <f t="shared" si="94"/>
        <v>1.0153709035115323E-3</v>
      </c>
      <c r="F398" s="3">
        <f>STDEV($E$3:E398)</f>
        <v>1.2807063956891232E-2</v>
      </c>
      <c r="G398" s="11">
        <f t="shared" si="100"/>
        <v>7.9282098295853434E-2</v>
      </c>
      <c r="H398" s="3">
        <f t="shared" si="95"/>
        <v>-5.9968870969642155E-4</v>
      </c>
      <c r="I398" s="5">
        <f t="shared" si="96"/>
        <v>0.54409340438371534</v>
      </c>
      <c r="J398" s="6">
        <f t="shared" si="97"/>
        <v>1.4338203807221228E-2</v>
      </c>
      <c r="K398" s="4">
        <f t="shared" si="98"/>
        <v>-4.327881894983592E-3</v>
      </c>
      <c r="L398">
        <f t="shared" si="101"/>
        <v>7.9282098295853434E-2</v>
      </c>
      <c r="M398">
        <f>RSQ($D$3:D398,$B$3:B398)</f>
        <v>6.8209113406586419E-2</v>
      </c>
      <c r="N398">
        <v>366</v>
      </c>
      <c r="O398" t="str">
        <f t="shared" si="99"/>
        <v/>
      </c>
      <c r="P398" t="str">
        <f t="shared" si="103"/>
        <v/>
      </c>
      <c r="Q398">
        <f t="shared" si="104"/>
        <v>0</v>
      </c>
      <c r="R398">
        <f t="shared" si="105"/>
        <v>0</v>
      </c>
      <c r="S398">
        <f t="shared" si="106"/>
        <v>0</v>
      </c>
      <c r="T398">
        <f t="shared" si="107"/>
        <v>0</v>
      </c>
      <c r="U398">
        <f t="shared" si="102"/>
        <v>0</v>
      </c>
      <c r="V398">
        <f t="shared" si="108"/>
        <v>0</v>
      </c>
      <c r="W398">
        <f>IF(ABS(V398)&gt;0,V398*(C398-A398),0)</f>
        <v>0</v>
      </c>
      <c r="X398">
        <f>SUM($W$34:W398)</f>
        <v>182.63401624999995</v>
      </c>
      <c r="Y398">
        <f>IF(P398="close",X398,0)</f>
        <v>0</v>
      </c>
      <c r="Z398">
        <f t="shared" si="109"/>
        <v>0</v>
      </c>
    </row>
    <row r="399" spans="1:26">
      <c r="A399">
        <v>108.7082494</v>
      </c>
      <c r="B399" s="2">
        <f t="shared" si="110"/>
        <v>5.0347904251915572E-3</v>
      </c>
      <c r="C399">
        <v>102.32592889999999</v>
      </c>
      <c r="D399" s="3">
        <f t="shared" si="111"/>
        <v>2.6644920799383329E-4</v>
      </c>
      <c r="E399" s="3">
        <f t="shared" si="94"/>
        <v>-1.2174187220031583E-3</v>
      </c>
      <c r="F399" s="3">
        <f>STDEV($E$3:E399)</f>
        <v>1.2791039490659515E-2</v>
      </c>
      <c r="G399" s="11">
        <f t="shared" si="100"/>
        <v>-9.5177465669788755E-2</v>
      </c>
      <c r="H399" s="3">
        <f t="shared" si="95"/>
        <v>-1.2100980604963542E-3</v>
      </c>
      <c r="I399" s="5">
        <f t="shared" si="96"/>
        <v>0.535070134600657</v>
      </c>
      <c r="J399" s="6">
        <f t="shared" si="97"/>
        <v>1.4011983106781837E-2</v>
      </c>
      <c r="K399" s="4">
        <f t="shared" si="98"/>
        <v>1.4838679299969916E-3</v>
      </c>
      <c r="L399">
        <f t="shared" si="101"/>
        <v>-9.5177465669788755E-2</v>
      </c>
      <c r="M399">
        <f>RSQ($D$3:D399,$B$3:B399)</f>
        <v>6.8189941743668978E-2</v>
      </c>
      <c r="N399">
        <v>367</v>
      </c>
      <c r="O399" t="str">
        <f t="shared" si="99"/>
        <v/>
      </c>
      <c r="P399" t="str">
        <f t="shared" si="103"/>
        <v/>
      </c>
      <c r="Q399">
        <f t="shared" si="104"/>
        <v>0</v>
      </c>
      <c r="R399">
        <f t="shared" si="105"/>
        <v>0</v>
      </c>
      <c r="S399">
        <f t="shared" si="106"/>
        <v>0</v>
      </c>
      <c r="T399">
        <f t="shared" si="107"/>
        <v>0</v>
      </c>
      <c r="U399">
        <f t="shared" si="102"/>
        <v>0</v>
      </c>
      <c r="V399">
        <f t="shared" si="108"/>
        <v>0</v>
      </c>
      <c r="W399">
        <f>IF(ABS(V399)&gt;0,V399*(C399-A399),0)</f>
        <v>0</v>
      </c>
      <c r="X399">
        <f>SUM($W$34:W399)</f>
        <v>182.63401624999995</v>
      </c>
      <c r="Y399">
        <f>IF(P399="close",X399,0)</f>
        <v>0</v>
      </c>
      <c r="Z399">
        <f t="shared" si="109"/>
        <v>0</v>
      </c>
    </row>
    <row r="400" spans="1:26">
      <c r="A400">
        <v>110.1612082</v>
      </c>
      <c r="B400" s="2">
        <f t="shared" si="110"/>
        <v>1.336567195239927E-2</v>
      </c>
      <c r="C400">
        <v>104.669237</v>
      </c>
      <c r="D400" s="3">
        <f t="shared" si="111"/>
        <v>2.2900433205840183E-2</v>
      </c>
      <c r="E400" s="3">
        <f t="shared" si="94"/>
        <v>1.4911183816362399E-2</v>
      </c>
      <c r="F400" s="3">
        <f>STDEV($E$3:E400)</f>
        <v>1.2796651343675943E-2</v>
      </c>
      <c r="G400" s="11">
        <f t="shared" si="100"/>
        <v>1.1652410787710841</v>
      </c>
      <c r="H400" s="3">
        <f t="shared" si="95"/>
        <v>-3.7980053761504126E-4</v>
      </c>
      <c r="I400" s="5">
        <f t="shared" si="96"/>
        <v>0.62616005816232068</v>
      </c>
      <c r="J400" s="6">
        <f t="shared" si="97"/>
        <v>1.4748601414251118E-2</v>
      </c>
      <c r="K400" s="4">
        <f t="shared" si="98"/>
        <v>7.9892493894777837E-3</v>
      </c>
      <c r="L400">
        <f t="shared" si="101"/>
        <v>1.1652410787710841</v>
      </c>
      <c r="M400">
        <f>RSQ($D$3:D400,$B$3:B400)</f>
        <v>6.9782859115271434E-2</v>
      </c>
      <c r="N400">
        <v>368</v>
      </c>
      <c r="O400" t="str">
        <f t="shared" si="99"/>
        <v/>
      </c>
      <c r="P400" t="str">
        <f t="shared" si="103"/>
        <v/>
      </c>
      <c r="Q400">
        <f t="shared" si="104"/>
        <v>0</v>
      </c>
      <c r="R400">
        <f t="shared" si="105"/>
        <v>0</v>
      </c>
      <c r="S400">
        <f t="shared" si="106"/>
        <v>0</v>
      </c>
      <c r="T400">
        <f t="shared" si="107"/>
        <v>0</v>
      </c>
      <c r="U400">
        <f t="shared" si="102"/>
        <v>0</v>
      </c>
      <c r="V400">
        <f t="shared" si="108"/>
        <v>0</v>
      </c>
      <c r="W400">
        <f>IF(ABS(V400)&gt;0,V400*(C400-A400),0)</f>
        <v>0</v>
      </c>
      <c r="X400">
        <f>SUM($W$34:W400)</f>
        <v>182.63401624999995</v>
      </c>
      <c r="Y400">
        <f>IF(P400="close",X400,0)</f>
        <v>0</v>
      </c>
      <c r="Z400">
        <f t="shared" si="109"/>
        <v>0</v>
      </c>
    </row>
    <row r="401" spans="1:26">
      <c r="A401">
        <v>110.3055825</v>
      </c>
      <c r="B401" s="2">
        <f t="shared" si="110"/>
        <v>1.3105729535743736E-3</v>
      </c>
      <c r="C401">
        <v>103.149255</v>
      </c>
      <c r="D401" s="3">
        <f t="shared" si="111"/>
        <v>-1.4521764403422554E-2</v>
      </c>
      <c r="E401" s="3">
        <f t="shared" si="94"/>
        <v>-1.400824000412185E-2</v>
      </c>
      <c r="F401" s="3">
        <f>STDEV($E$3:E401)</f>
        <v>1.2800001802467178E-2</v>
      </c>
      <c r="G401" s="11">
        <f t="shared" si="100"/>
        <v>-1.0943935962119775</v>
      </c>
      <c r="H401" s="3">
        <f t="shared" si="95"/>
        <v>-1.2717537426578903E-3</v>
      </c>
      <c r="I401" s="5">
        <f t="shared" si="96"/>
        <v>0.57854798642779903</v>
      </c>
      <c r="J401" s="6">
        <f t="shared" si="97"/>
        <v>1.4656251258542636E-2</v>
      </c>
      <c r="K401" s="4">
        <f t="shared" si="98"/>
        <v>-5.1352439930070308E-4</v>
      </c>
      <c r="L401">
        <f t="shared" si="101"/>
        <v>-1.0943935962119775</v>
      </c>
      <c r="M401">
        <f>RSQ($D$3:D401,$B$3:B401)</f>
        <v>6.9462869149867226E-2</v>
      </c>
      <c r="N401">
        <v>369</v>
      </c>
      <c r="O401" t="str">
        <f t="shared" si="99"/>
        <v/>
      </c>
      <c r="P401" t="str">
        <f t="shared" si="103"/>
        <v/>
      </c>
      <c r="Q401">
        <f t="shared" si="104"/>
        <v>0</v>
      </c>
      <c r="R401">
        <f t="shared" si="105"/>
        <v>0</v>
      </c>
      <c r="S401">
        <f t="shared" si="106"/>
        <v>0</v>
      </c>
      <c r="T401">
        <f t="shared" si="107"/>
        <v>0</v>
      </c>
      <c r="U401">
        <f t="shared" si="102"/>
        <v>0</v>
      </c>
      <c r="V401">
        <f t="shared" si="108"/>
        <v>0</v>
      </c>
      <c r="W401">
        <f>IF(ABS(V401)&gt;0,V401*(C401-A401),0)</f>
        <v>0</v>
      </c>
      <c r="X401">
        <f>SUM($W$34:W401)</f>
        <v>182.63401624999995</v>
      </c>
      <c r="Y401">
        <f>IF(P401="close",X401,0)</f>
        <v>0</v>
      </c>
      <c r="Z401">
        <f t="shared" si="109"/>
        <v>0</v>
      </c>
    </row>
    <row r="402" spans="1:26">
      <c r="A402">
        <v>110.46052709999999</v>
      </c>
      <c r="B402" s="2">
        <f t="shared" si="110"/>
        <v>1.4046850258008765E-3</v>
      </c>
      <c r="C402">
        <v>106.17498999999999</v>
      </c>
      <c r="D402" s="3">
        <f t="shared" si="111"/>
        <v>2.9333561352430489E-2</v>
      </c>
      <c r="E402" s="3">
        <f t="shared" si="94"/>
        <v>2.7754285512453122E-2</v>
      </c>
      <c r="F402" s="3">
        <f>STDEV($E$3:E402)</f>
        <v>1.2858827172332618E-2</v>
      </c>
      <c r="G402" s="11">
        <f t="shared" si="100"/>
        <v>2.1583838977297987</v>
      </c>
      <c r="H402" s="3">
        <f t="shared" si="95"/>
        <v>6.5373567995106129E-4</v>
      </c>
      <c r="I402" s="5">
        <f t="shared" si="96"/>
        <v>0.65889515658402564</v>
      </c>
      <c r="J402" s="6">
        <f t="shared" si="97"/>
        <v>1.5343348163244957E-2</v>
      </c>
      <c r="K402" s="4">
        <f t="shared" si="98"/>
        <v>1.5792758399773661E-3</v>
      </c>
      <c r="L402">
        <f t="shared" si="101"/>
        <v>2.1583838977297987</v>
      </c>
      <c r="M402">
        <f>RSQ($D$3:D402,$B$3:B402)</f>
        <v>6.8893920698594624E-2</v>
      </c>
      <c r="N402">
        <v>370</v>
      </c>
      <c r="O402" t="str">
        <f t="shared" si="99"/>
        <v>sellY</v>
      </c>
      <c r="P402" t="str">
        <f t="shared" si="103"/>
        <v/>
      </c>
      <c r="Q402">
        <f t="shared" si="104"/>
        <v>15</v>
      </c>
      <c r="R402">
        <f t="shared" si="105"/>
        <v>5</v>
      </c>
      <c r="S402">
        <f t="shared" si="106"/>
        <v>-15</v>
      </c>
      <c r="T402">
        <f t="shared" si="107"/>
        <v>-5</v>
      </c>
      <c r="U402">
        <f t="shared" si="102"/>
        <v>30</v>
      </c>
      <c r="V402">
        <f t="shared" si="108"/>
        <v>15</v>
      </c>
      <c r="W402">
        <f>IF(ABS(V402)&gt;0,V402*(C402-A402),0)</f>
        <v>-64.283056499999986</v>
      </c>
      <c r="X402">
        <f>SUM($W$34:W402)</f>
        <v>118.35095974999996</v>
      </c>
      <c r="Y402">
        <f>IF(P402="close",X402,0)</f>
        <v>0</v>
      </c>
      <c r="Z402">
        <f t="shared" si="109"/>
        <v>30</v>
      </c>
    </row>
    <row r="403" spans="1:26">
      <c r="A403">
        <v>109.7907185</v>
      </c>
      <c r="B403" s="2">
        <f t="shared" si="110"/>
        <v>-6.0637823988800802E-3</v>
      </c>
      <c r="C403">
        <v>106.437817</v>
      </c>
      <c r="D403" s="3">
        <f t="shared" si="111"/>
        <v>2.475413466014939E-3</v>
      </c>
      <c r="E403" s="3">
        <f t="shared" si="94"/>
        <v>5.5696034878519908E-3</v>
      </c>
      <c r="F403" s="3">
        <f>STDEV($E$3:E403)</f>
        <v>1.2845636525501684E-2</v>
      </c>
      <c r="G403" s="11">
        <f t="shared" si="100"/>
        <v>0.43357940860267885</v>
      </c>
      <c r="H403" s="3">
        <f t="shared" si="95"/>
        <v>8.3844691767414638E-4</v>
      </c>
      <c r="I403" s="5">
        <f t="shared" si="96"/>
        <v>0.64854519519656839</v>
      </c>
      <c r="J403" s="6">
        <f t="shared" si="97"/>
        <v>1.5229429881115865E-2</v>
      </c>
      <c r="K403" s="4">
        <f t="shared" si="98"/>
        <v>-3.0941900218370514E-3</v>
      </c>
      <c r="L403">
        <f t="shared" si="101"/>
        <v>0.43357940860267885</v>
      </c>
      <c r="M403">
        <f>RSQ($D$3:D403,$B$3:B403)</f>
        <v>6.8738893894269848E-2</v>
      </c>
      <c r="N403">
        <v>371</v>
      </c>
      <c r="O403" t="str">
        <f t="shared" si="99"/>
        <v/>
      </c>
      <c r="P403" t="str">
        <f t="shared" si="103"/>
        <v>close</v>
      </c>
      <c r="Q403">
        <f t="shared" si="104"/>
        <v>0</v>
      </c>
      <c r="R403">
        <f t="shared" si="105"/>
        <v>0</v>
      </c>
      <c r="S403">
        <f t="shared" si="106"/>
        <v>0</v>
      </c>
      <c r="T403">
        <f t="shared" si="107"/>
        <v>0</v>
      </c>
      <c r="U403">
        <f t="shared" si="102"/>
        <v>0</v>
      </c>
      <c r="V403">
        <f t="shared" si="108"/>
        <v>-15</v>
      </c>
      <c r="W403">
        <f>IF(ABS(V403)&gt;0,V403*(C403-A403),0)</f>
        <v>50.293522500000023</v>
      </c>
      <c r="X403">
        <f>SUM($W$34:W403)</f>
        <v>168.64448224999998</v>
      </c>
      <c r="Y403">
        <f>IF(P403="close",X403,0)</f>
        <v>168.64448224999998</v>
      </c>
      <c r="Z403">
        <f t="shared" si="109"/>
        <v>30</v>
      </c>
    </row>
    <row r="404" spans="1:26">
      <c r="A404">
        <v>109.47328539999999</v>
      </c>
      <c r="B404" s="2">
        <f t="shared" si="110"/>
        <v>-2.8912562403897771E-3</v>
      </c>
      <c r="C404">
        <v>104.14053490000001</v>
      </c>
      <c r="D404" s="3">
        <f t="shared" si="111"/>
        <v>-2.1583325971444807E-2</v>
      </c>
      <c r="E404" s="3">
        <f t="shared" si="94"/>
        <v>-1.9747934918457978E-2</v>
      </c>
      <c r="F404" s="3">
        <f>STDEV($E$3:E404)</f>
        <v>1.2867836953414978E-2</v>
      </c>
      <c r="G404" s="11">
        <f t="shared" si="100"/>
        <v>-1.5346740085338975</v>
      </c>
      <c r="H404" s="3">
        <f t="shared" si="95"/>
        <v>8.6288020880736062E-5</v>
      </c>
      <c r="I404" s="5">
        <f t="shared" si="96"/>
        <v>0.66465194161016328</v>
      </c>
      <c r="J404" s="6">
        <f t="shared" si="97"/>
        <v>1.570296756837786E-2</v>
      </c>
      <c r="K404" s="4">
        <f t="shared" si="98"/>
        <v>-1.8353910529868302E-3</v>
      </c>
      <c r="L404">
        <f t="shared" si="101"/>
        <v>-1.5346740085338975</v>
      </c>
      <c r="M404">
        <f>RSQ($D$3:D404,$B$3:B404)</f>
        <v>6.8809947369324234E-2</v>
      </c>
      <c r="N404">
        <v>372</v>
      </c>
      <c r="O404" t="str">
        <f t="shared" si="99"/>
        <v>buyY</v>
      </c>
      <c r="P404" t="str">
        <f t="shared" si="103"/>
        <v/>
      </c>
      <c r="Q404">
        <f t="shared" si="104"/>
        <v>-10</v>
      </c>
      <c r="R404">
        <f t="shared" si="105"/>
        <v>0</v>
      </c>
      <c r="S404">
        <f t="shared" si="106"/>
        <v>10</v>
      </c>
      <c r="T404">
        <f t="shared" si="107"/>
        <v>0</v>
      </c>
      <c r="U404">
        <f t="shared" si="102"/>
        <v>20</v>
      </c>
      <c r="V404">
        <f t="shared" si="108"/>
        <v>-10</v>
      </c>
      <c r="W404">
        <f>IF(ABS(V404)&gt;0,V404*(C404-A404),0)</f>
        <v>53.327504999999888</v>
      </c>
      <c r="X404">
        <f>SUM($W$34:W404)</f>
        <v>221.97198724999987</v>
      </c>
      <c r="Y404">
        <f>IF(P404="close",X404,0)</f>
        <v>0</v>
      </c>
      <c r="Z404">
        <f t="shared" si="109"/>
        <v>20</v>
      </c>
    </row>
    <row r="405" spans="1:26">
      <c r="A405">
        <v>109.0867722</v>
      </c>
      <c r="B405" s="2">
        <f t="shared" si="110"/>
        <v>-3.5306622852116945E-3</v>
      </c>
      <c r="C405">
        <v>103.94100330000001</v>
      </c>
      <c r="D405" s="3">
        <f t="shared" si="111"/>
        <v>-1.9159840132528477E-3</v>
      </c>
      <c r="E405" s="3">
        <f t="shared" si="94"/>
        <v>3.3724083549405343E-4</v>
      </c>
      <c r="F405" s="3">
        <f>STDEV($E$3:E405)</f>
        <v>1.2851828863867475E-2</v>
      </c>
      <c r="G405" s="11">
        <f t="shared" si="100"/>
        <v>2.6240688314967821E-2</v>
      </c>
      <c r="H405" s="3">
        <f t="shared" si="95"/>
        <v>9.2602127501424571E-5</v>
      </c>
      <c r="I405" s="5">
        <f t="shared" si="96"/>
        <v>0.66441556477205599</v>
      </c>
      <c r="J405" s="6">
        <f t="shared" si="97"/>
        <v>1.570298012119355E-2</v>
      </c>
      <c r="K405" s="4">
        <f t="shared" si="98"/>
        <v>-2.2532248487469012E-3</v>
      </c>
      <c r="L405">
        <f t="shared" si="101"/>
        <v>2.6240688314967821E-2</v>
      </c>
      <c r="M405">
        <f>RSQ($D$3:D405,$B$3:B405)</f>
        <v>6.8851233435531831E-2</v>
      </c>
      <c r="N405">
        <v>373</v>
      </c>
      <c r="O405" t="str">
        <f t="shared" si="99"/>
        <v/>
      </c>
      <c r="P405" t="str">
        <f t="shared" si="103"/>
        <v>close</v>
      </c>
      <c r="Q405">
        <f t="shared" si="104"/>
        <v>0</v>
      </c>
      <c r="R405">
        <f t="shared" si="105"/>
        <v>0</v>
      </c>
      <c r="S405">
        <f t="shared" si="106"/>
        <v>0</v>
      </c>
      <c r="T405">
        <f t="shared" si="107"/>
        <v>0</v>
      </c>
      <c r="U405">
        <f t="shared" si="102"/>
        <v>0</v>
      </c>
      <c r="V405">
        <f t="shared" si="108"/>
        <v>10</v>
      </c>
      <c r="W405">
        <f>IF(ABS(V405)&gt;0,V405*(C405-A405),0)</f>
        <v>-51.457688999999931</v>
      </c>
      <c r="X405">
        <f>SUM($W$34:W405)</f>
        <v>170.51429824999994</v>
      </c>
      <c r="Y405">
        <f>IF(P405="close",X405,0)</f>
        <v>170.51429824999994</v>
      </c>
      <c r="Z405">
        <f t="shared" si="109"/>
        <v>20</v>
      </c>
    </row>
    <row r="406" spans="1:26">
      <c r="A406">
        <v>110.3716979</v>
      </c>
      <c r="B406" s="2">
        <f t="shared" si="110"/>
        <v>1.177893225811298E-2</v>
      </c>
      <c r="C406">
        <v>104.3752611</v>
      </c>
      <c r="D406" s="3">
        <f t="shared" si="111"/>
        <v>4.1779258061096416E-3</v>
      </c>
      <c r="E406" s="3">
        <f t="shared" si="94"/>
        <v>-3.535727439506739E-3</v>
      </c>
      <c r="F406" s="3">
        <f>STDEV($E$3:E406)</f>
        <v>1.2837131075353048E-2</v>
      </c>
      <c r="G406" s="11">
        <f t="shared" si="100"/>
        <v>-0.27542972169967495</v>
      </c>
      <c r="H406" s="3">
        <f t="shared" si="95"/>
        <v>3.2241087873030605E-4</v>
      </c>
      <c r="I406" s="5">
        <f t="shared" si="96"/>
        <v>0.62749680573085953</v>
      </c>
      <c r="J406" s="6">
        <f t="shared" si="97"/>
        <v>1.5474126404111336E-2</v>
      </c>
      <c r="K406" s="4">
        <f t="shared" si="98"/>
        <v>7.7136532456163805E-3</v>
      </c>
      <c r="L406">
        <f t="shared" si="101"/>
        <v>-0.27542972169967495</v>
      </c>
      <c r="M406">
        <f>RSQ($D$3:D406,$B$3:B406)</f>
        <v>6.9043046005071773E-2</v>
      </c>
      <c r="N406">
        <v>374</v>
      </c>
      <c r="O406" t="str">
        <f t="shared" si="99"/>
        <v/>
      </c>
      <c r="P406" t="str">
        <f t="shared" si="103"/>
        <v/>
      </c>
      <c r="Q406">
        <f t="shared" si="104"/>
        <v>0</v>
      </c>
      <c r="R406">
        <f t="shared" si="105"/>
        <v>0</v>
      </c>
      <c r="S406">
        <f t="shared" si="106"/>
        <v>0</v>
      </c>
      <c r="T406">
        <f t="shared" si="107"/>
        <v>0</v>
      </c>
      <c r="U406">
        <f t="shared" si="102"/>
        <v>0</v>
      </c>
      <c r="V406">
        <f t="shared" si="108"/>
        <v>0</v>
      </c>
      <c r="W406">
        <f>IF(ABS(V406)&gt;0,V406*(C406-A406),0)</f>
        <v>0</v>
      </c>
      <c r="X406">
        <f>SUM($W$34:W406)</f>
        <v>170.51429824999994</v>
      </c>
      <c r="Y406">
        <f>IF(P406="close",X406,0)</f>
        <v>0</v>
      </c>
      <c r="Z406">
        <f t="shared" si="109"/>
        <v>0</v>
      </c>
    </row>
    <row r="407" spans="1:26">
      <c r="A407">
        <v>107.9330478</v>
      </c>
      <c r="B407" s="2">
        <f t="shared" si="110"/>
        <v>-2.2094886156499037E-2</v>
      </c>
      <c r="C407">
        <v>106.6648308</v>
      </c>
      <c r="D407" s="3">
        <f t="shared" si="111"/>
        <v>2.1935942251741117E-2</v>
      </c>
      <c r="E407" s="3">
        <f t="shared" si="94"/>
        <v>3.014179450518828E-2</v>
      </c>
      <c r="F407" s="3">
        <f>STDEV($E$3:E407)</f>
        <v>1.2908037048647382E-2</v>
      </c>
      <c r="G407" s="11">
        <f t="shared" si="100"/>
        <v>2.3351183755973803</v>
      </c>
      <c r="H407" s="3">
        <f t="shared" si="95"/>
        <v>9.6824766283196704E-4</v>
      </c>
      <c r="I407" s="5">
        <f t="shared" si="96"/>
        <v>0.41521372191278028</v>
      </c>
      <c r="J407" s="6">
        <f t="shared" si="97"/>
        <v>1.6010310341146746E-2</v>
      </c>
      <c r="K407" s="4">
        <f t="shared" si="98"/>
        <v>-8.2058522534471639E-3</v>
      </c>
      <c r="L407">
        <f t="shared" si="101"/>
        <v>2.3351183755973803</v>
      </c>
      <c r="M407">
        <f>RSQ($D$3:D407,$B$3:B407)</f>
        <v>6.4523177055704456E-2</v>
      </c>
      <c r="N407">
        <v>375</v>
      </c>
      <c r="O407" t="str">
        <f t="shared" si="99"/>
        <v>sellY</v>
      </c>
      <c r="P407" t="str">
        <f t="shared" si="103"/>
        <v/>
      </c>
      <c r="Q407">
        <f t="shared" si="104"/>
        <v>15</v>
      </c>
      <c r="R407">
        <f t="shared" si="105"/>
        <v>5</v>
      </c>
      <c r="S407">
        <f t="shared" si="106"/>
        <v>-15</v>
      </c>
      <c r="T407">
        <f t="shared" si="107"/>
        <v>-5</v>
      </c>
      <c r="U407">
        <f t="shared" si="102"/>
        <v>30</v>
      </c>
      <c r="V407">
        <f t="shared" si="108"/>
        <v>15</v>
      </c>
      <c r="W407">
        <f>IF(ABS(V407)&gt;0,V407*(C407-A407),0)</f>
        <v>-19.023254999999892</v>
      </c>
      <c r="X407">
        <f>SUM($W$34:W407)</f>
        <v>151.49104325000005</v>
      </c>
      <c r="Y407">
        <f>IF(P407="close",X407,0)</f>
        <v>0</v>
      </c>
      <c r="Z407">
        <f t="shared" si="109"/>
        <v>30</v>
      </c>
    </row>
    <row r="408" spans="1:26">
      <c r="A408">
        <v>109.3195573</v>
      </c>
      <c r="B408" s="2">
        <f t="shared" si="110"/>
        <v>1.2846014527165077E-2</v>
      </c>
      <c r="C408">
        <v>107.1648194</v>
      </c>
      <c r="D408" s="3">
        <f t="shared" si="111"/>
        <v>4.6874738022834291E-3</v>
      </c>
      <c r="E408" s="3">
        <f t="shared" si="94"/>
        <v>-1.9931525935504594E-3</v>
      </c>
      <c r="F408" s="3">
        <f>STDEV($E$3:E408)</f>
        <v>1.2892526339320878E-2</v>
      </c>
      <c r="G408" s="11">
        <f t="shared" si="100"/>
        <v>-0.15459751960882556</v>
      </c>
      <c r="H408" s="3">
        <f t="shared" si="95"/>
        <v>1.6073241178110645E-3</v>
      </c>
      <c r="I408" s="5">
        <f t="shared" si="96"/>
        <v>0.39493200535422601</v>
      </c>
      <c r="J408" s="6">
        <f t="shared" si="97"/>
        <v>1.5461888327963391E-2</v>
      </c>
      <c r="K408" s="4">
        <f t="shared" si="98"/>
        <v>6.6806263958338885E-3</v>
      </c>
      <c r="L408">
        <f t="shared" si="101"/>
        <v>-0.15459751960882556</v>
      </c>
      <c r="M408">
        <f>RSQ($D$3:D408,$B$3:B408)</f>
        <v>6.4755421173612229E-2</v>
      </c>
      <c r="N408">
        <v>376</v>
      </c>
      <c r="O408" t="str">
        <f t="shared" si="99"/>
        <v/>
      </c>
      <c r="P408" t="str">
        <f t="shared" si="103"/>
        <v>close</v>
      </c>
      <c r="Q408">
        <f t="shared" si="104"/>
        <v>0</v>
      </c>
      <c r="R408">
        <f t="shared" si="105"/>
        <v>0</v>
      </c>
      <c r="S408">
        <f t="shared" si="106"/>
        <v>0</v>
      </c>
      <c r="T408">
        <f t="shared" si="107"/>
        <v>0</v>
      </c>
      <c r="U408">
        <f t="shared" si="102"/>
        <v>0</v>
      </c>
      <c r="V408">
        <f t="shared" si="108"/>
        <v>-15</v>
      </c>
      <c r="W408">
        <f>IF(ABS(V408)&gt;0,V408*(C408-A408),0)</f>
        <v>32.32106850000001</v>
      </c>
      <c r="X408">
        <f>SUM($W$34:W408)</f>
        <v>183.81211175000004</v>
      </c>
      <c r="Y408">
        <f>IF(P408="close",X408,0)</f>
        <v>183.81211175000004</v>
      </c>
      <c r="Z408">
        <f t="shared" si="109"/>
        <v>30</v>
      </c>
    </row>
    <row r="409" spans="1:26">
      <c r="A409">
        <v>109.3153006</v>
      </c>
      <c r="B409" s="2">
        <f t="shared" si="110"/>
        <v>-3.8938137924558844E-5</v>
      </c>
      <c r="C409">
        <v>105.143517</v>
      </c>
      <c r="D409" s="3">
        <f t="shared" si="111"/>
        <v>-1.8861622791107844E-2</v>
      </c>
      <c r="E409" s="3">
        <f t="shared" si="94"/>
        <v>-2.0425125889023704E-2</v>
      </c>
      <c r="F409" s="3">
        <f>STDEV($E$3:E409)</f>
        <v>1.2916907834758891E-2</v>
      </c>
      <c r="G409" s="11">
        <f t="shared" si="100"/>
        <v>-1.5812705448017903</v>
      </c>
      <c r="H409" s="3">
        <f t="shared" si="95"/>
        <v>1.5820047675773501E-3</v>
      </c>
      <c r="I409" s="5">
        <f t="shared" si="96"/>
        <v>0.47515548117208217</v>
      </c>
      <c r="J409" s="6">
        <f t="shared" si="97"/>
        <v>1.5828559097577907E-2</v>
      </c>
      <c r="K409" s="4">
        <f t="shared" si="98"/>
        <v>1.5635030979158616E-3</v>
      </c>
      <c r="L409">
        <f t="shared" si="101"/>
        <v>-1.5812705448017903</v>
      </c>
      <c r="M409">
        <f>RSQ($D$3:D409,$B$3:B409)</f>
        <v>6.4485564251521202E-2</v>
      </c>
      <c r="N409">
        <v>377</v>
      </c>
      <c r="O409" t="str">
        <f t="shared" si="99"/>
        <v>buyY</v>
      </c>
      <c r="P409" t="str">
        <f t="shared" si="103"/>
        <v/>
      </c>
      <c r="Q409">
        <f t="shared" si="104"/>
        <v>-10</v>
      </c>
      <c r="R409">
        <f t="shared" si="105"/>
        <v>0</v>
      </c>
      <c r="S409">
        <f t="shared" si="106"/>
        <v>10</v>
      </c>
      <c r="T409">
        <f t="shared" si="107"/>
        <v>0</v>
      </c>
      <c r="U409">
        <f t="shared" si="102"/>
        <v>20</v>
      </c>
      <c r="V409">
        <f t="shared" si="108"/>
        <v>-10</v>
      </c>
      <c r="W409">
        <f>IF(ABS(V409)&gt;0,V409*(C409-A409),0)</f>
        <v>41.717835999999977</v>
      </c>
      <c r="X409">
        <f>SUM($W$34:W409)</f>
        <v>225.52994775000002</v>
      </c>
      <c r="Y409">
        <f>IF(P409="close",X409,0)</f>
        <v>0</v>
      </c>
      <c r="Z409">
        <f t="shared" si="109"/>
        <v>20</v>
      </c>
    </row>
    <row r="410" spans="1:26">
      <c r="A410">
        <v>109.77684530000001</v>
      </c>
      <c r="B410" s="2">
        <f t="shared" si="110"/>
        <v>4.2221417996082845E-3</v>
      </c>
      <c r="C410">
        <v>105.1330116</v>
      </c>
      <c r="D410" s="3">
        <f t="shared" si="111"/>
        <v>-9.9914862083218633E-5</v>
      </c>
      <c r="E410" s="3">
        <f t="shared" si="94"/>
        <v>-3.4824662587507461E-3</v>
      </c>
      <c r="F410" s="3">
        <f>STDEV($E$3:E410)</f>
        <v>1.2902238531767328E-2</v>
      </c>
      <c r="G410" s="11">
        <f t="shared" si="100"/>
        <v>-0.26991178702644275</v>
      </c>
      <c r="H410" s="3">
        <f t="shared" si="95"/>
        <v>1.3665507470377774E-3</v>
      </c>
      <c r="I410" s="5">
        <f t="shared" si="96"/>
        <v>0.47748293290784016</v>
      </c>
      <c r="J410" s="6">
        <f t="shared" si="97"/>
        <v>1.5826745958088768E-2</v>
      </c>
      <c r="K410" s="4">
        <f t="shared" si="98"/>
        <v>3.3825513966675275E-3</v>
      </c>
      <c r="L410">
        <f t="shared" si="101"/>
        <v>-0.26991178702644275</v>
      </c>
      <c r="M410">
        <f>RSQ($D$3:D410,$B$3:B410)</f>
        <v>6.446176821841261E-2</v>
      </c>
      <c r="N410">
        <v>378</v>
      </c>
      <c r="O410" t="str">
        <f t="shared" si="99"/>
        <v/>
      </c>
      <c r="P410" t="str">
        <f t="shared" si="103"/>
        <v>close</v>
      </c>
      <c r="Q410">
        <f t="shared" si="104"/>
        <v>0</v>
      </c>
      <c r="R410">
        <f t="shared" si="105"/>
        <v>0</v>
      </c>
      <c r="S410">
        <f t="shared" si="106"/>
        <v>0</v>
      </c>
      <c r="T410">
        <f t="shared" si="107"/>
        <v>0</v>
      </c>
      <c r="U410">
        <f t="shared" si="102"/>
        <v>0</v>
      </c>
      <c r="V410">
        <f t="shared" si="108"/>
        <v>10</v>
      </c>
      <c r="W410">
        <f>IF(ABS(V410)&gt;0,V410*(C410-A410),0)</f>
        <v>-46.438337000000018</v>
      </c>
      <c r="X410">
        <f>SUM($W$34:W410)</f>
        <v>179.09161075</v>
      </c>
      <c r="Y410">
        <f>IF(P410="close",X410,0)</f>
        <v>179.09161075</v>
      </c>
      <c r="Z410">
        <f t="shared" si="109"/>
        <v>20</v>
      </c>
    </row>
    <row r="411" spans="1:26">
      <c r="A411">
        <v>110.75203930000001</v>
      </c>
      <c r="B411" s="2">
        <f t="shared" si="110"/>
        <v>8.8834216116793607E-3</v>
      </c>
      <c r="C411">
        <v>103.22914249999999</v>
      </c>
      <c r="D411" s="3">
        <f t="shared" si="111"/>
        <v>-1.8109146413912949E-2</v>
      </c>
      <c r="E411" s="3">
        <f t="shared" si="94"/>
        <v>-2.2368598338917186E-2</v>
      </c>
      <c r="F411" s="3">
        <f>STDEV($E$3:E411)</f>
        <v>1.2934120243251673E-2</v>
      </c>
      <c r="G411" s="11">
        <f t="shared" si="100"/>
        <v>-1.7294255750086995</v>
      </c>
      <c r="H411" s="3">
        <f t="shared" si="95"/>
        <v>1.1147085073881665E-3</v>
      </c>
      <c r="I411" s="5">
        <f t="shared" si="96"/>
        <v>0.35400136963909956</v>
      </c>
      <c r="J411" s="6">
        <f t="shared" si="97"/>
        <v>1.5647555461698839E-2</v>
      </c>
      <c r="K411" s="4">
        <f t="shared" si="98"/>
        <v>4.2594519250042373E-3</v>
      </c>
      <c r="L411">
        <f t="shared" si="101"/>
        <v>-1.7294255750086995</v>
      </c>
      <c r="M411">
        <f>RSQ($D$3:D411,$B$3:B411)</f>
        <v>6.298615064730291E-2</v>
      </c>
      <c r="N411">
        <v>379</v>
      </c>
      <c r="O411" t="str">
        <f t="shared" si="99"/>
        <v>buyY</v>
      </c>
      <c r="P411" t="str">
        <f t="shared" si="103"/>
        <v/>
      </c>
      <c r="Q411">
        <f t="shared" si="104"/>
        <v>-10</v>
      </c>
      <c r="R411">
        <f t="shared" si="105"/>
        <v>0</v>
      </c>
      <c r="S411">
        <f t="shared" si="106"/>
        <v>10</v>
      </c>
      <c r="T411">
        <f t="shared" si="107"/>
        <v>0</v>
      </c>
      <c r="U411">
        <f t="shared" si="102"/>
        <v>20</v>
      </c>
      <c r="V411">
        <f t="shared" si="108"/>
        <v>-10</v>
      </c>
      <c r="W411">
        <f>IF(ABS(V411)&gt;0,V411*(C411-A411),0)</f>
        <v>75.228968000000123</v>
      </c>
      <c r="X411">
        <f>SUM($W$34:W411)</f>
        <v>254.32057875000012</v>
      </c>
      <c r="Y411">
        <f>IF(P411="close",X411,0)</f>
        <v>0</v>
      </c>
      <c r="Z411">
        <f t="shared" si="109"/>
        <v>20</v>
      </c>
    </row>
    <row r="412" spans="1:26">
      <c r="A412">
        <v>110.9679436</v>
      </c>
      <c r="B412" s="2">
        <f t="shared" si="110"/>
        <v>1.9494385960258445E-3</v>
      </c>
      <c r="C412">
        <v>103.09462069999999</v>
      </c>
      <c r="D412" s="3">
        <f t="shared" si="111"/>
        <v>-1.3031378227325843E-3</v>
      </c>
      <c r="E412" s="3">
        <f t="shared" si="94"/>
        <v>-3.0090189886516194E-3</v>
      </c>
      <c r="F412" s="3">
        <f>STDEV($E$3:E412)</f>
        <v>1.2919165583888703E-2</v>
      </c>
      <c r="G412" s="11">
        <f t="shared" si="100"/>
        <v>-0.23291124872678479</v>
      </c>
      <c r="H412" s="3">
        <f t="shared" si="95"/>
        <v>1.0215698740512471E-3</v>
      </c>
      <c r="I412" s="5">
        <f t="shared" si="96"/>
        <v>0.35102992895638541</v>
      </c>
      <c r="J412" s="6">
        <f t="shared" si="97"/>
        <v>1.565022715113067E-2</v>
      </c>
      <c r="K412" s="4">
        <f t="shared" si="98"/>
        <v>1.705881165919035E-3</v>
      </c>
      <c r="L412">
        <f t="shared" si="101"/>
        <v>-0.23291124872678479</v>
      </c>
      <c r="M412">
        <f>RSQ($D$3:D412,$B$3:B412)</f>
        <v>6.2965000998843917E-2</v>
      </c>
      <c r="N412">
        <v>380</v>
      </c>
      <c r="O412" t="str">
        <f t="shared" si="99"/>
        <v/>
      </c>
      <c r="P412" t="str">
        <f t="shared" si="103"/>
        <v>close</v>
      </c>
      <c r="Q412">
        <f t="shared" si="104"/>
        <v>0</v>
      </c>
      <c r="R412">
        <f t="shared" si="105"/>
        <v>0</v>
      </c>
      <c r="S412">
        <f t="shared" si="106"/>
        <v>0</v>
      </c>
      <c r="T412">
        <f t="shared" si="107"/>
        <v>0</v>
      </c>
      <c r="U412">
        <f t="shared" si="102"/>
        <v>0</v>
      </c>
      <c r="V412">
        <f t="shared" si="108"/>
        <v>10</v>
      </c>
      <c r="W412">
        <f>IF(ABS(V412)&gt;0,V412*(C412-A412),0)</f>
        <v>-78.733229000000051</v>
      </c>
      <c r="X412">
        <f>SUM($W$34:W412)</f>
        <v>175.58734975000007</v>
      </c>
      <c r="Y412">
        <f>IF(P412="close",X412,0)</f>
        <v>175.58734975000007</v>
      </c>
      <c r="Z412">
        <f t="shared" si="109"/>
        <v>20</v>
      </c>
    </row>
    <row r="413" spans="1:26">
      <c r="A413">
        <v>111.0254157</v>
      </c>
      <c r="B413" s="2">
        <f t="shared" si="110"/>
        <v>5.1791623901011215E-4</v>
      </c>
      <c r="C413">
        <v>101.85391850000001</v>
      </c>
      <c r="D413" s="3">
        <f t="shared" si="111"/>
        <v>-1.2034596873976249E-2</v>
      </c>
      <c r="E413" s="3">
        <f t="shared" si="94"/>
        <v>-1.3454695936535801E-2</v>
      </c>
      <c r="F413" s="3">
        <f>STDEV($E$3:E413)</f>
        <v>1.2920492676358464E-2</v>
      </c>
      <c r="G413" s="11">
        <f t="shared" si="100"/>
        <v>-1.0413454249430292</v>
      </c>
      <c r="H413" s="3">
        <f t="shared" si="95"/>
        <v>1.2374339496144719E-3</v>
      </c>
      <c r="I413" s="5">
        <f t="shared" si="96"/>
        <v>0.35269238379975537</v>
      </c>
      <c r="J413" s="6">
        <f t="shared" si="97"/>
        <v>1.5417251868643502E-2</v>
      </c>
      <c r="K413" s="4">
        <f t="shared" si="98"/>
        <v>1.4200990625595523E-3</v>
      </c>
      <c r="L413">
        <f t="shared" si="101"/>
        <v>-1.0413454249430292</v>
      </c>
      <c r="M413">
        <f>RSQ($D$3:D413,$B$3:B413)</f>
        <v>6.2824768717937338E-2</v>
      </c>
      <c r="N413">
        <v>381</v>
      </c>
      <c r="O413" t="str">
        <f t="shared" si="99"/>
        <v/>
      </c>
      <c r="P413" t="str">
        <f t="shared" si="103"/>
        <v/>
      </c>
      <c r="Q413">
        <f t="shared" si="104"/>
        <v>0</v>
      </c>
      <c r="R413">
        <f t="shared" si="105"/>
        <v>0</v>
      </c>
      <c r="S413">
        <f t="shared" si="106"/>
        <v>0</v>
      </c>
      <c r="T413">
        <f t="shared" si="107"/>
        <v>0</v>
      </c>
      <c r="U413">
        <f t="shared" si="102"/>
        <v>0</v>
      </c>
      <c r="V413">
        <f t="shared" si="108"/>
        <v>0</v>
      </c>
      <c r="W413">
        <f>IF(ABS(V413)&gt;0,V413*(C413-A413),0)</f>
        <v>0</v>
      </c>
      <c r="X413">
        <f>SUM($W$34:W413)</f>
        <v>175.58734975000007</v>
      </c>
      <c r="Y413">
        <f>IF(P413="close",X413,0)</f>
        <v>0</v>
      </c>
      <c r="Z413">
        <f t="shared" si="109"/>
        <v>0</v>
      </c>
    </row>
    <row r="414" spans="1:26">
      <c r="A414">
        <v>110.89196579999999</v>
      </c>
      <c r="B414" s="2">
        <f t="shared" si="110"/>
        <v>-1.2019761345509849E-3</v>
      </c>
      <c r="C414">
        <v>100.69225969999999</v>
      </c>
      <c r="D414" s="3">
        <f t="shared" si="111"/>
        <v>-1.140514589038626E-2</v>
      </c>
      <c r="E414" s="3">
        <f t="shared" si="94"/>
        <v>-1.3110258568544735E-2</v>
      </c>
      <c r="F414" s="3">
        <f>STDEV($E$3:E414)</f>
        <v>1.2920872303801761E-2</v>
      </c>
      <c r="G414" s="11">
        <f t="shared" si="100"/>
        <v>-1.0146573900190352</v>
      </c>
      <c r="H414" s="3">
        <f t="shared" si="95"/>
        <v>2.0077236286694142E-3</v>
      </c>
      <c r="I414" s="5">
        <f t="shared" si="96"/>
        <v>0.25176119709230643</v>
      </c>
      <c r="J414" s="6">
        <f t="shared" si="97"/>
        <v>1.3735152449285552E-2</v>
      </c>
      <c r="K414" s="4">
        <f t="shared" si="98"/>
        <v>1.7051126781584751E-3</v>
      </c>
      <c r="L414">
        <f t="shared" si="101"/>
        <v>-1.0146573900190352</v>
      </c>
      <c r="M414">
        <f>RSQ($D$3:D414,$B$3:B414)</f>
        <v>6.2836821019715508E-2</v>
      </c>
      <c r="N414">
        <v>382</v>
      </c>
      <c r="O414" t="str">
        <f t="shared" si="99"/>
        <v/>
      </c>
      <c r="P414" t="str">
        <f t="shared" si="103"/>
        <v/>
      </c>
      <c r="Q414">
        <f t="shared" si="104"/>
        <v>0</v>
      </c>
      <c r="R414">
        <f t="shared" si="105"/>
        <v>0</v>
      </c>
      <c r="S414">
        <f t="shared" si="106"/>
        <v>0</v>
      </c>
      <c r="T414">
        <f t="shared" si="107"/>
        <v>0</v>
      </c>
      <c r="U414">
        <f t="shared" si="102"/>
        <v>0</v>
      </c>
      <c r="V414">
        <f t="shared" si="108"/>
        <v>0</v>
      </c>
      <c r="W414">
        <f>IF(ABS(V414)&gt;0,V414*(C414-A414),0)</f>
        <v>0</v>
      </c>
      <c r="X414">
        <f>SUM($W$34:W414)</f>
        <v>175.58734975000007</v>
      </c>
      <c r="Y414">
        <f>IF(P414="close",X414,0)</f>
        <v>0</v>
      </c>
      <c r="Z414">
        <f t="shared" si="109"/>
        <v>0</v>
      </c>
    </row>
    <row r="415" spans="1:26">
      <c r="A415">
        <v>109.763992</v>
      </c>
      <c r="B415" s="2">
        <f t="shared" si="110"/>
        <v>-1.0171826172099408E-2</v>
      </c>
      <c r="C415">
        <v>100.4422261</v>
      </c>
      <c r="D415" s="3">
        <f t="shared" si="111"/>
        <v>-2.4831461797057549E-3</v>
      </c>
      <c r="E415" s="3">
        <f t="shared" si="94"/>
        <v>-1.9600243114546584E-3</v>
      </c>
      <c r="F415" s="3">
        <f>STDEV($E$3:E415)</f>
        <v>1.2905524149167714E-2</v>
      </c>
      <c r="G415" s="11">
        <f t="shared" si="100"/>
        <v>-0.15187483195566773</v>
      </c>
      <c r="H415" s="3">
        <f t="shared" si="95"/>
        <v>1.4036284636296942E-3</v>
      </c>
      <c r="I415" s="5">
        <f t="shared" si="96"/>
        <v>0.18942029673744612</v>
      </c>
      <c r="J415" s="6">
        <f t="shared" si="97"/>
        <v>1.3352214393625782E-2</v>
      </c>
      <c r="K415" s="4">
        <f t="shared" si="98"/>
        <v>-5.2312186825109633E-4</v>
      </c>
      <c r="L415">
        <f t="shared" si="101"/>
        <v>-0.15187483195566773</v>
      </c>
      <c r="M415">
        <f>RSQ($D$3:D415,$B$3:B415)</f>
        <v>6.2919672513887859E-2</v>
      </c>
      <c r="N415">
        <v>383</v>
      </c>
      <c r="O415" t="str">
        <f t="shared" si="99"/>
        <v/>
      </c>
      <c r="P415" t="str">
        <f t="shared" si="103"/>
        <v/>
      </c>
      <c r="Q415">
        <f t="shared" si="104"/>
        <v>0</v>
      </c>
      <c r="R415">
        <f t="shared" si="105"/>
        <v>0</v>
      </c>
      <c r="S415">
        <f t="shared" si="106"/>
        <v>0</v>
      </c>
      <c r="T415">
        <f t="shared" si="107"/>
        <v>0</v>
      </c>
      <c r="U415">
        <f t="shared" si="102"/>
        <v>0</v>
      </c>
      <c r="V415">
        <f t="shared" si="108"/>
        <v>0</v>
      </c>
      <c r="W415">
        <f>IF(ABS(V415)&gt;0,V415*(C415-A415),0)</f>
        <v>0</v>
      </c>
      <c r="X415">
        <f>SUM($W$34:W415)</f>
        <v>175.58734975000007</v>
      </c>
      <c r="Y415">
        <f>IF(P415="close",X415,0)</f>
        <v>0</v>
      </c>
      <c r="Z415">
        <f t="shared" si="109"/>
        <v>0</v>
      </c>
    </row>
    <row r="416" spans="1:26">
      <c r="A416">
        <v>110.4481411</v>
      </c>
      <c r="B416" s="2">
        <f t="shared" si="110"/>
        <v>6.2329101514456498E-3</v>
      </c>
      <c r="C416">
        <v>99.962147740000006</v>
      </c>
      <c r="D416" s="3">
        <f t="shared" si="111"/>
        <v>-4.7796467545634493E-3</v>
      </c>
      <c r="E416" s="3">
        <f t="shared" si="94"/>
        <v>-6.5738695851460839E-3</v>
      </c>
      <c r="F416" s="3">
        <f>STDEV($E$3:E416)</f>
        <v>1.2893871405192076E-2</v>
      </c>
      <c r="G416" s="11">
        <f t="shared" si="100"/>
        <v>-0.509844512835682</v>
      </c>
      <c r="H416" s="3">
        <f t="shared" si="95"/>
        <v>8.7142561406429659E-4</v>
      </c>
      <c r="I416" s="5">
        <f t="shared" si="96"/>
        <v>0.14805238549833843</v>
      </c>
      <c r="J416" s="6">
        <f t="shared" si="97"/>
        <v>1.3287727681892377E-2</v>
      </c>
      <c r="K416" s="4">
        <f t="shared" si="98"/>
        <v>1.7942228305826351E-3</v>
      </c>
      <c r="L416">
        <f t="shared" si="101"/>
        <v>-0.509844512835682</v>
      </c>
      <c r="M416">
        <f>RSQ($D$3:D416,$B$3:B416)</f>
        <v>6.2663034508338142E-2</v>
      </c>
      <c r="N416">
        <v>384</v>
      </c>
      <c r="O416" t="str">
        <f t="shared" si="99"/>
        <v/>
      </c>
      <c r="P416" t="str">
        <f t="shared" si="103"/>
        <v/>
      </c>
      <c r="Q416">
        <f t="shared" si="104"/>
        <v>0</v>
      </c>
      <c r="R416">
        <f t="shared" si="105"/>
        <v>0</v>
      </c>
      <c r="S416">
        <f t="shared" si="106"/>
        <v>0</v>
      </c>
      <c r="T416">
        <f t="shared" si="107"/>
        <v>0</v>
      </c>
      <c r="U416">
        <f t="shared" si="102"/>
        <v>0</v>
      </c>
      <c r="V416">
        <f t="shared" si="108"/>
        <v>0</v>
      </c>
      <c r="W416">
        <f>IF(ABS(V416)&gt;0,V416*(C416-A416),0)</f>
        <v>0</v>
      </c>
      <c r="X416">
        <f>SUM($W$34:W416)</f>
        <v>175.58734975000007</v>
      </c>
      <c r="Y416">
        <f>IF(P416="close",X416,0)</f>
        <v>0</v>
      </c>
      <c r="Z416">
        <f t="shared" si="109"/>
        <v>0</v>
      </c>
    </row>
    <row r="417" spans="1:26">
      <c r="A417">
        <v>110.21930330000001</v>
      </c>
      <c r="B417" s="2">
        <f t="shared" si="110"/>
        <v>-2.0719026841094909E-3</v>
      </c>
      <c r="C417">
        <v>101.06472309999999</v>
      </c>
      <c r="D417" s="3">
        <f t="shared" si="111"/>
        <v>1.1029928677280625E-2</v>
      </c>
      <c r="E417" s="3">
        <f t="shared" ref="E417:E480" si="112">D417-K417</f>
        <v>1.0712638607173931E-2</v>
      </c>
      <c r="F417" s="3">
        <f>STDEV($E$3:E417)</f>
        <v>1.2889164053763681E-2</v>
      </c>
      <c r="G417" s="11">
        <f t="shared" si="100"/>
        <v>0.83113525147860956</v>
      </c>
      <c r="H417" s="3">
        <f t="shared" ref="H417:H480" si="113">yint(B388:B417,D388:D417)</f>
        <v>5.4749359630072302E-4</v>
      </c>
      <c r="I417" s="5">
        <f t="shared" ref="I417:I480" si="114">MyReg(B388:B417,D388:D417)</f>
        <v>0.11110730632262801</v>
      </c>
      <c r="J417" s="6">
        <f t="shared" ref="J417:J480" si="115">STDEV(D388:D417)</f>
        <v>1.2930030825220769E-2</v>
      </c>
      <c r="K417" s="4">
        <f t="shared" ref="K417:K480" si="116">H417+B417*I417</f>
        <v>3.1729007010669467E-4</v>
      </c>
      <c r="L417">
        <f t="shared" si="101"/>
        <v>0.83113525147860956</v>
      </c>
      <c r="M417">
        <f>RSQ($D$3:D417,$B$3:B417)</f>
        <v>6.2374632358160639E-2</v>
      </c>
      <c r="N417">
        <v>385</v>
      </c>
      <c r="O417" t="str">
        <f t="shared" ref="O417:O480" si="117">IF(L417&gt;1.5,"sellY",IF(L417&lt;-1.5,"buyY",""))</f>
        <v/>
      </c>
      <c r="P417" t="str">
        <f t="shared" si="103"/>
        <v/>
      </c>
      <c r="Q417">
        <f t="shared" si="104"/>
        <v>0</v>
      </c>
      <c r="R417">
        <f t="shared" si="105"/>
        <v>0</v>
      </c>
      <c r="S417">
        <f t="shared" si="106"/>
        <v>0</v>
      </c>
      <c r="T417">
        <f t="shared" si="107"/>
        <v>0</v>
      </c>
      <c r="U417">
        <f t="shared" si="102"/>
        <v>0</v>
      </c>
      <c r="V417">
        <f t="shared" si="108"/>
        <v>0</v>
      </c>
      <c r="W417">
        <f>IF(ABS(V417)&gt;0,V417*(C417-A417),0)</f>
        <v>0</v>
      </c>
      <c r="X417">
        <f>SUM($W$34:W417)</f>
        <v>175.58734975000007</v>
      </c>
      <c r="Y417">
        <f>IF(P417="close",X417,0)</f>
        <v>0</v>
      </c>
      <c r="Z417">
        <f t="shared" si="109"/>
        <v>0</v>
      </c>
    </row>
    <row r="418" spans="1:26">
      <c r="A418">
        <v>109.6588627</v>
      </c>
      <c r="B418" s="2">
        <f t="shared" si="110"/>
        <v>-5.0847771961919745E-3</v>
      </c>
      <c r="C418">
        <v>101.34453019999999</v>
      </c>
      <c r="D418" s="3">
        <f t="shared" si="111"/>
        <v>2.7685931491954912E-3</v>
      </c>
      <c r="E418" s="3">
        <f t="shared" si="112"/>
        <v>2.8380938804680855E-3</v>
      </c>
      <c r="F418" s="3">
        <f>STDEV($E$3:E418)</f>
        <v>1.2874401569922355E-2</v>
      </c>
      <c r="G418" s="11">
        <f t="shared" ref="G418:G481" si="118">E418/F418</f>
        <v>0.22044472242488874</v>
      </c>
      <c r="H418" s="3">
        <f t="shared" si="113"/>
        <v>3.3146062262358106E-4</v>
      </c>
      <c r="I418" s="5">
        <f t="shared" si="114"/>
        <v>7.8855245456272469E-2</v>
      </c>
      <c r="J418" s="6">
        <f t="shared" si="115"/>
        <v>1.283666004031144E-2</v>
      </c>
      <c r="K418" s="4">
        <f t="shared" si="116"/>
        <v>-6.9500731272594029E-5</v>
      </c>
      <c r="L418">
        <f t="shared" ref="L418:L481" si="119">(D418-K418)/F418</f>
        <v>0.22044472242488874</v>
      </c>
      <c r="M418">
        <f>RSQ($D$3:D418,$B$3:B418)</f>
        <v>6.2241296967811159E-2</v>
      </c>
      <c r="N418">
        <v>386</v>
      </c>
      <c r="O418" t="str">
        <f t="shared" si="117"/>
        <v/>
      </c>
      <c r="P418" t="str">
        <f t="shared" si="103"/>
        <v/>
      </c>
      <c r="Q418">
        <f t="shared" si="104"/>
        <v>0</v>
      </c>
      <c r="R418">
        <f t="shared" si="105"/>
        <v>0</v>
      </c>
      <c r="S418">
        <f t="shared" si="106"/>
        <v>0</v>
      </c>
      <c r="T418">
        <f t="shared" si="107"/>
        <v>0</v>
      </c>
      <c r="U418">
        <f t="shared" ref="U418:U481" si="120">ABS(Q418)+ABS(S418)</f>
        <v>0</v>
      </c>
      <c r="V418">
        <f t="shared" si="108"/>
        <v>0</v>
      </c>
      <c r="W418">
        <f>IF(ABS(V418)&gt;0,V418*(C418-A418),0)</f>
        <v>0</v>
      </c>
      <c r="X418">
        <f>SUM($W$34:W418)</f>
        <v>175.58734975000007</v>
      </c>
      <c r="Y418">
        <f>IF(P418="close",X418,0)</f>
        <v>0</v>
      </c>
      <c r="Z418">
        <f t="shared" si="109"/>
        <v>0</v>
      </c>
    </row>
    <row r="419" spans="1:26">
      <c r="A419">
        <v>109.3953324</v>
      </c>
      <c r="B419" s="2">
        <f t="shared" si="110"/>
        <v>-2.4031828664952889E-3</v>
      </c>
      <c r="C419">
        <v>102.46294380000001</v>
      </c>
      <c r="D419" s="3">
        <f t="shared" si="111"/>
        <v>1.1035756915472986E-2</v>
      </c>
      <c r="E419" s="3">
        <f t="shared" si="112"/>
        <v>1.0395520280143381E-2</v>
      </c>
      <c r="F419" s="3">
        <f>STDEV($E$3:E419)</f>
        <v>1.2869064804865294E-2</v>
      </c>
      <c r="G419" s="11">
        <f t="shared" si="118"/>
        <v>0.80779143144987797</v>
      </c>
      <c r="H419" s="3">
        <f t="shared" si="113"/>
        <v>8.093961243779695E-4</v>
      </c>
      <c r="I419" s="5">
        <f t="shared" si="114"/>
        <v>7.0389769920030987E-2</v>
      </c>
      <c r="J419" s="6">
        <f t="shared" si="115"/>
        <v>1.2960302113118979E-2</v>
      </c>
      <c r="K419" s="4">
        <f t="shared" si="116"/>
        <v>6.4023663532960552E-4</v>
      </c>
      <c r="L419">
        <f t="shared" si="119"/>
        <v>0.80779143144987797</v>
      </c>
      <c r="M419">
        <f>RSQ($D$3:D419,$B$3:B419)</f>
        <v>6.1930217460821613E-2</v>
      </c>
      <c r="N419">
        <v>387</v>
      </c>
      <c r="O419" t="str">
        <f t="shared" si="117"/>
        <v/>
      </c>
      <c r="P419" t="str">
        <f t="shared" ref="P419:P482" si="121">IF(AND(OR(O418="sellY",P418="sellhold"),L419&gt;0.5),"sellhold",IF(AND(OR(O418="sellY",P418="sellhold"),L419&lt;0.5,O419&lt;&gt;"buyY"),"close",IF(AND(OR(O418="sellY",P418="sellhold"),L419&lt;0.5,O419="buyY"),"close&amp;buy",IF(AND(OR(O418="buyY",P418="buyhold"),L419&lt;-0.5),"buyhold",IF(AND(OR(O418="buyY",P418="buyhold"),L419&gt;-0.5,O419&lt;&gt;"sellY"),"close",IF(AND(OR(O418="buyY",P418="buyhold"),L419&gt;-0.5,O419="sellY"),"close&amp;sell",""))))))</f>
        <v/>
      </c>
      <c r="Q419">
        <f t="shared" ref="Q419:Q482" si="122">IF(O419="sellY",MAX(10+R419,Q418),IF(O419="buyY",MIN(-10+R419,Q418),IF(P419="sellhold",Q418+R419,IF(P419="buyhold",Q418+R419,0))))</f>
        <v>0</v>
      </c>
      <c r="R419">
        <f t="shared" ref="R419:R482" si="123">IF(AND(L419&gt;2.5,Q418&lt;15),10,IF(AND(L419&gt;2,Q418&lt;15),5,IF(AND(L419&lt;-2.5,Q418&gt;-15),-10,IF(AND(L419&lt;-2,Q418&gt;-15),-5,0))))</f>
        <v>0</v>
      </c>
      <c r="S419">
        <f t="shared" ref="S419:S482" si="124">IF(O419="sellY",MIN(-10+T419,S418),IF(O419="buyY",MAX(10+T419,S418),IF(P419="sellhold",S418+T419,IF(P419="buyhold",S418+T419,0))))</f>
        <v>0</v>
      </c>
      <c r="T419">
        <f t="shared" ref="T419:T482" si="125">IF(AND(L419&gt;2.5,Q418&lt;15),-10,IF(AND(L419&gt;2,Q418&lt;15),-5,IF(AND(L419&lt;-2.5,Q418&gt;-15),10,IF(AND(L419&lt;-2,Q418&gt;-15),5,0))))</f>
        <v>0</v>
      </c>
      <c r="U419">
        <f t="shared" si="120"/>
        <v>0</v>
      </c>
      <c r="V419">
        <f t="shared" ref="V419:V482" si="126">Q419-Q418</f>
        <v>0</v>
      </c>
      <c r="W419">
        <f>IF(ABS(V419)&gt;0,V419*(C419-A419),0)</f>
        <v>0</v>
      </c>
      <c r="X419">
        <f>SUM($W$34:W419)</f>
        <v>175.58734975000007</v>
      </c>
      <c r="Y419">
        <f>IF(P419="close",X419,0)</f>
        <v>0</v>
      </c>
      <c r="Z419">
        <f t="shared" si="109"/>
        <v>0</v>
      </c>
    </row>
    <row r="420" spans="1:26">
      <c r="A420">
        <v>111.1381342</v>
      </c>
      <c r="B420" s="2">
        <f t="shared" si="110"/>
        <v>1.5931226330822824E-2</v>
      </c>
      <c r="C420">
        <v>101.9279971</v>
      </c>
      <c r="D420" s="3">
        <f t="shared" si="111"/>
        <v>-5.2208796679137194E-3</v>
      </c>
      <c r="E420" s="3">
        <f t="shared" si="112"/>
        <v>-6.0107070468356687E-3</v>
      </c>
      <c r="F420" s="3">
        <f>STDEV($E$3:E420)</f>
        <v>1.2856972235324471E-2</v>
      </c>
      <c r="G420" s="11">
        <f t="shared" si="118"/>
        <v>-0.46750564104986392</v>
      </c>
      <c r="H420" s="3">
        <f t="shared" si="113"/>
        <v>8.0411239562936429E-4</v>
      </c>
      <c r="I420" s="5">
        <f t="shared" si="114"/>
        <v>-8.9666773986989557E-4</v>
      </c>
      <c r="J420" s="6">
        <f t="shared" si="115"/>
        <v>1.2886937806707261E-2</v>
      </c>
      <c r="K420" s="4">
        <f t="shared" si="116"/>
        <v>7.8982737892194959E-4</v>
      </c>
      <c r="L420">
        <f t="shared" si="119"/>
        <v>-0.46750564104986392</v>
      </c>
      <c r="M420">
        <f>RSQ($D$3:D420,$B$3:B420)</f>
        <v>6.1099088448807869E-2</v>
      </c>
      <c r="N420">
        <v>388</v>
      </c>
      <c r="O420" t="str">
        <f t="shared" si="117"/>
        <v/>
      </c>
      <c r="P420" t="str">
        <f t="shared" si="121"/>
        <v/>
      </c>
      <c r="Q420">
        <f t="shared" si="122"/>
        <v>0</v>
      </c>
      <c r="R420">
        <f t="shared" si="123"/>
        <v>0</v>
      </c>
      <c r="S420">
        <f t="shared" si="124"/>
        <v>0</v>
      </c>
      <c r="T420">
        <f t="shared" si="125"/>
        <v>0</v>
      </c>
      <c r="U420">
        <f t="shared" si="120"/>
        <v>0</v>
      </c>
      <c r="V420">
        <f t="shared" si="126"/>
        <v>0</v>
      </c>
      <c r="W420">
        <f>IF(ABS(V420)&gt;0,V420*(C420-A420),0)</f>
        <v>0</v>
      </c>
      <c r="X420">
        <f>SUM($W$34:W420)</f>
        <v>175.58734975000007</v>
      </c>
      <c r="Y420">
        <f>IF(P420="close",X420,0)</f>
        <v>0</v>
      </c>
      <c r="Z420">
        <f t="shared" ref="Z420:Z483" si="127">ABS(U420-U419)</f>
        <v>0</v>
      </c>
    </row>
    <row r="421" spans="1:26">
      <c r="A421">
        <v>113.1248274</v>
      </c>
      <c r="B421" s="2">
        <f t="shared" si="110"/>
        <v>1.7875891243817596E-2</v>
      </c>
      <c r="C421">
        <v>101.2109487</v>
      </c>
      <c r="D421" s="3">
        <f t="shared" si="111"/>
        <v>-7.0348522525809148E-3</v>
      </c>
      <c r="E421" s="3">
        <f t="shared" si="112"/>
        <v>-6.6904516866615133E-3</v>
      </c>
      <c r="F421" s="3">
        <f>STDEV($E$3:E421)</f>
        <v>1.284570886731347E-2</v>
      </c>
      <c r="G421" s="11">
        <f t="shared" si="118"/>
        <v>-0.52083164547545469</v>
      </c>
      <c r="H421" s="3">
        <f t="shared" si="113"/>
        <v>6.5857321860636584E-4</v>
      </c>
      <c r="I421" s="5">
        <f t="shared" si="114"/>
        <v>-5.6107623997357171E-2</v>
      </c>
      <c r="J421" s="6">
        <f t="shared" si="115"/>
        <v>1.2953922532956907E-2</v>
      </c>
      <c r="K421" s="4">
        <f t="shared" si="116"/>
        <v>-3.4440056591940132E-4</v>
      </c>
      <c r="L421">
        <f t="shared" si="119"/>
        <v>-0.52083164547545469</v>
      </c>
      <c r="M421">
        <f>RSQ($D$3:D421,$B$3:B421)</f>
        <v>5.9916367066224156E-2</v>
      </c>
      <c r="N421">
        <v>389</v>
      </c>
      <c r="O421" t="str">
        <f t="shared" si="117"/>
        <v/>
      </c>
      <c r="P421" t="str">
        <f t="shared" si="121"/>
        <v/>
      </c>
      <c r="Q421">
        <f t="shared" si="122"/>
        <v>0</v>
      </c>
      <c r="R421">
        <f t="shared" si="123"/>
        <v>0</v>
      </c>
      <c r="S421">
        <f t="shared" si="124"/>
        <v>0</v>
      </c>
      <c r="T421">
        <f t="shared" si="125"/>
        <v>0</v>
      </c>
      <c r="U421">
        <f t="shared" si="120"/>
        <v>0</v>
      </c>
      <c r="V421">
        <f t="shared" si="126"/>
        <v>0</v>
      </c>
      <c r="W421">
        <f>IF(ABS(V421)&gt;0,V421*(C421-A421),0)</f>
        <v>0</v>
      </c>
      <c r="X421">
        <f>SUM($W$34:W421)</f>
        <v>175.58734975000007</v>
      </c>
      <c r="Y421">
        <f>IF(P421="close",X421,0)</f>
        <v>0</v>
      </c>
      <c r="Z421">
        <f t="shared" si="127"/>
        <v>0</v>
      </c>
    </row>
    <row r="422" spans="1:26">
      <c r="A422">
        <v>114.5583688</v>
      </c>
      <c r="B422" s="2">
        <f t="shared" si="110"/>
        <v>1.2672208505840299E-2</v>
      </c>
      <c r="C422">
        <v>101.25044130000001</v>
      </c>
      <c r="D422" s="3">
        <f t="shared" si="111"/>
        <v>3.9020086766564072E-4</v>
      </c>
      <c r="E422" s="3">
        <f t="shared" si="112"/>
        <v>1.8075605444713166E-4</v>
      </c>
      <c r="F422" s="3">
        <f>STDEV($E$3:E422)</f>
        <v>1.2830375357067065E-2</v>
      </c>
      <c r="G422" s="11">
        <f t="shared" si="118"/>
        <v>1.4088134556996409E-2</v>
      </c>
      <c r="H422" s="3">
        <f t="shared" si="113"/>
        <v>1.0830498871898257E-3</v>
      </c>
      <c r="I422" s="5">
        <f t="shared" si="114"/>
        <v>-6.8938660026679185E-2</v>
      </c>
      <c r="J422" s="6">
        <f t="shared" si="115"/>
        <v>1.2759775929189098E-2</v>
      </c>
      <c r="K422" s="4">
        <f t="shared" si="116"/>
        <v>2.0944481321850906E-4</v>
      </c>
      <c r="L422">
        <f t="shared" si="119"/>
        <v>1.4088134556996409E-2</v>
      </c>
      <c r="M422">
        <f>RSQ($D$3:D422,$B$3:B422)</f>
        <v>5.9805373989022179E-2</v>
      </c>
      <c r="N422">
        <v>390</v>
      </c>
      <c r="O422" t="str">
        <f t="shared" si="117"/>
        <v/>
      </c>
      <c r="P422" t="str">
        <f t="shared" si="121"/>
        <v/>
      </c>
      <c r="Q422">
        <f t="shared" si="122"/>
        <v>0</v>
      </c>
      <c r="R422">
        <f t="shared" si="123"/>
        <v>0</v>
      </c>
      <c r="S422">
        <f t="shared" si="124"/>
        <v>0</v>
      </c>
      <c r="T422">
        <f t="shared" si="125"/>
        <v>0</v>
      </c>
      <c r="U422">
        <f t="shared" si="120"/>
        <v>0</v>
      </c>
      <c r="V422">
        <f t="shared" si="126"/>
        <v>0</v>
      </c>
      <c r="W422">
        <f>IF(ABS(V422)&gt;0,V422*(C422-A422),0)</f>
        <v>0</v>
      </c>
      <c r="X422">
        <f>SUM($W$34:W422)</f>
        <v>175.58734975000007</v>
      </c>
      <c r="Y422">
        <f>IF(P422="close",X422,0)</f>
        <v>0</v>
      </c>
      <c r="Z422">
        <f t="shared" si="127"/>
        <v>0</v>
      </c>
    </row>
    <row r="423" spans="1:26">
      <c r="A423">
        <v>115.1918143</v>
      </c>
      <c r="B423" s="2">
        <f t="shared" si="110"/>
        <v>5.5294563516865274E-3</v>
      </c>
      <c r="C423">
        <v>101.4712645</v>
      </c>
      <c r="D423" s="3">
        <f t="shared" si="111"/>
        <v>2.180960370787027E-3</v>
      </c>
      <c r="E423" s="3">
        <f t="shared" si="112"/>
        <v>1.5936781352295568E-3</v>
      </c>
      <c r="F423" s="3">
        <f>STDEV($E$3:E423)</f>
        <v>1.2815340155805481E-2</v>
      </c>
      <c r="G423" s="11">
        <f t="shared" si="118"/>
        <v>0.12435706862666492</v>
      </c>
      <c r="H423" s="3">
        <f t="shared" si="113"/>
        <v>9.025715943184482E-4</v>
      </c>
      <c r="I423" s="5">
        <f t="shared" si="114"/>
        <v>-5.7019956159851462E-2</v>
      </c>
      <c r="J423" s="6">
        <f t="shared" si="115"/>
        <v>1.2696155576972113E-2</v>
      </c>
      <c r="K423" s="4">
        <f t="shared" si="116"/>
        <v>5.8728223555747018E-4</v>
      </c>
      <c r="L423">
        <f t="shared" si="119"/>
        <v>0.12435706862666492</v>
      </c>
      <c r="M423">
        <f>RSQ($D$3:D423,$B$3:B423)</f>
        <v>5.9850943937659308E-2</v>
      </c>
      <c r="N423">
        <v>391</v>
      </c>
      <c r="O423" t="str">
        <f t="shared" si="117"/>
        <v/>
      </c>
      <c r="P423" t="str">
        <f t="shared" si="121"/>
        <v/>
      </c>
      <c r="Q423">
        <f t="shared" si="122"/>
        <v>0</v>
      </c>
      <c r="R423">
        <f t="shared" si="123"/>
        <v>0</v>
      </c>
      <c r="S423">
        <f t="shared" si="124"/>
        <v>0</v>
      </c>
      <c r="T423">
        <f t="shared" si="125"/>
        <v>0</v>
      </c>
      <c r="U423">
        <f t="shared" si="120"/>
        <v>0</v>
      </c>
      <c r="V423">
        <f t="shared" si="126"/>
        <v>0</v>
      </c>
      <c r="W423">
        <f>IF(ABS(V423)&gt;0,V423*(C423-A423),0)</f>
        <v>0</v>
      </c>
      <c r="X423">
        <f>SUM($W$34:W423)</f>
        <v>175.58734975000007</v>
      </c>
      <c r="Y423">
        <f>IF(P423="close",X423,0)</f>
        <v>0</v>
      </c>
      <c r="Z423">
        <f t="shared" si="127"/>
        <v>0</v>
      </c>
    </row>
    <row r="424" spans="1:26">
      <c r="A424">
        <v>113.6488729</v>
      </c>
      <c r="B424" s="2">
        <f t="shared" si="110"/>
        <v>-1.3394540309797026E-2</v>
      </c>
      <c r="C424">
        <v>103.3733525</v>
      </c>
      <c r="D424" s="3">
        <f t="shared" si="111"/>
        <v>1.8745090143229583E-2</v>
      </c>
      <c r="E424" s="3">
        <f t="shared" si="112"/>
        <v>1.5316736044535591E-2</v>
      </c>
      <c r="F424" s="3">
        <f>STDEV($E$3:E424)</f>
        <v>1.2821918422577322E-2</v>
      </c>
      <c r="G424" s="11">
        <f t="shared" si="118"/>
        <v>1.1945744419622339</v>
      </c>
      <c r="H424" s="3">
        <f t="shared" si="113"/>
        <v>6.4120806338933229E-4</v>
      </c>
      <c r="I424" s="5">
        <f t="shared" si="114"/>
        <v>-0.2080807531159608</v>
      </c>
      <c r="J424" s="6">
        <f t="shared" si="115"/>
        <v>1.2270528045418177E-2</v>
      </c>
      <c r="K424" s="4">
        <f t="shared" si="116"/>
        <v>3.4283540986939924E-3</v>
      </c>
      <c r="L424">
        <f t="shared" si="119"/>
        <v>1.1945744419622339</v>
      </c>
      <c r="M424">
        <f>RSQ($D$3:D424,$B$3:B424)</f>
        <v>5.7681500285469818E-2</v>
      </c>
      <c r="N424">
        <v>392</v>
      </c>
      <c r="O424" t="str">
        <f t="shared" si="117"/>
        <v/>
      </c>
      <c r="P424" t="str">
        <f t="shared" si="121"/>
        <v/>
      </c>
      <c r="Q424">
        <f t="shared" si="122"/>
        <v>0</v>
      </c>
      <c r="R424">
        <f t="shared" si="123"/>
        <v>0</v>
      </c>
      <c r="S424">
        <f t="shared" si="124"/>
        <v>0</v>
      </c>
      <c r="T424">
        <f t="shared" si="125"/>
        <v>0</v>
      </c>
      <c r="U424">
        <f t="shared" si="120"/>
        <v>0</v>
      </c>
      <c r="V424">
        <f t="shared" si="126"/>
        <v>0</v>
      </c>
      <c r="W424">
        <f>IF(ABS(V424)&gt;0,V424*(C424-A424),0)</f>
        <v>0</v>
      </c>
      <c r="X424">
        <f>SUM($W$34:W424)</f>
        <v>175.58734975000007</v>
      </c>
      <c r="Y424">
        <f>IF(P424="close",X424,0)</f>
        <v>0</v>
      </c>
      <c r="Z424">
        <f t="shared" si="127"/>
        <v>0</v>
      </c>
    </row>
    <row r="425" spans="1:26">
      <c r="A425">
        <v>112.0142225</v>
      </c>
      <c r="B425" s="2">
        <f t="shared" si="110"/>
        <v>-1.4383340180050287E-2</v>
      </c>
      <c r="C425">
        <v>103.29121309999999</v>
      </c>
      <c r="D425" s="3">
        <f t="shared" si="111"/>
        <v>-7.9458968886592552E-4</v>
      </c>
      <c r="E425" s="3">
        <f t="shared" si="112"/>
        <v>-3.7951172531727889E-3</v>
      </c>
      <c r="F425" s="3">
        <f>STDEV($E$3:E425)</f>
        <v>1.2808045158622508E-2</v>
      </c>
      <c r="G425" s="11">
        <f t="shared" si="118"/>
        <v>-0.29630729796559757</v>
      </c>
      <c r="H425" s="3">
        <f t="shared" si="113"/>
        <v>4.4773976259097328E-4</v>
      </c>
      <c r="I425" s="5">
        <f t="shared" si="114"/>
        <v>-0.17748226557671284</v>
      </c>
      <c r="J425" s="6">
        <f t="shared" si="115"/>
        <v>1.2214621348415562E-2</v>
      </c>
      <c r="K425" s="4">
        <f t="shared" si="116"/>
        <v>3.0005275643068632E-3</v>
      </c>
      <c r="L425">
        <f t="shared" si="119"/>
        <v>-0.29630729796559757</v>
      </c>
      <c r="M425">
        <f>RSQ($D$3:D425,$B$3:B425)</f>
        <v>5.7591070726706821E-2</v>
      </c>
      <c r="N425">
        <v>393</v>
      </c>
      <c r="O425" t="str">
        <f t="shared" si="117"/>
        <v/>
      </c>
      <c r="P425" t="str">
        <f t="shared" si="121"/>
        <v/>
      </c>
      <c r="Q425">
        <f t="shared" si="122"/>
        <v>0</v>
      </c>
      <c r="R425">
        <f t="shared" si="123"/>
        <v>0</v>
      </c>
      <c r="S425">
        <f t="shared" si="124"/>
        <v>0</v>
      </c>
      <c r="T425">
        <f t="shared" si="125"/>
        <v>0</v>
      </c>
      <c r="U425">
        <f t="shared" si="120"/>
        <v>0</v>
      </c>
      <c r="V425">
        <f t="shared" si="126"/>
        <v>0</v>
      </c>
      <c r="W425">
        <f>IF(ABS(V425)&gt;0,V425*(C425-A425),0)</f>
        <v>0</v>
      </c>
      <c r="X425">
        <f>SUM($W$34:W425)</f>
        <v>175.58734975000007</v>
      </c>
      <c r="Y425">
        <f>IF(P425="close",X425,0)</f>
        <v>0</v>
      </c>
      <c r="Z425">
        <f t="shared" si="127"/>
        <v>0</v>
      </c>
    </row>
    <row r="426" spans="1:26">
      <c r="A426">
        <v>112.3851378</v>
      </c>
      <c r="B426" s="2">
        <f t="shared" si="110"/>
        <v>3.3113232562944671E-3</v>
      </c>
      <c r="C426">
        <v>106.24466700000001</v>
      </c>
      <c r="D426" s="3">
        <f t="shared" si="111"/>
        <v>2.8593467066174032E-2</v>
      </c>
      <c r="E426" s="3">
        <f t="shared" si="112"/>
        <v>2.7952269273163653E-2</v>
      </c>
      <c r="F426" s="3">
        <f>STDEV($E$3:E426)</f>
        <v>1.2864776135255458E-2</v>
      </c>
      <c r="G426" s="11">
        <f t="shared" si="118"/>
        <v>2.1727754124350023</v>
      </c>
      <c r="H426" s="3">
        <f t="shared" si="113"/>
        <v>1.1755903250203828E-3</v>
      </c>
      <c r="I426" s="5">
        <f t="shared" si="114"/>
        <v>-0.16138337777629519</v>
      </c>
      <c r="J426" s="6">
        <f t="shared" si="115"/>
        <v>1.3227858396224201E-2</v>
      </c>
      <c r="K426" s="4">
        <f t="shared" si="116"/>
        <v>6.4119779301038092E-4</v>
      </c>
      <c r="L426">
        <f t="shared" si="119"/>
        <v>2.1727754124350023</v>
      </c>
      <c r="M426">
        <f>RSQ($D$3:D426,$B$3:B426)</f>
        <v>5.7535220433487098E-2</v>
      </c>
      <c r="N426">
        <v>394</v>
      </c>
      <c r="O426" t="str">
        <f t="shared" si="117"/>
        <v>sellY</v>
      </c>
      <c r="P426" t="str">
        <f t="shared" si="121"/>
        <v/>
      </c>
      <c r="Q426">
        <f t="shared" si="122"/>
        <v>15</v>
      </c>
      <c r="R426">
        <f t="shared" si="123"/>
        <v>5</v>
      </c>
      <c r="S426">
        <f t="shared" si="124"/>
        <v>-15</v>
      </c>
      <c r="T426">
        <f t="shared" si="125"/>
        <v>-5</v>
      </c>
      <c r="U426">
        <f t="shared" si="120"/>
        <v>30</v>
      </c>
      <c r="V426">
        <f t="shared" si="126"/>
        <v>15</v>
      </c>
      <c r="W426">
        <f>IF(ABS(V426)&gt;0,V426*(C426-A426),0)</f>
        <v>-92.107061999999829</v>
      </c>
      <c r="X426">
        <f>SUM($W$34:W426)</f>
        <v>83.480287750000244</v>
      </c>
      <c r="Y426">
        <f>IF(P426="close",X426,0)</f>
        <v>0</v>
      </c>
      <c r="Z426">
        <f t="shared" si="127"/>
        <v>30</v>
      </c>
    </row>
    <row r="427" spans="1:26">
      <c r="A427">
        <v>112.6559374</v>
      </c>
      <c r="B427" s="2">
        <f t="shared" si="110"/>
        <v>2.4095677177699178E-3</v>
      </c>
      <c r="C427">
        <v>106.0099512</v>
      </c>
      <c r="D427" s="3">
        <f t="shared" si="111"/>
        <v>-2.2092007686372018E-3</v>
      </c>
      <c r="E427" s="3">
        <f t="shared" si="112"/>
        <v>-3.0868485456564962E-3</v>
      </c>
      <c r="F427" s="3">
        <f>STDEV($E$3:E427)</f>
        <v>1.2850499948577478E-2</v>
      </c>
      <c r="G427" s="11">
        <f t="shared" si="118"/>
        <v>-0.24021233088275321</v>
      </c>
      <c r="H427" s="3">
        <f t="shared" si="113"/>
        <v>1.4297535978486243E-3</v>
      </c>
      <c r="I427" s="5">
        <f t="shared" si="114"/>
        <v>-0.22913065142668421</v>
      </c>
      <c r="J427" s="6">
        <f t="shared" si="115"/>
        <v>1.3208084376699541E-2</v>
      </c>
      <c r="K427" s="4">
        <f t="shared" si="116"/>
        <v>8.7764777701929435E-4</v>
      </c>
      <c r="L427">
        <f t="shared" si="119"/>
        <v>-0.24021233088275321</v>
      </c>
      <c r="M427">
        <f>RSQ($D$3:D427,$B$3:B427)</f>
        <v>5.7493992649781375E-2</v>
      </c>
      <c r="N427">
        <v>395</v>
      </c>
      <c r="O427" t="str">
        <f t="shared" si="117"/>
        <v/>
      </c>
      <c r="P427" t="str">
        <f t="shared" si="121"/>
        <v>close</v>
      </c>
      <c r="Q427">
        <f t="shared" si="122"/>
        <v>0</v>
      </c>
      <c r="R427">
        <f t="shared" si="123"/>
        <v>0</v>
      </c>
      <c r="S427">
        <f t="shared" si="124"/>
        <v>0</v>
      </c>
      <c r="T427">
        <f t="shared" si="125"/>
        <v>0</v>
      </c>
      <c r="U427">
        <f t="shared" si="120"/>
        <v>0</v>
      </c>
      <c r="V427">
        <f t="shared" si="126"/>
        <v>-15</v>
      </c>
      <c r="W427">
        <f>IF(ABS(V427)&gt;0,V427*(C427-A427),0)</f>
        <v>99.689792999999938</v>
      </c>
      <c r="X427">
        <f>SUM($W$34:W427)</f>
        <v>183.17008075000018</v>
      </c>
      <c r="Y427">
        <f>IF(P427="close",X427,0)</f>
        <v>183.17008075000018</v>
      </c>
      <c r="Z427">
        <f t="shared" si="127"/>
        <v>30</v>
      </c>
    </row>
    <row r="428" spans="1:26">
      <c r="A428">
        <v>115.6978711</v>
      </c>
      <c r="B428" s="2">
        <f t="shared" si="110"/>
        <v>2.7001982942090375E-2</v>
      </c>
      <c r="C428">
        <v>105.985237</v>
      </c>
      <c r="D428" s="3">
        <f t="shared" si="111"/>
        <v>-2.3313094403165188E-4</v>
      </c>
      <c r="E428" s="3">
        <f t="shared" si="112"/>
        <v>3.7291762276597837E-3</v>
      </c>
      <c r="F428" s="3">
        <f>STDEV($E$3:E428)</f>
        <v>1.2836612461408832E-2</v>
      </c>
      <c r="G428" s="11">
        <f t="shared" si="118"/>
        <v>0.29051093026847541</v>
      </c>
      <c r="H428" s="3">
        <f t="shared" si="113"/>
        <v>1.7506180078400995E-3</v>
      </c>
      <c r="I428" s="5">
        <f t="shared" si="114"/>
        <v>-0.21157428296224476</v>
      </c>
      <c r="J428" s="6">
        <f t="shared" si="115"/>
        <v>1.3184057833061858E-2</v>
      </c>
      <c r="K428" s="4">
        <f t="shared" si="116"/>
        <v>-3.9623071716914354E-3</v>
      </c>
      <c r="L428">
        <f t="shared" si="119"/>
        <v>0.29051093026847541</v>
      </c>
      <c r="M428">
        <f>RSQ($D$3:D428,$B$3:B428)</f>
        <v>5.6821398345451468E-2</v>
      </c>
      <c r="N428">
        <v>396</v>
      </c>
      <c r="O428" t="str">
        <f t="shared" si="117"/>
        <v/>
      </c>
      <c r="P428" t="str">
        <f t="shared" si="121"/>
        <v/>
      </c>
      <c r="Q428">
        <f t="shared" si="122"/>
        <v>0</v>
      </c>
      <c r="R428">
        <f t="shared" si="123"/>
        <v>0</v>
      </c>
      <c r="S428">
        <f t="shared" si="124"/>
        <v>0</v>
      </c>
      <c r="T428">
        <f t="shared" si="125"/>
        <v>0</v>
      </c>
      <c r="U428">
        <f t="shared" si="120"/>
        <v>0</v>
      </c>
      <c r="V428">
        <f t="shared" si="126"/>
        <v>0</v>
      </c>
      <c r="W428">
        <f>IF(ABS(V428)&gt;0,V428*(C428-A428),0)</f>
        <v>0</v>
      </c>
      <c r="X428">
        <f>SUM($W$34:W428)</f>
        <v>183.17008075000018</v>
      </c>
      <c r="Y428">
        <f>IF(P428="close",X428,0)</f>
        <v>0</v>
      </c>
      <c r="Z428">
        <f t="shared" si="127"/>
        <v>0</v>
      </c>
    </row>
    <row r="429" spans="1:26">
      <c r="A429">
        <v>118.1175875</v>
      </c>
      <c r="B429" s="2">
        <f t="shared" si="110"/>
        <v>2.0914096145369772E-2</v>
      </c>
      <c r="C429">
        <v>107.841725</v>
      </c>
      <c r="D429" s="3">
        <f t="shared" si="111"/>
        <v>1.7516477318440103E-2</v>
      </c>
      <c r="E429" s="3">
        <f t="shared" si="112"/>
        <v>1.7560002723416041E-2</v>
      </c>
      <c r="F429" s="3">
        <f>STDEV($E$3:E429)</f>
        <v>1.284948915940295E-2</v>
      </c>
      <c r="G429" s="11">
        <f t="shared" si="118"/>
        <v>1.3665915045786898</v>
      </c>
      <c r="H429" s="3">
        <f t="shared" si="113"/>
        <v>2.1337324449510024E-3</v>
      </c>
      <c r="I429" s="5">
        <f t="shared" si="114"/>
        <v>-0.10410480255963475</v>
      </c>
      <c r="J429" s="6">
        <f t="shared" si="115"/>
        <v>1.3511142781812053E-2</v>
      </c>
      <c r="K429" s="4">
        <f t="shared" si="116"/>
        <v>-4.352540497593602E-5</v>
      </c>
      <c r="L429">
        <f t="shared" si="119"/>
        <v>1.3665915045786898</v>
      </c>
      <c r="M429">
        <f>RSQ($D$3:D429,$B$3:B429)</f>
        <v>5.8578516605823569E-2</v>
      </c>
      <c r="N429">
        <v>397</v>
      </c>
      <c r="O429" t="str">
        <f t="shared" si="117"/>
        <v/>
      </c>
      <c r="P429" t="str">
        <f t="shared" si="121"/>
        <v/>
      </c>
      <c r="Q429">
        <f t="shared" si="122"/>
        <v>0</v>
      </c>
      <c r="R429">
        <f t="shared" si="123"/>
        <v>0</v>
      </c>
      <c r="S429">
        <f t="shared" si="124"/>
        <v>0</v>
      </c>
      <c r="T429">
        <f t="shared" si="125"/>
        <v>0</v>
      </c>
      <c r="U429">
        <f t="shared" si="120"/>
        <v>0</v>
      </c>
      <c r="V429">
        <f t="shared" si="126"/>
        <v>0</v>
      </c>
      <c r="W429">
        <f>IF(ABS(V429)&gt;0,V429*(C429-A429),0)</f>
        <v>0</v>
      </c>
      <c r="X429">
        <f>SUM($W$34:W429)</f>
        <v>183.17008075000018</v>
      </c>
      <c r="Y429">
        <f>IF(P429="close",X429,0)</f>
        <v>0</v>
      </c>
      <c r="Z429">
        <f t="shared" si="127"/>
        <v>0</v>
      </c>
    </row>
    <row r="430" spans="1:26">
      <c r="A430">
        <v>117.8154354</v>
      </c>
      <c r="B430" s="2">
        <f t="shared" si="110"/>
        <v>-2.5580618974291249E-3</v>
      </c>
      <c r="C430">
        <v>110.9089737</v>
      </c>
      <c r="D430" s="3">
        <f t="shared" si="111"/>
        <v>2.8442133135388993E-2</v>
      </c>
      <c r="E430" s="3">
        <f t="shared" si="112"/>
        <v>2.5368460584493088E-2</v>
      </c>
      <c r="F430" s="3">
        <f>STDEV($E$3:E430)</f>
        <v>1.2892435245569961E-2</v>
      </c>
      <c r="G430" s="11">
        <f t="shared" si="118"/>
        <v>1.9677012217850838</v>
      </c>
      <c r="H430" s="3">
        <f t="shared" si="113"/>
        <v>2.5206372297345968E-3</v>
      </c>
      <c r="I430" s="5">
        <f t="shared" si="114"/>
        <v>-0.21619309592043603</v>
      </c>
      <c r="J430" s="6">
        <f t="shared" si="115"/>
        <v>1.3842828749944726E-2</v>
      </c>
      <c r="K430" s="4">
        <f t="shared" si="116"/>
        <v>3.0736725508959044E-3</v>
      </c>
      <c r="L430">
        <f t="shared" si="119"/>
        <v>1.9677012217850838</v>
      </c>
      <c r="M430">
        <f>RSQ($D$3:D430,$B$3:B430)</f>
        <v>5.7417692176355645E-2</v>
      </c>
      <c r="N430">
        <v>398</v>
      </c>
      <c r="O430" t="str">
        <f t="shared" si="117"/>
        <v>sellY</v>
      </c>
      <c r="P430" t="str">
        <f t="shared" si="121"/>
        <v/>
      </c>
      <c r="Q430">
        <f t="shared" si="122"/>
        <v>10</v>
      </c>
      <c r="R430">
        <f t="shared" si="123"/>
        <v>0</v>
      </c>
      <c r="S430">
        <f t="shared" si="124"/>
        <v>-10</v>
      </c>
      <c r="T430">
        <f t="shared" si="125"/>
        <v>0</v>
      </c>
      <c r="U430">
        <f t="shared" si="120"/>
        <v>20</v>
      </c>
      <c r="V430">
        <f t="shared" si="126"/>
        <v>10</v>
      </c>
      <c r="W430">
        <f>IF(ABS(V430)&gt;0,V430*(C430-A430),0)</f>
        <v>-69.064616999999942</v>
      </c>
      <c r="X430">
        <f>SUM($W$34:W430)</f>
        <v>114.10546375000024</v>
      </c>
      <c r="Y430">
        <f>IF(P430="close",X430,0)</f>
        <v>0</v>
      </c>
      <c r="Z430">
        <f t="shared" si="127"/>
        <v>20</v>
      </c>
    </row>
    <row r="431" spans="1:26">
      <c r="A431">
        <v>117.5581772</v>
      </c>
      <c r="B431" s="2">
        <f t="shared" si="110"/>
        <v>-2.1835695732614967E-3</v>
      </c>
      <c r="C431">
        <v>111.0646131</v>
      </c>
      <c r="D431" s="3">
        <f t="shared" si="111"/>
        <v>1.4033075485937736E-3</v>
      </c>
      <c r="E431" s="3">
        <f t="shared" si="112"/>
        <v>-2.1050548332840146E-3</v>
      </c>
      <c r="F431" s="3">
        <f>STDEV($E$3:E431)</f>
        <v>1.2877827822535255E-2</v>
      </c>
      <c r="G431" s="11">
        <f t="shared" si="118"/>
        <v>-0.16346350194248777</v>
      </c>
      <c r="H431" s="3">
        <f t="shared" si="113"/>
        <v>3.0312874166048666E-3</v>
      </c>
      <c r="I431" s="5">
        <f t="shared" si="114"/>
        <v>-0.2184839773895258</v>
      </c>
      <c r="J431" s="6">
        <f t="shared" si="115"/>
        <v>1.3487234902704726E-2</v>
      </c>
      <c r="K431" s="4">
        <f t="shared" si="116"/>
        <v>3.5083623818777882E-3</v>
      </c>
      <c r="L431">
        <f t="shared" si="119"/>
        <v>-0.16346350194248777</v>
      </c>
      <c r="M431">
        <f>RSQ($D$3:D431,$B$3:B431)</f>
        <v>5.7392588099647375E-2</v>
      </c>
      <c r="N431">
        <v>399</v>
      </c>
      <c r="O431" t="str">
        <f t="shared" si="117"/>
        <v/>
      </c>
      <c r="P431" t="str">
        <f t="shared" si="121"/>
        <v>close</v>
      </c>
      <c r="Q431">
        <f t="shared" si="122"/>
        <v>0</v>
      </c>
      <c r="R431">
        <f t="shared" si="123"/>
        <v>0</v>
      </c>
      <c r="S431">
        <f t="shared" si="124"/>
        <v>0</v>
      </c>
      <c r="T431">
        <f t="shared" si="125"/>
        <v>0</v>
      </c>
      <c r="U431">
        <f t="shared" si="120"/>
        <v>0</v>
      </c>
      <c r="V431">
        <f t="shared" si="126"/>
        <v>-10</v>
      </c>
      <c r="W431">
        <f>IF(ABS(V431)&gt;0,V431*(C431-A431),0)</f>
        <v>64.935641000000004</v>
      </c>
      <c r="X431">
        <f>SUM($W$34:W431)</f>
        <v>179.04110475000024</v>
      </c>
      <c r="Y431">
        <f>IF(P431="close",X431,0)</f>
        <v>179.04110475000024</v>
      </c>
      <c r="Z431">
        <f t="shared" si="127"/>
        <v>20</v>
      </c>
    </row>
    <row r="432" spans="1:26">
      <c r="A432">
        <v>118.6564233</v>
      </c>
      <c r="B432" s="2">
        <f t="shared" si="110"/>
        <v>9.342149786242154E-3</v>
      </c>
      <c r="C432">
        <v>112.5198494</v>
      </c>
      <c r="D432" s="3">
        <f t="shared" si="111"/>
        <v>1.310260990770962E-2</v>
      </c>
      <c r="E432" s="3">
        <f t="shared" si="112"/>
        <v>1.2368924489599351E-2</v>
      </c>
      <c r="F432" s="3">
        <f>STDEV($E$3:E432)</f>
        <v>1.2876298406842365E-2</v>
      </c>
      <c r="G432" s="11">
        <f t="shared" si="118"/>
        <v>0.96059629085845044</v>
      </c>
      <c r="H432" s="3">
        <f t="shared" si="113"/>
        <v>2.4676931630746085E-3</v>
      </c>
      <c r="I432" s="5">
        <f t="shared" si="114"/>
        <v>-0.18561121204863879</v>
      </c>
      <c r="J432" s="6">
        <f t="shared" si="115"/>
        <v>1.2677208249467222E-2</v>
      </c>
      <c r="K432" s="4">
        <f t="shared" si="116"/>
        <v>7.3368541811027056E-4</v>
      </c>
      <c r="L432">
        <f t="shared" si="119"/>
        <v>0.96059629085845044</v>
      </c>
      <c r="M432">
        <f>RSQ($D$3:D432,$B$3:B432)</f>
        <v>5.7946539223241916E-2</v>
      </c>
      <c r="N432">
        <v>400</v>
      </c>
      <c r="O432" t="str">
        <f t="shared" si="117"/>
        <v/>
      </c>
      <c r="P432" t="str">
        <f t="shared" si="121"/>
        <v/>
      </c>
      <c r="Q432">
        <f t="shared" si="122"/>
        <v>0</v>
      </c>
      <c r="R432">
        <f t="shared" si="123"/>
        <v>0</v>
      </c>
      <c r="S432">
        <f t="shared" si="124"/>
        <v>0</v>
      </c>
      <c r="T432">
        <f t="shared" si="125"/>
        <v>0</v>
      </c>
      <c r="U432">
        <f t="shared" si="120"/>
        <v>0</v>
      </c>
      <c r="V432">
        <f t="shared" si="126"/>
        <v>0</v>
      </c>
      <c r="W432">
        <f>IF(ABS(V432)&gt;0,V432*(C432-A432),0)</f>
        <v>0</v>
      </c>
      <c r="X432">
        <f>SUM($W$34:W432)</f>
        <v>179.04110475000024</v>
      </c>
      <c r="Y432">
        <f>IF(P432="close",X432,0)</f>
        <v>0</v>
      </c>
      <c r="Z432">
        <f t="shared" si="127"/>
        <v>0</v>
      </c>
    </row>
    <row r="433" spans="1:26">
      <c r="A433">
        <v>119.1286803</v>
      </c>
      <c r="B433" s="2">
        <f t="shared" si="110"/>
        <v>3.9800373790636499E-3</v>
      </c>
      <c r="C433">
        <v>114.2149529</v>
      </c>
      <c r="D433" s="3">
        <f t="shared" si="111"/>
        <v>1.5064928624051304E-2</v>
      </c>
      <c r="E433" s="3">
        <f t="shared" si="112"/>
        <v>1.285196242231983E-2</v>
      </c>
      <c r="F433" s="3">
        <f>STDEV($E$3:E433)</f>
        <v>1.2875795609422182E-2</v>
      </c>
      <c r="G433" s="11">
        <f t="shared" si="118"/>
        <v>0.99814899305446325</v>
      </c>
      <c r="H433" s="3">
        <f t="shared" si="113"/>
        <v>2.9443430986720283E-3</v>
      </c>
      <c r="I433" s="5">
        <f t="shared" si="114"/>
        <v>-0.18376131359666234</v>
      </c>
      <c r="J433" s="6">
        <f t="shared" si="115"/>
        <v>1.2899438442796706E-2</v>
      </c>
      <c r="K433" s="4">
        <f t="shared" si="116"/>
        <v>2.2129662017314746E-3</v>
      </c>
      <c r="L433">
        <f t="shared" si="119"/>
        <v>0.99814899305446325</v>
      </c>
      <c r="M433">
        <f>RSQ($D$3:D433,$B$3:B433)</f>
        <v>5.8112446547245344E-2</v>
      </c>
      <c r="N433">
        <v>401</v>
      </c>
      <c r="O433" t="str">
        <f t="shared" si="117"/>
        <v/>
      </c>
      <c r="P433" t="str">
        <f t="shared" si="121"/>
        <v/>
      </c>
      <c r="Q433">
        <f t="shared" si="122"/>
        <v>0</v>
      </c>
      <c r="R433">
        <f t="shared" si="123"/>
        <v>0</v>
      </c>
      <c r="S433">
        <f t="shared" si="124"/>
        <v>0</v>
      </c>
      <c r="T433">
        <f t="shared" si="125"/>
        <v>0</v>
      </c>
      <c r="U433">
        <f t="shared" si="120"/>
        <v>0</v>
      </c>
      <c r="V433">
        <f t="shared" si="126"/>
        <v>0</v>
      </c>
      <c r="W433">
        <f>IF(ABS(V433)&gt;0,V433*(C433-A433),0)</f>
        <v>0</v>
      </c>
      <c r="X433">
        <f>SUM($W$34:W433)</f>
        <v>179.04110475000024</v>
      </c>
      <c r="Y433">
        <f>IF(P433="close",X433,0)</f>
        <v>0</v>
      </c>
      <c r="Z433">
        <f t="shared" si="127"/>
        <v>0</v>
      </c>
    </row>
    <row r="434" spans="1:26">
      <c r="A434">
        <v>119.20606220000001</v>
      </c>
      <c r="B434" s="2">
        <f t="shared" si="110"/>
        <v>6.4956566130957129E-4</v>
      </c>
      <c r="C434">
        <v>113.68242530000001</v>
      </c>
      <c r="D434" s="3">
        <f t="shared" si="111"/>
        <v>-4.6625033454791584E-3</v>
      </c>
      <c r="E434" s="3">
        <f t="shared" si="112"/>
        <v>-8.1610363883940842E-3</v>
      </c>
      <c r="F434" s="3">
        <f>STDEV($E$3:E434)</f>
        <v>1.2867152171917204E-2</v>
      </c>
      <c r="G434" s="11">
        <f t="shared" si="118"/>
        <v>-0.63425350686422255</v>
      </c>
      <c r="H434" s="3">
        <f t="shared" si="113"/>
        <v>3.643277936806924E-3</v>
      </c>
      <c r="I434" s="5">
        <f t="shared" si="114"/>
        <v>-0.22283335236684601</v>
      </c>
      <c r="J434" s="6">
        <f t="shared" si="115"/>
        <v>1.2161938528426178E-2</v>
      </c>
      <c r="K434" s="4">
        <f t="shared" si="116"/>
        <v>3.4985330429149249E-3</v>
      </c>
      <c r="L434">
        <f t="shared" si="119"/>
        <v>-0.63425350686422255</v>
      </c>
      <c r="M434">
        <f>RSQ($D$3:D434,$B$3:B434)</f>
        <v>5.8088059689413309E-2</v>
      </c>
      <c r="N434">
        <v>402</v>
      </c>
      <c r="O434" t="str">
        <f t="shared" si="117"/>
        <v/>
      </c>
      <c r="P434" t="str">
        <f t="shared" si="121"/>
        <v/>
      </c>
      <c r="Q434">
        <f t="shared" si="122"/>
        <v>0</v>
      </c>
      <c r="R434">
        <f t="shared" si="123"/>
        <v>0</v>
      </c>
      <c r="S434">
        <f t="shared" si="124"/>
        <v>0</v>
      </c>
      <c r="T434">
        <f t="shared" si="125"/>
        <v>0</v>
      </c>
      <c r="U434">
        <f t="shared" si="120"/>
        <v>0</v>
      </c>
      <c r="V434">
        <f t="shared" si="126"/>
        <v>0</v>
      </c>
      <c r="W434">
        <f>IF(ABS(V434)&gt;0,V434*(C434-A434),0)</f>
        <v>0</v>
      </c>
      <c r="X434">
        <f>SUM($W$34:W434)</f>
        <v>179.04110475000024</v>
      </c>
      <c r="Y434">
        <f>IF(P434="close",X434,0)</f>
        <v>0</v>
      </c>
      <c r="Z434">
        <f t="shared" si="127"/>
        <v>0</v>
      </c>
    </row>
    <row r="435" spans="1:26">
      <c r="A435">
        <v>117.6398729</v>
      </c>
      <c r="B435" s="2">
        <f t="shared" si="110"/>
        <v>-1.3138503789952427E-2</v>
      </c>
      <c r="C435">
        <v>112.501869</v>
      </c>
      <c r="D435" s="3">
        <f t="shared" si="111"/>
        <v>-1.0384686083927225E-2</v>
      </c>
      <c r="E435" s="3">
        <f t="shared" si="112"/>
        <v>-1.5577968354669309E-2</v>
      </c>
      <c r="F435" s="3">
        <f>STDEV($E$3:E435)</f>
        <v>1.2874567398280764E-2</v>
      </c>
      <c r="G435" s="11">
        <f t="shared" si="118"/>
        <v>-1.2099799451707829</v>
      </c>
      <c r="H435" s="3">
        <f t="shared" si="113"/>
        <v>3.1216799238964928E-3</v>
      </c>
      <c r="I435" s="5">
        <f t="shared" si="114"/>
        <v>-0.15767414463356416</v>
      </c>
      <c r="J435" s="6">
        <f t="shared" si="115"/>
        <v>1.2376313528435538E-2</v>
      </c>
      <c r="K435" s="4">
        <f t="shared" si="116"/>
        <v>5.1932822707420829E-3</v>
      </c>
      <c r="L435">
        <f t="shared" si="119"/>
        <v>-1.2099799451707829</v>
      </c>
      <c r="M435">
        <f>RSQ($D$3:D435,$B$3:B435)</f>
        <v>5.8806123543225154E-2</v>
      </c>
      <c r="N435">
        <v>403</v>
      </c>
      <c r="O435" t="str">
        <f t="shared" si="117"/>
        <v/>
      </c>
      <c r="P435" t="str">
        <f t="shared" si="121"/>
        <v/>
      </c>
      <c r="Q435">
        <f t="shared" si="122"/>
        <v>0</v>
      </c>
      <c r="R435">
        <f t="shared" si="123"/>
        <v>0</v>
      </c>
      <c r="S435">
        <f t="shared" si="124"/>
        <v>0</v>
      </c>
      <c r="T435">
        <f t="shared" si="125"/>
        <v>0</v>
      </c>
      <c r="U435">
        <f t="shared" si="120"/>
        <v>0</v>
      </c>
      <c r="V435">
        <f t="shared" si="126"/>
        <v>0</v>
      </c>
      <c r="W435">
        <f>IF(ABS(V435)&gt;0,V435*(C435-A435),0)</f>
        <v>0</v>
      </c>
      <c r="X435">
        <f>SUM($W$34:W435)</f>
        <v>179.04110475000024</v>
      </c>
      <c r="Y435">
        <f>IF(P435="close",X435,0)</f>
        <v>0</v>
      </c>
      <c r="Z435">
        <f t="shared" si="127"/>
        <v>0</v>
      </c>
    </row>
    <row r="436" spans="1:26">
      <c r="A436">
        <v>114.4422569</v>
      </c>
      <c r="B436" s="2">
        <f t="shared" si="110"/>
        <v>-2.7181396249196358E-2</v>
      </c>
      <c r="C436">
        <v>112.2404021</v>
      </c>
      <c r="D436" s="3">
        <f t="shared" si="111"/>
        <v>-2.3241116109813434E-3</v>
      </c>
      <c r="E436" s="3">
        <f t="shared" si="112"/>
        <v>-7.6583372777935602E-3</v>
      </c>
      <c r="F436" s="3">
        <f>STDEV($E$3:E436)</f>
        <v>1.2865156787306193E-2</v>
      </c>
      <c r="G436" s="11">
        <f t="shared" si="118"/>
        <v>-0.59527741514583765</v>
      </c>
      <c r="H436" s="3">
        <f t="shared" si="113"/>
        <v>2.6259621301914452E-3</v>
      </c>
      <c r="I436" s="5">
        <f t="shared" si="114"/>
        <v>-9.963666000788475E-2</v>
      </c>
      <c r="J436" s="6">
        <f t="shared" si="115"/>
        <v>1.2406711147468096E-2</v>
      </c>
      <c r="K436" s="4">
        <f t="shared" si="116"/>
        <v>5.3342256668122163E-3</v>
      </c>
      <c r="L436">
        <f t="shared" si="119"/>
        <v>-0.59527741514583765</v>
      </c>
      <c r="M436">
        <f>RSQ($D$3:D436,$B$3:B436)</f>
        <v>5.8645305045278956E-2</v>
      </c>
      <c r="N436">
        <v>404</v>
      </c>
      <c r="O436" t="str">
        <f t="shared" si="117"/>
        <v/>
      </c>
      <c r="P436" t="str">
        <f t="shared" si="121"/>
        <v/>
      </c>
      <c r="Q436">
        <f t="shared" si="122"/>
        <v>0</v>
      </c>
      <c r="R436">
        <f t="shared" si="123"/>
        <v>0</v>
      </c>
      <c r="S436">
        <f t="shared" si="124"/>
        <v>0</v>
      </c>
      <c r="T436">
        <f t="shared" si="125"/>
        <v>0</v>
      </c>
      <c r="U436">
        <f t="shared" si="120"/>
        <v>0</v>
      </c>
      <c r="V436">
        <f t="shared" si="126"/>
        <v>0</v>
      </c>
      <c r="W436">
        <f>IF(ABS(V436)&gt;0,V436*(C436-A436),0)</f>
        <v>0</v>
      </c>
      <c r="X436">
        <f>SUM($W$34:W436)</f>
        <v>179.04110475000024</v>
      </c>
      <c r="Y436">
        <f>IF(P436="close",X436,0)</f>
        <v>0</v>
      </c>
      <c r="Z436">
        <f t="shared" si="127"/>
        <v>0</v>
      </c>
    </row>
    <row r="437" spans="1:26">
      <c r="A437">
        <v>113.76341480000001</v>
      </c>
      <c r="B437" s="2">
        <f t="shared" si="110"/>
        <v>-5.9317433821072874E-3</v>
      </c>
      <c r="C437">
        <v>112.7654627</v>
      </c>
      <c r="D437" s="3">
        <f t="shared" si="111"/>
        <v>4.6779999908785367E-3</v>
      </c>
      <c r="E437" s="3">
        <f t="shared" si="112"/>
        <v>2.8063726313529809E-3</v>
      </c>
      <c r="F437" s="3">
        <f>STDEV($E$3:E437)</f>
        <v>1.2850965113126443E-2</v>
      </c>
      <c r="G437" s="11">
        <f t="shared" si="118"/>
        <v>0.2183783557615023</v>
      </c>
      <c r="H437" s="3">
        <f t="shared" si="113"/>
        <v>1.9111708399311802E-3</v>
      </c>
      <c r="I437" s="5">
        <f t="shared" si="114"/>
        <v>6.6664179244342748E-3</v>
      </c>
      <c r="J437" s="6">
        <f t="shared" si="115"/>
        <v>1.186254309094086E-2</v>
      </c>
      <c r="K437" s="4">
        <f t="shared" si="116"/>
        <v>1.8716273595255559E-3</v>
      </c>
      <c r="L437">
        <f t="shared" si="119"/>
        <v>0.2183783557615023</v>
      </c>
      <c r="M437">
        <f>RSQ($D$3:D437,$B$3:B437)</f>
        <v>5.842038764965795E-2</v>
      </c>
      <c r="N437">
        <v>405</v>
      </c>
      <c r="O437" t="str">
        <f t="shared" si="117"/>
        <v/>
      </c>
      <c r="P437" t="str">
        <f t="shared" si="121"/>
        <v/>
      </c>
      <c r="Q437">
        <f t="shared" si="122"/>
        <v>0</v>
      </c>
      <c r="R437">
        <f t="shared" si="123"/>
        <v>0</v>
      </c>
      <c r="S437">
        <f t="shared" si="124"/>
        <v>0</v>
      </c>
      <c r="T437">
        <f t="shared" si="125"/>
        <v>0</v>
      </c>
      <c r="U437">
        <f t="shared" si="120"/>
        <v>0</v>
      </c>
      <c r="V437">
        <f t="shared" si="126"/>
        <v>0</v>
      </c>
      <c r="W437">
        <f>IF(ABS(V437)&gt;0,V437*(C437-A437),0)</f>
        <v>0</v>
      </c>
      <c r="X437">
        <f>SUM($W$34:W437)</f>
        <v>179.04110475000024</v>
      </c>
      <c r="Y437">
        <f>IF(P437="close",X437,0)</f>
        <v>0</v>
      </c>
      <c r="Z437">
        <f t="shared" si="127"/>
        <v>0</v>
      </c>
    </row>
    <row r="438" spans="1:26">
      <c r="A438">
        <v>113.2503719</v>
      </c>
      <c r="B438" s="2">
        <f t="shared" si="110"/>
        <v>-4.509735409243377E-3</v>
      </c>
      <c r="C438">
        <v>112.1400302</v>
      </c>
      <c r="D438" s="3">
        <f t="shared" si="111"/>
        <v>-5.5463125413132567E-3</v>
      </c>
      <c r="E438" s="3">
        <f t="shared" si="112"/>
        <v>-7.0720903586630104E-3</v>
      </c>
      <c r="F438" s="3">
        <f>STDEV($E$3:E438)</f>
        <v>1.2840832497190683E-2</v>
      </c>
      <c r="G438" s="11">
        <f t="shared" si="118"/>
        <v>-0.55075014491546725</v>
      </c>
      <c r="H438" s="3">
        <f t="shared" si="113"/>
        <v>1.5700089980564286E-3</v>
      </c>
      <c r="I438" s="5">
        <f t="shared" si="114"/>
        <v>9.8079325487736881E-3</v>
      </c>
      <c r="J438" s="6">
        <f t="shared" si="115"/>
        <v>1.1927281258861231E-2</v>
      </c>
      <c r="K438" s="4">
        <f t="shared" si="116"/>
        <v>1.5257778173497533E-3</v>
      </c>
      <c r="L438">
        <f t="shared" si="119"/>
        <v>-0.55075014491546725</v>
      </c>
      <c r="M438">
        <f>RSQ($D$3:D438,$B$3:B438)</f>
        <v>5.8562363725070753E-2</v>
      </c>
      <c r="N438">
        <v>406</v>
      </c>
      <c r="O438" t="str">
        <f t="shared" si="117"/>
        <v/>
      </c>
      <c r="P438" t="str">
        <f t="shared" si="121"/>
        <v/>
      </c>
      <c r="Q438">
        <f t="shared" si="122"/>
        <v>0</v>
      </c>
      <c r="R438">
        <f t="shared" si="123"/>
        <v>0</v>
      </c>
      <c r="S438">
        <f t="shared" si="124"/>
        <v>0</v>
      </c>
      <c r="T438">
        <f t="shared" si="125"/>
        <v>0</v>
      </c>
      <c r="U438">
        <f t="shared" si="120"/>
        <v>0</v>
      </c>
      <c r="V438">
        <f t="shared" si="126"/>
        <v>0</v>
      </c>
      <c r="W438">
        <f>IF(ABS(V438)&gt;0,V438*(C438-A438),0)</f>
        <v>0</v>
      </c>
      <c r="X438">
        <f>SUM($W$34:W438)</f>
        <v>179.04110475000024</v>
      </c>
      <c r="Y438">
        <f>IF(P438="close",X438,0)</f>
        <v>0</v>
      </c>
      <c r="Z438">
        <f t="shared" si="127"/>
        <v>0</v>
      </c>
    </row>
    <row r="439" spans="1:26">
      <c r="A439">
        <v>112.11091519999999</v>
      </c>
      <c r="B439" s="2">
        <f t="shared" si="110"/>
        <v>-1.0061394774104145E-2</v>
      </c>
      <c r="C439">
        <v>112.5882761</v>
      </c>
      <c r="D439" s="3">
        <f t="shared" si="111"/>
        <v>3.9971979604478776E-3</v>
      </c>
      <c r="E439" s="3">
        <f t="shared" si="112"/>
        <v>1.6240767477628823E-3</v>
      </c>
      <c r="F439" s="3">
        <f>STDEV($E$3:E439)</f>
        <v>1.2826298993089546E-2</v>
      </c>
      <c r="G439" s="11">
        <f t="shared" si="118"/>
        <v>0.126620839623175</v>
      </c>
      <c r="H439" s="3">
        <f t="shared" si="113"/>
        <v>2.3465146372053541E-3</v>
      </c>
      <c r="I439" s="5">
        <f t="shared" si="114"/>
        <v>-2.6444221777402683E-3</v>
      </c>
      <c r="J439" s="6">
        <f t="shared" si="115"/>
        <v>1.1289310926632172E-2</v>
      </c>
      <c r="K439" s="4">
        <f t="shared" si="116"/>
        <v>2.3731212126849952E-3</v>
      </c>
      <c r="L439">
        <f t="shared" si="119"/>
        <v>0.126620839623175</v>
      </c>
      <c r="M439">
        <f>RSQ($D$3:D439,$B$3:B439)</f>
        <v>5.8215818412300467E-2</v>
      </c>
      <c r="N439">
        <v>407</v>
      </c>
      <c r="O439" t="str">
        <f t="shared" si="117"/>
        <v/>
      </c>
      <c r="P439" t="str">
        <f t="shared" si="121"/>
        <v/>
      </c>
      <c r="Q439">
        <f t="shared" si="122"/>
        <v>0</v>
      </c>
      <c r="R439">
        <f t="shared" si="123"/>
        <v>0</v>
      </c>
      <c r="S439">
        <f t="shared" si="124"/>
        <v>0</v>
      </c>
      <c r="T439">
        <f t="shared" si="125"/>
        <v>0</v>
      </c>
      <c r="U439">
        <f t="shared" si="120"/>
        <v>0</v>
      </c>
      <c r="V439">
        <f t="shared" si="126"/>
        <v>0</v>
      </c>
      <c r="W439">
        <f>IF(ABS(V439)&gt;0,V439*(C439-A439),0)</f>
        <v>0</v>
      </c>
      <c r="X439">
        <f>SUM($W$34:W439)</f>
        <v>179.04110475000024</v>
      </c>
      <c r="Y439">
        <f>IF(P439="close",X439,0)</f>
        <v>0</v>
      </c>
      <c r="Z439">
        <f t="shared" si="127"/>
        <v>0</v>
      </c>
    </row>
    <row r="440" spans="1:26">
      <c r="A440">
        <v>112.974639</v>
      </c>
      <c r="B440" s="2">
        <f t="shared" si="110"/>
        <v>7.704190073367651E-3</v>
      </c>
      <c r="C440">
        <v>112.0399499</v>
      </c>
      <c r="D440" s="3">
        <f t="shared" si="111"/>
        <v>-4.8701891439654555E-3</v>
      </c>
      <c r="E440" s="3">
        <f t="shared" si="112"/>
        <v>-6.9668999409944025E-3</v>
      </c>
      <c r="F440" s="3">
        <f>STDEV($E$3:E440)</f>
        <v>1.281609918769991E-2</v>
      </c>
      <c r="G440" s="11">
        <f t="shared" si="118"/>
        <v>-0.54360533879768946</v>
      </c>
      <c r="H440" s="3">
        <f t="shared" si="113"/>
        <v>2.1986174854901988E-3</v>
      </c>
      <c r="I440" s="5">
        <f t="shared" si="114"/>
        <v>-1.3227436951942397E-2</v>
      </c>
      <c r="J440" s="6">
        <f t="shared" si="115"/>
        <v>1.1358305700862797E-2</v>
      </c>
      <c r="K440" s="4">
        <f t="shared" si="116"/>
        <v>2.0967107970289475E-3</v>
      </c>
      <c r="L440">
        <f t="shared" si="119"/>
        <v>-0.54360533879768946</v>
      </c>
      <c r="M440">
        <f>RSQ($D$3:D440,$B$3:B440)</f>
        <v>5.7901972251166153E-2</v>
      </c>
      <c r="N440">
        <v>408</v>
      </c>
      <c r="O440" t="str">
        <f t="shared" si="117"/>
        <v/>
      </c>
      <c r="P440" t="str">
        <f t="shared" si="121"/>
        <v/>
      </c>
      <c r="Q440">
        <f t="shared" si="122"/>
        <v>0</v>
      </c>
      <c r="R440">
        <f t="shared" si="123"/>
        <v>0</v>
      </c>
      <c r="S440">
        <f t="shared" si="124"/>
        <v>0</v>
      </c>
      <c r="T440">
        <f t="shared" si="125"/>
        <v>0</v>
      </c>
      <c r="U440">
        <f t="shared" si="120"/>
        <v>0</v>
      </c>
      <c r="V440">
        <f t="shared" si="126"/>
        <v>0</v>
      </c>
      <c r="W440">
        <f>IF(ABS(V440)&gt;0,V440*(C440-A440),0)</f>
        <v>0</v>
      </c>
      <c r="X440">
        <f>SUM($W$34:W440)</f>
        <v>179.04110475000024</v>
      </c>
      <c r="Y440">
        <f>IF(P440="close",X440,0)</f>
        <v>0</v>
      </c>
      <c r="Z440">
        <f t="shared" si="127"/>
        <v>0</v>
      </c>
    </row>
    <row r="441" spans="1:26">
      <c r="A441">
        <v>114.4524026</v>
      </c>
      <c r="B441" s="2">
        <f t="shared" si="110"/>
        <v>1.3080489684060888E-2</v>
      </c>
      <c r="C441">
        <v>113.98577109999999</v>
      </c>
      <c r="D441" s="3">
        <f t="shared" si="111"/>
        <v>1.7367208765594045E-2</v>
      </c>
      <c r="E441" s="3">
        <f t="shared" si="112"/>
        <v>1.311936358243343E-2</v>
      </c>
      <c r="F441" s="3">
        <f>STDEV($E$3:E441)</f>
        <v>1.2816506057740344E-2</v>
      </c>
      <c r="G441" s="11">
        <f t="shared" si="118"/>
        <v>1.0236302720358159</v>
      </c>
      <c r="H441" s="3">
        <f t="shared" si="113"/>
        <v>3.2819338105215526E-3</v>
      </c>
      <c r="I441" s="5">
        <f t="shared" si="114"/>
        <v>7.3843670685820359E-2</v>
      </c>
      <c r="J441" s="6">
        <f t="shared" si="115"/>
        <v>1.1014111405277326E-2</v>
      </c>
      <c r="K441" s="4">
        <f t="shared" si="116"/>
        <v>4.2478451831606152E-3</v>
      </c>
      <c r="L441">
        <f t="shared" si="119"/>
        <v>1.0236302720358159</v>
      </c>
      <c r="M441">
        <f>RSQ($D$3:D441,$B$3:B441)</f>
        <v>5.8955621536123687E-2</v>
      </c>
      <c r="N441">
        <v>409</v>
      </c>
      <c r="O441" t="str">
        <f t="shared" si="117"/>
        <v/>
      </c>
      <c r="P441" t="str">
        <f t="shared" si="121"/>
        <v/>
      </c>
      <c r="Q441">
        <f t="shared" si="122"/>
        <v>0</v>
      </c>
      <c r="R441">
        <f t="shared" si="123"/>
        <v>0</v>
      </c>
      <c r="S441">
        <f t="shared" si="124"/>
        <v>0</v>
      </c>
      <c r="T441">
        <f t="shared" si="125"/>
        <v>0</v>
      </c>
      <c r="U441">
        <f t="shared" si="120"/>
        <v>0</v>
      </c>
      <c r="V441">
        <f t="shared" si="126"/>
        <v>0</v>
      </c>
      <c r="W441">
        <f>IF(ABS(V441)&gt;0,V441*(C441-A441),0)</f>
        <v>0</v>
      </c>
      <c r="X441">
        <f>SUM($W$34:W441)</f>
        <v>179.04110475000024</v>
      </c>
      <c r="Y441">
        <f>IF(P441="close",X441,0)</f>
        <v>0</v>
      </c>
      <c r="Z441">
        <f t="shared" si="127"/>
        <v>0</v>
      </c>
    </row>
    <row r="442" spans="1:26">
      <c r="A442">
        <v>115.38087470000001</v>
      </c>
      <c r="B442" s="2">
        <f t="shared" si="110"/>
        <v>8.1122989024959759E-3</v>
      </c>
      <c r="C442">
        <v>115.3081857</v>
      </c>
      <c r="D442" s="3">
        <f t="shared" si="111"/>
        <v>1.1601576119881177E-2</v>
      </c>
      <c r="E442" s="3">
        <f t="shared" si="112"/>
        <v>7.2116524765489355E-3</v>
      </c>
      <c r="F442" s="3">
        <f>STDEV($E$3:E442)</f>
        <v>1.2806337217029016E-2</v>
      </c>
      <c r="G442" s="11">
        <f t="shared" si="118"/>
        <v>0.56313154607231175</v>
      </c>
      <c r="H442" s="3">
        <f t="shared" si="113"/>
        <v>3.6778908802650146E-3</v>
      </c>
      <c r="I442" s="5">
        <f t="shared" si="114"/>
        <v>8.7772007864275053E-2</v>
      </c>
      <c r="J442" s="6">
        <f t="shared" si="115"/>
        <v>1.1077219367408355E-2</v>
      </c>
      <c r="K442" s="4">
        <f t="shared" si="116"/>
        <v>4.3899236433322412E-3</v>
      </c>
      <c r="L442">
        <f t="shared" si="119"/>
        <v>0.56313154607231175</v>
      </c>
      <c r="M442">
        <f>RSQ($D$3:D442,$B$3:B442)</f>
        <v>5.9374932484292993E-2</v>
      </c>
      <c r="N442">
        <v>410</v>
      </c>
      <c r="O442" t="str">
        <f t="shared" si="117"/>
        <v/>
      </c>
      <c r="P442" t="str">
        <f t="shared" si="121"/>
        <v/>
      </c>
      <c r="Q442">
        <f t="shared" si="122"/>
        <v>0</v>
      </c>
      <c r="R442">
        <f t="shared" si="123"/>
        <v>0</v>
      </c>
      <c r="S442">
        <f t="shared" si="124"/>
        <v>0</v>
      </c>
      <c r="T442">
        <f t="shared" si="125"/>
        <v>0</v>
      </c>
      <c r="U442">
        <f t="shared" si="120"/>
        <v>0</v>
      </c>
      <c r="V442">
        <f t="shared" si="126"/>
        <v>0</v>
      </c>
      <c r="W442">
        <f>IF(ABS(V442)&gt;0,V442*(C442-A442),0)</f>
        <v>0</v>
      </c>
      <c r="X442">
        <f>SUM($W$34:W442)</f>
        <v>179.04110475000024</v>
      </c>
      <c r="Y442">
        <f>IF(P442="close",X442,0)</f>
        <v>0</v>
      </c>
      <c r="Z442">
        <f t="shared" si="127"/>
        <v>0</v>
      </c>
    </row>
    <row r="443" spans="1:26">
      <c r="A443">
        <v>116.0096626</v>
      </c>
      <c r="B443" s="2">
        <f t="shared" si="110"/>
        <v>5.4496718076968423E-3</v>
      </c>
      <c r="C443">
        <v>113.1244188</v>
      </c>
      <c r="D443" s="3">
        <f t="shared" si="111"/>
        <v>-1.8938524500607026E-2</v>
      </c>
      <c r="E443" s="3">
        <f t="shared" si="112"/>
        <v>-2.2744620046892476E-2</v>
      </c>
      <c r="F443" s="3">
        <f>STDEV($E$3:E443)</f>
        <v>1.2838179884278591E-2</v>
      </c>
      <c r="G443" s="11">
        <f t="shared" si="118"/>
        <v>-1.771638990254774</v>
      </c>
      <c r="H443" s="3">
        <f t="shared" si="113"/>
        <v>3.4745630598472027E-3</v>
      </c>
      <c r="I443" s="5">
        <f t="shared" si="114"/>
        <v>6.0835312315506283E-2</v>
      </c>
      <c r="J443" s="6">
        <f t="shared" si="115"/>
        <v>1.1481808605921521E-2</v>
      </c>
      <c r="K443" s="4">
        <f t="shared" si="116"/>
        <v>3.8060955462854498E-3</v>
      </c>
      <c r="L443">
        <f t="shared" si="119"/>
        <v>-1.771638990254774</v>
      </c>
      <c r="M443">
        <f>RSQ($D$3:D443,$B$3:B443)</f>
        <v>5.844319869231783E-2</v>
      </c>
      <c r="N443">
        <v>411</v>
      </c>
      <c r="O443" t="str">
        <f t="shared" si="117"/>
        <v>buyY</v>
      </c>
      <c r="P443" t="str">
        <f t="shared" si="121"/>
        <v/>
      </c>
      <c r="Q443">
        <f t="shared" si="122"/>
        <v>-10</v>
      </c>
      <c r="R443">
        <f t="shared" si="123"/>
        <v>0</v>
      </c>
      <c r="S443">
        <f t="shared" si="124"/>
        <v>10</v>
      </c>
      <c r="T443">
        <f t="shared" si="125"/>
        <v>0</v>
      </c>
      <c r="U443">
        <f t="shared" si="120"/>
        <v>20</v>
      </c>
      <c r="V443">
        <f t="shared" si="126"/>
        <v>-10</v>
      </c>
      <c r="W443">
        <f>IF(ABS(V443)&gt;0,V443*(C443-A443),0)</f>
        <v>28.852437999999978</v>
      </c>
      <c r="X443">
        <f>SUM($W$34:W443)</f>
        <v>207.89354275000022</v>
      </c>
      <c r="Y443">
        <f>IF(P443="close",X443,0)</f>
        <v>0</v>
      </c>
      <c r="Z443">
        <f t="shared" si="127"/>
        <v>20</v>
      </c>
    </row>
    <row r="444" spans="1:26">
      <c r="A444">
        <v>114.74136489999999</v>
      </c>
      <c r="B444" s="2">
        <f t="shared" si="110"/>
        <v>-1.093269018782583E-2</v>
      </c>
      <c r="C444">
        <v>112.91802970000001</v>
      </c>
      <c r="D444" s="3">
        <f t="shared" si="111"/>
        <v>-1.8244434065547265E-3</v>
      </c>
      <c r="E444" s="3">
        <f t="shared" si="112"/>
        <v>-4.9119921681198683E-3</v>
      </c>
      <c r="F444" s="3">
        <f>STDEV($E$3:E444)</f>
        <v>1.2825836229475725E-2</v>
      </c>
      <c r="G444" s="11">
        <f t="shared" si="118"/>
        <v>-0.38297636740685664</v>
      </c>
      <c r="H444" s="3">
        <f t="shared" si="113"/>
        <v>3.8075891783499118E-3</v>
      </c>
      <c r="I444" s="5">
        <f t="shared" si="114"/>
        <v>6.5861229433408441E-2</v>
      </c>
      <c r="J444" s="6">
        <f t="shared" si="115"/>
        <v>1.1180271540504213E-2</v>
      </c>
      <c r="K444" s="4">
        <f t="shared" si="116"/>
        <v>3.0875487615651415E-3</v>
      </c>
      <c r="L444">
        <f t="shared" si="119"/>
        <v>-0.38297636740685664</v>
      </c>
      <c r="M444">
        <f>RSQ($D$3:D444,$B$3:B444)</f>
        <v>5.8493883343964916E-2</v>
      </c>
      <c r="N444">
        <v>412</v>
      </c>
      <c r="O444" t="str">
        <f t="shared" si="117"/>
        <v/>
      </c>
      <c r="P444" t="str">
        <f t="shared" si="121"/>
        <v>close</v>
      </c>
      <c r="Q444">
        <f t="shared" si="122"/>
        <v>0</v>
      </c>
      <c r="R444">
        <f t="shared" si="123"/>
        <v>0</v>
      </c>
      <c r="S444">
        <f t="shared" si="124"/>
        <v>0</v>
      </c>
      <c r="T444">
        <f t="shared" si="125"/>
        <v>0</v>
      </c>
      <c r="U444">
        <f t="shared" si="120"/>
        <v>0</v>
      </c>
      <c r="V444">
        <f t="shared" si="126"/>
        <v>10</v>
      </c>
      <c r="W444">
        <f>IF(ABS(V444)&gt;0,V444*(C444-A444),0)</f>
        <v>-18.233351999999883</v>
      </c>
      <c r="X444">
        <f>SUM($W$34:W444)</f>
        <v>189.66019075000034</v>
      </c>
      <c r="Y444">
        <f>IF(P444="close",X444,0)</f>
        <v>189.66019075000034</v>
      </c>
      <c r="Z444">
        <f t="shared" si="127"/>
        <v>20</v>
      </c>
    </row>
    <row r="445" spans="1:26">
      <c r="A445">
        <v>114.25617200000001</v>
      </c>
      <c r="B445" s="2">
        <f t="shared" si="110"/>
        <v>-4.2285787729895398E-3</v>
      </c>
      <c r="C445">
        <v>114.4556237</v>
      </c>
      <c r="D445" s="3">
        <f t="shared" si="111"/>
        <v>1.3616904263075345E-2</v>
      </c>
      <c r="E445" s="3">
        <f t="shared" si="112"/>
        <v>9.3923693824380441E-3</v>
      </c>
      <c r="F445" s="3">
        <f>STDEV($E$3:E445)</f>
        <v>1.2818934137891157E-2</v>
      </c>
      <c r="G445" s="11">
        <f t="shared" si="118"/>
        <v>0.73269503387769042</v>
      </c>
      <c r="H445" s="3">
        <f t="shared" si="113"/>
        <v>4.374049957234419E-3</v>
      </c>
      <c r="I445" s="5">
        <f t="shared" si="114"/>
        <v>3.5358233729062584E-2</v>
      </c>
      <c r="J445" s="6">
        <f t="shared" si="115"/>
        <v>1.1250143689330565E-2</v>
      </c>
      <c r="K445" s="4">
        <f t="shared" si="116"/>
        <v>4.2245348806373021E-3</v>
      </c>
      <c r="L445">
        <f t="shared" si="119"/>
        <v>0.73269503387769042</v>
      </c>
      <c r="M445">
        <f>RSQ($D$3:D445,$B$3:B445)</f>
        <v>5.7954678692371475E-2</v>
      </c>
      <c r="N445">
        <v>413</v>
      </c>
      <c r="O445" t="str">
        <f t="shared" si="117"/>
        <v/>
      </c>
      <c r="P445" t="str">
        <f t="shared" si="121"/>
        <v/>
      </c>
      <c r="Q445">
        <f t="shared" si="122"/>
        <v>0</v>
      </c>
      <c r="R445">
        <f t="shared" si="123"/>
        <v>0</v>
      </c>
      <c r="S445">
        <f t="shared" si="124"/>
        <v>0</v>
      </c>
      <c r="T445">
        <f t="shared" si="125"/>
        <v>0</v>
      </c>
      <c r="U445">
        <f t="shared" si="120"/>
        <v>0</v>
      </c>
      <c r="V445">
        <f t="shared" si="126"/>
        <v>0</v>
      </c>
      <c r="W445">
        <f>IF(ABS(V445)&gt;0,V445*(C445-A445),0)</f>
        <v>0</v>
      </c>
      <c r="X445">
        <f>SUM($W$34:W445)</f>
        <v>189.66019075000034</v>
      </c>
      <c r="Y445">
        <f>IF(P445="close",X445,0)</f>
        <v>0</v>
      </c>
      <c r="Z445">
        <f t="shared" si="127"/>
        <v>0</v>
      </c>
    </row>
    <row r="446" spans="1:26">
      <c r="A446">
        <v>113.027508</v>
      </c>
      <c r="B446" s="2">
        <f t="shared" si="110"/>
        <v>-1.0753589749182293E-2</v>
      </c>
      <c r="C446">
        <v>113.88107909999999</v>
      </c>
      <c r="D446" s="3">
        <f t="shared" si="111"/>
        <v>-5.0198022729398663E-3</v>
      </c>
      <c r="E446" s="3">
        <f t="shared" si="112"/>
        <v>-8.5884294219442329E-3</v>
      </c>
      <c r="F446" s="3">
        <f>STDEV($E$3:E446)</f>
        <v>1.2811117722986508E-2</v>
      </c>
      <c r="G446" s="11">
        <f t="shared" si="118"/>
        <v>-0.67038876760412058</v>
      </c>
      <c r="H446" s="3">
        <f t="shared" si="113"/>
        <v>4.3544492792207566E-3</v>
      </c>
      <c r="I446" s="5">
        <f t="shared" si="114"/>
        <v>7.3075330986673043E-2</v>
      </c>
      <c r="J446" s="6">
        <f t="shared" si="115"/>
        <v>1.1257001627212319E-2</v>
      </c>
      <c r="K446" s="4">
        <f t="shared" si="116"/>
        <v>3.5686271490043661E-3</v>
      </c>
      <c r="L446">
        <f t="shared" si="119"/>
        <v>-0.67038876760412058</v>
      </c>
      <c r="M446">
        <f>RSQ($D$3:D446,$B$3:B446)</f>
        <v>5.8218196098870627E-2</v>
      </c>
      <c r="N446">
        <v>414</v>
      </c>
      <c r="O446" t="str">
        <f t="shared" si="117"/>
        <v/>
      </c>
      <c r="P446" t="str">
        <f t="shared" si="121"/>
        <v/>
      </c>
      <c r="Q446">
        <f t="shared" si="122"/>
        <v>0</v>
      </c>
      <c r="R446">
        <f t="shared" si="123"/>
        <v>0</v>
      </c>
      <c r="S446">
        <f t="shared" si="124"/>
        <v>0</v>
      </c>
      <c r="T446">
        <f t="shared" si="125"/>
        <v>0</v>
      </c>
      <c r="U446">
        <f t="shared" si="120"/>
        <v>0</v>
      </c>
      <c r="V446">
        <f t="shared" si="126"/>
        <v>0</v>
      </c>
      <c r="W446">
        <f>IF(ABS(V446)&gt;0,V446*(C446-A446),0)</f>
        <v>0</v>
      </c>
      <c r="X446">
        <f>SUM($W$34:W446)</f>
        <v>189.66019075000034</v>
      </c>
      <c r="Y446">
        <f>IF(P446="close",X446,0)</f>
        <v>0</v>
      </c>
      <c r="Z446">
        <f t="shared" si="127"/>
        <v>0</v>
      </c>
    </row>
    <row r="447" spans="1:26">
      <c r="A447">
        <v>114.0314324</v>
      </c>
      <c r="B447" s="2">
        <f t="shared" si="110"/>
        <v>8.8821245178651777E-3</v>
      </c>
      <c r="C447">
        <v>111.5644411</v>
      </c>
      <c r="D447" s="3">
        <f t="shared" si="111"/>
        <v>-2.0342606676265661E-2</v>
      </c>
      <c r="E447" s="3">
        <f t="shared" si="112"/>
        <v>-2.3955953698084474E-2</v>
      </c>
      <c r="F447" s="3">
        <f>STDEV($E$3:E447)</f>
        <v>1.2847373221359277E-2</v>
      </c>
      <c r="G447" s="11">
        <f t="shared" si="118"/>
        <v>-1.8646577230477537</v>
      </c>
      <c r="H447" s="3">
        <f t="shared" si="113"/>
        <v>3.3318091888834443E-3</v>
      </c>
      <c r="I447" s="5">
        <f t="shared" si="114"/>
        <v>3.1697127457410983E-2</v>
      </c>
      <c r="J447" s="6">
        <f t="shared" si="115"/>
        <v>1.2050612498038241E-2</v>
      </c>
      <c r="K447" s="4">
        <f t="shared" si="116"/>
        <v>3.6133470218188118E-3</v>
      </c>
      <c r="L447">
        <f t="shared" si="119"/>
        <v>-1.8646577230477537</v>
      </c>
      <c r="M447">
        <f>RSQ($D$3:D447,$B$3:B447)</f>
        <v>5.6726820588687533E-2</v>
      </c>
      <c r="N447">
        <v>415</v>
      </c>
      <c r="O447" t="str">
        <f t="shared" si="117"/>
        <v>buyY</v>
      </c>
      <c r="P447" t="str">
        <f t="shared" si="121"/>
        <v/>
      </c>
      <c r="Q447">
        <f t="shared" si="122"/>
        <v>-10</v>
      </c>
      <c r="R447">
        <f t="shared" si="123"/>
        <v>0</v>
      </c>
      <c r="S447">
        <f t="shared" si="124"/>
        <v>10</v>
      </c>
      <c r="T447">
        <f t="shared" si="125"/>
        <v>0</v>
      </c>
      <c r="U447">
        <f t="shared" si="120"/>
        <v>20</v>
      </c>
      <c r="V447">
        <f t="shared" si="126"/>
        <v>-10</v>
      </c>
      <c r="W447">
        <f>IF(ABS(V447)&gt;0,V447*(C447-A447),0)</f>
        <v>24.669913000000037</v>
      </c>
      <c r="X447">
        <f>SUM($W$34:W447)</f>
        <v>214.33010375000038</v>
      </c>
      <c r="Y447">
        <f>IF(P447="close",X447,0)</f>
        <v>0</v>
      </c>
      <c r="Z447">
        <f t="shared" si="127"/>
        <v>20</v>
      </c>
    </row>
    <row r="448" spans="1:26">
      <c r="A448">
        <v>114.3993456</v>
      </c>
      <c r="B448" s="2">
        <f t="shared" si="110"/>
        <v>3.226419174578428E-3</v>
      </c>
      <c r="C448">
        <v>109.7764155</v>
      </c>
      <c r="D448" s="3">
        <f t="shared" si="111"/>
        <v>-1.6026841369619852E-2</v>
      </c>
      <c r="E448" s="3">
        <f t="shared" si="112"/>
        <v>-1.8810125072701262E-2</v>
      </c>
      <c r="F448" s="3">
        <f>STDEV($E$3:E448)</f>
        <v>1.2863937520713728E-2</v>
      </c>
      <c r="G448" s="11">
        <f t="shared" si="118"/>
        <v>-1.4622369738979906</v>
      </c>
      <c r="H448" s="3">
        <f t="shared" si="113"/>
        <v>2.7096537291731661E-3</v>
      </c>
      <c r="I448" s="5">
        <f t="shared" si="114"/>
        <v>2.2820957204937584E-2</v>
      </c>
      <c r="J448" s="6">
        <f t="shared" si="115"/>
        <v>1.2560747504754569E-2</v>
      </c>
      <c r="K448" s="4">
        <f t="shared" si="116"/>
        <v>2.7832837030814105E-3</v>
      </c>
      <c r="L448">
        <f t="shared" si="119"/>
        <v>-1.4622369738979906</v>
      </c>
      <c r="M448">
        <f>RSQ($D$3:D448,$B$3:B448)</f>
        <v>5.6238474245933263E-2</v>
      </c>
      <c r="N448">
        <v>416</v>
      </c>
      <c r="O448" t="str">
        <f t="shared" si="117"/>
        <v/>
      </c>
      <c r="P448" t="str">
        <f t="shared" si="121"/>
        <v>buyhold</v>
      </c>
      <c r="Q448">
        <f t="shared" si="122"/>
        <v>-10</v>
      </c>
      <c r="R448">
        <f t="shared" si="123"/>
        <v>0</v>
      </c>
      <c r="S448">
        <f t="shared" si="124"/>
        <v>10</v>
      </c>
      <c r="T448">
        <f t="shared" si="125"/>
        <v>0</v>
      </c>
      <c r="U448">
        <f t="shared" si="120"/>
        <v>20</v>
      </c>
      <c r="V448">
        <f t="shared" si="126"/>
        <v>0</v>
      </c>
      <c r="W448">
        <f>IF(ABS(V448)&gt;0,V448*(C448-A448),0)</f>
        <v>0</v>
      </c>
      <c r="X448">
        <f>SUM($W$34:W448)</f>
        <v>214.33010375000038</v>
      </c>
      <c r="Y448">
        <f>IF(P448="close",X448,0)</f>
        <v>0</v>
      </c>
      <c r="Z448">
        <f t="shared" si="127"/>
        <v>0</v>
      </c>
    </row>
    <row r="449" spans="1:26">
      <c r="A449">
        <v>116.2018301</v>
      </c>
      <c r="B449" s="2">
        <f t="shared" si="110"/>
        <v>1.5756073520756149E-2</v>
      </c>
      <c r="C449">
        <v>110.442926</v>
      </c>
      <c r="D449" s="3">
        <f t="shared" si="111"/>
        <v>6.071527267166062E-3</v>
      </c>
      <c r="E449" s="3">
        <f t="shared" si="112"/>
        <v>2.9316941362016449E-3</v>
      </c>
      <c r="F449" s="3">
        <f>STDEV($E$3:E449)</f>
        <v>1.2850256684457601E-2</v>
      </c>
      <c r="G449" s="11">
        <f t="shared" si="118"/>
        <v>0.22814284634076859</v>
      </c>
      <c r="H449" s="3">
        <f t="shared" si="113"/>
        <v>2.4922379879724855E-3</v>
      </c>
      <c r="I449" s="5">
        <f t="shared" si="114"/>
        <v>4.1101302436728729E-2</v>
      </c>
      <c r="J449" s="6">
        <f t="shared" si="115"/>
        <v>1.2480178950794811E-2</v>
      </c>
      <c r="K449" s="4">
        <f t="shared" si="116"/>
        <v>3.1398331309644171E-3</v>
      </c>
      <c r="L449">
        <f t="shared" si="119"/>
        <v>0.22814284634076859</v>
      </c>
      <c r="M449">
        <f>RSQ($D$3:D449,$B$3:B449)</f>
        <v>5.6584927701847823E-2</v>
      </c>
      <c r="N449">
        <v>417</v>
      </c>
      <c r="O449" t="str">
        <f t="shared" si="117"/>
        <v/>
      </c>
      <c r="P449" t="str">
        <f t="shared" si="121"/>
        <v>close</v>
      </c>
      <c r="Q449">
        <f t="shared" si="122"/>
        <v>0</v>
      </c>
      <c r="R449">
        <f t="shared" si="123"/>
        <v>0</v>
      </c>
      <c r="S449">
        <f t="shared" si="124"/>
        <v>0</v>
      </c>
      <c r="T449">
        <f t="shared" si="125"/>
        <v>0</v>
      </c>
      <c r="U449">
        <f t="shared" si="120"/>
        <v>0</v>
      </c>
      <c r="V449">
        <f t="shared" si="126"/>
        <v>10</v>
      </c>
      <c r="W449">
        <f>IF(ABS(V449)&gt;0,V449*(C449-A449),0)</f>
        <v>-57.589040999999952</v>
      </c>
      <c r="X449">
        <f>SUM($W$34:W449)</f>
        <v>156.74106275000042</v>
      </c>
      <c r="Y449">
        <f>IF(P449="close",X449,0)</f>
        <v>156.74106275000042</v>
      </c>
      <c r="Z449">
        <f t="shared" si="127"/>
        <v>20</v>
      </c>
    </row>
    <row r="450" spans="1:26">
      <c r="A450">
        <v>117.0419612</v>
      </c>
      <c r="B450" s="2">
        <f t="shared" si="110"/>
        <v>7.229930021558308E-3</v>
      </c>
      <c r="C450">
        <v>108.3178805</v>
      </c>
      <c r="D450" s="3">
        <f t="shared" si="111"/>
        <v>-1.9241119164119202E-2</v>
      </c>
      <c r="E450" s="3">
        <f t="shared" si="112"/>
        <v>-2.157321167671335E-2</v>
      </c>
      <c r="F450" s="3">
        <f>STDEV($E$3:E450)</f>
        <v>1.2876298284259964E-2</v>
      </c>
      <c r="G450" s="11">
        <f t="shared" si="118"/>
        <v>-1.6754203110597807</v>
      </c>
      <c r="H450" s="3">
        <f t="shared" si="113"/>
        <v>2.0374406502013664E-3</v>
      </c>
      <c r="I450" s="5">
        <f t="shared" si="114"/>
        <v>4.0754455646760585E-2</v>
      </c>
      <c r="J450" s="6">
        <f t="shared" si="115"/>
        <v>1.3032571025426605E-2</v>
      </c>
      <c r="K450" s="4">
        <f t="shared" si="116"/>
        <v>2.3320925125941473E-3</v>
      </c>
      <c r="L450">
        <f t="shared" si="119"/>
        <v>-1.6754203110597807</v>
      </c>
      <c r="M450">
        <f>RSQ($D$3:D450,$B$3:B450)</f>
        <v>5.5451754006292119E-2</v>
      </c>
      <c r="N450">
        <v>418</v>
      </c>
      <c r="O450" t="str">
        <f t="shared" si="117"/>
        <v>buyY</v>
      </c>
      <c r="P450" t="str">
        <f t="shared" si="121"/>
        <v/>
      </c>
      <c r="Q450">
        <f t="shared" si="122"/>
        <v>-10</v>
      </c>
      <c r="R450">
        <f t="shared" si="123"/>
        <v>0</v>
      </c>
      <c r="S450">
        <f t="shared" si="124"/>
        <v>10</v>
      </c>
      <c r="T450">
        <f t="shared" si="125"/>
        <v>0</v>
      </c>
      <c r="U450">
        <f t="shared" si="120"/>
        <v>20</v>
      </c>
      <c r="V450">
        <f t="shared" si="126"/>
        <v>-10</v>
      </c>
      <c r="W450">
        <f>IF(ABS(V450)&gt;0,V450*(C450-A450),0)</f>
        <v>87.240807000000018</v>
      </c>
      <c r="X450">
        <f>SUM($W$34:W450)</f>
        <v>243.98186975000044</v>
      </c>
      <c r="Y450">
        <f>IF(P450="close",X450,0)</f>
        <v>0</v>
      </c>
      <c r="Z450">
        <f t="shared" si="127"/>
        <v>20</v>
      </c>
    </row>
    <row r="451" spans="1:26">
      <c r="A451">
        <v>117.0312411</v>
      </c>
      <c r="B451" s="2">
        <f t="shared" si="110"/>
        <v>-9.1591937541801407E-5</v>
      </c>
      <c r="C451">
        <v>110.2272701</v>
      </c>
      <c r="D451" s="3">
        <f t="shared" si="111"/>
        <v>1.7627649204232695E-2</v>
      </c>
      <c r="E451" s="3">
        <f t="shared" si="112"/>
        <v>1.4795185497666435E-2</v>
      </c>
      <c r="F451" s="3">
        <f>STDEV($E$3:E451)</f>
        <v>1.2880966905068162E-2</v>
      </c>
      <c r="G451" s="11">
        <f t="shared" si="118"/>
        <v>1.1486082998819833</v>
      </c>
      <c r="H451" s="3">
        <f t="shared" si="113"/>
        <v>2.839590148392183E-3</v>
      </c>
      <c r="I451" s="5">
        <f t="shared" si="114"/>
        <v>7.7806431626911782E-2</v>
      </c>
      <c r="J451" s="6">
        <f t="shared" si="115"/>
        <v>1.3212393729954369E-2</v>
      </c>
      <c r="K451" s="4">
        <f t="shared" si="116"/>
        <v>2.8324637065662603E-3</v>
      </c>
      <c r="L451">
        <f t="shared" si="119"/>
        <v>1.1486082998819833</v>
      </c>
      <c r="M451">
        <f>RSQ($D$3:D451,$B$3:B451)</f>
        <v>5.5189426341067001E-2</v>
      </c>
      <c r="N451">
        <v>419</v>
      </c>
      <c r="O451" t="str">
        <f t="shared" si="117"/>
        <v/>
      </c>
      <c r="P451" t="str">
        <f t="shared" si="121"/>
        <v>close</v>
      </c>
      <c r="Q451">
        <f t="shared" si="122"/>
        <v>0</v>
      </c>
      <c r="R451">
        <f t="shared" si="123"/>
        <v>0</v>
      </c>
      <c r="S451">
        <f t="shared" si="124"/>
        <v>0</v>
      </c>
      <c r="T451">
        <f t="shared" si="125"/>
        <v>0</v>
      </c>
      <c r="U451">
        <f t="shared" si="120"/>
        <v>0</v>
      </c>
      <c r="V451">
        <f t="shared" si="126"/>
        <v>10</v>
      </c>
      <c r="W451">
        <f>IF(ABS(V451)&gt;0,V451*(C451-A451),0)</f>
        <v>-68.039710000000042</v>
      </c>
      <c r="X451">
        <f>SUM($W$34:W451)</f>
        <v>175.9421597500004</v>
      </c>
      <c r="Y451">
        <f>IF(P451="close",X451,0)</f>
        <v>175.9421597500004</v>
      </c>
      <c r="Z451">
        <f t="shared" si="127"/>
        <v>20</v>
      </c>
    </row>
    <row r="452" spans="1:26">
      <c r="A452">
        <v>116.67931799999999</v>
      </c>
      <c r="B452" s="2">
        <f t="shared" ref="B452:B515" si="128">(A452-A451)/A451</f>
        <v>-3.007086797441539E-3</v>
      </c>
      <c r="C452">
        <v>109.10308569999999</v>
      </c>
      <c r="D452" s="3">
        <f t="shared" ref="D452:D515" si="129">(C452-C451)/C451</f>
        <v>-1.0198786552366992E-2</v>
      </c>
      <c r="E452" s="3">
        <f t="shared" si="112"/>
        <v>-1.2405313147304139E-2</v>
      </c>
      <c r="F452" s="3">
        <f>STDEV($E$3:E452)</f>
        <v>1.2879876914088196E-2</v>
      </c>
      <c r="G452" s="11">
        <f t="shared" si="118"/>
        <v>-0.96315463494336873</v>
      </c>
      <c r="H452" s="3">
        <f t="shared" si="113"/>
        <v>2.5113952404782576E-3</v>
      </c>
      <c r="I452" s="5">
        <f t="shared" si="114"/>
        <v>0.10138338733703844</v>
      </c>
      <c r="J452" s="6">
        <f t="shared" si="115"/>
        <v>1.3422430147979926E-2</v>
      </c>
      <c r="K452" s="4">
        <f t="shared" si="116"/>
        <v>2.2065265949371476E-3</v>
      </c>
      <c r="L452">
        <f t="shared" si="119"/>
        <v>-0.96315463494336873</v>
      </c>
      <c r="M452">
        <f>RSQ($D$3:D452,$B$3:B452)</f>
        <v>5.5327996317578981E-2</v>
      </c>
      <c r="N452">
        <v>420</v>
      </c>
      <c r="O452" t="str">
        <f t="shared" si="117"/>
        <v/>
      </c>
      <c r="P452" t="str">
        <f t="shared" si="121"/>
        <v/>
      </c>
      <c r="Q452">
        <f t="shared" si="122"/>
        <v>0</v>
      </c>
      <c r="R452">
        <f t="shared" si="123"/>
        <v>0</v>
      </c>
      <c r="S452">
        <f t="shared" si="124"/>
        <v>0</v>
      </c>
      <c r="T452">
        <f t="shared" si="125"/>
        <v>0</v>
      </c>
      <c r="U452">
        <f t="shared" si="120"/>
        <v>0</v>
      </c>
      <c r="V452">
        <f t="shared" si="126"/>
        <v>0</v>
      </c>
      <c r="W452">
        <f>IF(ABS(V452)&gt;0,V452*(C452-A452),0)</f>
        <v>0</v>
      </c>
      <c r="X452">
        <f>SUM($W$34:W452)</f>
        <v>175.9421597500004</v>
      </c>
      <c r="Y452">
        <f>IF(P452="close",X452,0)</f>
        <v>0</v>
      </c>
      <c r="Z452">
        <f t="shared" si="127"/>
        <v>0</v>
      </c>
    </row>
    <row r="453" spans="1:26">
      <c r="A453">
        <v>116.882537</v>
      </c>
      <c r="B453" s="2">
        <f t="shared" si="128"/>
        <v>1.7416882741807273E-3</v>
      </c>
      <c r="C453">
        <v>108.6542876</v>
      </c>
      <c r="D453" s="3">
        <f t="shared" si="129"/>
        <v>-4.1135234363036035E-3</v>
      </c>
      <c r="E453" s="3">
        <f t="shared" si="112"/>
        <v>-6.6033014695472767E-3</v>
      </c>
      <c r="F453" s="3">
        <f>STDEV($E$3:E453)</f>
        <v>1.2869272665781343E-2</v>
      </c>
      <c r="G453" s="11">
        <f t="shared" si="118"/>
        <v>-0.51310603489698969</v>
      </c>
      <c r="H453" s="3">
        <f t="shared" si="113"/>
        <v>2.3149211377719802E-3</v>
      </c>
      <c r="I453" s="5">
        <f t="shared" si="114"/>
        <v>0.10039505809611333</v>
      </c>
      <c r="J453" s="6">
        <f t="shared" si="115"/>
        <v>1.3477960762192688E-2</v>
      </c>
      <c r="K453" s="4">
        <f t="shared" si="116"/>
        <v>2.4897780332436737E-3</v>
      </c>
      <c r="L453">
        <f t="shared" si="119"/>
        <v>-0.51310603489698969</v>
      </c>
      <c r="M453">
        <f>RSQ($D$3:D453,$B$3:B453)</f>
        <v>5.5277669667249188E-2</v>
      </c>
      <c r="N453">
        <v>421</v>
      </c>
      <c r="O453" t="str">
        <f t="shared" si="117"/>
        <v/>
      </c>
      <c r="P453" t="str">
        <f t="shared" si="121"/>
        <v/>
      </c>
      <c r="Q453">
        <f t="shared" si="122"/>
        <v>0</v>
      </c>
      <c r="R453">
        <f t="shared" si="123"/>
        <v>0</v>
      </c>
      <c r="S453">
        <f t="shared" si="124"/>
        <v>0</v>
      </c>
      <c r="T453">
        <f t="shared" si="125"/>
        <v>0</v>
      </c>
      <c r="U453">
        <f t="shared" si="120"/>
        <v>0</v>
      </c>
      <c r="V453">
        <f t="shared" si="126"/>
        <v>0</v>
      </c>
      <c r="W453">
        <f>IF(ABS(V453)&gt;0,V453*(C453-A453),0)</f>
        <v>0</v>
      </c>
      <c r="X453">
        <f>SUM($W$34:W453)</f>
        <v>175.9421597500004</v>
      </c>
      <c r="Y453">
        <f>IF(P453="close",X453,0)</f>
        <v>0</v>
      </c>
      <c r="Z453">
        <f t="shared" si="127"/>
        <v>0</v>
      </c>
    </row>
    <row r="454" spans="1:26">
      <c r="A454">
        <v>118.4743938</v>
      </c>
      <c r="B454" s="2">
        <f t="shared" si="128"/>
        <v>1.3619286857197514E-2</v>
      </c>
      <c r="C454">
        <v>107.712149</v>
      </c>
      <c r="D454" s="3">
        <f t="shared" si="129"/>
        <v>-8.6709748948738848E-3</v>
      </c>
      <c r="E454" s="3">
        <f t="shared" si="112"/>
        <v>-1.1724588789762607E-2</v>
      </c>
      <c r="F454" s="3">
        <f>STDEV($E$3:E454)</f>
        <v>1.2866716965029683E-2</v>
      </c>
      <c r="G454" s="11">
        <f t="shared" si="118"/>
        <v>-0.91123390851207386</v>
      </c>
      <c r="H454" s="3">
        <f t="shared" si="113"/>
        <v>1.2659483723524803E-3</v>
      </c>
      <c r="I454" s="5">
        <f t="shared" si="114"/>
        <v>0.13125984798473483</v>
      </c>
      <c r="J454" s="6">
        <f t="shared" si="115"/>
        <v>1.3257019001989228E-2</v>
      </c>
      <c r="K454" s="4">
        <f t="shared" si="116"/>
        <v>3.0536138948887232E-3</v>
      </c>
      <c r="L454">
        <f t="shared" si="119"/>
        <v>-0.91123390851207386</v>
      </c>
      <c r="M454">
        <f>RSQ($D$3:D454,$B$3:B454)</f>
        <v>5.4365795026311989E-2</v>
      </c>
      <c r="N454">
        <v>422</v>
      </c>
      <c r="O454" t="str">
        <f t="shared" si="117"/>
        <v/>
      </c>
      <c r="P454" t="str">
        <f t="shared" si="121"/>
        <v/>
      </c>
      <c r="Q454">
        <f t="shared" si="122"/>
        <v>0</v>
      </c>
      <c r="R454">
        <f t="shared" si="123"/>
        <v>0</v>
      </c>
      <c r="S454">
        <f t="shared" si="124"/>
        <v>0</v>
      </c>
      <c r="T454">
        <f t="shared" si="125"/>
        <v>0</v>
      </c>
      <c r="U454">
        <f t="shared" si="120"/>
        <v>0</v>
      </c>
      <c r="V454">
        <f t="shared" si="126"/>
        <v>0</v>
      </c>
      <c r="W454">
        <f>IF(ABS(V454)&gt;0,V454*(C454-A454),0)</f>
        <v>0</v>
      </c>
      <c r="X454">
        <f>SUM($W$34:W454)</f>
        <v>175.9421597500004</v>
      </c>
      <c r="Y454">
        <f>IF(P454="close",X454,0)</f>
        <v>0</v>
      </c>
      <c r="Z454">
        <f t="shared" si="127"/>
        <v>0</v>
      </c>
    </row>
    <row r="455" spans="1:26">
      <c r="A455">
        <v>118.5278014</v>
      </c>
      <c r="B455" s="2">
        <f t="shared" si="128"/>
        <v>4.5079445681873482E-4</v>
      </c>
      <c r="C455">
        <v>108.51072689999999</v>
      </c>
      <c r="D455" s="3">
        <f t="shared" si="129"/>
        <v>7.4140002535832607E-3</v>
      </c>
      <c r="E455" s="3">
        <f t="shared" si="112"/>
        <v>5.8749723502241067E-3</v>
      </c>
      <c r="F455" s="3">
        <f>STDEV($E$3:E455)</f>
        <v>1.2855518523911435E-2</v>
      </c>
      <c r="G455" s="11">
        <f t="shared" si="118"/>
        <v>0.45700002993240452</v>
      </c>
      <c r="H455" s="3">
        <f t="shared" si="113"/>
        <v>1.481425671605171E-3</v>
      </c>
      <c r="I455" s="5">
        <f t="shared" si="114"/>
        <v>0.12777937013796337</v>
      </c>
      <c r="J455" s="6">
        <f t="shared" si="115"/>
        <v>1.3293625274603406E-2</v>
      </c>
      <c r="K455" s="4">
        <f t="shared" si="116"/>
        <v>1.5390279033591543E-3</v>
      </c>
      <c r="L455">
        <f t="shared" si="119"/>
        <v>0.45700002993240452</v>
      </c>
      <c r="M455">
        <f>RSQ($D$3:D455,$B$3:B455)</f>
        <v>5.4331372105848895E-2</v>
      </c>
      <c r="N455">
        <v>423</v>
      </c>
      <c r="O455" t="str">
        <f t="shared" si="117"/>
        <v/>
      </c>
      <c r="P455" t="str">
        <f t="shared" si="121"/>
        <v/>
      </c>
      <c r="Q455">
        <f t="shared" si="122"/>
        <v>0</v>
      </c>
      <c r="R455">
        <f t="shared" si="123"/>
        <v>0</v>
      </c>
      <c r="S455">
        <f t="shared" si="124"/>
        <v>0</v>
      </c>
      <c r="T455">
        <f t="shared" si="125"/>
        <v>0</v>
      </c>
      <c r="U455">
        <f t="shared" si="120"/>
        <v>0</v>
      </c>
      <c r="V455">
        <f t="shared" si="126"/>
        <v>0</v>
      </c>
      <c r="W455">
        <f>IF(ABS(V455)&gt;0,V455*(C455-A455),0)</f>
        <v>0</v>
      </c>
      <c r="X455">
        <f>SUM($W$34:W455)</f>
        <v>175.9421597500004</v>
      </c>
      <c r="Y455">
        <f>IF(P455="close",X455,0)</f>
        <v>0</v>
      </c>
      <c r="Z455">
        <f t="shared" si="127"/>
        <v>0</v>
      </c>
    </row>
    <row r="456" spans="1:26">
      <c r="A456">
        <v>117.6785763</v>
      </c>
      <c r="B456" s="2">
        <f t="shared" si="128"/>
        <v>-7.1647756051264966E-3</v>
      </c>
      <c r="C456">
        <v>109.4719176</v>
      </c>
      <c r="D456" s="3">
        <f t="shared" si="129"/>
        <v>8.8580247083387947E-3</v>
      </c>
      <c r="E456" s="3">
        <f t="shared" si="112"/>
        <v>8.6086349719049042E-3</v>
      </c>
      <c r="F456" s="3">
        <f>STDEV($E$3:E456)</f>
        <v>1.2847771053783315E-2</v>
      </c>
      <c r="G456" s="11">
        <f t="shared" si="118"/>
        <v>0.67004890855133181</v>
      </c>
      <c r="H456" s="3">
        <f t="shared" si="113"/>
        <v>9.2218357576698143E-4</v>
      </c>
      <c r="I456" s="5">
        <f t="shared" si="114"/>
        <v>9.3902988231996734E-2</v>
      </c>
      <c r="J456" s="6">
        <f t="shared" si="115"/>
        <v>1.2374975879439476E-2</v>
      </c>
      <c r="K456" s="4">
        <f t="shared" si="116"/>
        <v>2.4938973643389079E-4</v>
      </c>
      <c r="L456">
        <f t="shared" si="119"/>
        <v>0.67004890855133181</v>
      </c>
      <c r="M456">
        <f>RSQ($D$3:D456,$B$3:B456)</f>
        <v>5.3840157758732313E-2</v>
      </c>
      <c r="N456">
        <v>424</v>
      </c>
      <c r="O456" t="str">
        <f t="shared" si="117"/>
        <v/>
      </c>
      <c r="P456" t="str">
        <f t="shared" si="121"/>
        <v/>
      </c>
      <c r="Q456">
        <f t="shared" si="122"/>
        <v>0</v>
      </c>
      <c r="R456">
        <f t="shared" si="123"/>
        <v>0</v>
      </c>
      <c r="S456">
        <f t="shared" si="124"/>
        <v>0</v>
      </c>
      <c r="T456">
        <f t="shared" si="125"/>
        <v>0</v>
      </c>
      <c r="U456">
        <f t="shared" si="120"/>
        <v>0</v>
      </c>
      <c r="V456">
        <f t="shared" si="126"/>
        <v>0</v>
      </c>
      <c r="W456">
        <f>IF(ABS(V456)&gt;0,V456*(C456-A456),0)</f>
        <v>0</v>
      </c>
      <c r="X456">
        <f>SUM($W$34:W456)</f>
        <v>175.9421597500004</v>
      </c>
      <c r="Y456">
        <f>IF(P456="close",X456,0)</f>
        <v>0</v>
      </c>
      <c r="Z456">
        <f t="shared" si="127"/>
        <v>0</v>
      </c>
    </row>
    <row r="457" spans="1:26">
      <c r="A457">
        <v>119.1343115</v>
      </c>
      <c r="B457" s="2">
        <f t="shared" si="128"/>
        <v>1.2370435178352785E-2</v>
      </c>
      <c r="C457">
        <v>108.55085870000001</v>
      </c>
      <c r="D457" s="3">
        <f t="shared" si="129"/>
        <v>-8.4136545718094865E-3</v>
      </c>
      <c r="E457" s="3">
        <f t="shared" si="112"/>
        <v>-9.9468718764840983E-3</v>
      </c>
      <c r="F457" s="3">
        <f>STDEV($E$3:E457)</f>
        <v>1.2842005921008278E-2</v>
      </c>
      <c r="G457" s="11">
        <f t="shared" si="118"/>
        <v>-0.77455749029144882</v>
      </c>
      <c r="H457" s="3">
        <f t="shared" si="113"/>
        <v>7.4181998931960606E-4</v>
      </c>
      <c r="I457" s="5">
        <f t="shared" si="114"/>
        <v>6.3974896917117649E-2</v>
      </c>
      <c r="J457" s="6">
        <f t="shared" si="115"/>
        <v>1.2483073845124905E-2</v>
      </c>
      <c r="K457" s="4">
        <f t="shared" si="116"/>
        <v>1.5332173046746114E-3</v>
      </c>
      <c r="L457">
        <f t="shared" si="119"/>
        <v>-0.77455749029144882</v>
      </c>
      <c r="M457">
        <f>RSQ($D$3:D457,$B$3:B457)</f>
        <v>5.3056668148185125E-2</v>
      </c>
      <c r="N457">
        <v>425</v>
      </c>
      <c r="O457" t="str">
        <f t="shared" si="117"/>
        <v/>
      </c>
      <c r="P457" t="str">
        <f t="shared" si="121"/>
        <v/>
      </c>
      <c r="Q457">
        <f t="shared" si="122"/>
        <v>0</v>
      </c>
      <c r="R457">
        <f t="shared" si="123"/>
        <v>0</v>
      </c>
      <c r="S457">
        <f t="shared" si="124"/>
        <v>0</v>
      </c>
      <c r="T457">
        <f t="shared" si="125"/>
        <v>0</v>
      </c>
      <c r="U457">
        <f t="shared" si="120"/>
        <v>0</v>
      </c>
      <c r="V457">
        <f t="shared" si="126"/>
        <v>0</v>
      </c>
      <c r="W457">
        <f>IF(ABS(V457)&gt;0,V457*(C457-A457),0)</f>
        <v>0</v>
      </c>
      <c r="X457">
        <f>SUM($W$34:W457)</f>
        <v>175.9421597500004</v>
      </c>
      <c r="Y457">
        <f>IF(P457="close",X457,0)</f>
        <v>0</v>
      </c>
      <c r="Z457">
        <f t="shared" si="127"/>
        <v>0</v>
      </c>
    </row>
    <row r="458" spans="1:26">
      <c r="A458">
        <v>117.9920927</v>
      </c>
      <c r="B458" s="2">
        <f t="shared" si="128"/>
        <v>-9.5876560297240218E-3</v>
      </c>
      <c r="C458">
        <v>109.8261815</v>
      </c>
      <c r="D458" s="3">
        <f t="shared" si="129"/>
        <v>1.1748620096360397E-2</v>
      </c>
      <c r="E458" s="3">
        <f t="shared" si="112"/>
        <v>1.0979874356920239E-2</v>
      </c>
      <c r="F458" s="3">
        <f>STDEV($E$3:E458)</f>
        <v>1.2838313022285152E-2</v>
      </c>
      <c r="G458" s="11">
        <f t="shared" si="118"/>
        <v>0.85524276732161175</v>
      </c>
      <c r="H458" s="3">
        <f t="shared" si="113"/>
        <v>1.2304094260665273E-3</v>
      </c>
      <c r="I458" s="5">
        <f t="shared" si="114"/>
        <v>4.8151882503408794E-2</v>
      </c>
      <c r="J458" s="6">
        <f t="shared" si="115"/>
        <v>1.2637449084758676E-2</v>
      </c>
      <c r="K458" s="4">
        <f t="shared" si="116"/>
        <v>7.6874573944015747E-4</v>
      </c>
      <c r="L458">
        <f t="shared" si="119"/>
        <v>0.85524276732161175</v>
      </c>
      <c r="M458">
        <f>RSQ($D$3:D458,$B$3:B458)</f>
        <v>5.2206526552040569E-2</v>
      </c>
      <c r="N458">
        <v>426</v>
      </c>
      <c r="O458" t="str">
        <f t="shared" si="117"/>
        <v/>
      </c>
      <c r="P458" t="str">
        <f t="shared" si="121"/>
        <v/>
      </c>
      <c r="Q458">
        <f t="shared" si="122"/>
        <v>0</v>
      </c>
      <c r="R458">
        <f t="shared" si="123"/>
        <v>0</v>
      </c>
      <c r="S458">
        <f t="shared" si="124"/>
        <v>0</v>
      </c>
      <c r="T458">
        <f t="shared" si="125"/>
        <v>0</v>
      </c>
      <c r="U458">
        <f t="shared" si="120"/>
        <v>0</v>
      </c>
      <c r="V458">
        <f t="shared" si="126"/>
        <v>0</v>
      </c>
      <c r="W458">
        <f>IF(ABS(V458)&gt;0,V458*(C458-A458),0)</f>
        <v>0</v>
      </c>
      <c r="X458">
        <f>SUM($W$34:W458)</f>
        <v>175.9421597500004</v>
      </c>
      <c r="Y458">
        <f>IF(P458="close",X458,0)</f>
        <v>0</v>
      </c>
      <c r="Z458">
        <f t="shared" si="127"/>
        <v>0</v>
      </c>
    </row>
    <row r="459" spans="1:26">
      <c r="A459">
        <v>118.0385287</v>
      </c>
      <c r="B459" s="2">
        <f t="shared" si="128"/>
        <v>3.9355179603488738E-4</v>
      </c>
      <c r="C459">
        <v>109.94138529999999</v>
      </c>
      <c r="D459" s="3">
        <f t="shared" si="129"/>
        <v>1.0489648135493912E-3</v>
      </c>
      <c r="E459" s="3">
        <f t="shared" si="112"/>
        <v>3.604248986886242E-4</v>
      </c>
      <c r="F459" s="3">
        <f>STDEV($E$3:E459)</f>
        <v>1.2824242072567582E-2</v>
      </c>
      <c r="G459" s="11">
        <f t="shared" si="118"/>
        <v>2.8104966878285259E-2</v>
      </c>
      <c r="H459" s="3">
        <f t="shared" si="113"/>
        <v>7.1707699600782665E-4</v>
      </c>
      <c r="I459" s="5">
        <f t="shared" si="114"/>
        <v>-7.2511627273910112E-2</v>
      </c>
      <c r="J459" s="6">
        <f t="shared" si="115"/>
        <v>1.2259163570374961E-2</v>
      </c>
      <c r="K459" s="4">
        <f t="shared" si="116"/>
        <v>6.8853991486076695E-4</v>
      </c>
      <c r="L459">
        <f t="shared" si="119"/>
        <v>2.8104966878285259E-2</v>
      </c>
      <c r="M459">
        <f>RSQ($D$3:D459,$B$3:B459)</f>
        <v>5.2205944437721717E-2</v>
      </c>
      <c r="N459">
        <v>427</v>
      </c>
      <c r="O459" t="str">
        <f t="shared" si="117"/>
        <v/>
      </c>
      <c r="P459" t="str">
        <f t="shared" si="121"/>
        <v/>
      </c>
      <c r="Q459">
        <f t="shared" si="122"/>
        <v>0</v>
      </c>
      <c r="R459">
        <f t="shared" si="123"/>
        <v>0</v>
      </c>
      <c r="S459">
        <f t="shared" si="124"/>
        <v>0</v>
      </c>
      <c r="T459">
        <f t="shared" si="125"/>
        <v>0</v>
      </c>
      <c r="U459">
        <f t="shared" si="120"/>
        <v>0</v>
      </c>
      <c r="V459">
        <f t="shared" si="126"/>
        <v>0</v>
      </c>
      <c r="W459">
        <f>IF(ABS(V459)&gt;0,V459*(C459-A459),0)</f>
        <v>0</v>
      </c>
      <c r="X459">
        <f>SUM($W$34:W459)</f>
        <v>175.9421597500004</v>
      </c>
      <c r="Y459">
        <f>IF(P459="close",X459,0)</f>
        <v>0</v>
      </c>
      <c r="Z459">
        <f t="shared" si="127"/>
        <v>0</v>
      </c>
    </row>
    <row r="460" spans="1:26">
      <c r="A460">
        <v>118.2053992</v>
      </c>
      <c r="B460" s="2">
        <f t="shared" si="128"/>
        <v>1.4136951878154144E-3</v>
      </c>
      <c r="C460">
        <v>112.8692224</v>
      </c>
      <c r="D460" s="3">
        <f t="shared" si="129"/>
        <v>2.663089147012963E-2</v>
      </c>
      <c r="E460" s="3">
        <f t="shared" si="112"/>
        <v>2.6015852231945809E-2</v>
      </c>
      <c r="F460" s="3">
        <f>STDEV($E$3:E460)</f>
        <v>1.2867939495905301E-2</v>
      </c>
      <c r="G460" s="11">
        <f t="shared" si="118"/>
        <v>2.0217574259052351</v>
      </c>
      <c r="H460" s="3">
        <f t="shared" si="113"/>
        <v>6.6002190830108658E-4</v>
      </c>
      <c r="I460" s="5">
        <f t="shared" si="114"/>
        <v>-3.1819214286762654E-2</v>
      </c>
      <c r="J460" s="6">
        <f t="shared" si="115"/>
        <v>1.212159312559959E-2</v>
      </c>
      <c r="K460" s="4">
        <f t="shared" si="116"/>
        <v>6.1503923818382277E-4</v>
      </c>
      <c r="L460">
        <f t="shared" si="119"/>
        <v>2.0217574259052351</v>
      </c>
      <c r="M460">
        <f>RSQ($D$3:D460,$B$3:B460)</f>
        <v>5.1916812612391616E-2</v>
      </c>
      <c r="N460">
        <v>428</v>
      </c>
      <c r="O460" t="str">
        <f t="shared" si="117"/>
        <v>sellY</v>
      </c>
      <c r="P460" t="str">
        <f t="shared" si="121"/>
        <v/>
      </c>
      <c r="Q460">
        <f t="shared" si="122"/>
        <v>15</v>
      </c>
      <c r="R460">
        <f t="shared" si="123"/>
        <v>5</v>
      </c>
      <c r="S460">
        <f t="shared" si="124"/>
        <v>-15</v>
      </c>
      <c r="T460">
        <f t="shared" si="125"/>
        <v>-5</v>
      </c>
      <c r="U460">
        <f t="shared" si="120"/>
        <v>30</v>
      </c>
      <c r="V460">
        <f t="shared" si="126"/>
        <v>15</v>
      </c>
      <c r="W460">
        <f>IF(ABS(V460)&gt;0,V460*(C460-A460),0)</f>
        <v>-80.042652000000061</v>
      </c>
      <c r="X460">
        <f>SUM($W$34:W460)</f>
        <v>95.899507750000339</v>
      </c>
      <c r="Y460">
        <f>IF(P460="close",X460,0)</f>
        <v>0</v>
      </c>
      <c r="Z460">
        <f t="shared" si="127"/>
        <v>30</v>
      </c>
    </row>
    <row r="461" spans="1:26">
      <c r="A461">
        <v>116.942874</v>
      </c>
      <c r="B461" s="2">
        <f t="shared" si="128"/>
        <v>-1.0680774385473239E-2</v>
      </c>
      <c r="C461">
        <v>112.0555995</v>
      </c>
      <c r="D461" s="3">
        <f t="shared" si="129"/>
        <v>-7.2085452765553795E-3</v>
      </c>
      <c r="E461" s="3">
        <f t="shared" si="112"/>
        <v>-7.5747372332340386E-3</v>
      </c>
      <c r="F461" s="3">
        <f>STDEV($E$3:E461)</f>
        <v>1.2858764602627422E-2</v>
      </c>
      <c r="G461" s="11">
        <f t="shared" si="118"/>
        <v>-0.58907192621648108</v>
      </c>
      <c r="H461" s="3">
        <f t="shared" si="113"/>
        <v>3.6807197610218804E-4</v>
      </c>
      <c r="I461" s="5">
        <f t="shared" si="114"/>
        <v>1.7601901844175178E-4</v>
      </c>
      <c r="J461" s="6">
        <f t="shared" si="115"/>
        <v>1.2204949160520763E-2</v>
      </c>
      <c r="K461" s="4">
        <f t="shared" si="116"/>
        <v>3.6619195667865923E-4</v>
      </c>
      <c r="L461">
        <f t="shared" si="119"/>
        <v>-0.58907192621648108</v>
      </c>
      <c r="M461">
        <f>RSQ($D$3:D461,$B$3:B461)</f>
        <v>5.2289780975465154E-2</v>
      </c>
      <c r="N461">
        <v>429</v>
      </c>
      <c r="O461" t="str">
        <f t="shared" si="117"/>
        <v/>
      </c>
      <c r="P461" t="str">
        <f t="shared" si="121"/>
        <v>close</v>
      </c>
      <c r="Q461">
        <f t="shared" si="122"/>
        <v>0</v>
      </c>
      <c r="R461">
        <f t="shared" si="123"/>
        <v>0</v>
      </c>
      <c r="S461">
        <f t="shared" si="124"/>
        <v>0</v>
      </c>
      <c r="T461">
        <f t="shared" si="125"/>
        <v>0</v>
      </c>
      <c r="U461">
        <f t="shared" si="120"/>
        <v>0</v>
      </c>
      <c r="V461">
        <f t="shared" si="126"/>
        <v>-15</v>
      </c>
      <c r="W461">
        <f>IF(ABS(V461)&gt;0,V461*(C461-A461),0)</f>
        <v>73.309117500000056</v>
      </c>
      <c r="X461">
        <f>SUM($W$34:W461)</f>
        <v>169.20862525000041</v>
      </c>
      <c r="Y461">
        <f>IF(P461="close",X461,0)</f>
        <v>169.20862525000041</v>
      </c>
      <c r="Z461">
        <f t="shared" si="127"/>
        <v>30</v>
      </c>
    </row>
    <row r="462" spans="1:26">
      <c r="A462">
        <v>118.6155327</v>
      </c>
      <c r="B462" s="2">
        <f t="shared" si="128"/>
        <v>1.4303211839996334E-2</v>
      </c>
      <c r="C462">
        <v>112.4492398</v>
      </c>
      <c r="D462" s="3">
        <f t="shared" si="129"/>
        <v>3.5129016466508779E-3</v>
      </c>
      <c r="E462" s="3">
        <f t="shared" si="112"/>
        <v>3.8283885142446376E-3</v>
      </c>
      <c r="F462" s="3">
        <f>STDEV($E$3:E462)</f>
        <v>1.2845990848675498E-2</v>
      </c>
      <c r="G462" s="11">
        <f t="shared" si="118"/>
        <v>0.29802204900678164</v>
      </c>
      <c r="H462" s="3">
        <f t="shared" si="113"/>
        <v>4.932239694555102E-5</v>
      </c>
      <c r="I462" s="5">
        <f t="shared" si="114"/>
        <v>-2.5505408758555035E-2</v>
      </c>
      <c r="J462" s="6">
        <f t="shared" si="115"/>
        <v>1.1983492067253099E-2</v>
      </c>
      <c r="K462" s="4">
        <f t="shared" si="116"/>
        <v>-3.1548686759375961E-4</v>
      </c>
      <c r="L462">
        <f t="shared" si="119"/>
        <v>0.29802204900678164</v>
      </c>
      <c r="M462">
        <f>RSQ($D$3:D462,$B$3:B462)</f>
        <v>5.2405220685013715E-2</v>
      </c>
      <c r="N462">
        <v>430</v>
      </c>
      <c r="O462" t="str">
        <f t="shared" si="117"/>
        <v/>
      </c>
      <c r="P462" t="str">
        <f t="shared" si="121"/>
        <v/>
      </c>
      <c r="Q462">
        <f t="shared" si="122"/>
        <v>0</v>
      </c>
      <c r="R462">
        <f t="shared" si="123"/>
        <v>0</v>
      </c>
      <c r="S462">
        <f t="shared" si="124"/>
        <v>0</v>
      </c>
      <c r="T462">
        <f t="shared" si="125"/>
        <v>0</v>
      </c>
      <c r="U462">
        <f t="shared" si="120"/>
        <v>0</v>
      </c>
      <c r="V462">
        <f t="shared" si="126"/>
        <v>0</v>
      </c>
      <c r="W462">
        <f>IF(ABS(V462)&gt;0,V462*(C462-A462),0)</f>
        <v>0</v>
      </c>
      <c r="X462">
        <f>SUM($W$34:W462)</f>
        <v>169.20862525000041</v>
      </c>
      <c r="Y462">
        <f>IF(P462="close",X462,0)</f>
        <v>0</v>
      </c>
      <c r="Z462">
        <f t="shared" si="127"/>
        <v>0</v>
      </c>
    </row>
    <row r="463" spans="1:26">
      <c r="A463">
        <v>118.47523</v>
      </c>
      <c r="B463" s="2">
        <f t="shared" si="128"/>
        <v>-1.1828358125310391E-3</v>
      </c>
      <c r="C463">
        <v>111.7075128</v>
      </c>
      <c r="D463" s="3">
        <f t="shared" si="129"/>
        <v>-6.5961050632197989E-3</v>
      </c>
      <c r="E463" s="3">
        <f t="shared" si="112"/>
        <v>-5.9694421167081832E-3</v>
      </c>
      <c r="F463" s="3">
        <f>STDEV($E$3:E463)</f>
        <v>1.2835038562845198E-2</v>
      </c>
      <c r="G463" s="11">
        <f t="shared" si="118"/>
        <v>-0.4650895349849975</v>
      </c>
      <c r="H463" s="3">
        <f t="shared" si="113"/>
        <v>-6.7972671318012017E-4</v>
      </c>
      <c r="I463" s="5">
        <f t="shared" si="114"/>
        <v>-4.4861481286197102E-2</v>
      </c>
      <c r="J463" s="6">
        <f t="shared" si="115"/>
        <v>1.1696641653202491E-2</v>
      </c>
      <c r="K463" s="4">
        <f t="shared" si="116"/>
        <v>-6.2666294651161523E-4</v>
      </c>
      <c r="L463">
        <f t="shared" si="119"/>
        <v>-0.4650895349849975</v>
      </c>
      <c r="M463">
        <f>RSQ($D$3:D463,$B$3:B463)</f>
        <v>5.243986022428293E-2</v>
      </c>
      <c r="N463">
        <v>431</v>
      </c>
      <c r="O463" t="str">
        <f t="shared" si="117"/>
        <v/>
      </c>
      <c r="P463" t="str">
        <f t="shared" si="121"/>
        <v/>
      </c>
      <c r="Q463">
        <f t="shared" si="122"/>
        <v>0</v>
      </c>
      <c r="R463">
        <f t="shared" si="123"/>
        <v>0</v>
      </c>
      <c r="S463">
        <f t="shared" si="124"/>
        <v>0</v>
      </c>
      <c r="T463">
        <f t="shared" si="125"/>
        <v>0</v>
      </c>
      <c r="U463">
        <f t="shared" si="120"/>
        <v>0</v>
      </c>
      <c r="V463">
        <f t="shared" si="126"/>
        <v>0</v>
      </c>
      <c r="W463">
        <f>IF(ABS(V463)&gt;0,V463*(C463-A463),0)</f>
        <v>0</v>
      </c>
      <c r="X463">
        <f>SUM($W$34:W463)</f>
        <v>169.20862525000041</v>
      </c>
      <c r="Y463">
        <f>IF(P463="close",X463,0)</f>
        <v>0</v>
      </c>
      <c r="Z463">
        <f t="shared" si="127"/>
        <v>0</v>
      </c>
    </row>
    <row r="464" spans="1:26">
      <c r="A464">
        <v>117.9333833</v>
      </c>
      <c r="B464" s="2">
        <f t="shared" si="128"/>
        <v>-4.5735019885590738E-3</v>
      </c>
      <c r="C464">
        <v>111.8084382</v>
      </c>
      <c r="D464" s="3">
        <f t="shared" si="129"/>
        <v>9.0347907200019736E-4</v>
      </c>
      <c r="E464" s="3">
        <f t="shared" si="112"/>
        <v>1.197216488757453E-3</v>
      </c>
      <c r="F464" s="3">
        <f>STDEV($E$3:E464)</f>
        <v>1.2821232391859134E-2</v>
      </c>
      <c r="G464" s="11">
        <f t="shared" si="118"/>
        <v>9.3377645156609748E-2</v>
      </c>
      <c r="H464" s="3">
        <f t="shared" si="113"/>
        <v>-5.0222913301841321E-4</v>
      </c>
      <c r="I464" s="5">
        <f t="shared" si="114"/>
        <v>-4.5586886543990512E-2</v>
      </c>
      <c r="J464" s="6">
        <f t="shared" si="115"/>
        <v>1.1675312855907418E-2</v>
      </c>
      <c r="K464" s="4">
        <f t="shared" si="116"/>
        <v>-2.9373741675725574E-4</v>
      </c>
      <c r="L464">
        <f t="shared" si="119"/>
        <v>9.3377645156609748E-2</v>
      </c>
      <c r="M464">
        <f>RSQ($D$3:D464,$B$3:B464)</f>
        <v>5.2404293166940105E-2</v>
      </c>
      <c r="N464">
        <v>432</v>
      </c>
      <c r="O464" t="str">
        <f t="shared" si="117"/>
        <v/>
      </c>
      <c r="P464" t="str">
        <f t="shared" si="121"/>
        <v/>
      </c>
      <c r="Q464">
        <f t="shared" si="122"/>
        <v>0</v>
      </c>
      <c r="R464">
        <f t="shared" si="123"/>
        <v>0</v>
      </c>
      <c r="S464">
        <f t="shared" si="124"/>
        <v>0</v>
      </c>
      <c r="T464">
        <f t="shared" si="125"/>
        <v>0</v>
      </c>
      <c r="U464">
        <f t="shared" si="120"/>
        <v>0</v>
      </c>
      <c r="V464">
        <f t="shared" si="126"/>
        <v>0</v>
      </c>
      <c r="W464">
        <f>IF(ABS(V464)&gt;0,V464*(C464-A464),0)</f>
        <v>0</v>
      </c>
      <c r="X464">
        <f>SUM($W$34:W464)</f>
        <v>169.20862525000041</v>
      </c>
      <c r="Y464">
        <f>IF(P464="close",X464,0)</f>
        <v>0</v>
      </c>
      <c r="Z464">
        <f t="shared" si="127"/>
        <v>0</v>
      </c>
    </row>
    <row r="465" spans="1:26">
      <c r="A465">
        <v>117.9433811</v>
      </c>
      <c r="B465" s="2">
        <f t="shared" si="128"/>
        <v>8.4774978214278174E-5</v>
      </c>
      <c r="C465">
        <v>111.9502737</v>
      </c>
      <c r="D465" s="3">
        <f t="shared" si="129"/>
        <v>1.2685581006532576E-3</v>
      </c>
      <c r="E465" s="3">
        <f t="shared" si="112"/>
        <v>1.3637329782562545E-3</v>
      </c>
      <c r="F465" s="3">
        <f>STDEV($E$3:E465)</f>
        <v>1.280750673304908E-2</v>
      </c>
      <c r="G465" s="11">
        <f t="shared" si="118"/>
        <v>0.10647919276413224</v>
      </c>
      <c r="H465" s="3">
        <f t="shared" si="113"/>
        <v>-8.6942485733848429E-5</v>
      </c>
      <c r="I465" s="5">
        <f t="shared" si="114"/>
        <v>-9.7108746502302071E-2</v>
      </c>
      <c r="J465" s="6">
        <f t="shared" si="115"/>
        <v>1.152761605390394E-2</v>
      </c>
      <c r="K465" s="4">
        <f t="shared" si="116"/>
        <v>-9.5174877602996954E-5</v>
      </c>
      <c r="L465">
        <f t="shared" si="119"/>
        <v>0.10647919276413224</v>
      </c>
      <c r="M465">
        <f>RSQ($D$3:D465,$B$3:B465)</f>
        <v>5.2401695295375771E-2</v>
      </c>
      <c r="N465">
        <v>433</v>
      </c>
      <c r="O465" t="str">
        <f t="shared" si="117"/>
        <v/>
      </c>
      <c r="P465" t="str">
        <f t="shared" si="121"/>
        <v/>
      </c>
      <c r="Q465">
        <f t="shared" si="122"/>
        <v>0</v>
      </c>
      <c r="R465">
        <f t="shared" si="123"/>
        <v>0</v>
      </c>
      <c r="S465">
        <f t="shared" si="124"/>
        <v>0</v>
      </c>
      <c r="T465">
        <f t="shared" si="125"/>
        <v>0</v>
      </c>
      <c r="U465">
        <f t="shared" si="120"/>
        <v>0</v>
      </c>
      <c r="V465">
        <f t="shared" si="126"/>
        <v>0</v>
      </c>
      <c r="W465">
        <f>IF(ABS(V465)&gt;0,V465*(C465-A465),0)</f>
        <v>0</v>
      </c>
      <c r="X465">
        <f>SUM($W$34:W465)</f>
        <v>169.20862525000041</v>
      </c>
      <c r="Y465">
        <f>IF(P465="close",X465,0)</f>
        <v>0</v>
      </c>
      <c r="Z465">
        <f t="shared" si="127"/>
        <v>0</v>
      </c>
    </row>
    <row r="466" spans="1:26">
      <c r="A466">
        <v>119.5778425</v>
      </c>
      <c r="B466" s="2">
        <f t="shared" si="128"/>
        <v>1.3858017166848938E-2</v>
      </c>
      <c r="C466">
        <v>114.1064721</v>
      </c>
      <c r="D466" s="3">
        <f t="shared" si="129"/>
        <v>1.9260322719514781E-2</v>
      </c>
      <c r="E466" s="3">
        <f t="shared" si="112"/>
        <v>1.9154593853398228E-2</v>
      </c>
      <c r="F466" s="3">
        <f>STDEV($E$3:E466)</f>
        <v>1.2824536360204527E-2</v>
      </c>
      <c r="G466" s="11">
        <f t="shared" si="118"/>
        <v>1.4935895782428699</v>
      </c>
      <c r="H466" s="3">
        <f t="shared" si="113"/>
        <v>6.8216658620245875E-4</v>
      </c>
      <c r="I466" s="5">
        <f t="shared" si="114"/>
        <v>-4.1595973878922464E-2</v>
      </c>
      <c r="J466" s="6">
        <f t="shared" si="115"/>
        <v>1.2045922929945435E-2</v>
      </c>
      <c r="K466" s="4">
        <f t="shared" si="116"/>
        <v>1.0572886611655123E-4</v>
      </c>
      <c r="L466">
        <f t="shared" si="119"/>
        <v>1.4935895782428699</v>
      </c>
      <c r="M466">
        <f>RSQ($D$3:D466,$B$3:B466)</f>
        <v>5.3552303359526501E-2</v>
      </c>
      <c r="N466">
        <v>434</v>
      </c>
      <c r="O466" t="str">
        <f t="shared" si="117"/>
        <v/>
      </c>
      <c r="P466" t="str">
        <f t="shared" si="121"/>
        <v/>
      </c>
      <c r="Q466">
        <f t="shared" si="122"/>
        <v>0</v>
      </c>
      <c r="R466">
        <f t="shared" si="123"/>
        <v>0</v>
      </c>
      <c r="S466">
        <f t="shared" si="124"/>
        <v>0</v>
      </c>
      <c r="T466">
        <f t="shared" si="125"/>
        <v>0</v>
      </c>
      <c r="U466">
        <f t="shared" si="120"/>
        <v>0</v>
      </c>
      <c r="V466">
        <f t="shared" si="126"/>
        <v>0</v>
      </c>
      <c r="W466">
        <f>IF(ABS(V466)&gt;0,V466*(C466-A466),0)</f>
        <v>0</v>
      </c>
      <c r="X466">
        <f>SUM($W$34:W466)</f>
        <v>169.20862525000041</v>
      </c>
      <c r="Y466">
        <f>IF(P466="close",X466,0)</f>
        <v>0</v>
      </c>
      <c r="Z466">
        <f t="shared" si="127"/>
        <v>0</v>
      </c>
    </row>
    <row r="467" spans="1:26">
      <c r="A467">
        <v>119.9383091</v>
      </c>
      <c r="B467" s="2">
        <f t="shared" si="128"/>
        <v>3.014493257812334E-3</v>
      </c>
      <c r="C467">
        <v>115.88704300000001</v>
      </c>
      <c r="D467" s="3">
        <f t="shared" si="129"/>
        <v>1.5604468942301133E-2</v>
      </c>
      <c r="E467" s="3">
        <f t="shared" si="112"/>
        <v>1.4642739781886568E-2</v>
      </c>
      <c r="F467" s="3">
        <f>STDEV($E$3:E467)</f>
        <v>1.2828593727844805E-2</v>
      </c>
      <c r="G467" s="11">
        <f t="shared" si="118"/>
        <v>1.141414257285591</v>
      </c>
      <c r="H467" s="3">
        <f t="shared" si="113"/>
        <v>1.0169533957240789E-3</v>
      </c>
      <c r="I467" s="5">
        <f t="shared" si="114"/>
        <v>-1.8319574995364327E-2</v>
      </c>
      <c r="J467" s="6">
        <f t="shared" si="115"/>
        <v>1.233458126364359E-2</v>
      </c>
      <c r="K467" s="4">
        <f t="shared" si="116"/>
        <v>9.6172916041456567E-4</v>
      </c>
      <c r="L467">
        <f t="shared" si="119"/>
        <v>1.141414257285591</v>
      </c>
      <c r="M467">
        <f>RSQ($D$3:D467,$B$3:B467)</f>
        <v>5.3629542886855598E-2</v>
      </c>
      <c r="N467">
        <v>435</v>
      </c>
      <c r="O467" t="str">
        <f t="shared" si="117"/>
        <v/>
      </c>
      <c r="P467" t="str">
        <f t="shared" si="121"/>
        <v/>
      </c>
      <c r="Q467">
        <f t="shared" si="122"/>
        <v>0</v>
      </c>
      <c r="R467">
        <f t="shared" si="123"/>
        <v>0</v>
      </c>
      <c r="S467">
        <f t="shared" si="124"/>
        <v>0</v>
      </c>
      <c r="T467">
        <f t="shared" si="125"/>
        <v>0</v>
      </c>
      <c r="U467">
        <f t="shared" si="120"/>
        <v>0</v>
      </c>
      <c r="V467">
        <f t="shared" si="126"/>
        <v>0</v>
      </c>
      <c r="W467">
        <f>IF(ABS(V467)&gt;0,V467*(C467-A467),0)</f>
        <v>0</v>
      </c>
      <c r="X467">
        <f>SUM($W$34:W467)</f>
        <v>169.20862525000041</v>
      </c>
      <c r="Y467">
        <f>IF(P467="close",X467,0)</f>
        <v>0</v>
      </c>
      <c r="Z467">
        <f t="shared" si="127"/>
        <v>0</v>
      </c>
    </row>
    <row r="468" spans="1:26">
      <c r="A468">
        <v>118.836985</v>
      </c>
      <c r="B468" s="2">
        <f t="shared" si="128"/>
        <v>-9.1824214320193331E-3</v>
      </c>
      <c r="C468">
        <v>114.4037886</v>
      </c>
      <c r="D468" s="3">
        <f t="shared" si="129"/>
        <v>-1.2799139244583252E-2</v>
      </c>
      <c r="E468" s="3">
        <f t="shared" si="112"/>
        <v>-1.3173435491753694E-2</v>
      </c>
      <c r="F468" s="3">
        <f>STDEV($E$3:E468)</f>
        <v>1.2829473156284217E-2</v>
      </c>
      <c r="G468" s="11">
        <f t="shared" si="118"/>
        <v>-1.0268103242650299</v>
      </c>
      <c r="H468" s="3">
        <f t="shared" si="113"/>
        <v>6.8646402212448304E-4</v>
      </c>
      <c r="I468" s="5">
        <f t="shared" si="114"/>
        <v>3.3996236969205632E-2</v>
      </c>
      <c r="J468" s="6">
        <f t="shared" si="115"/>
        <v>1.2536418490128876E-2</v>
      </c>
      <c r="K468" s="4">
        <f t="shared" si="116"/>
        <v>3.7429624717044127E-4</v>
      </c>
      <c r="L468">
        <f t="shared" si="119"/>
        <v>-1.0268103242650299</v>
      </c>
      <c r="M468">
        <f>RSQ($D$3:D468,$B$3:B468)</f>
        <v>5.4209399863117853E-2</v>
      </c>
      <c r="N468">
        <v>436</v>
      </c>
      <c r="O468" t="str">
        <f t="shared" si="117"/>
        <v/>
      </c>
      <c r="P468" t="str">
        <f t="shared" si="121"/>
        <v/>
      </c>
      <c r="Q468">
        <f t="shared" si="122"/>
        <v>0</v>
      </c>
      <c r="R468">
        <f t="shared" si="123"/>
        <v>0</v>
      </c>
      <c r="S468">
        <f t="shared" si="124"/>
        <v>0</v>
      </c>
      <c r="T468">
        <f t="shared" si="125"/>
        <v>0</v>
      </c>
      <c r="U468">
        <f t="shared" si="120"/>
        <v>0</v>
      </c>
      <c r="V468">
        <f t="shared" si="126"/>
        <v>0</v>
      </c>
      <c r="W468">
        <f>IF(ABS(V468)&gt;0,V468*(C468-A468),0)</f>
        <v>0</v>
      </c>
      <c r="X468">
        <f>SUM($W$34:W468)</f>
        <v>169.20862525000041</v>
      </c>
      <c r="Y468">
        <f>IF(P468="close",X468,0)</f>
        <v>0</v>
      </c>
      <c r="Z468">
        <f t="shared" si="127"/>
        <v>0</v>
      </c>
    </row>
    <row r="469" spans="1:26">
      <c r="A469">
        <v>118.111096</v>
      </c>
      <c r="B469" s="2">
        <f t="shared" si="128"/>
        <v>-6.1082751300026265E-3</v>
      </c>
      <c r="C469">
        <v>116.48834429999999</v>
      </c>
      <c r="D469" s="3">
        <f t="shared" si="129"/>
        <v>1.8221037305752266E-2</v>
      </c>
      <c r="E469" s="3">
        <f t="shared" si="112"/>
        <v>1.6898328529370427E-2</v>
      </c>
      <c r="F469" s="3">
        <f>STDEV($E$3:E469)</f>
        <v>1.2839411435846946E-2</v>
      </c>
      <c r="G469" s="11">
        <f t="shared" si="118"/>
        <v>1.3161295292859923</v>
      </c>
      <c r="H469" s="3">
        <f t="shared" si="113"/>
        <v>1.2403150511330289E-3</v>
      </c>
      <c r="I469" s="5">
        <f t="shared" si="114"/>
        <v>-1.348886936086254E-2</v>
      </c>
      <c r="J469" s="6">
        <f t="shared" si="115"/>
        <v>1.2926664176991556E-2</v>
      </c>
      <c r="K469" s="4">
        <f t="shared" si="116"/>
        <v>1.32270877638184E-3</v>
      </c>
      <c r="L469">
        <f t="shared" si="119"/>
        <v>1.3161295292859923</v>
      </c>
      <c r="M469">
        <f>RSQ($D$3:D469,$B$3:B469)</f>
        <v>5.327513761316479E-2</v>
      </c>
      <c r="N469">
        <v>437</v>
      </c>
      <c r="O469" t="str">
        <f t="shared" si="117"/>
        <v/>
      </c>
      <c r="P469" t="str">
        <f t="shared" si="121"/>
        <v/>
      </c>
      <c r="Q469">
        <f t="shared" si="122"/>
        <v>0</v>
      </c>
      <c r="R469">
        <f t="shared" si="123"/>
        <v>0</v>
      </c>
      <c r="S469">
        <f t="shared" si="124"/>
        <v>0</v>
      </c>
      <c r="T469">
        <f t="shared" si="125"/>
        <v>0</v>
      </c>
      <c r="U469">
        <f t="shared" si="120"/>
        <v>0</v>
      </c>
      <c r="V469">
        <f t="shared" si="126"/>
        <v>0</v>
      </c>
      <c r="W469">
        <f>IF(ABS(V469)&gt;0,V469*(C469-A469),0)</f>
        <v>0</v>
      </c>
      <c r="X469">
        <f>SUM($W$34:W469)</f>
        <v>169.20862525000041</v>
      </c>
      <c r="Y469">
        <f>IF(P469="close",X469,0)</f>
        <v>0</v>
      </c>
      <c r="Z469">
        <f t="shared" si="127"/>
        <v>0</v>
      </c>
    </row>
    <row r="470" spans="1:26">
      <c r="A470">
        <v>117.9437818</v>
      </c>
      <c r="B470" s="2">
        <f t="shared" si="128"/>
        <v>-1.4165832480295243E-3</v>
      </c>
      <c r="C470">
        <v>117.4372484</v>
      </c>
      <c r="D470" s="3">
        <f t="shared" si="129"/>
        <v>8.1459145608270712E-3</v>
      </c>
      <c r="E470" s="3">
        <f t="shared" si="112"/>
        <v>6.4820008307563083E-3</v>
      </c>
      <c r="F470" s="3">
        <f>STDEV($E$3:E470)</f>
        <v>1.2829071365409388E-2</v>
      </c>
      <c r="G470" s="11">
        <f t="shared" si="118"/>
        <v>0.50525877096868588</v>
      </c>
      <c r="H470" s="3">
        <f t="shared" si="113"/>
        <v>1.6572143784023548E-3</v>
      </c>
      <c r="I470" s="5">
        <f t="shared" si="114"/>
        <v>-4.7292325937970964E-3</v>
      </c>
      <c r="J470" s="6">
        <f t="shared" si="115"/>
        <v>1.2933763842083732E-2</v>
      </c>
      <c r="K470" s="4">
        <f t="shared" si="116"/>
        <v>1.6639137300707629E-3</v>
      </c>
      <c r="L470">
        <f t="shared" si="119"/>
        <v>0.50525877096868588</v>
      </c>
      <c r="M470">
        <f>RSQ($D$3:D470,$B$3:B470)</f>
        <v>5.3149841273150041E-2</v>
      </c>
      <c r="N470">
        <v>438</v>
      </c>
      <c r="O470" t="str">
        <f t="shared" si="117"/>
        <v/>
      </c>
      <c r="P470" t="str">
        <f t="shared" si="121"/>
        <v/>
      </c>
      <c r="Q470">
        <f t="shared" si="122"/>
        <v>0</v>
      </c>
      <c r="R470">
        <f t="shared" si="123"/>
        <v>0</v>
      </c>
      <c r="S470">
        <f t="shared" si="124"/>
        <v>0</v>
      </c>
      <c r="T470">
        <f t="shared" si="125"/>
        <v>0</v>
      </c>
      <c r="U470">
        <f t="shared" si="120"/>
        <v>0</v>
      </c>
      <c r="V470">
        <f t="shared" si="126"/>
        <v>0</v>
      </c>
      <c r="W470">
        <f>IF(ABS(V470)&gt;0,V470*(C470-A470),0)</f>
        <v>0</v>
      </c>
      <c r="X470">
        <f>SUM($W$34:W470)</f>
        <v>169.20862525000041</v>
      </c>
      <c r="Y470">
        <f>IF(P470="close",X470,0)</f>
        <v>0</v>
      </c>
      <c r="Z470">
        <f t="shared" si="127"/>
        <v>0</v>
      </c>
    </row>
    <row r="471" spans="1:26">
      <c r="A471">
        <v>116.46106210000001</v>
      </c>
      <c r="B471" s="2">
        <f t="shared" si="128"/>
        <v>-1.2571410526027324E-2</v>
      </c>
      <c r="C471">
        <v>115.0034356</v>
      </c>
      <c r="D471" s="3">
        <f t="shared" si="129"/>
        <v>-2.0724368402350937E-2</v>
      </c>
      <c r="E471" s="3">
        <f t="shared" si="112"/>
        <v>-2.0527786596035359E-2</v>
      </c>
      <c r="F471" s="3">
        <f>STDEV($E$3:E471)</f>
        <v>1.2850683700922615E-2</v>
      </c>
      <c r="G471" s="11">
        <f t="shared" si="118"/>
        <v>-1.5974081281419732</v>
      </c>
      <c r="H471" s="3">
        <f t="shared" si="113"/>
        <v>3.5366539451937601E-4</v>
      </c>
      <c r="I471" s="5">
        <f t="shared" si="114"/>
        <v>4.3769726531143534E-2</v>
      </c>
      <c r="J471" s="6">
        <f t="shared" si="115"/>
        <v>1.3204520568983523E-2</v>
      </c>
      <c r="K471" s="4">
        <f t="shared" si="116"/>
        <v>-1.9658180631557923E-4</v>
      </c>
      <c r="L471">
        <f t="shared" si="119"/>
        <v>-1.5974081281419732</v>
      </c>
      <c r="M471">
        <f>RSQ($D$3:D471,$B$3:B471)</f>
        <v>5.4371627205854388E-2</v>
      </c>
      <c r="N471">
        <v>439</v>
      </c>
      <c r="O471" t="str">
        <f t="shared" si="117"/>
        <v>buyY</v>
      </c>
      <c r="P471" t="str">
        <f t="shared" si="121"/>
        <v/>
      </c>
      <c r="Q471">
        <f t="shared" si="122"/>
        <v>-10</v>
      </c>
      <c r="R471">
        <f t="shared" si="123"/>
        <v>0</v>
      </c>
      <c r="S471">
        <f t="shared" si="124"/>
        <v>10</v>
      </c>
      <c r="T471">
        <f t="shared" si="125"/>
        <v>0</v>
      </c>
      <c r="U471">
        <f t="shared" si="120"/>
        <v>20</v>
      </c>
      <c r="V471">
        <f t="shared" si="126"/>
        <v>-10</v>
      </c>
      <c r="W471">
        <f>IF(ABS(V471)&gt;0,V471*(C471-A471),0)</f>
        <v>14.576265000000035</v>
      </c>
      <c r="X471">
        <f>SUM($W$34:W471)</f>
        <v>183.78489025000044</v>
      </c>
      <c r="Y471">
        <f>IF(P471="close",X471,0)</f>
        <v>0</v>
      </c>
      <c r="Z471">
        <f t="shared" si="127"/>
        <v>20</v>
      </c>
    </row>
    <row r="472" spans="1:26">
      <c r="A472">
        <v>116.20459320000001</v>
      </c>
      <c r="B472" s="2">
        <f t="shared" si="128"/>
        <v>-2.2021858239604833E-3</v>
      </c>
      <c r="C472">
        <v>116.3541522</v>
      </c>
      <c r="D472" s="3">
        <f t="shared" si="129"/>
        <v>1.1745010859484257E-2</v>
      </c>
      <c r="E472" s="3">
        <f t="shared" si="112"/>
        <v>1.1326850669868629E-2</v>
      </c>
      <c r="F472" s="3">
        <f>STDEV($E$3:E472)</f>
        <v>1.2847511775015086E-2</v>
      </c>
      <c r="G472" s="11">
        <f t="shared" si="118"/>
        <v>0.88163769516026214</v>
      </c>
      <c r="H472" s="3">
        <f t="shared" si="113"/>
        <v>3.8891780987589613E-4</v>
      </c>
      <c r="I472" s="5">
        <f t="shared" si="114"/>
        <v>-1.327879755721143E-2</v>
      </c>
      <c r="J472" s="6">
        <f t="shared" si="115"/>
        <v>1.3208748927687279E-2</v>
      </c>
      <c r="K472" s="4">
        <f t="shared" si="116"/>
        <v>4.1816018961562821E-4</v>
      </c>
      <c r="L472">
        <f t="shared" si="119"/>
        <v>0.88163769516026214</v>
      </c>
      <c r="M472">
        <f>RSQ($D$3:D472,$B$3:B472)</f>
        <v>5.4107256170196377E-2</v>
      </c>
      <c r="N472">
        <v>440</v>
      </c>
      <c r="O472" t="str">
        <f t="shared" si="117"/>
        <v/>
      </c>
      <c r="P472" t="str">
        <f t="shared" si="121"/>
        <v>close</v>
      </c>
      <c r="Q472">
        <f t="shared" si="122"/>
        <v>0</v>
      </c>
      <c r="R472">
        <f t="shared" si="123"/>
        <v>0</v>
      </c>
      <c r="S472">
        <f t="shared" si="124"/>
        <v>0</v>
      </c>
      <c r="T472">
        <f t="shared" si="125"/>
        <v>0</v>
      </c>
      <c r="U472">
        <f t="shared" si="120"/>
        <v>0</v>
      </c>
      <c r="V472">
        <f t="shared" si="126"/>
        <v>10</v>
      </c>
      <c r="W472">
        <f>IF(ABS(V472)&gt;0,V472*(C472-A472),0)</f>
        <v>1.4955899999999644</v>
      </c>
      <c r="X472">
        <f>SUM($W$34:W472)</f>
        <v>185.28048025000041</v>
      </c>
      <c r="Y472">
        <f>IF(P472="close",X472,0)</f>
        <v>185.28048025000041</v>
      </c>
      <c r="Z472">
        <f t="shared" si="127"/>
        <v>20</v>
      </c>
    </row>
    <row r="473" spans="1:26">
      <c r="A473">
        <v>115.4280242</v>
      </c>
      <c r="B473" s="2">
        <f t="shared" si="128"/>
        <v>-6.6827737064012122E-3</v>
      </c>
      <c r="C473">
        <v>117.6810863</v>
      </c>
      <c r="D473" s="3">
        <f t="shared" si="129"/>
        <v>1.140426942150847E-2</v>
      </c>
      <c r="E473" s="3">
        <f t="shared" si="112"/>
        <v>1.0037609751685472E-2</v>
      </c>
      <c r="F473" s="3">
        <f>STDEV($E$3:E473)</f>
        <v>1.2842046890593987E-2</v>
      </c>
      <c r="G473" s="11">
        <f t="shared" si="118"/>
        <v>0.78162070557750463</v>
      </c>
      <c r="H473" s="3">
        <f t="shared" si="113"/>
        <v>1.3973706238346565E-3</v>
      </c>
      <c r="I473" s="5">
        <f t="shared" si="114"/>
        <v>4.5955400198934744E-3</v>
      </c>
      <c r="J473" s="6">
        <f t="shared" si="115"/>
        <v>1.2834458853376278E-2</v>
      </c>
      <c r="K473" s="4">
        <f t="shared" si="116"/>
        <v>1.3666596698229977E-3</v>
      </c>
      <c r="L473">
        <f t="shared" si="119"/>
        <v>0.78162070557750463</v>
      </c>
      <c r="M473">
        <f>RSQ($D$3:D473,$B$3:B473)</f>
        <v>5.3531954946332498E-2</v>
      </c>
      <c r="N473">
        <v>441</v>
      </c>
      <c r="O473" t="str">
        <f t="shared" si="117"/>
        <v/>
      </c>
      <c r="P473" t="str">
        <f t="shared" si="121"/>
        <v/>
      </c>
      <c r="Q473">
        <f t="shared" si="122"/>
        <v>0</v>
      </c>
      <c r="R473">
        <f t="shared" si="123"/>
        <v>0</v>
      </c>
      <c r="S473">
        <f t="shared" si="124"/>
        <v>0</v>
      </c>
      <c r="T473">
        <f t="shared" si="125"/>
        <v>0</v>
      </c>
      <c r="U473">
        <f t="shared" si="120"/>
        <v>0</v>
      </c>
      <c r="V473">
        <f t="shared" si="126"/>
        <v>0</v>
      </c>
      <c r="W473">
        <f>IF(ABS(V473)&gt;0,V473*(C473-A473),0)</f>
        <v>0</v>
      </c>
      <c r="X473">
        <f>SUM($W$34:W473)</f>
        <v>185.28048025000041</v>
      </c>
      <c r="Y473">
        <f>IF(P473="close",X473,0)</f>
        <v>0</v>
      </c>
      <c r="Z473">
        <f t="shared" si="127"/>
        <v>0</v>
      </c>
    </row>
    <row r="474" spans="1:26">
      <c r="A474">
        <v>116.9273226</v>
      </c>
      <c r="B474" s="2">
        <f t="shared" si="128"/>
        <v>1.2989032866075868E-2</v>
      </c>
      <c r="C474">
        <v>116.8819367</v>
      </c>
      <c r="D474" s="3">
        <f t="shared" si="129"/>
        <v>-6.7908074706479566E-3</v>
      </c>
      <c r="E474" s="3">
        <f t="shared" si="112"/>
        <v>-7.2456316505705824E-3</v>
      </c>
      <c r="F474" s="3">
        <f>STDEV($E$3:E474)</f>
        <v>1.2832855180627153E-2</v>
      </c>
      <c r="G474" s="11">
        <f t="shared" si="118"/>
        <v>-0.56461571089096341</v>
      </c>
      <c r="H474" s="3">
        <f t="shared" si="113"/>
        <v>1.2729906533630727E-3</v>
      </c>
      <c r="I474" s="5">
        <f t="shared" si="114"/>
        <v>-6.2989021729038405E-2</v>
      </c>
      <c r="J474" s="6">
        <f t="shared" si="115"/>
        <v>1.29092516724095E-2</v>
      </c>
      <c r="K474" s="4">
        <f t="shared" si="116"/>
        <v>4.5482417992262589E-4</v>
      </c>
      <c r="L474">
        <f t="shared" si="119"/>
        <v>-0.56461571089096341</v>
      </c>
      <c r="M474">
        <f>RSQ($D$3:D474,$B$3:B474)</f>
        <v>5.2847320330047104E-2</v>
      </c>
      <c r="N474">
        <v>442</v>
      </c>
      <c r="O474" t="str">
        <f t="shared" si="117"/>
        <v/>
      </c>
      <c r="P474" t="str">
        <f t="shared" si="121"/>
        <v/>
      </c>
      <c r="Q474">
        <f t="shared" si="122"/>
        <v>0</v>
      </c>
      <c r="R474">
        <f t="shared" si="123"/>
        <v>0</v>
      </c>
      <c r="S474">
        <f t="shared" si="124"/>
        <v>0</v>
      </c>
      <c r="T474">
        <f t="shared" si="125"/>
        <v>0</v>
      </c>
      <c r="U474">
        <f t="shared" si="120"/>
        <v>0</v>
      </c>
      <c r="V474">
        <f t="shared" si="126"/>
        <v>0</v>
      </c>
      <c r="W474">
        <f>IF(ABS(V474)&gt;0,V474*(C474-A474),0)</f>
        <v>0</v>
      </c>
      <c r="X474">
        <f>SUM($W$34:W474)</f>
        <v>185.28048025000041</v>
      </c>
      <c r="Y474">
        <f>IF(P474="close",X474,0)</f>
        <v>0</v>
      </c>
      <c r="Z474">
        <f t="shared" si="127"/>
        <v>0</v>
      </c>
    </row>
    <row r="475" spans="1:26">
      <c r="A475">
        <v>118.7159989</v>
      </c>
      <c r="B475" s="2">
        <f t="shared" si="128"/>
        <v>1.5297333935533097E-2</v>
      </c>
      <c r="C475">
        <v>117.5889624</v>
      </c>
      <c r="D475" s="3">
        <f t="shared" si="129"/>
        <v>6.0490587336409409E-3</v>
      </c>
      <c r="E475" s="3">
        <f t="shared" si="112"/>
        <v>5.0261710313417593E-3</v>
      </c>
      <c r="F475" s="3">
        <f>STDEV($E$3:E475)</f>
        <v>1.2821271879206581E-2</v>
      </c>
      <c r="G475" s="11">
        <f t="shared" si="118"/>
        <v>0.39201813039259831</v>
      </c>
      <c r="H475" s="3">
        <f t="shared" si="113"/>
        <v>9.7481785593978118E-4</v>
      </c>
      <c r="I475" s="5">
        <f t="shared" si="114"/>
        <v>3.142367589148487E-3</v>
      </c>
      <c r="J475" s="6">
        <f t="shared" si="115"/>
        <v>1.2731594878517841E-2</v>
      </c>
      <c r="K475" s="4">
        <f t="shared" si="116"/>
        <v>1.0228877022991816E-3</v>
      </c>
      <c r="L475">
        <f t="shared" si="119"/>
        <v>0.39201813039259831</v>
      </c>
      <c r="M475">
        <f>RSQ($D$3:D475,$B$3:B475)</f>
        <v>5.3158159739038834E-2</v>
      </c>
      <c r="N475">
        <v>443</v>
      </c>
      <c r="O475" t="str">
        <f t="shared" si="117"/>
        <v/>
      </c>
      <c r="P475" t="str">
        <f t="shared" si="121"/>
        <v/>
      </c>
      <c r="Q475">
        <f t="shared" si="122"/>
        <v>0</v>
      </c>
      <c r="R475">
        <f t="shared" si="123"/>
        <v>0</v>
      </c>
      <c r="S475">
        <f t="shared" si="124"/>
        <v>0</v>
      </c>
      <c r="T475">
        <f t="shared" si="125"/>
        <v>0</v>
      </c>
      <c r="U475">
        <f t="shared" si="120"/>
        <v>0</v>
      </c>
      <c r="V475">
        <f t="shared" si="126"/>
        <v>0</v>
      </c>
      <c r="W475">
        <f>IF(ABS(V475)&gt;0,V475*(C475-A475),0)</f>
        <v>0</v>
      </c>
      <c r="X475">
        <f>SUM($W$34:W475)</f>
        <v>185.28048025000041</v>
      </c>
      <c r="Y475">
        <f>IF(P475="close",X475,0)</f>
        <v>0</v>
      </c>
      <c r="Z475">
        <f t="shared" si="127"/>
        <v>0</v>
      </c>
    </row>
    <row r="476" spans="1:26">
      <c r="A476">
        <v>116.368362</v>
      </c>
      <c r="B476" s="2">
        <f t="shared" si="128"/>
        <v>-1.9775236040236847E-2</v>
      </c>
      <c r="C476">
        <v>116.6079652</v>
      </c>
      <c r="D476" s="3">
        <f t="shared" si="129"/>
        <v>-8.3425959373888015E-3</v>
      </c>
      <c r="E476" s="3">
        <f t="shared" si="112"/>
        <v>-8.1377691225108587E-3</v>
      </c>
      <c r="F476" s="3">
        <f>STDEV($E$3:E476)</f>
        <v>1.281328510867967E-2</v>
      </c>
      <c r="G476" s="11">
        <f t="shared" si="118"/>
        <v>-0.63510403877600174</v>
      </c>
      <c r="H476" s="3">
        <f t="shared" si="113"/>
        <v>8.1587774914274188E-4</v>
      </c>
      <c r="I476" s="5">
        <f t="shared" si="114"/>
        <v>5.1615291061196326E-2</v>
      </c>
      <c r="J476" s="6">
        <f t="shared" si="115"/>
        <v>1.2799851666185033E-2</v>
      </c>
      <c r="K476" s="4">
        <f t="shared" si="116"/>
        <v>-2.0482681487794254E-4</v>
      </c>
      <c r="L476">
        <f t="shared" si="119"/>
        <v>-0.63510403877600174</v>
      </c>
      <c r="M476">
        <f>RSQ($D$3:D476,$B$3:B476)</f>
        <v>5.385392388981558E-2</v>
      </c>
      <c r="N476">
        <v>444</v>
      </c>
      <c r="O476" t="str">
        <f t="shared" si="117"/>
        <v/>
      </c>
      <c r="P476" t="str">
        <f t="shared" si="121"/>
        <v/>
      </c>
      <c r="Q476">
        <f t="shared" si="122"/>
        <v>0</v>
      </c>
      <c r="R476">
        <f t="shared" si="123"/>
        <v>0</v>
      </c>
      <c r="S476">
        <f t="shared" si="124"/>
        <v>0</v>
      </c>
      <c r="T476">
        <f t="shared" si="125"/>
        <v>0</v>
      </c>
      <c r="U476">
        <f t="shared" si="120"/>
        <v>0</v>
      </c>
      <c r="V476">
        <f t="shared" si="126"/>
        <v>0</v>
      </c>
      <c r="W476">
        <f>IF(ABS(V476)&gt;0,V476*(C476-A476),0)</f>
        <v>0</v>
      </c>
      <c r="X476">
        <f>SUM($W$34:W476)</f>
        <v>185.28048025000041</v>
      </c>
      <c r="Y476">
        <f>IF(P476="close",X476,0)</f>
        <v>0</v>
      </c>
      <c r="Z476">
        <f t="shared" si="127"/>
        <v>0</v>
      </c>
    </row>
    <row r="477" spans="1:26">
      <c r="A477">
        <v>115.7587303</v>
      </c>
      <c r="B477" s="2">
        <f t="shared" si="128"/>
        <v>-5.2388096689030342E-3</v>
      </c>
      <c r="C477">
        <v>118.1549119</v>
      </c>
      <c r="D477" s="3">
        <f t="shared" si="129"/>
        <v>1.3266218112517126E-2</v>
      </c>
      <c r="E477" s="3">
        <f t="shared" si="112"/>
        <v>1.1823679605184378E-2</v>
      </c>
      <c r="F477" s="3">
        <f>STDEV($E$3:E477)</f>
        <v>1.2811113925517837E-2</v>
      </c>
      <c r="G477" s="11">
        <f t="shared" si="118"/>
        <v>0.92292361725340399</v>
      </c>
      <c r="H477" s="3">
        <f t="shared" si="113"/>
        <v>1.937229942459612E-3</v>
      </c>
      <c r="I477" s="5">
        <f t="shared" si="114"/>
        <v>9.4428212970456921E-2</v>
      </c>
      <c r="J477" s="6">
        <f t="shared" si="115"/>
        <v>1.2341982553630643E-2</v>
      </c>
      <c r="K477" s="4">
        <f t="shared" si="116"/>
        <v>1.4425385073327474E-3</v>
      </c>
      <c r="L477">
        <f t="shared" si="119"/>
        <v>0.92292361725340399</v>
      </c>
      <c r="M477">
        <f>RSQ($D$3:D477,$B$3:B477)</f>
        <v>5.3301061948128385E-2</v>
      </c>
      <c r="N477">
        <v>445</v>
      </c>
      <c r="O477" t="str">
        <f t="shared" si="117"/>
        <v/>
      </c>
      <c r="P477" t="str">
        <f t="shared" si="121"/>
        <v/>
      </c>
      <c r="Q477">
        <f t="shared" si="122"/>
        <v>0</v>
      </c>
      <c r="R477">
        <f t="shared" si="123"/>
        <v>0</v>
      </c>
      <c r="S477">
        <f t="shared" si="124"/>
        <v>0</v>
      </c>
      <c r="T477">
        <f t="shared" si="125"/>
        <v>0</v>
      </c>
      <c r="U477">
        <f t="shared" si="120"/>
        <v>0</v>
      </c>
      <c r="V477">
        <f t="shared" si="126"/>
        <v>0</v>
      </c>
      <c r="W477">
        <f>IF(ABS(V477)&gt;0,V477*(C477-A477),0)</f>
        <v>0</v>
      </c>
      <c r="X477">
        <f>SUM($W$34:W477)</f>
        <v>185.28048025000041</v>
      </c>
      <c r="Y477">
        <f>IF(P477="close",X477,0)</f>
        <v>0</v>
      </c>
      <c r="Z477">
        <f t="shared" si="127"/>
        <v>0</v>
      </c>
    </row>
    <row r="478" spans="1:26">
      <c r="A478">
        <v>114.9969071</v>
      </c>
      <c r="B478" s="2">
        <f t="shared" si="128"/>
        <v>-6.581129544403745E-3</v>
      </c>
      <c r="C478">
        <v>118.988885</v>
      </c>
      <c r="D478" s="3">
        <f t="shared" si="129"/>
        <v>7.0583024149332412E-3</v>
      </c>
      <c r="E478" s="3">
        <f t="shared" si="112"/>
        <v>4.9849858928966784E-3</v>
      </c>
      <c r="F478" s="3">
        <f>STDEV($E$3:E478)</f>
        <v>1.27995824973483E-2</v>
      </c>
      <c r="G478" s="11">
        <f t="shared" si="118"/>
        <v>0.38946472620723543</v>
      </c>
      <c r="H478" s="3">
        <f t="shared" si="113"/>
        <v>2.7362444983629244E-3</v>
      </c>
      <c r="I478" s="5">
        <f t="shared" si="114"/>
        <v>0.10073164064823513</v>
      </c>
      <c r="J478" s="6">
        <f t="shared" si="115"/>
        <v>1.1891461073936363E-2</v>
      </c>
      <c r="K478" s="4">
        <f t="shared" si="116"/>
        <v>2.0733165220365628E-3</v>
      </c>
      <c r="L478">
        <f t="shared" si="119"/>
        <v>0.38946472620723543</v>
      </c>
      <c r="M478">
        <f>RSQ($D$3:D478,$B$3:B478)</f>
        <v>5.2969428166840422E-2</v>
      </c>
      <c r="N478">
        <v>446</v>
      </c>
      <c r="O478" t="str">
        <f t="shared" si="117"/>
        <v/>
      </c>
      <c r="P478" t="str">
        <f t="shared" si="121"/>
        <v/>
      </c>
      <c r="Q478">
        <f t="shared" si="122"/>
        <v>0</v>
      </c>
      <c r="R478">
        <f t="shared" si="123"/>
        <v>0</v>
      </c>
      <c r="S478">
        <f t="shared" si="124"/>
        <v>0</v>
      </c>
      <c r="T478">
        <f t="shared" si="125"/>
        <v>0</v>
      </c>
      <c r="U478">
        <f t="shared" si="120"/>
        <v>0</v>
      </c>
      <c r="V478">
        <f t="shared" si="126"/>
        <v>0</v>
      </c>
      <c r="W478">
        <f>IF(ABS(V478)&gt;0,V478*(C478-A478),0)</f>
        <v>0</v>
      </c>
      <c r="X478">
        <f>SUM($W$34:W478)</f>
        <v>185.28048025000041</v>
      </c>
      <c r="Y478">
        <f>IF(P478="close",X478,0)</f>
        <v>0</v>
      </c>
      <c r="Z478">
        <f t="shared" si="127"/>
        <v>0</v>
      </c>
    </row>
    <row r="479" spans="1:26">
      <c r="A479">
        <v>114.3316586</v>
      </c>
      <c r="B479" s="2">
        <f t="shared" si="128"/>
        <v>-5.7849251495217307E-3</v>
      </c>
      <c r="C479">
        <v>117.76222749999999</v>
      </c>
      <c r="D479" s="3">
        <f t="shared" si="129"/>
        <v>-1.0309009114590845E-2</v>
      </c>
      <c r="E479" s="3">
        <f t="shared" si="112"/>
        <v>-1.1903358753717541E-2</v>
      </c>
      <c r="F479" s="3">
        <f>STDEV($E$3:E479)</f>
        <v>1.2797950852233208E-2</v>
      </c>
      <c r="G479" s="11">
        <f t="shared" si="118"/>
        <v>-0.93009880184376836</v>
      </c>
      <c r="H479" s="3">
        <f t="shared" si="113"/>
        <v>2.2706813102683723E-3</v>
      </c>
      <c r="I479" s="5">
        <f t="shared" si="114"/>
        <v>0.11691277824011109</v>
      </c>
      <c r="J479" s="6">
        <f t="shared" si="115"/>
        <v>1.2108163830546727E-2</v>
      </c>
      <c r="K479" s="4">
        <f t="shared" si="116"/>
        <v>1.5943496391266966E-3</v>
      </c>
      <c r="L479">
        <f t="shared" si="119"/>
        <v>-0.93009880184376836</v>
      </c>
      <c r="M479">
        <f>RSQ($D$3:D479,$B$3:B479)</f>
        <v>5.3255870557541732E-2</v>
      </c>
      <c r="N479">
        <v>447</v>
      </c>
      <c r="O479" t="str">
        <f t="shared" si="117"/>
        <v/>
      </c>
      <c r="P479" t="str">
        <f t="shared" si="121"/>
        <v/>
      </c>
      <c r="Q479">
        <f t="shared" si="122"/>
        <v>0</v>
      </c>
      <c r="R479">
        <f t="shared" si="123"/>
        <v>0</v>
      </c>
      <c r="S479">
        <f t="shared" si="124"/>
        <v>0</v>
      </c>
      <c r="T479">
        <f t="shared" si="125"/>
        <v>0</v>
      </c>
      <c r="U479">
        <f t="shared" si="120"/>
        <v>0</v>
      </c>
      <c r="V479">
        <f t="shared" si="126"/>
        <v>0</v>
      </c>
      <c r="W479">
        <f>IF(ABS(V479)&gt;0,V479*(C479-A479),0)</f>
        <v>0</v>
      </c>
      <c r="X479">
        <f>SUM($W$34:W479)</f>
        <v>185.28048025000041</v>
      </c>
      <c r="Y479">
        <f>IF(P479="close",X479,0)</f>
        <v>0</v>
      </c>
      <c r="Z479">
        <f t="shared" si="127"/>
        <v>0</v>
      </c>
    </row>
    <row r="480" spans="1:26">
      <c r="A480">
        <v>112.42431790000001</v>
      </c>
      <c r="B480" s="2">
        <f t="shared" si="128"/>
        <v>-1.6682524537433692E-2</v>
      </c>
      <c r="C480">
        <v>120.18528480000001</v>
      </c>
      <c r="D480" s="3">
        <f t="shared" si="129"/>
        <v>2.0575844661226458E-2</v>
      </c>
      <c r="E480" s="3">
        <f t="shared" si="112"/>
        <v>1.8089719061339167E-2</v>
      </c>
      <c r="F480" s="3">
        <f>STDEV($E$3:E480)</f>
        <v>1.2811033829238328E-2</v>
      </c>
      <c r="G480" s="11">
        <f t="shared" si="118"/>
        <v>1.4120420960916844</v>
      </c>
      <c r="H480" s="3">
        <f t="shared" si="113"/>
        <v>3.6281438685132903E-3</v>
      </c>
      <c r="I480" s="5">
        <f t="shared" si="114"/>
        <v>6.8455962169481077E-2</v>
      </c>
      <c r="J480" s="6">
        <f t="shared" si="115"/>
        <v>1.1855119526664966E-2</v>
      </c>
      <c r="K480" s="4">
        <f t="shared" si="116"/>
        <v>2.4861255998872896E-3</v>
      </c>
      <c r="L480">
        <f t="shared" si="119"/>
        <v>1.4120420960916844</v>
      </c>
      <c r="M480">
        <f>RSQ($D$3:D480,$B$3:B480)</f>
        <v>5.0826723931830096E-2</v>
      </c>
      <c r="N480">
        <v>448</v>
      </c>
      <c r="O480" t="str">
        <f t="shared" si="117"/>
        <v/>
      </c>
      <c r="P480" t="str">
        <f t="shared" si="121"/>
        <v/>
      </c>
      <c r="Q480">
        <f t="shared" si="122"/>
        <v>0</v>
      </c>
      <c r="R480">
        <f t="shared" si="123"/>
        <v>0</v>
      </c>
      <c r="S480">
        <f t="shared" si="124"/>
        <v>0</v>
      </c>
      <c r="T480">
        <f t="shared" si="125"/>
        <v>0</v>
      </c>
      <c r="U480">
        <f t="shared" si="120"/>
        <v>0</v>
      </c>
      <c r="V480">
        <f t="shared" si="126"/>
        <v>0</v>
      </c>
      <c r="W480">
        <f>IF(ABS(V480)&gt;0,V480*(C480-A480),0)</f>
        <v>0</v>
      </c>
      <c r="X480">
        <f>SUM($W$34:W480)</f>
        <v>185.28048025000041</v>
      </c>
      <c r="Y480">
        <f>IF(P480="close",X480,0)</f>
        <v>0</v>
      </c>
      <c r="Z480">
        <f t="shared" si="127"/>
        <v>0</v>
      </c>
    </row>
    <row r="481" spans="1:26">
      <c r="A481">
        <v>113.7309296</v>
      </c>
      <c r="B481" s="2">
        <f t="shared" si="128"/>
        <v>1.162214478510072E-2</v>
      </c>
      <c r="C481">
        <v>120.36267700000001</v>
      </c>
      <c r="D481" s="3">
        <f t="shared" si="129"/>
        <v>1.4759893467423883E-3</v>
      </c>
      <c r="E481" s="3">
        <f t="shared" ref="E481:E544" si="130">D481-K481</f>
        <v>-2.1543759592084709E-3</v>
      </c>
      <c r="F481" s="3">
        <f>STDEV($E$3:E481)</f>
        <v>1.2798047911301185E-2</v>
      </c>
      <c r="G481" s="11">
        <f t="shared" si="118"/>
        <v>-0.16833629426453947</v>
      </c>
      <c r="H481" s="3">
        <f t="shared" ref="H481:H544" si="131">yint(B452:B481,D452:D481)</f>
        <v>3.0464709292138941E-3</v>
      </c>
      <c r="I481" s="5">
        <f t="shared" ref="I481:I544" si="132">MyReg(B452:B481,D452:D481)</f>
        <v>5.0239812662246489E-2</v>
      </c>
      <c r="J481" s="6">
        <f t="shared" ref="J481:J544" si="133">STDEV(D452:D481)</f>
        <v>1.1556232094819301E-2</v>
      </c>
      <c r="K481" s="4">
        <f t="shared" ref="K481:K544" si="134">H481+B481*I481</f>
        <v>3.6303653059508592E-3</v>
      </c>
      <c r="L481">
        <f t="shared" si="119"/>
        <v>-0.16833629426453947</v>
      </c>
      <c r="M481">
        <f>RSQ($D$3:D481,$B$3:B481)</f>
        <v>5.0802888362395243E-2</v>
      </c>
      <c r="N481">
        <v>449</v>
      </c>
      <c r="O481" t="str">
        <f t="shared" ref="O481:O544" si="135">IF(L481&gt;1.5,"sellY",IF(L481&lt;-1.5,"buyY",""))</f>
        <v/>
      </c>
      <c r="P481" t="str">
        <f t="shared" si="121"/>
        <v/>
      </c>
      <c r="Q481">
        <f t="shared" si="122"/>
        <v>0</v>
      </c>
      <c r="R481">
        <f t="shared" si="123"/>
        <v>0</v>
      </c>
      <c r="S481">
        <f t="shared" si="124"/>
        <v>0</v>
      </c>
      <c r="T481">
        <f t="shared" si="125"/>
        <v>0</v>
      </c>
      <c r="U481">
        <f t="shared" si="120"/>
        <v>0</v>
      </c>
      <c r="V481">
        <f t="shared" si="126"/>
        <v>0</v>
      </c>
      <c r="W481">
        <f>IF(ABS(V481)&gt;0,V481*(C481-A481),0)</f>
        <v>0</v>
      </c>
      <c r="X481">
        <f>SUM($W$34:W481)</f>
        <v>185.28048025000041</v>
      </c>
      <c r="Y481">
        <f>IF(P481="close",X481,0)</f>
        <v>0</v>
      </c>
      <c r="Z481">
        <f t="shared" si="127"/>
        <v>0</v>
      </c>
    </row>
    <row r="482" spans="1:26">
      <c r="A482">
        <v>111.1471571</v>
      </c>
      <c r="B482" s="2">
        <f t="shared" si="128"/>
        <v>-2.2718292280625087E-2</v>
      </c>
      <c r="C482">
        <v>119.932517</v>
      </c>
      <c r="D482" s="3">
        <f t="shared" si="129"/>
        <v>-3.5738653436563294E-3</v>
      </c>
      <c r="E482" s="3">
        <f t="shared" si="130"/>
        <v>-5.0738608073759208E-3</v>
      </c>
      <c r="F482" s="3">
        <f>STDEV($E$3:E482)</f>
        <v>1.2786875209102853E-2</v>
      </c>
      <c r="G482" s="11">
        <f t="shared" ref="G482:G545" si="136">E482/F482</f>
        <v>-0.3968022463974536</v>
      </c>
      <c r="H482" s="3">
        <f t="shared" si="131"/>
        <v>3.3490916357861544E-3</v>
      </c>
      <c r="I482" s="5">
        <f t="shared" si="132"/>
        <v>8.1392392932788077E-2</v>
      </c>
      <c r="J482" s="6">
        <f t="shared" si="133"/>
        <v>1.1356879272710936E-2</v>
      </c>
      <c r="K482" s="4">
        <f t="shared" si="134"/>
        <v>1.4999954637195912E-3</v>
      </c>
      <c r="L482">
        <f t="shared" ref="L482:L545" si="137">(D482-K482)/F482</f>
        <v>-0.3968022463974536</v>
      </c>
      <c r="M482">
        <f>RSQ($D$3:D482,$B$3:B482)</f>
        <v>5.0958760846846973E-2</v>
      </c>
      <c r="N482">
        <v>450</v>
      </c>
      <c r="O482" t="str">
        <f t="shared" si="135"/>
        <v/>
      </c>
      <c r="P482" t="str">
        <f t="shared" si="121"/>
        <v/>
      </c>
      <c r="Q482">
        <f t="shared" si="122"/>
        <v>0</v>
      </c>
      <c r="R482">
        <f t="shared" si="123"/>
        <v>0</v>
      </c>
      <c r="S482">
        <f t="shared" si="124"/>
        <v>0</v>
      </c>
      <c r="T482">
        <f t="shared" si="125"/>
        <v>0</v>
      </c>
      <c r="U482">
        <f t="shared" ref="U482:U545" si="138">ABS(Q482)+ABS(S482)</f>
        <v>0</v>
      </c>
      <c r="V482">
        <f t="shared" si="126"/>
        <v>0</v>
      </c>
      <c r="W482">
        <f>IF(ABS(V482)&gt;0,V482*(C482-A482),0)</f>
        <v>0</v>
      </c>
      <c r="X482">
        <f>SUM($W$34:W482)</f>
        <v>185.28048025000041</v>
      </c>
      <c r="Y482">
        <f>IF(P482="close",X482,0)</f>
        <v>0</v>
      </c>
      <c r="Z482">
        <f t="shared" si="127"/>
        <v>0</v>
      </c>
    </row>
    <row r="483" spans="1:26">
      <c r="A483">
        <v>110.7478351</v>
      </c>
      <c r="B483" s="2">
        <f t="shared" si="128"/>
        <v>-3.592732467648495E-3</v>
      </c>
      <c r="C483">
        <v>120.0250157</v>
      </c>
      <c r="D483" s="3">
        <f t="shared" si="129"/>
        <v>7.7125622236372347E-4</v>
      </c>
      <c r="E483" s="3">
        <f t="shared" si="130"/>
        <v>-2.4444226404398174E-3</v>
      </c>
      <c r="F483" s="3">
        <f>STDEV($E$3:E483)</f>
        <v>1.2774077120065935E-2</v>
      </c>
      <c r="G483" s="11">
        <f t="shared" si="136"/>
        <v>-0.19135806191431545</v>
      </c>
      <c r="H483" s="3">
        <f t="shared" si="131"/>
        <v>3.5436381816581456E-3</v>
      </c>
      <c r="I483" s="5">
        <f t="shared" si="132"/>
        <v>9.1284091372731621E-2</v>
      </c>
      <c r="J483" s="6">
        <f t="shared" si="133"/>
        <v>1.1282862894461699E-2</v>
      </c>
      <c r="K483" s="4">
        <f t="shared" si="134"/>
        <v>3.2156788628035409E-3</v>
      </c>
      <c r="L483">
        <f t="shared" si="137"/>
        <v>-0.19135806191431545</v>
      </c>
      <c r="M483">
        <f>RSQ($D$3:D483,$B$3:B483)</f>
        <v>5.0941693636480496E-2</v>
      </c>
      <c r="N483">
        <v>451</v>
      </c>
      <c r="O483" t="str">
        <f t="shared" si="135"/>
        <v/>
      </c>
      <c r="P483" t="str">
        <f t="shared" ref="P483:P546" si="139">IF(AND(OR(O482="sellY",P482="sellhold"),L483&gt;0.5),"sellhold",IF(AND(OR(O482="sellY",P482="sellhold"),L483&lt;0.5,O483&lt;&gt;"buyY"),"close",IF(AND(OR(O482="sellY",P482="sellhold"),L483&lt;0.5,O483="buyY"),"close&amp;buy",IF(AND(OR(O482="buyY",P482="buyhold"),L483&lt;-0.5),"buyhold",IF(AND(OR(O482="buyY",P482="buyhold"),L483&gt;-0.5,O483&lt;&gt;"sellY"),"close",IF(AND(OR(O482="buyY",P482="buyhold"),L483&gt;-0.5,O483="sellY"),"close&amp;sell",""))))))</f>
        <v/>
      </c>
      <c r="Q483">
        <f t="shared" ref="Q483:Q546" si="140">IF(O483="sellY",MAX(10+R483,Q482),IF(O483="buyY",MIN(-10+R483,Q482),IF(P483="sellhold",Q482+R483,IF(P483="buyhold",Q482+R483,0))))</f>
        <v>0</v>
      </c>
      <c r="R483">
        <f t="shared" ref="R483:R546" si="141">IF(AND(L483&gt;2.5,Q482&lt;15),10,IF(AND(L483&gt;2,Q482&lt;15),5,IF(AND(L483&lt;-2.5,Q482&gt;-15),-10,IF(AND(L483&lt;-2,Q482&gt;-15),-5,0))))</f>
        <v>0</v>
      </c>
      <c r="S483">
        <f t="shared" ref="S483:S546" si="142">IF(O483="sellY",MIN(-10+T483,S482),IF(O483="buyY",MAX(10+T483,S482),IF(P483="sellhold",S482+T483,IF(P483="buyhold",S482+T483,0))))</f>
        <v>0</v>
      </c>
      <c r="T483">
        <f t="shared" ref="T483:T546" si="143">IF(AND(L483&gt;2.5,Q482&lt;15),-10,IF(AND(L483&gt;2,Q482&lt;15),-5,IF(AND(L483&lt;-2.5,Q482&gt;-15),10,IF(AND(L483&lt;-2,Q482&gt;-15),5,0))))</f>
        <v>0</v>
      </c>
      <c r="U483">
        <f t="shared" si="138"/>
        <v>0</v>
      </c>
      <c r="V483">
        <f t="shared" ref="V483:V546" si="144">Q483-Q482</f>
        <v>0</v>
      </c>
      <c r="W483">
        <f>IF(ABS(V483)&gt;0,V483*(C483-A483),0)</f>
        <v>0</v>
      </c>
      <c r="X483">
        <f>SUM($W$34:W483)</f>
        <v>185.28048025000041</v>
      </c>
      <c r="Y483">
        <f>IF(P483="close",X483,0)</f>
        <v>0</v>
      </c>
      <c r="Z483">
        <f t="shared" si="127"/>
        <v>0</v>
      </c>
    </row>
    <row r="484" spans="1:26">
      <c r="A484">
        <v>111.6418128</v>
      </c>
      <c r="B484" s="2">
        <f t="shared" si="128"/>
        <v>8.0721912007830614E-3</v>
      </c>
      <c r="C484">
        <v>119.94245669999999</v>
      </c>
      <c r="D484" s="3">
        <f t="shared" si="129"/>
        <v>-6.8784827494926444E-4</v>
      </c>
      <c r="E484" s="3">
        <f t="shared" si="130"/>
        <v>-5.7893259141017098E-3</v>
      </c>
      <c r="F484" s="3">
        <f>STDEV($E$3:E484)</f>
        <v>1.2763609552755009E-2</v>
      </c>
      <c r="G484" s="11">
        <f t="shared" si="136"/>
        <v>-0.45358061841151287</v>
      </c>
      <c r="H484" s="3">
        <f t="shared" si="131"/>
        <v>3.9303692065079969E-3</v>
      </c>
      <c r="I484" s="5">
        <f t="shared" si="132"/>
        <v>0.14507937231849047</v>
      </c>
      <c r="J484" s="6">
        <f t="shared" si="133"/>
        <v>1.1081068907029538E-2</v>
      </c>
      <c r="K484" s="4">
        <f t="shared" si="134"/>
        <v>5.1014776391524455E-3</v>
      </c>
      <c r="L484">
        <f t="shared" si="137"/>
        <v>-0.45358061841151287</v>
      </c>
      <c r="M484">
        <f>RSQ($D$3:D484,$B$3:B484)</f>
        <v>5.0848826611335968E-2</v>
      </c>
      <c r="N484">
        <v>452</v>
      </c>
      <c r="O484" t="str">
        <f t="shared" si="135"/>
        <v/>
      </c>
      <c r="P484" t="str">
        <f t="shared" si="139"/>
        <v/>
      </c>
      <c r="Q484">
        <f t="shared" si="140"/>
        <v>0</v>
      </c>
      <c r="R484">
        <f t="shared" si="141"/>
        <v>0</v>
      </c>
      <c r="S484">
        <f t="shared" si="142"/>
        <v>0</v>
      </c>
      <c r="T484">
        <f t="shared" si="143"/>
        <v>0</v>
      </c>
      <c r="U484">
        <f t="shared" si="138"/>
        <v>0</v>
      </c>
      <c r="V484">
        <f t="shared" si="144"/>
        <v>0</v>
      </c>
      <c r="W484">
        <f>IF(ABS(V484)&gt;0,V484*(C484-A484),0)</f>
        <v>0</v>
      </c>
      <c r="X484">
        <f>SUM($W$34:W484)</f>
        <v>185.28048025000041</v>
      </c>
      <c r="Y484">
        <f>IF(P484="close",X484,0)</f>
        <v>0</v>
      </c>
      <c r="Z484">
        <f t="shared" ref="Z484:Z547" si="145">ABS(U484-U483)</f>
        <v>0</v>
      </c>
    </row>
    <row r="485" spans="1:26">
      <c r="A485">
        <v>112.1151838</v>
      </c>
      <c r="B485" s="2">
        <f t="shared" si="128"/>
        <v>4.2400870079744909E-3</v>
      </c>
      <c r="C485">
        <v>119.4952303</v>
      </c>
      <c r="D485" s="3">
        <f t="shared" si="129"/>
        <v>-3.7286746687087914E-3</v>
      </c>
      <c r="E485" s="3">
        <f t="shared" si="130"/>
        <v>-7.7681535853625274E-3</v>
      </c>
      <c r="F485" s="3">
        <f>STDEV($E$3:E485)</f>
        <v>1.2755370501148437E-2</v>
      </c>
      <c r="G485" s="11">
        <f t="shared" si="136"/>
        <v>-0.60901042307341191</v>
      </c>
      <c r="H485" s="3">
        <f t="shared" si="131"/>
        <v>3.5059351407477524E-3</v>
      </c>
      <c r="I485" s="5">
        <f t="shared" si="132"/>
        <v>0.12583321401247841</v>
      </c>
      <c r="J485" s="6">
        <f t="shared" si="133"/>
        <v>1.1137175755411904E-2</v>
      </c>
      <c r="K485" s="4">
        <f t="shared" si="134"/>
        <v>4.0394789166537355E-3</v>
      </c>
      <c r="L485">
        <f t="shared" si="137"/>
        <v>-0.60901042307341191</v>
      </c>
      <c r="M485">
        <f>RSQ($D$3:D485,$B$3:B485)</f>
        <v>5.073466524997864E-2</v>
      </c>
      <c r="N485">
        <v>453</v>
      </c>
      <c r="O485" t="str">
        <f t="shared" si="135"/>
        <v/>
      </c>
      <c r="P485" t="str">
        <f t="shared" si="139"/>
        <v/>
      </c>
      <c r="Q485">
        <f t="shared" si="140"/>
        <v>0</v>
      </c>
      <c r="R485">
        <f t="shared" si="141"/>
        <v>0</v>
      </c>
      <c r="S485">
        <f t="shared" si="142"/>
        <v>0</v>
      </c>
      <c r="T485">
        <f t="shared" si="143"/>
        <v>0</v>
      </c>
      <c r="U485">
        <f t="shared" si="138"/>
        <v>0</v>
      </c>
      <c r="V485">
        <f t="shared" si="144"/>
        <v>0</v>
      </c>
      <c r="W485">
        <f>IF(ABS(V485)&gt;0,V485*(C485-A485),0)</f>
        <v>0</v>
      </c>
      <c r="X485">
        <f>SUM($W$34:W485)</f>
        <v>185.28048025000041</v>
      </c>
      <c r="Y485">
        <f>IF(P485="close",X485,0)</f>
        <v>0</v>
      </c>
      <c r="Z485">
        <f t="shared" si="145"/>
        <v>0</v>
      </c>
    </row>
    <row r="486" spans="1:26">
      <c r="A486">
        <v>109.0546485</v>
      </c>
      <c r="B486" s="2">
        <f t="shared" si="128"/>
        <v>-2.7298133903607781E-2</v>
      </c>
      <c r="C486">
        <v>119.83772980000001</v>
      </c>
      <c r="D486" s="3">
        <f t="shared" si="129"/>
        <v>2.8662190042241576E-3</v>
      </c>
      <c r="E486" s="3">
        <f t="shared" si="130"/>
        <v>2.6348008633593628E-3</v>
      </c>
      <c r="F486" s="3">
        <f>STDEV($E$3:E486)</f>
        <v>1.2742692544944135E-2</v>
      </c>
      <c r="G486" s="11">
        <f t="shared" si="136"/>
        <v>0.20676955471273312</v>
      </c>
      <c r="H486" s="3">
        <f t="shared" si="131"/>
        <v>3.3631802029796577E-3</v>
      </c>
      <c r="I486" s="5">
        <f t="shared" si="132"/>
        <v>0.11472440105881972</v>
      </c>
      <c r="J486" s="6">
        <f t="shared" si="133"/>
        <v>1.108729279292033E-2</v>
      </c>
      <c r="K486" s="4">
        <f t="shared" si="134"/>
        <v>2.3141814086479482E-4</v>
      </c>
      <c r="L486">
        <f t="shared" si="137"/>
        <v>0.20676955471273312</v>
      </c>
      <c r="M486">
        <f>RSQ($D$3:D486,$B$3:B486)</f>
        <v>4.9848604275531005E-2</v>
      </c>
      <c r="N486">
        <v>454</v>
      </c>
      <c r="O486" t="str">
        <f t="shared" si="135"/>
        <v/>
      </c>
      <c r="P486" t="str">
        <f t="shared" si="139"/>
        <v/>
      </c>
      <c r="Q486">
        <f t="shared" si="140"/>
        <v>0</v>
      </c>
      <c r="R486">
        <f t="shared" si="141"/>
        <v>0</v>
      </c>
      <c r="S486">
        <f t="shared" si="142"/>
        <v>0</v>
      </c>
      <c r="T486">
        <f t="shared" si="143"/>
        <v>0</v>
      </c>
      <c r="U486">
        <f t="shared" si="138"/>
        <v>0</v>
      </c>
      <c r="V486">
        <f t="shared" si="144"/>
        <v>0</v>
      </c>
      <c r="W486">
        <f>IF(ABS(V486)&gt;0,V486*(C486-A486),0)</f>
        <v>0</v>
      </c>
      <c r="X486">
        <f>SUM($W$34:W486)</f>
        <v>185.28048025000041</v>
      </c>
      <c r="Y486">
        <f>IF(P486="close",X486,0)</f>
        <v>0</v>
      </c>
      <c r="Z486">
        <f t="shared" si="145"/>
        <v>0</v>
      </c>
    </row>
    <row r="487" spans="1:26">
      <c r="A487">
        <v>110.02007159999999</v>
      </c>
      <c r="B487" s="2">
        <f t="shared" si="128"/>
        <v>8.8526542726878373E-3</v>
      </c>
      <c r="C487">
        <v>120.4866516</v>
      </c>
      <c r="D487" s="3">
        <f t="shared" si="129"/>
        <v>5.4150041150061619E-3</v>
      </c>
      <c r="E487" s="3">
        <f t="shared" si="130"/>
        <v>-1.1989618719193164E-4</v>
      </c>
      <c r="F487" s="3">
        <f>STDEV($E$3:E487)</f>
        <v>1.2729524893641866E-2</v>
      </c>
      <c r="G487" s="11">
        <f t="shared" si="136"/>
        <v>-9.4187480046342732E-3</v>
      </c>
      <c r="H487" s="3">
        <f t="shared" si="131"/>
        <v>3.9919166235006139E-3</v>
      </c>
      <c r="I487" s="5">
        <f t="shared" si="132"/>
        <v>0.174296163745814</v>
      </c>
      <c r="J487" s="6">
        <f t="shared" si="133"/>
        <v>1.0878487905598162E-2</v>
      </c>
      <c r="K487" s="4">
        <f t="shared" si="134"/>
        <v>5.5349003021980935E-3</v>
      </c>
      <c r="L487">
        <f t="shared" si="137"/>
        <v>-9.4187480046342732E-3</v>
      </c>
      <c r="M487">
        <f>RSQ($D$3:D487,$B$3:B487)</f>
        <v>5.0022494048136482E-2</v>
      </c>
      <c r="N487">
        <v>455</v>
      </c>
      <c r="O487" t="str">
        <f t="shared" si="135"/>
        <v/>
      </c>
      <c r="P487" t="str">
        <f t="shared" si="139"/>
        <v/>
      </c>
      <c r="Q487">
        <f t="shared" si="140"/>
        <v>0</v>
      </c>
      <c r="R487">
        <f t="shared" si="141"/>
        <v>0</v>
      </c>
      <c r="S487">
        <f t="shared" si="142"/>
        <v>0</v>
      </c>
      <c r="T487">
        <f t="shared" si="143"/>
        <v>0</v>
      </c>
      <c r="U487">
        <f t="shared" si="138"/>
        <v>0</v>
      </c>
      <c r="V487">
        <f t="shared" si="144"/>
        <v>0</v>
      </c>
      <c r="W487">
        <f>IF(ABS(V487)&gt;0,V487*(C487-A487),0)</f>
        <v>0</v>
      </c>
      <c r="X487">
        <f>SUM($W$34:W487)</f>
        <v>185.28048025000041</v>
      </c>
      <c r="Y487">
        <f>IF(P487="close",X487,0)</f>
        <v>0</v>
      </c>
      <c r="Z487">
        <f t="shared" si="145"/>
        <v>0</v>
      </c>
    </row>
    <row r="488" spans="1:26">
      <c r="A488">
        <v>108.7291644</v>
      </c>
      <c r="B488" s="2">
        <f t="shared" si="128"/>
        <v>-1.1733379020996679E-2</v>
      </c>
      <c r="C488">
        <v>120.81194139999999</v>
      </c>
      <c r="D488" s="3">
        <f t="shared" si="129"/>
        <v>2.6997994855057711E-3</v>
      </c>
      <c r="E488" s="3">
        <f t="shared" si="130"/>
        <v>1.1916128962336549E-3</v>
      </c>
      <c r="F488" s="3">
        <f>STDEV($E$3:E488)</f>
        <v>1.2716495745372976E-2</v>
      </c>
      <c r="G488" s="11">
        <f t="shared" si="136"/>
        <v>9.3706074385094262E-2</v>
      </c>
      <c r="H488" s="3">
        <f t="shared" si="131"/>
        <v>3.7466257719274794E-3</v>
      </c>
      <c r="I488" s="5">
        <f t="shared" si="132"/>
        <v>0.19077532385595958</v>
      </c>
      <c r="J488" s="6">
        <f t="shared" si="133"/>
        <v>1.0767936850008313E-2</v>
      </c>
      <c r="K488" s="4">
        <f t="shared" si="134"/>
        <v>1.5081865892721162E-3</v>
      </c>
      <c r="L488">
        <f t="shared" si="137"/>
        <v>9.3706074385094262E-2</v>
      </c>
      <c r="M488">
        <f>RSQ($D$3:D488,$B$3:B488)</f>
        <v>4.9775804564522158E-2</v>
      </c>
      <c r="N488">
        <v>456</v>
      </c>
      <c r="O488" t="str">
        <f t="shared" si="135"/>
        <v/>
      </c>
      <c r="P488" t="str">
        <f t="shared" si="139"/>
        <v/>
      </c>
      <c r="Q488">
        <f t="shared" si="140"/>
        <v>0</v>
      </c>
      <c r="R488">
        <f t="shared" si="141"/>
        <v>0</v>
      </c>
      <c r="S488">
        <f t="shared" si="142"/>
        <v>0</v>
      </c>
      <c r="T488">
        <f t="shared" si="143"/>
        <v>0</v>
      </c>
      <c r="U488">
        <f t="shared" si="138"/>
        <v>0</v>
      </c>
      <c r="V488">
        <f t="shared" si="144"/>
        <v>0</v>
      </c>
      <c r="W488">
        <f>IF(ABS(V488)&gt;0,V488*(C488-A488),0)</f>
        <v>0</v>
      </c>
      <c r="X488">
        <f>SUM($W$34:W488)</f>
        <v>185.28048025000041</v>
      </c>
      <c r="Y488">
        <f>IF(P488="close",X488,0)</f>
        <v>0</v>
      </c>
      <c r="Z488">
        <f t="shared" si="145"/>
        <v>0</v>
      </c>
    </row>
    <row r="489" spans="1:26">
      <c r="A489">
        <v>108.42569090000001</v>
      </c>
      <c r="B489" s="2">
        <f t="shared" si="128"/>
        <v>-2.791095670371909E-3</v>
      </c>
      <c r="C489">
        <v>118.7182847</v>
      </c>
      <c r="D489" s="3">
        <f t="shared" si="129"/>
        <v>-1.7329882093923513E-2</v>
      </c>
      <c r="E489" s="3">
        <f t="shared" si="130"/>
        <v>-1.9951599723851129E-2</v>
      </c>
      <c r="F489" s="3">
        <f>STDEV($E$3:E489)</f>
        <v>1.2735787059037265E-2</v>
      </c>
      <c r="G489" s="11">
        <f t="shared" si="136"/>
        <v>-1.5665776784241654</v>
      </c>
      <c r="H489" s="3">
        <f t="shared" si="131"/>
        <v>3.1614753552353129E-3</v>
      </c>
      <c r="I489" s="5">
        <f t="shared" si="132"/>
        <v>0.19338560517195594</v>
      </c>
      <c r="J489" s="6">
        <f t="shared" si="133"/>
        <v>1.1401027761804424E-2</v>
      </c>
      <c r="K489" s="4">
        <f t="shared" si="134"/>
        <v>2.6217176299276152E-3</v>
      </c>
      <c r="L489">
        <f t="shared" si="137"/>
        <v>-1.5665776784241654</v>
      </c>
      <c r="M489">
        <f>RSQ($D$3:D489,$B$3:B489)</f>
        <v>4.9885177320232704E-2</v>
      </c>
      <c r="N489">
        <v>457</v>
      </c>
      <c r="O489" t="str">
        <f t="shared" si="135"/>
        <v>buyY</v>
      </c>
      <c r="P489" t="str">
        <f t="shared" si="139"/>
        <v/>
      </c>
      <c r="Q489">
        <f t="shared" si="140"/>
        <v>-10</v>
      </c>
      <c r="R489">
        <f t="shared" si="141"/>
        <v>0</v>
      </c>
      <c r="S489">
        <f t="shared" si="142"/>
        <v>10</v>
      </c>
      <c r="T489">
        <f t="shared" si="143"/>
        <v>0</v>
      </c>
      <c r="U489">
        <f t="shared" si="138"/>
        <v>20</v>
      </c>
      <c r="V489">
        <f t="shared" si="144"/>
        <v>-10</v>
      </c>
      <c r="W489">
        <f>IF(ABS(V489)&gt;0,V489*(C489-A489),0)</f>
        <v>-102.92593799999992</v>
      </c>
      <c r="X489">
        <f>SUM($W$34:W489)</f>
        <v>82.354542250000492</v>
      </c>
      <c r="Y489">
        <f>IF(P489="close",X489,0)</f>
        <v>0</v>
      </c>
      <c r="Z489">
        <f t="shared" si="145"/>
        <v>20</v>
      </c>
    </row>
    <row r="490" spans="1:26">
      <c r="A490">
        <v>108.2496373</v>
      </c>
      <c r="B490" s="2">
        <f t="shared" si="128"/>
        <v>-1.6237258765763882E-3</v>
      </c>
      <c r="C490">
        <v>114.9797216</v>
      </c>
      <c r="D490" s="3">
        <f t="shared" si="129"/>
        <v>-3.1491047141114843E-2</v>
      </c>
      <c r="E490" s="3">
        <f t="shared" si="130"/>
        <v>-3.2370414500904443E-2</v>
      </c>
      <c r="F490" s="3">
        <f>STDEV($E$3:E490)</f>
        <v>1.2807000206796721E-2</v>
      </c>
      <c r="G490" s="11">
        <f t="shared" si="136"/>
        <v>-2.5275563346774481</v>
      </c>
      <c r="H490" s="3">
        <f t="shared" si="131"/>
        <v>1.1278354205336006E-3</v>
      </c>
      <c r="I490" s="5">
        <f t="shared" si="132"/>
        <v>0.15302340396760553</v>
      </c>
      <c r="J490" s="6">
        <f t="shared" si="133"/>
        <v>1.2098256799825719E-2</v>
      </c>
      <c r="K490" s="4">
        <f t="shared" si="134"/>
        <v>8.7936735978959746E-4</v>
      </c>
      <c r="L490">
        <f t="shared" si="137"/>
        <v>-2.5275563346774481</v>
      </c>
      <c r="M490">
        <f>RSQ($D$3:D490,$B$3:B490)</f>
        <v>4.9622677750475991E-2</v>
      </c>
      <c r="N490">
        <v>458</v>
      </c>
      <c r="O490" t="str">
        <f t="shared" si="135"/>
        <v>buyY</v>
      </c>
      <c r="P490" t="str">
        <f t="shared" si="139"/>
        <v>buyhold</v>
      </c>
      <c r="Q490">
        <f t="shared" si="140"/>
        <v>-20</v>
      </c>
      <c r="R490">
        <f t="shared" si="141"/>
        <v>-10</v>
      </c>
      <c r="S490">
        <f t="shared" si="142"/>
        <v>20</v>
      </c>
      <c r="T490">
        <f t="shared" si="143"/>
        <v>10</v>
      </c>
      <c r="U490">
        <f t="shared" si="138"/>
        <v>40</v>
      </c>
      <c r="V490">
        <f t="shared" si="144"/>
        <v>-10</v>
      </c>
      <c r="W490">
        <f>IF(ABS(V490)&gt;0,V490*(C490-A490),0)</f>
        <v>-67.300843000000015</v>
      </c>
      <c r="X490">
        <f>SUM($W$34:W490)</f>
        <v>15.053699250000477</v>
      </c>
      <c r="Y490">
        <f>IF(P490="close",X490,0)</f>
        <v>0</v>
      </c>
      <c r="Z490">
        <f t="shared" si="145"/>
        <v>20</v>
      </c>
    </row>
    <row r="491" spans="1:26">
      <c r="A491">
        <v>110.3316343</v>
      </c>
      <c r="B491" s="2">
        <f t="shared" si="128"/>
        <v>1.9233293080049896E-2</v>
      </c>
      <c r="C491">
        <v>115.1645919</v>
      </c>
      <c r="D491" s="3">
        <f t="shared" si="129"/>
        <v>1.6078513448061788E-3</v>
      </c>
      <c r="E491" s="3">
        <f t="shared" si="130"/>
        <v>-2.0065555548225691E-3</v>
      </c>
      <c r="F491" s="3">
        <f>STDEV($E$3:E491)</f>
        <v>1.2794183752838978E-2</v>
      </c>
      <c r="G491" s="11">
        <f t="shared" si="136"/>
        <v>-0.15683341693269978</v>
      </c>
      <c r="H491" s="3">
        <f t="shared" si="131"/>
        <v>1.216089555462193E-3</v>
      </c>
      <c r="I491" s="5">
        <f t="shared" si="132"/>
        <v>0.12469613675539815</v>
      </c>
      <c r="J491" s="6">
        <f t="shared" si="133"/>
        <v>1.2006540824010597E-2</v>
      </c>
      <c r="K491" s="4">
        <f t="shared" si="134"/>
        <v>3.6144068996287479E-3</v>
      </c>
      <c r="L491">
        <f t="shared" si="137"/>
        <v>-0.15683341693269978</v>
      </c>
      <c r="M491">
        <f>RSQ($D$3:D491,$B$3:B491)</f>
        <v>4.951512982555141E-2</v>
      </c>
      <c r="N491">
        <v>459</v>
      </c>
      <c r="O491" t="str">
        <f t="shared" si="135"/>
        <v/>
      </c>
      <c r="P491" t="str">
        <f t="shared" si="139"/>
        <v>close</v>
      </c>
      <c r="Q491">
        <f t="shared" si="140"/>
        <v>0</v>
      </c>
      <c r="R491">
        <f t="shared" si="141"/>
        <v>0</v>
      </c>
      <c r="S491">
        <f t="shared" si="142"/>
        <v>0</v>
      </c>
      <c r="T491">
        <f t="shared" si="143"/>
        <v>0</v>
      </c>
      <c r="U491">
        <f t="shared" si="138"/>
        <v>0</v>
      </c>
      <c r="V491">
        <f t="shared" si="144"/>
        <v>20</v>
      </c>
      <c r="W491">
        <f>IF(ABS(V491)&gt;0,V491*(C491-A491),0)</f>
        <v>96.659152000000006</v>
      </c>
      <c r="X491">
        <f>SUM($W$34:W491)</f>
        <v>111.71285125000048</v>
      </c>
      <c r="Y491">
        <f>IF(P491="close",X491,0)</f>
        <v>111.71285125000048</v>
      </c>
      <c r="Z491">
        <f t="shared" si="145"/>
        <v>40</v>
      </c>
    </row>
    <row r="492" spans="1:26">
      <c r="A492">
        <v>111.14615019999999</v>
      </c>
      <c r="B492" s="2">
        <f t="shared" si="128"/>
        <v>7.3824330181247871E-3</v>
      </c>
      <c r="C492">
        <v>115.5475235</v>
      </c>
      <c r="D492" s="3">
        <f t="shared" si="129"/>
        <v>3.3250810312643675E-3</v>
      </c>
      <c r="E492" s="3">
        <f t="shared" si="130"/>
        <v>1.1586938328196506E-3</v>
      </c>
      <c r="F492" s="3">
        <f>STDEV($E$3:E492)</f>
        <v>1.2781208663792905E-2</v>
      </c>
      <c r="G492" s="11">
        <f t="shared" si="136"/>
        <v>9.0656045394364199E-2</v>
      </c>
      <c r="H492" s="3">
        <f t="shared" si="131"/>
        <v>1.2401985846738405E-3</v>
      </c>
      <c r="I492" s="5">
        <f t="shared" si="132"/>
        <v>0.12545845136650327</v>
      </c>
      <c r="J492" s="6">
        <f t="shared" si="133"/>
        <v>1.2005224827086531E-2</v>
      </c>
      <c r="K492" s="4">
        <f t="shared" si="134"/>
        <v>2.1663871984447169E-3</v>
      </c>
      <c r="L492">
        <f t="shared" si="137"/>
        <v>9.0656045394364199E-2</v>
      </c>
      <c r="M492">
        <f>RSQ($D$3:D492,$B$3:B492)</f>
        <v>4.9592139385601391E-2</v>
      </c>
      <c r="N492">
        <v>460</v>
      </c>
      <c r="O492" t="str">
        <f t="shared" si="135"/>
        <v/>
      </c>
      <c r="P492" t="str">
        <f t="shared" si="139"/>
        <v/>
      </c>
      <c r="Q492">
        <f t="shared" si="140"/>
        <v>0</v>
      </c>
      <c r="R492">
        <f t="shared" si="141"/>
        <v>0</v>
      </c>
      <c r="S492">
        <f t="shared" si="142"/>
        <v>0</v>
      </c>
      <c r="T492">
        <f t="shared" si="143"/>
        <v>0</v>
      </c>
      <c r="U492">
        <f t="shared" si="138"/>
        <v>0</v>
      </c>
      <c r="V492">
        <f t="shared" si="144"/>
        <v>0</v>
      </c>
      <c r="W492">
        <f>IF(ABS(V492)&gt;0,V492*(C492-A492),0)</f>
        <v>0</v>
      </c>
      <c r="X492">
        <f>SUM($W$34:W492)</f>
        <v>111.71285125000048</v>
      </c>
      <c r="Y492">
        <f>IF(P492="close",X492,0)</f>
        <v>0</v>
      </c>
      <c r="Z492">
        <f t="shared" si="145"/>
        <v>0</v>
      </c>
    </row>
    <row r="493" spans="1:26">
      <c r="A493">
        <v>112.445672</v>
      </c>
      <c r="B493" s="2">
        <f t="shared" si="128"/>
        <v>1.1692009103883546E-2</v>
      </c>
      <c r="C493">
        <v>116.69585619999999</v>
      </c>
      <c r="D493" s="3">
        <f t="shared" si="129"/>
        <v>9.9381853043349518E-3</v>
      </c>
      <c r="E493" s="3">
        <f t="shared" si="130"/>
        <v>6.3918815776762951E-3</v>
      </c>
      <c r="F493" s="3">
        <f>STDEV($E$3:E493)</f>
        <v>1.2771450420017471E-2</v>
      </c>
      <c r="G493" s="11">
        <f t="shared" si="136"/>
        <v>0.50048204138645913</v>
      </c>
      <c r="H493" s="3">
        <f t="shared" si="131"/>
        <v>1.7803246235044137E-3</v>
      </c>
      <c r="I493" s="5">
        <f t="shared" si="132"/>
        <v>0.15104154362723393</v>
      </c>
      <c r="J493" s="6">
        <f t="shared" si="133"/>
        <v>1.2025113236899502E-2</v>
      </c>
      <c r="K493" s="4">
        <f t="shared" si="134"/>
        <v>3.5463037266586566E-3</v>
      </c>
      <c r="L493">
        <f t="shared" si="137"/>
        <v>0.50048204138645913</v>
      </c>
      <c r="M493">
        <f>RSQ($D$3:D493,$B$3:B493)</f>
        <v>5.0052918890593094E-2</v>
      </c>
      <c r="N493">
        <v>461</v>
      </c>
      <c r="O493" t="str">
        <f t="shared" si="135"/>
        <v/>
      </c>
      <c r="P493" t="str">
        <f t="shared" si="139"/>
        <v/>
      </c>
      <c r="Q493">
        <f t="shared" si="140"/>
        <v>0</v>
      </c>
      <c r="R493">
        <f t="shared" si="141"/>
        <v>0</v>
      </c>
      <c r="S493">
        <f t="shared" si="142"/>
        <v>0</v>
      </c>
      <c r="T493">
        <f t="shared" si="143"/>
        <v>0</v>
      </c>
      <c r="U493">
        <f t="shared" si="138"/>
        <v>0</v>
      </c>
      <c r="V493">
        <f t="shared" si="144"/>
        <v>0</v>
      </c>
      <c r="W493">
        <f>IF(ABS(V493)&gt;0,V493*(C493-A493),0)</f>
        <v>0</v>
      </c>
      <c r="X493">
        <f>SUM($W$34:W493)</f>
        <v>111.71285125000048</v>
      </c>
      <c r="Y493">
        <f>IF(P493="close",X493,0)</f>
        <v>0</v>
      </c>
      <c r="Z493">
        <f t="shared" si="145"/>
        <v>0</v>
      </c>
    </row>
    <row r="494" spans="1:26">
      <c r="A494">
        <v>113.303431</v>
      </c>
      <c r="B494" s="2">
        <f t="shared" si="128"/>
        <v>7.6282082248572579E-3</v>
      </c>
      <c r="C494">
        <v>117.0532231</v>
      </c>
      <c r="D494" s="3">
        <f t="shared" si="129"/>
        <v>3.062378662251097E-3</v>
      </c>
      <c r="E494" s="3">
        <f t="shared" si="130"/>
        <v>1.1814489300688864E-4</v>
      </c>
      <c r="F494" s="3">
        <f>STDEV($E$3:E494)</f>
        <v>1.2758439730613901E-2</v>
      </c>
      <c r="G494" s="11">
        <f t="shared" si="136"/>
        <v>9.2601364666401748E-3</v>
      </c>
      <c r="H494" s="3">
        <f t="shared" si="131"/>
        <v>1.7910269573602053E-3</v>
      </c>
      <c r="I494" s="5">
        <f t="shared" si="132"/>
        <v>0.15117662993600078</v>
      </c>
      <c r="J494" s="6">
        <f t="shared" si="133"/>
        <v>1.2027709737083957E-2</v>
      </c>
      <c r="K494" s="4">
        <f t="shared" si="134"/>
        <v>2.9442337692442084E-3</v>
      </c>
      <c r="L494">
        <f t="shared" si="137"/>
        <v>9.2601364666401748E-3</v>
      </c>
      <c r="M494">
        <f>RSQ($D$3:D494,$B$3:B494)</f>
        <v>5.0120769589725153E-2</v>
      </c>
      <c r="N494">
        <v>462</v>
      </c>
      <c r="O494" t="str">
        <f t="shared" si="135"/>
        <v/>
      </c>
      <c r="P494" t="str">
        <f t="shared" si="139"/>
        <v/>
      </c>
      <c r="Q494">
        <f t="shared" si="140"/>
        <v>0</v>
      </c>
      <c r="R494">
        <f t="shared" si="141"/>
        <v>0</v>
      </c>
      <c r="S494">
        <f t="shared" si="142"/>
        <v>0</v>
      </c>
      <c r="T494">
        <f t="shared" si="143"/>
        <v>0</v>
      </c>
      <c r="U494">
        <f t="shared" si="138"/>
        <v>0</v>
      </c>
      <c r="V494">
        <f t="shared" si="144"/>
        <v>0</v>
      </c>
      <c r="W494">
        <f>IF(ABS(V494)&gt;0,V494*(C494-A494),0)</f>
        <v>0</v>
      </c>
      <c r="X494">
        <f>SUM($W$34:W494)</f>
        <v>111.71285125000048</v>
      </c>
      <c r="Y494">
        <f>IF(P494="close",X494,0)</f>
        <v>0</v>
      </c>
      <c r="Z494">
        <f t="shared" si="145"/>
        <v>0</v>
      </c>
    </row>
    <row r="495" spans="1:26">
      <c r="A495">
        <v>112.3506709</v>
      </c>
      <c r="B495" s="2">
        <f t="shared" si="128"/>
        <v>-8.4089254102111526E-3</v>
      </c>
      <c r="C495">
        <v>113.794484</v>
      </c>
      <c r="D495" s="3">
        <f t="shared" si="129"/>
        <v>-2.783980665971085E-2</v>
      </c>
      <c r="E495" s="3">
        <f t="shared" si="130"/>
        <v>-2.7100876837662415E-2</v>
      </c>
      <c r="F495" s="3">
        <f>STDEV($E$3:E495)</f>
        <v>1.2803698389422569E-2</v>
      </c>
      <c r="G495" s="11">
        <f t="shared" si="136"/>
        <v>-2.1166444267424382</v>
      </c>
      <c r="H495" s="3">
        <f t="shared" si="131"/>
        <v>9.3842687832077973E-4</v>
      </c>
      <c r="I495" s="5">
        <f t="shared" si="132"/>
        <v>0.19947337127433235</v>
      </c>
      <c r="J495" s="6">
        <f t="shared" si="133"/>
        <v>1.3174721642939646E-2</v>
      </c>
      <c r="K495" s="4">
        <f t="shared" si="134"/>
        <v>-7.3892982204843696E-4</v>
      </c>
      <c r="L495">
        <f t="shared" si="137"/>
        <v>-2.1166444267424382</v>
      </c>
      <c r="M495">
        <f>RSQ($D$3:D495,$B$3:B495)</f>
        <v>5.0967766049980844E-2</v>
      </c>
      <c r="N495">
        <v>463</v>
      </c>
      <c r="O495" t="str">
        <f t="shared" si="135"/>
        <v>buyY</v>
      </c>
      <c r="P495" t="str">
        <f t="shared" si="139"/>
        <v/>
      </c>
      <c r="Q495">
        <f t="shared" si="140"/>
        <v>-15</v>
      </c>
      <c r="R495">
        <f t="shared" si="141"/>
        <v>-5</v>
      </c>
      <c r="S495">
        <f t="shared" si="142"/>
        <v>15</v>
      </c>
      <c r="T495">
        <f t="shared" si="143"/>
        <v>5</v>
      </c>
      <c r="U495">
        <f t="shared" si="138"/>
        <v>30</v>
      </c>
      <c r="V495">
        <f t="shared" si="144"/>
        <v>-15</v>
      </c>
      <c r="W495">
        <f>IF(ABS(V495)&gt;0,V495*(C495-A495),0)</f>
        <v>-21.657196499999998</v>
      </c>
      <c r="X495">
        <f>SUM($W$34:W495)</f>
        <v>90.055654750000485</v>
      </c>
      <c r="Y495">
        <f>IF(P495="close",X495,0)</f>
        <v>0</v>
      </c>
      <c r="Z495">
        <f t="shared" si="145"/>
        <v>30</v>
      </c>
    </row>
    <row r="496" spans="1:26">
      <c r="A496">
        <v>111.3760154</v>
      </c>
      <c r="B496" s="2">
        <f t="shared" si="128"/>
        <v>-8.6751195359350292E-3</v>
      </c>
      <c r="C496">
        <v>116.29049809999999</v>
      </c>
      <c r="D496" s="3">
        <f t="shared" si="129"/>
        <v>2.1934403252797354E-2</v>
      </c>
      <c r="E496" s="3">
        <f t="shared" si="130"/>
        <v>2.1830084993451189E-2</v>
      </c>
      <c r="F496" s="3">
        <f>STDEV($E$3:E496)</f>
        <v>1.2828613922451361E-2</v>
      </c>
      <c r="G496" s="11">
        <f t="shared" si="136"/>
        <v>1.7016713672586523</v>
      </c>
      <c r="H496" s="3">
        <f t="shared" si="131"/>
        <v>9.4001347526786105E-4</v>
      </c>
      <c r="I496" s="5">
        <f t="shared" si="132"/>
        <v>9.6332415070476893E-2</v>
      </c>
      <c r="J496" s="6">
        <f t="shared" si="133"/>
        <v>1.3313436515873389E-2</v>
      </c>
      <c r="K496" s="4">
        <f t="shared" si="134"/>
        <v>1.0431825934616493E-4</v>
      </c>
      <c r="L496">
        <f t="shared" si="137"/>
        <v>1.7016713672586523</v>
      </c>
      <c r="M496">
        <f>RSQ($D$3:D496,$B$3:B496)</f>
        <v>4.9585526640389455E-2</v>
      </c>
      <c r="N496">
        <v>464</v>
      </c>
      <c r="O496" t="str">
        <f t="shared" si="135"/>
        <v>sellY</v>
      </c>
      <c r="P496" t="str">
        <f t="shared" si="139"/>
        <v>close&amp;sell</v>
      </c>
      <c r="Q496">
        <f t="shared" si="140"/>
        <v>10</v>
      </c>
      <c r="R496">
        <f t="shared" si="141"/>
        <v>0</v>
      </c>
      <c r="S496">
        <f t="shared" si="142"/>
        <v>-10</v>
      </c>
      <c r="T496">
        <f t="shared" si="143"/>
        <v>0</v>
      </c>
      <c r="U496">
        <f t="shared" si="138"/>
        <v>20</v>
      </c>
      <c r="V496">
        <f t="shared" si="144"/>
        <v>25</v>
      </c>
      <c r="W496">
        <f>IF(ABS(V496)&gt;0,V496*(C496-A496),0)</f>
        <v>122.86206749999984</v>
      </c>
      <c r="X496">
        <f>SUM($W$34:W496)</f>
        <v>212.91772225000034</v>
      </c>
      <c r="Y496">
        <f>IF(P496="close",X496,0)</f>
        <v>0</v>
      </c>
      <c r="Z496">
        <f t="shared" si="145"/>
        <v>10</v>
      </c>
    </row>
    <row r="497" spans="1:26">
      <c r="A497">
        <v>110.8055087</v>
      </c>
      <c r="B497" s="2">
        <f t="shared" si="128"/>
        <v>-5.1223479126188574E-3</v>
      </c>
      <c r="C497">
        <v>114.7316532</v>
      </c>
      <c r="D497" s="3">
        <f t="shared" si="129"/>
        <v>-1.3404748672239087E-2</v>
      </c>
      <c r="E497" s="3">
        <f t="shared" si="130"/>
        <v>-1.2940504729198917E-2</v>
      </c>
      <c r="F497" s="3">
        <f>STDEV($E$3:E497)</f>
        <v>1.282875583849862E-2</v>
      </c>
      <c r="G497" s="11">
        <f t="shared" si="136"/>
        <v>-1.0087108128104632</v>
      </c>
      <c r="H497" s="3">
        <f t="shared" si="131"/>
        <v>-3.1140273435163946E-5</v>
      </c>
      <c r="I497" s="5">
        <f t="shared" si="132"/>
        <v>8.4551786991676023E-2</v>
      </c>
      <c r="J497" s="6">
        <f t="shared" si="133"/>
        <v>1.3248281561416796E-2</v>
      </c>
      <c r="K497" s="4">
        <f t="shared" si="134"/>
        <v>-4.6424394304016986E-4</v>
      </c>
      <c r="L497">
        <f t="shared" si="137"/>
        <v>-1.0087108128104632</v>
      </c>
      <c r="M497">
        <f>RSQ($D$3:D497,$B$3:B497)</f>
        <v>4.9865006608544475E-2</v>
      </c>
      <c r="N497">
        <v>465</v>
      </c>
      <c r="O497" t="str">
        <f t="shared" si="135"/>
        <v/>
      </c>
      <c r="P497" t="str">
        <f t="shared" si="139"/>
        <v>close</v>
      </c>
      <c r="Q497">
        <f t="shared" si="140"/>
        <v>0</v>
      </c>
      <c r="R497">
        <f t="shared" si="141"/>
        <v>0</v>
      </c>
      <c r="S497">
        <f t="shared" si="142"/>
        <v>0</v>
      </c>
      <c r="T497">
        <f t="shared" si="143"/>
        <v>0</v>
      </c>
      <c r="U497">
        <f t="shared" si="138"/>
        <v>0</v>
      </c>
      <c r="V497">
        <f t="shared" si="144"/>
        <v>-10</v>
      </c>
      <c r="W497">
        <f>IF(ABS(V497)&gt;0,V497*(C497-A497),0)</f>
        <v>-39.261444999999924</v>
      </c>
      <c r="X497">
        <f>SUM($W$34:W497)</f>
        <v>173.65627725000041</v>
      </c>
      <c r="Y497">
        <f>IF(P497="close",X497,0)</f>
        <v>173.65627725000041</v>
      </c>
      <c r="Z497">
        <f t="shared" si="145"/>
        <v>20</v>
      </c>
    </row>
    <row r="498" spans="1:26">
      <c r="A498">
        <v>112.6413843</v>
      </c>
      <c r="B498" s="2">
        <f t="shared" si="128"/>
        <v>1.6568450626137456E-2</v>
      </c>
      <c r="C498">
        <v>114.1426889</v>
      </c>
      <c r="D498" s="3">
        <f t="shared" si="129"/>
        <v>-5.1334072470246659E-3</v>
      </c>
      <c r="E498" s="3">
        <f t="shared" si="130"/>
        <v>-5.761082192018754E-3</v>
      </c>
      <c r="F498" s="3">
        <f>STDEV($E$3:E498)</f>
        <v>1.2818351738694413E-2</v>
      </c>
      <c r="G498" s="11">
        <f t="shared" si="136"/>
        <v>-0.44944017058198915</v>
      </c>
      <c r="H498" s="3">
        <f t="shared" si="131"/>
        <v>6.5070984459652888E-5</v>
      </c>
      <c r="I498" s="5">
        <f t="shared" si="132"/>
        <v>3.395634107433694E-2</v>
      </c>
      <c r="J498" s="6">
        <f t="shared" si="133"/>
        <v>1.3070603364273169E-2</v>
      </c>
      <c r="K498" s="4">
        <f t="shared" si="134"/>
        <v>6.276749449940878E-4</v>
      </c>
      <c r="L498">
        <f t="shared" si="137"/>
        <v>-0.44944017058198915</v>
      </c>
      <c r="M498">
        <f>RSQ($D$3:D498,$B$3:B498)</f>
        <v>4.9192088673460324E-2</v>
      </c>
      <c r="N498">
        <v>466</v>
      </c>
      <c r="O498" t="str">
        <f t="shared" si="135"/>
        <v/>
      </c>
      <c r="P498" t="str">
        <f t="shared" si="139"/>
        <v/>
      </c>
      <c r="Q498">
        <f t="shared" si="140"/>
        <v>0</v>
      </c>
      <c r="R498">
        <f t="shared" si="141"/>
        <v>0</v>
      </c>
      <c r="S498">
        <f t="shared" si="142"/>
        <v>0</v>
      </c>
      <c r="T498">
        <f t="shared" si="143"/>
        <v>0</v>
      </c>
      <c r="U498">
        <f t="shared" si="138"/>
        <v>0</v>
      </c>
      <c r="V498">
        <f t="shared" si="144"/>
        <v>0</v>
      </c>
      <c r="W498">
        <f>IF(ABS(V498)&gt;0,V498*(C498-A498),0)</f>
        <v>0</v>
      </c>
      <c r="X498">
        <f>SUM($W$34:W498)</f>
        <v>173.65627725000041</v>
      </c>
      <c r="Y498">
        <f>IF(P498="close",X498,0)</f>
        <v>0</v>
      </c>
      <c r="Z498">
        <f t="shared" si="145"/>
        <v>0</v>
      </c>
    </row>
    <row r="499" spans="1:26">
      <c r="A499">
        <v>113.5764235</v>
      </c>
      <c r="B499" s="2">
        <f t="shared" si="128"/>
        <v>8.3010272450993444E-3</v>
      </c>
      <c r="C499">
        <v>116.2832844</v>
      </c>
      <c r="D499" s="3">
        <f t="shared" si="129"/>
        <v>1.8753680333178164E-2</v>
      </c>
      <c r="E499" s="3">
        <f t="shared" si="130"/>
        <v>1.7802779777622804E-2</v>
      </c>
      <c r="F499" s="3">
        <f>STDEV($E$3:E499)</f>
        <v>1.2830485144373158E-2</v>
      </c>
      <c r="G499" s="11">
        <f t="shared" si="136"/>
        <v>1.3875375387056395</v>
      </c>
      <c r="H499" s="3">
        <f t="shared" si="131"/>
        <v>1.4449264956701801E-4</v>
      </c>
      <c r="I499" s="5">
        <f t="shared" si="132"/>
        <v>9.7145555866524624E-2</v>
      </c>
      <c r="J499" s="6">
        <f t="shared" si="133"/>
        <v>1.3096534233469539E-2</v>
      </c>
      <c r="K499" s="4">
        <f t="shared" si="134"/>
        <v>9.5090055555535939E-4</v>
      </c>
      <c r="L499">
        <f t="shared" si="137"/>
        <v>1.3875375387056395</v>
      </c>
      <c r="M499">
        <f>RSQ($D$3:D499,$B$3:B499)</f>
        <v>4.9754379300502638E-2</v>
      </c>
      <c r="N499">
        <v>467</v>
      </c>
      <c r="O499" t="str">
        <f t="shared" si="135"/>
        <v/>
      </c>
      <c r="P499" t="str">
        <f t="shared" si="139"/>
        <v/>
      </c>
      <c r="Q499">
        <f t="shared" si="140"/>
        <v>0</v>
      </c>
      <c r="R499">
        <f t="shared" si="141"/>
        <v>0</v>
      </c>
      <c r="S499">
        <f t="shared" si="142"/>
        <v>0</v>
      </c>
      <c r="T499">
        <f t="shared" si="143"/>
        <v>0</v>
      </c>
      <c r="U499">
        <f t="shared" si="138"/>
        <v>0</v>
      </c>
      <c r="V499">
        <f t="shared" si="144"/>
        <v>0</v>
      </c>
      <c r="W499">
        <f>IF(ABS(V499)&gt;0,V499*(C499-A499),0)</f>
        <v>0</v>
      </c>
      <c r="X499">
        <f>SUM($W$34:W499)</f>
        <v>173.65627725000041</v>
      </c>
      <c r="Y499">
        <f>IF(P499="close",X499,0)</f>
        <v>0</v>
      </c>
      <c r="Z499">
        <f t="shared" si="145"/>
        <v>0</v>
      </c>
    </row>
    <row r="500" spans="1:26">
      <c r="A500">
        <v>116.9536264</v>
      </c>
      <c r="B500" s="2">
        <f t="shared" si="128"/>
        <v>2.9735069972510627E-2</v>
      </c>
      <c r="C500">
        <v>115.9933965</v>
      </c>
      <c r="D500" s="3">
        <f t="shared" si="129"/>
        <v>-2.4929455810933092E-3</v>
      </c>
      <c r="E500" s="3">
        <f t="shared" si="130"/>
        <v>-4.1618893477228941E-3</v>
      </c>
      <c r="F500" s="3">
        <f>STDEV($E$3:E500)</f>
        <v>1.2818907590837661E-2</v>
      </c>
      <c r="G500" s="11">
        <f t="shared" si="136"/>
        <v>-0.32466802012814355</v>
      </c>
      <c r="H500" s="3">
        <f t="shared" si="131"/>
        <v>-3.1694994647543266E-4</v>
      </c>
      <c r="I500" s="5">
        <f t="shared" si="132"/>
        <v>6.6786246507606339E-2</v>
      </c>
      <c r="J500" s="6">
        <f t="shared" si="133"/>
        <v>1.3012814357380286E-2</v>
      </c>
      <c r="K500" s="4">
        <f t="shared" si="134"/>
        <v>1.6689437666295853E-3</v>
      </c>
      <c r="L500">
        <f t="shared" si="137"/>
        <v>-0.32466802012814355</v>
      </c>
      <c r="M500">
        <f>RSQ($D$3:D500,$B$3:B500)</f>
        <v>4.8744316963790051E-2</v>
      </c>
      <c r="N500">
        <v>468</v>
      </c>
      <c r="O500" t="str">
        <f t="shared" si="135"/>
        <v/>
      </c>
      <c r="P500" t="str">
        <f t="shared" si="139"/>
        <v/>
      </c>
      <c r="Q500">
        <f t="shared" si="140"/>
        <v>0</v>
      </c>
      <c r="R500">
        <f t="shared" si="141"/>
        <v>0</v>
      </c>
      <c r="S500">
        <f t="shared" si="142"/>
        <v>0</v>
      </c>
      <c r="T500">
        <f t="shared" si="143"/>
        <v>0</v>
      </c>
      <c r="U500">
        <f t="shared" si="138"/>
        <v>0</v>
      </c>
      <c r="V500">
        <f t="shared" si="144"/>
        <v>0</v>
      </c>
      <c r="W500">
        <f>IF(ABS(V500)&gt;0,V500*(C500-A500),0)</f>
        <v>0</v>
      </c>
      <c r="X500">
        <f>SUM($W$34:W500)</f>
        <v>173.65627725000041</v>
      </c>
      <c r="Y500">
        <f>IF(P500="close",X500,0)</f>
        <v>0</v>
      </c>
      <c r="Z500">
        <f t="shared" si="145"/>
        <v>0</v>
      </c>
    </row>
    <row r="501" spans="1:26">
      <c r="A501">
        <v>115.91590119999999</v>
      </c>
      <c r="B501" s="2">
        <f t="shared" si="128"/>
        <v>-8.872963002026342E-3</v>
      </c>
      <c r="C501">
        <v>115.9086331</v>
      </c>
      <c r="D501" s="3">
        <f t="shared" si="129"/>
        <v>-7.3076056532235382E-4</v>
      </c>
      <c r="E501" s="3">
        <f t="shared" si="130"/>
        <v>-9.0905467208187102E-4</v>
      </c>
      <c r="F501" s="3">
        <f>STDEV($E$3:E501)</f>
        <v>1.2806089984547006E-2</v>
      </c>
      <c r="G501" s="11">
        <f t="shared" si="136"/>
        <v>-7.0986122476010952E-2</v>
      </c>
      <c r="H501" s="3">
        <f t="shared" si="131"/>
        <v>3.3773847671642163E-4</v>
      </c>
      <c r="I501" s="5">
        <f t="shared" si="132"/>
        <v>1.7969687230803475E-2</v>
      </c>
      <c r="J501" s="6">
        <f t="shared" si="133"/>
        <v>1.2431291063585813E-2</v>
      </c>
      <c r="K501" s="4">
        <f t="shared" si="134"/>
        <v>1.782941067595172E-4</v>
      </c>
      <c r="L501">
        <f t="shared" si="137"/>
        <v>-7.0986122476010952E-2</v>
      </c>
      <c r="M501">
        <f>RSQ($D$3:D501,$B$3:B501)</f>
        <v>4.8744949916137134E-2</v>
      </c>
      <c r="N501">
        <v>469</v>
      </c>
      <c r="O501" t="str">
        <f t="shared" si="135"/>
        <v/>
      </c>
      <c r="P501" t="str">
        <f t="shared" si="139"/>
        <v/>
      </c>
      <c r="Q501">
        <f t="shared" si="140"/>
        <v>0</v>
      </c>
      <c r="R501">
        <f t="shared" si="141"/>
        <v>0</v>
      </c>
      <c r="S501">
        <f t="shared" si="142"/>
        <v>0</v>
      </c>
      <c r="T501">
        <f t="shared" si="143"/>
        <v>0</v>
      </c>
      <c r="U501">
        <f t="shared" si="138"/>
        <v>0</v>
      </c>
      <c r="V501">
        <f t="shared" si="144"/>
        <v>0</v>
      </c>
      <c r="W501">
        <f>IF(ABS(V501)&gt;0,V501*(C501-A501),0)</f>
        <v>0</v>
      </c>
      <c r="X501">
        <f>SUM($W$34:W501)</f>
        <v>173.65627725000041</v>
      </c>
      <c r="Y501">
        <f>IF(P501="close",X501,0)</f>
        <v>0</v>
      </c>
      <c r="Z501">
        <f t="shared" si="145"/>
        <v>0</v>
      </c>
    </row>
    <row r="502" spans="1:26">
      <c r="A502">
        <v>118.1143982</v>
      </c>
      <c r="B502" s="2">
        <f t="shared" si="128"/>
        <v>1.8966310723899229E-2</v>
      </c>
      <c r="C502">
        <v>114.88771869999999</v>
      </c>
      <c r="D502" s="3">
        <f t="shared" si="129"/>
        <v>-8.8079237300574247E-3</v>
      </c>
      <c r="E502" s="3">
        <f t="shared" si="130"/>
        <v>-8.3071472373833152E-3</v>
      </c>
      <c r="F502" s="3">
        <f>STDEV($E$3:E502)</f>
        <v>1.2798592232679658E-2</v>
      </c>
      <c r="G502" s="11">
        <f t="shared" si="136"/>
        <v>-0.64906726352075028</v>
      </c>
      <c r="H502" s="3">
        <f t="shared" si="131"/>
        <v>-3.4340484564972213E-4</v>
      </c>
      <c r="I502" s="5">
        <f t="shared" si="132"/>
        <v>-8.2974306028892053E-3</v>
      </c>
      <c r="J502" s="6">
        <f t="shared" si="133"/>
        <v>1.2346933155927728E-2</v>
      </c>
      <c r="K502" s="4">
        <f t="shared" si="134"/>
        <v>-5.0077649267410928E-4</v>
      </c>
      <c r="L502">
        <f t="shared" si="137"/>
        <v>-0.64906726352075028</v>
      </c>
      <c r="M502">
        <f>RSQ($D$3:D502,$B$3:B502)</f>
        <v>4.7583244342025439E-2</v>
      </c>
      <c r="N502">
        <v>470</v>
      </c>
      <c r="O502" t="str">
        <f t="shared" si="135"/>
        <v/>
      </c>
      <c r="P502" t="str">
        <f t="shared" si="139"/>
        <v/>
      </c>
      <c r="Q502">
        <f t="shared" si="140"/>
        <v>0</v>
      </c>
      <c r="R502">
        <f t="shared" si="141"/>
        <v>0</v>
      </c>
      <c r="S502">
        <f t="shared" si="142"/>
        <v>0</v>
      </c>
      <c r="T502">
        <f t="shared" si="143"/>
        <v>0</v>
      </c>
      <c r="U502">
        <f t="shared" si="138"/>
        <v>0</v>
      </c>
      <c r="V502">
        <f t="shared" si="144"/>
        <v>0</v>
      </c>
      <c r="W502">
        <f>IF(ABS(V502)&gt;0,V502*(C502-A502),0)</f>
        <v>0</v>
      </c>
      <c r="X502">
        <f>SUM($W$34:W502)</f>
        <v>173.65627725000041</v>
      </c>
      <c r="Y502">
        <f>IF(P502="close",X502,0)</f>
        <v>0</v>
      </c>
      <c r="Z502">
        <f t="shared" si="145"/>
        <v>0</v>
      </c>
    </row>
    <row r="503" spans="1:26">
      <c r="A503">
        <v>117.46190319999999</v>
      </c>
      <c r="B503" s="2">
        <f t="shared" si="128"/>
        <v>-5.5242630021714138E-3</v>
      </c>
      <c r="C503">
        <v>113.19279109999999</v>
      </c>
      <c r="D503" s="3">
        <f t="shared" si="129"/>
        <v>-1.4752905003065395E-2</v>
      </c>
      <c r="E503" s="3">
        <f t="shared" si="130"/>
        <v>-1.3381173532023255E-2</v>
      </c>
      <c r="F503" s="3">
        <f>STDEV($E$3:E503)</f>
        <v>1.2799636973273864E-2</v>
      </c>
      <c r="G503" s="11">
        <f t="shared" si="136"/>
        <v>-1.0454338322222467</v>
      </c>
      <c r="H503" s="3">
        <f t="shared" si="131"/>
        <v>-1.2369571054173972E-3</v>
      </c>
      <c r="I503" s="5">
        <f t="shared" si="132"/>
        <v>2.4396804708929978E-2</v>
      </c>
      <c r="J503" s="6">
        <f t="shared" si="133"/>
        <v>1.2411757991918038E-2</v>
      </c>
      <c r="K503" s="4">
        <f t="shared" si="134"/>
        <v>-1.3717314710421404E-3</v>
      </c>
      <c r="L503">
        <f t="shared" si="137"/>
        <v>-1.0454338322222467</v>
      </c>
      <c r="M503">
        <f>RSQ($D$3:D503,$B$3:B503)</f>
        <v>4.7909476377864059E-2</v>
      </c>
      <c r="N503">
        <v>471</v>
      </c>
      <c r="O503" t="str">
        <f t="shared" si="135"/>
        <v/>
      </c>
      <c r="P503" t="str">
        <f t="shared" si="139"/>
        <v/>
      </c>
      <c r="Q503">
        <f t="shared" si="140"/>
        <v>0</v>
      </c>
      <c r="R503">
        <f t="shared" si="141"/>
        <v>0</v>
      </c>
      <c r="S503">
        <f t="shared" si="142"/>
        <v>0</v>
      </c>
      <c r="T503">
        <f t="shared" si="143"/>
        <v>0</v>
      </c>
      <c r="U503">
        <f t="shared" si="138"/>
        <v>0</v>
      </c>
      <c r="V503">
        <f t="shared" si="144"/>
        <v>0</v>
      </c>
      <c r="W503">
        <f>IF(ABS(V503)&gt;0,V503*(C503-A503),0)</f>
        <v>0</v>
      </c>
      <c r="X503">
        <f>SUM($W$34:W503)</f>
        <v>173.65627725000041</v>
      </c>
      <c r="Y503">
        <f>IF(P503="close",X503,0)</f>
        <v>0</v>
      </c>
      <c r="Z503">
        <f t="shared" si="145"/>
        <v>0</v>
      </c>
    </row>
    <row r="504" spans="1:26">
      <c r="A504">
        <v>118.6095272</v>
      </c>
      <c r="B504" s="2">
        <f t="shared" si="128"/>
        <v>9.7701805328828314E-3</v>
      </c>
      <c r="C504">
        <v>113.05847439999999</v>
      </c>
      <c r="D504" s="3">
        <f t="shared" si="129"/>
        <v>-1.1866188535039968E-3</v>
      </c>
      <c r="E504" s="3">
        <f t="shared" si="130"/>
        <v>-5.0112047313624988E-4</v>
      </c>
      <c r="F504" s="3">
        <f>STDEV($E$3:E504)</f>
        <v>1.2786870074215586E-2</v>
      </c>
      <c r="G504" s="11">
        <f t="shared" si="136"/>
        <v>-3.9190237347194699E-2</v>
      </c>
      <c r="H504" s="3">
        <f t="shared" si="131"/>
        <v>-1.0551182553342135E-3</v>
      </c>
      <c r="I504" s="5">
        <f t="shared" si="132"/>
        <v>3.7831427343892172E-2</v>
      </c>
      <c r="J504" s="6">
        <f t="shared" si="133"/>
        <v>1.2367124122231477E-2</v>
      </c>
      <c r="K504" s="4">
        <f t="shared" si="134"/>
        <v>-6.8549838036774694E-4</v>
      </c>
      <c r="L504">
        <f t="shared" si="137"/>
        <v>-3.9190237347194699E-2</v>
      </c>
      <c r="M504">
        <f>RSQ($D$3:D504,$B$3:B504)</f>
        <v>4.7779724562807907E-2</v>
      </c>
      <c r="N504">
        <v>472</v>
      </c>
      <c r="O504" t="str">
        <f t="shared" si="135"/>
        <v/>
      </c>
      <c r="P504" t="str">
        <f t="shared" si="139"/>
        <v/>
      </c>
      <c r="Q504">
        <f t="shared" si="140"/>
        <v>0</v>
      </c>
      <c r="R504">
        <f t="shared" si="141"/>
        <v>0</v>
      </c>
      <c r="S504">
        <f t="shared" si="142"/>
        <v>0</v>
      </c>
      <c r="T504">
        <f t="shared" si="143"/>
        <v>0</v>
      </c>
      <c r="U504">
        <f t="shared" si="138"/>
        <v>0</v>
      </c>
      <c r="V504">
        <f t="shared" si="144"/>
        <v>0</v>
      </c>
      <c r="W504">
        <f>IF(ABS(V504)&gt;0,V504*(C504-A504),0)</f>
        <v>0</v>
      </c>
      <c r="X504">
        <f>SUM($W$34:W504)</f>
        <v>173.65627725000041</v>
      </c>
      <c r="Y504">
        <f>IF(P504="close",X504,0)</f>
        <v>0</v>
      </c>
      <c r="Z504">
        <f t="shared" si="145"/>
        <v>0</v>
      </c>
    </row>
    <row r="505" spans="1:26">
      <c r="A505">
        <v>118.4418625</v>
      </c>
      <c r="B505" s="2">
        <f t="shared" si="128"/>
        <v>-1.4135854341387436E-3</v>
      </c>
      <c r="C505">
        <v>113.3778484</v>
      </c>
      <c r="D505" s="3">
        <f t="shared" si="129"/>
        <v>2.824856798173906E-3</v>
      </c>
      <c r="E505" s="3">
        <f t="shared" si="130"/>
        <v>3.9903660498643353E-3</v>
      </c>
      <c r="F505" s="3">
        <f>STDEV($E$3:E505)</f>
        <v>1.277541987481101E-2</v>
      </c>
      <c r="G505" s="11">
        <f t="shared" si="136"/>
        <v>0.31234715484631898</v>
      </c>
      <c r="H505" s="3">
        <f t="shared" si="131"/>
        <v>-1.141361478623734E-3</v>
      </c>
      <c r="I505" s="5">
        <f t="shared" si="132"/>
        <v>1.7082641404979799E-2</v>
      </c>
      <c r="J505" s="6">
        <f t="shared" si="133"/>
        <v>1.2317359639469441E-2</v>
      </c>
      <c r="K505" s="4">
        <f t="shared" si="134"/>
        <v>-1.1655092516904288E-3</v>
      </c>
      <c r="L505">
        <f t="shared" si="137"/>
        <v>0.31234715484631898</v>
      </c>
      <c r="M505">
        <f>RSQ($D$3:D505,$B$3:B505)</f>
        <v>4.7750419912948254E-2</v>
      </c>
      <c r="N505">
        <v>473</v>
      </c>
      <c r="O505" t="str">
        <f t="shared" si="135"/>
        <v/>
      </c>
      <c r="P505" t="str">
        <f t="shared" si="139"/>
        <v/>
      </c>
      <c r="Q505">
        <f t="shared" si="140"/>
        <v>0</v>
      </c>
      <c r="R505">
        <f t="shared" si="141"/>
        <v>0</v>
      </c>
      <c r="S505">
        <f t="shared" si="142"/>
        <v>0</v>
      </c>
      <c r="T505">
        <f t="shared" si="143"/>
        <v>0</v>
      </c>
      <c r="U505">
        <f t="shared" si="138"/>
        <v>0</v>
      </c>
      <c r="V505">
        <f t="shared" si="144"/>
        <v>0</v>
      </c>
      <c r="W505">
        <f>IF(ABS(V505)&gt;0,V505*(C505-A505),0)</f>
        <v>0</v>
      </c>
      <c r="X505">
        <f>SUM($W$34:W505)</f>
        <v>173.65627725000041</v>
      </c>
      <c r="Y505">
        <f>IF(P505="close",X505,0)</f>
        <v>0</v>
      </c>
      <c r="Z505">
        <f t="shared" si="145"/>
        <v>0</v>
      </c>
    </row>
    <row r="506" spans="1:26">
      <c r="A506">
        <v>118.5341931</v>
      </c>
      <c r="B506" s="2">
        <f t="shared" si="128"/>
        <v>7.7954363475157969E-4</v>
      </c>
      <c r="C506">
        <v>113.68255809999999</v>
      </c>
      <c r="D506" s="3">
        <f t="shared" si="129"/>
        <v>2.6875593804264629E-3</v>
      </c>
      <c r="E506" s="3">
        <f t="shared" si="130"/>
        <v>3.4622404797544771E-3</v>
      </c>
      <c r="F506" s="3">
        <f>STDEV($E$3:E506)</f>
        <v>1.2763687677444175E-2</v>
      </c>
      <c r="G506" s="11">
        <f t="shared" si="136"/>
        <v>0.27125706670752403</v>
      </c>
      <c r="H506" s="3">
        <f t="shared" si="131"/>
        <v>-7.646191766461244E-4</v>
      </c>
      <c r="I506" s="5">
        <f t="shared" si="132"/>
        <v>-1.2907452813845645E-2</v>
      </c>
      <c r="J506" s="6">
        <f t="shared" si="133"/>
        <v>1.2259475766416611E-2</v>
      </c>
      <c r="K506" s="4">
        <f t="shared" si="134"/>
        <v>-7.7468109932801418E-4</v>
      </c>
      <c r="L506">
        <f t="shared" si="137"/>
        <v>0.27125706670752403</v>
      </c>
      <c r="M506">
        <f>RSQ($D$3:D506,$B$3:B506)</f>
        <v>4.7751866061072422E-2</v>
      </c>
      <c r="N506">
        <v>474</v>
      </c>
      <c r="O506" t="str">
        <f t="shared" si="135"/>
        <v/>
      </c>
      <c r="P506" t="str">
        <f t="shared" si="139"/>
        <v/>
      </c>
      <c r="Q506">
        <f t="shared" si="140"/>
        <v>0</v>
      </c>
      <c r="R506">
        <f t="shared" si="141"/>
        <v>0</v>
      </c>
      <c r="S506">
        <f t="shared" si="142"/>
        <v>0</v>
      </c>
      <c r="T506">
        <f t="shared" si="143"/>
        <v>0</v>
      </c>
      <c r="U506">
        <f t="shared" si="138"/>
        <v>0</v>
      </c>
      <c r="V506">
        <f t="shared" si="144"/>
        <v>0</v>
      </c>
      <c r="W506">
        <f>IF(ABS(V506)&gt;0,V506*(C506-A506),0)</f>
        <v>0</v>
      </c>
      <c r="X506">
        <f>SUM($W$34:W506)</f>
        <v>173.65627725000041</v>
      </c>
      <c r="Y506">
        <f>IF(P506="close",X506,0)</f>
        <v>0</v>
      </c>
      <c r="Z506">
        <f t="shared" si="145"/>
        <v>0</v>
      </c>
    </row>
    <row r="507" spans="1:26">
      <c r="A507">
        <v>116.94465630000001</v>
      </c>
      <c r="B507" s="2">
        <f t="shared" si="128"/>
        <v>-1.3409943227596751E-2</v>
      </c>
      <c r="C507">
        <v>113.9973402</v>
      </c>
      <c r="D507" s="3">
        <f t="shared" si="129"/>
        <v>2.7689568677994251E-3</v>
      </c>
      <c r="E507" s="3">
        <f t="shared" si="130"/>
        <v>3.8070082091025111E-3</v>
      </c>
      <c r="F507" s="3">
        <f>STDEV($E$3:E507)</f>
        <v>1.2752185760336042E-2</v>
      </c>
      <c r="G507" s="11">
        <f t="shared" si="136"/>
        <v>0.29853770017558073</v>
      </c>
      <c r="H507" s="3">
        <f t="shared" si="131"/>
        <v>-1.1208730138673457E-3</v>
      </c>
      <c r="I507" s="5">
        <f t="shared" si="132"/>
        <v>-6.1761389409776633E-3</v>
      </c>
      <c r="J507" s="6">
        <f t="shared" si="133"/>
        <v>1.199181991265503E-2</v>
      </c>
      <c r="K507" s="4">
        <f t="shared" si="134"/>
        <v>-1.0380513413030857E-3</v>
      </c>
      <c r="L507">
        <f t="shared" si="137"/>
        <v>0.29853770017558073</v>
      </c>
      <c r="M507">
        <f>RSQ($D$3:D507,$B$3:B507)</f>
        <v>4.7457334655671791E-2</v>
      </c>
      <c r="N507">
        <v>475</v>
      </c>
      <c r="O507" t="str">
        <f t="shared" si="135"/>
        <v/>
      </c>
      <c r="P507" t="str">
        <f t="shared" si="139"/>
        <v/>
      </c>
      <c r="Q507">
        <f t="shared" si="140"/>
        <v>0</v>
      </c>
      <c r="R507">
        <f t="shared" si="141"/>
        <v>0</v>
      </c>
      <c r="S507">
        <f t="shared" si="142"/>
        <v>0</v>
      </c>
      <c r="T507">
        <f t="shared" si="143"/>
        <v>0</v>
      </c>
      <c r="U507">
        <f t="shared" si="138"/>
        <v>0</v>
      </c>
      <c r="V507">
        <f t="shared" si="144"/>
        <v>0</v>
      </c>
      <c r="W507">
        <f>IF(ABS(V507)&gt;0,V507*(C507-A507),0)</f>
        <v>0</v>
      </c>
      <c r="X507">
        <f>SUM($W$34:W507)</f>
        <v>173.65627725000041</v>
      </c>
      <c r="Y507">
        <f>IF(P507="close",X507,0)</f>
        <v>0</v>
      </c>
      <c r="Z507">
        <f t="shared" si="145"/>
        <v>0</v>
      </c>
    </row>
    <row r="508" spans="1:26">
      <c r="A508">
        <v>116.09674149999999</v>
      </c>
      <c r="B508" s="2">
        <f t="shared" si="128"/>
        <v>-7.2505647271718246E-3</v>
      </c>
      <c r="C508">
        <v>111.6938157</v>
      </c>
      <c r="D508" s="3">
        <f t="shared" si="129"/>
        <v>-2.0206826720330751E-2</v>
      </c>
      <c r="E508" s="3">
        <f t="shared" si="130"/>
        <v>-1.7901060229023203E-2</v>
      </c>
      <c r="F508" s="3">
        <f>STDEV($E$3:E508)</f>
        <v>1.276421401355822E-2</v>
      </c>
      <c r="G508" s="11">
        <f t="shared" si="136"/>
        <v>-1.4024412478518924</v>
      </c>
      <c r="H508" s="3">
        <f t="shared" si="131"/>
        <v>-2.0465377412082191E-3</v>
      </c>
      <c r="I508" s="5">
        <f t="shared" si="132"/>
        <v>3.5752904753454308E-2</v>
      </c>
      <c r="J508" s="6">
        <f t="shared" si="133"/>
        <v>1.2377346066656462E-2</v>
      </c>
      <c r="K508" s="4">
        <f t="shared" si="134"/>
        <v>-2.3057664913075488E-3</v>
      </c>
      <c r="L508">
        <f t="shared" si="137"/>
        <v>-1.4024412478518924</v>
      </c>
      <c r="M508">
        <f>RSQ($D$3:D508,$B$3:B508)</f>
        <v>4.8015634823621797E-2</v>
      </c>
      <c r="N508">
        <v>476</v>
      </c>
      <c r="O508" t="str">
        <f t="shared" si="135"/>
        <v/>
      </c>
      <c r="P508" t="str">
        <f t="shared" si="139"/>
        <v/>
      </c>
      <c r="Q508">
        <f t="shared" si="140"/>
        <v>0</v>
      </c>
      <c r="R508">
        <f t="shared" si="141"/>
        <v>0</v>
      </c>
      <c r="S508">
        <f t="shared" si="142"/>
        <v>0</v>
      </c>
      <c r="T508">
        <f t="shared" si="143"/>
        <v>0</v>
      </c>
      <c r="U508">
        <f t="shared" si="138"/>
        <v>0</v>
      </c>
      <c r="V508">
        <f t="shared" si="144"/>
        <v>0</v>
      </c>
      <c r="W508">
        <f>IF(ABS(V508)&gt;0,V508*(C508-A508),0)</f>
        <v>0</v>
      </c>
      <c r="X508">
        <f>SUM($W$34:W508)</f>
        <v>173.65627725000041</v>
      </c>
      <c r="Y508">
        <f>IF(P508="close",X508,0)</f>
        <v>0</v>
      </c>
      <c r="Z508">
        <f t="shared" si="145"/>
        <v>0</v>
      </c>
    </row>
    <row r="509" spans="1:26">
      <c r="A509">
        <v>114.7535006</v>
      </c>
      <c r="B509" s="2">
        <f t="shared" si="128"/>
        <v>-1.1570013788888278E-2</v>
      </c>
      <c r="C509">
        <v>110.27450779999999</v>
      </c>
      <c r="D509" s="3">
        <f t="shared" si="129"/>
        <v>-1.2707130570345506E-2</v>
      </c>
      <c r="E509" s="3">
        <f t="shared" si="130"/>
        <v>-1.0001590358496935E-2</v>
      </c>
      <c r="F509" s="3">
        <f>STDEV($E$3:E509)</f>
        <v>1.275917964467552E-2</v>
      </c>
      <c r="G509" s="11">
        <f t="shared" si="136"/>
        <v>-0.78387409198918645</v>
      </c>
      <c r="H509" s="3">
        <f t="shared" si="131"/>
        <v>-2.1225832015539323E-3</v>
      </c>
      <c r="I509" s="5">
        <f t="shared" si="132"/>
        <v>5.0385161239349899E-2</v>
      </c>
      <c r="J509" s="6">
        <f t="shared" si="133"/>
        <v>1.2440227483998133E-2</v>
      </c>
      <c r="K509" s="4">
        <f t="shared" si="134"/>
        <v>-2.7055402118485701E-3</v>
      </c>
      <c r="L509">
        <f t="shared" si="137"/>
        <v>-0.78387409198918645</v>
      </c>
      <c r="M509">
        <f>RSQ($D$3:D509,$B$3:B509)</f>
        <v>4.8651576309432662E-2</v>
      </c>
      <c r="N509">
        <v>477</v>
      </c>
      <c r="O509" t="str">
        <f t="shared" si="135"/>
        <v/>
      </c>
      <c r="P509" t="str">
        <f t="shared" si="139"/>
        <v/>
      </c>
      <c r="Q509">
        <f t="shared" si="140"/>
        <v>0</v>
      </c>
      <c r="R509">
        <f t="shared" si="141"/>
        <v>0</v>
      </c>
      <c r="S509">
        <f t="shared" si="142"/>
        <v>0</v>
      </c>
      <c r="T509">
        <f t="shared" si="143"/>
        <v>0</v>
      </c>
      <c r="U509">
        <f t="shared" si="138"/>
        <v>0</v>
      </c>
      <c r="V509">
        <f t="shared" si="144"/>
        <v>0</v>
      </c>
      <c r="W509">
        <f>IF(ABS(V509)&gt;0,V509*(C509-A509),0)</f>
        <v>0</v>
      </c>
      <c r="X509">
        <f>SUM($W$34:W509)</f>
        <v>173.65627725000041</v>
      </c>
      <c r="Y509">
        <f>IF(P509="close",X509,0)</f>
        <v>0</v>
      </c>
      <c r="Z509">
        <f t="shared" si="145"/>
        <v>0</v>
      </c>
    </row>
    <row r="510" spans="1:26">
      <c r="A510">
        <v>112.6848644</v>
      </c>
      <c r="B510" s="2">
        <f t="shared" si="128"/>
        <v>-1.8026780788245517E-2</v>
      </c>
      <c r="C510">
        <v>109.12912660000001</v>
      </c>
      <c r="D510" s="3">
        <f t="shared" si="129"/>
        <v>-1.0386636248491047E-2</v>
      </c>
      <c r="E510" s="3">
        <f t="shared" si="130"/>
        <v>-4.3954733075776686E-3</v>
      </c>
      <c r="F510" s="3">
        <f>STDEV($E$3:E510)</f>
        <v>1.274800411530445E-2</v>
      </c>
      <c r="G510" s="11">
        <f t="shared" si="136"/>
        <v>-0.34479697902675921</v>
      </c>
      <c r="H510" s="3">
        <f t="shared" si="131"/>
        <v>-3.1694328985025413E-3</v>
      </c>
      <c r="I510" s="5">
        <f t="shared" si="132"/>
        <v>0.15652989158501138</v>
      </c>
      <c r="J510" s="6">
        <f t="shared" si="133"/>
        <v>1.1758751522931864E-2</v>
      </c>
      <c r="K510" s="4">
        <f t="shared" si="134"/>
        <v>-5.991162940913378E-3</v>
      </c>
      <c r="L510">
        <f t="shared" si="137"/>
        <v>-0.34479697902675921</v>
      </c>
      <c r="M510">
        <f>RSQ($D$3:D510,$B$3:B510)</f>
        <v>4.9412603945245562E-2</v>
      </c>
      <c r="N510">
        <v>478</v>
      </c>
      <c r="O510" t="str">
        <f t="shared" si="135"/>
        <v/>
      </c>
      <c r="P510" t="str">
        <f t="shared" si="139"/>
        <v/>
      </c>
      <c r="Q510">
        <f t="shared" si="140"/>
        <v>0</v>
      </c>
      <c r="R510">
        <f t="shared" si="141"/>
        <v>0</v>
      </c>
      <c r="S510">
        <f t="shared" si="142"/>
        <v>0</v>
      </c>
      <c r="T510">
        <f t="shared" si="143"/>
        <v>0</v>
      </c>
      <c r="U510">
        <f t="shared" si="138"/>
        <v>0</v>
      </c>
      <c r="V510">
        <f t="shared" si="144"/>
        <v>0</v>
      </c>
      <c r="W510">
        <f>IF(ABS(V510)&gt;0,V510*(C510-A510),0)</f>
        <v>0</v>
      </c>
      <c r="X510">
        <f>SUM($W$34:W510)</f>
        <v>173.65627725000041</v>
      </c>
      <c r="Y510">
        <f>IF(P510="close",X510,0)</f>
        <v>0</v>
      </c>
      <c r="Z510">
        <f t="shared" si="145"/>
        <v>0</v>
      </c>
    </row>
    <row r="511" spans="1:26">
      <c r="A511">
        <v>112.3184198</v>
      </c>
      <c r="B511" s="2">
        <f t="shared" si="128"/>
        <v>-3.2519416156833406E-3</v>
      </c>
      <c r="C511">
        <v>105.623206</v>
      </c>
      <c r="D511" s="3">
        <f t="shared" si="129"/>
        <v>-3.2126350766560702E-2</v>
      </c>
      <c r="E511" s="3">
        <f t="shared" si="130"/>
        <v>-2.7375962546752203E-2</v>
      </c>
      <c r="F511" s="3">
        <f>STDEV($E$3:E511)</f>
        <v>1.2792602369982076E-2</v>
      </c>
      <c r="G511" s="11">
        <f t="shared" si="136"/>
        <v>-2.1399838559033206</v>
      </c>
      <c r="H511" s="3">
        <f t="shared" si="131"/>
        <v>-4.2085150129779715E-3</v>
      </c>
      <c r="I511" s="5">
        <f t="shared" si="132"/>
        <v>0.1666306689570321</v>
      </c>
      <c r="J511" s="6">
        <f t="shared" si="133"/>
        <v>1.2852950860494152E-2</v>
      </c>
      <c r="K511" s="4">
        <f t="shared" si="134"/>
        <v>-4.7503882198084981E-3</v>
      </c>
      <c r="L511">
        <f t="shared" si="137"/>
        <v>-2.1399838559033206</v>
      </c>
      <c r="M511">
        <f>RSQ($D$3:D511,$B$3:B511)</f>
        <v>4.9437263585288688E-2</v>
      </c>
      <c r="N511">
        <v>479</v>
      </c>
      <c r="O511" t="str">
        <f t="shared" si="135"/>
        <v>buyY</v>
      </c>
      <c r="P511" t="str">
        <f t="shared" si="139"/>
        <v/>
      </c>
      <c r="Q511">
        <f t="shared" si="140"/>
        <v>-15</v>
      </c>
      <c r="R511">
        <f t="shared" si="141"/>
        <v>-5</v>
      </c>
      <c r="S511">
        <f t="shared" si="142"/>
        <v>15</v>
      </c>
      <c r="T511">
        <f t="shared" si="143"/>
        <v>5</v>
      </c>
      <c r="U511">
        <f t="shared" si="138"/>
        <v>30</v>
      </c>
      <c r="V511">
        <f t="shared" si="144"/>
        <v>-15</v>
      </c>
      <c r="W511">
        <f>IF(ABS(V511)&gt;0,V511*(C511-A511),0)</f>
        <v>100.42820700000007</v>
      </c>
      <c r="X511">
        <f>SUM($W$34:W511)</f>
        <v>274.08448425000051</v>
      </c>
      <c r="Y511">
        <f>IF(P511="close",X511,0)</f>
        <v>0</v>
      </c>
      <c r="Z511">
        <f t="shared" si="145"/>
        <v>30</v>
      </c>
    </row>
    <row r="512" spans="1:26">
      <c r="A512">
        <v>112.824952</v>
      </c>
      <c r="B512" s="2">
        <f t="shared" si="128"/>
        <v>4.5097874498408429E-3</v>
      </c>
      <c r="C512">
        <v>107.47295819999999</v>
      </c>
      <c r="D512" s="3">
        <f t="shared" si="129"/>
        <v>1.7512744311131756E-2</v>
      </c>
      <c r="E512" s="3">
        <f t="shared" si="130"/>
        <v>2.025082838537377E-2</v>
      </c>
      <c r="F512" s="3">
        <f>STDEV($E$3:E512)</f>
        <v>1.2812006489349466E-2</v>
      </c>
      <c r="G512" s="11">
        <f t="shared" si="136"/>
        <v>1.580613341259868</v>
      </c>
      <c r="H512" s="3">
        <f t="shared" si="131"/>
        <v>-3.6811750067849624E-3</v>
      </c>
      <c r="I512" s="5">
        <f t="shared" si="132"/>
        <v>0.20912092710183725</v>
      </c>
      <c r="J512" s="6">
        <f t="shared" si="133"/>
        <v>1.3454518414532221E-2</v>
      </c>
      <c r="K512" s="4">
        <f t="shared" si="134"/>
        <v>-2.7380840742420149E-3</v>
      </c>
      <c r="L512">
        <f t="shared" si="137"/>
        <v>1.580613341259868</v>
      </c>
      <c r="M512">
        <f>RSQ($D$3:D512,$B$3:B512)</f>
        <v>4.9645000648528149E-2</v>
      </c>
      <c r="N512">
        <v>480</v>
      </c>
      <c r="O512" t="str">
        <f t="shared" si="135"/>
        <v>sellY</v>
      </c>
      <c r="P512" t="str">
        <f t="shared" si="139"/>
        <v>close&amp;sell</v>
      </c>
      <c r="Q512">
        <f t="shared" si="140"/>
        <v>10</v>
      </c>
      <c r="R512">
        <f t="shared" si="141"/>
        <v>0</v>
      </c>
      <c r="S512">
        <f t="shared" si="142"/>
        <v>-10</v>
      </c>
      <c r="T512">
        <f t="shared" si="143"/>
        <v>0</v>
      </c>
      <c r="U512">
        <f t="shared" si="138"/>
        <v>20</v>
      </c>
      <c r="V512">
        <f t="shared" si="144"/>
        <v>25</v>
      </c>
      <c r="W512">
        <f>IF(ABS(V512)&gt;0,V512*(C512-A512),0)</f>
        <v>-133.79984500000006</v>
      </c>
      <c r="X512">
        <f>SUM($W$34:W512)</f>
        <v>140.28463925000045</v>
      </c>
      <c r="Y512">
        <f>IF(P512="close",X512,0)</f>
        <v>0</v>
      </c>
      <c r="Z512">
        <f t="shared" si="145"/>
        <v>10</v>
      </c>
    </row>
    <row r="513" spans="1:26">
      <c r="A513">
        <v>112.8288307</v>
      </c>
      <c r="B513" s="2">
        <f t="shared" si="128"/>
        <v>3.4378033681781182E-5</v>
      </c>
      <c r="C513">
        <v>108.69529110000001</v>
      </c>
      <c r="D513" s="3">
        <f t="shared" si="129"/>
        <v>1.1373399601835954E-2</v>
      </c>
      <c r="E513" s="3">
        <f t="shared" si="130"/>
        <v>1.4721140994194731E-2</v>
      </c>
      <c r="F513" s="3">
        <f>STDEV($E$3:E513)</f>
        <v>1.2816308408774157E-2</v>
      </c>
      <c r="G513" s="11">
        <f t="shared" si="136"/>
        <v>1.1486256825808365</v>
      </c>
      <c r="H513" s="3">
        <f t="shared" si="131"/>
        <v>-3.3550285098461895E-3</v>
      </c>
      <c r="I513" s="5">
        <f t="shared" si="132"/>
        <v>0.21197016545118352</v>
      </c>
      <c r="J513" s="6">
        <f t="shared" si="133"/>
        <v>1.3709083180779746E-2</v>
      </c>
      <c r="K513" s="4">
        <f t="shared" si="134"/>
        <v>-3.3477413923587761E-3</v>
      </c>
      <c r="L513">
        <f t="shared" si="137"/>
        <v>1.1486256825808365</v>
      </c>
      <c r="M513">
        <f>RSQ($D$3:D513,$B$3:B513)</f>
        <v>4.9560847535130216E-2</v>
      </c>
      <c r="N513">
        <v>481</v>
      </c>
      <c r="O513" t="str">
        <f t="shared" si="135"/>
        <v/>
      </c>
      <c r="P513" t="str">
        <f t="shared" si="139"/>
        <v>sellhold</v>
      </c>
      <c r="Q513">
        <f t="shared" si="140"/>
        <v>10</v>
      </c>
      <c r="R513">
        <f t="shared" si="141"/>
        <v>0</v>
      </c>
      <c r="S513">
        <f t="shared" si="142"/>
        <v>-10</v>
      </c>
      <c r="T513">
        <f t="shared" si="143"/>
        <v>0</v>
      </c>
      <c r="U513">
        <f t="shared" si="138"/>
        <v>20</v>
      </c>
      <c r="V513">
        <f t="shared" si="144"/>
        <v>0</v>
      </c>
      <c r="W513">
        <f>IF(ABS(V513)&gt;0,V513*(C513-A513),0)</f>
        <v>0</v>
      </c>
      <c r="X513">
        <f>SUM($W$34:W513)</f>
        <v>140.28463925000045</v>
      </c>
      <c r="Y513">
        <f>IF(P513="close",X513,0)</f>
        <v>0</v>
      </c>
      <c r="Z513">
        <f t="shared" si="145"/>
        <v>0</v>
      </c>
    </row>
    <row r="514" spans="1:26">
      <c r="A514">
        <v>113.51761</v>
      </c>
      <c r="B514" s="2">
        <f t="shared" si="128"/>
        <v>6.1046391753487106E-3</v>
      </c>
      <c r="C514">
        <v>108.83478940000001</v>
      </c>
      <c r="D514" s="3">
        <f t="shared" si="129"/>
        <v>1.2833886232629964E-3</v>
      </c>
      <c r="E514" s="3">
        <f t="shared" si="130"/>
        <v>3.2506171336645498E-3</v>
      </c>
      <c r="F514" s="3">
        <f>STDEV($E$3:E514)</f>
        <v>1.2804622890845723E-2</v>
      </c>
      <c r="G514" s="11">
        <f t="shared" si="136"/>
        <v>0.25386277763701109</v>
      </c>
      <c r="H514" s="3">
        <f t="shared" si="131"/>
        <v>-3.2770441159771665E-3</v>
      </c>
      <c r="I514" s="5">
        <f t="shared" si="132"/>
        <v>0.21456069195126401</v>
      </c>
      <c r="J514" s="6">
        <f t="shared" si="133"/>
        <v>1.3726292684831254E-2</v>
      </c>
      <c r="K514" s="4">
        <f t="shared" si="134"/>
        <v>-1.9672285104015532E-3</v>
      </c>
      <c r="L514">
        <f t="shared" si="137"/>
        <v>0.25386277763701109</v>
      </c>
      <c r="M514">
        <f>RSQ($D$3:D514,$B$3:B514)</f>
        <v>4.9570601598282471E-2</v>
      </c>
      <c r="N514">
        <v>482</v>
      </c>
      <c r="O514" t="str">
        <f t="shared" si="135"/>
        <v/>
      </c>
      <c r="P514" t="str">
        <f t="shared" si="139"/>
        <v>close</v>
      </c>
      <c r="Q514">
        <f t="shared" si="140"/>
        <v>0</v>
      </c>
      <c r="R514">
        <f t="shared" si="141"/>
        <v>0</v>
      </c>
      <c r="S514">
        <f t="shared" si="142"/>
        <v>0</v>
      </c>
      <c r="T514">
        <f t="shared" si="143"/>
        <v>0</v>
      </c>
      <c r="U514">
        <f t="shared" si="138"/>
        <v>0</v>
      </c>
      <c r="V514">
        <f t="shared" si="144"/>
        <v>-10</v>
      </c>
      <c r="W514">
        <f>IF(ABS(V514)&gt;0,V514*(C514-A514),0)</f>
        <v>46.828205999999994</v>
      </c>
      <c r="X514">
        <f>SUM($W$34:W514)</f>
        <v>187.11284525000045</v>
      </c>
      <c r="Y514">
        <f>IF(P514="close",X514,0)</f>
        <v>187.11284525000045</v>
      </c>
      <c r="Z514">
        <f t="shared" si="145"/>
        <v>20</v>
      </c>
    </row>
    <row r="515" spans="1:26">
      <c r="A515">
        <v>115.0794279</v>
      </c>
      <c r="B515" s="2">
        <f t="shared" si="128"/>
        <v>1.3758375462626407E-2</v>
      </c>
      <c r="C515">
        <v>107.2279836</v>
      </c>
      <c r="D515" s="3">
        <f t="shared" si="129"/>
        <v>-1.4763714882513509E-2</v>
      </c>
      <c r="E515" s="3">
        <f t="shared" si="130"/>
        <v>-1.3486402100455482E-2</v>
      </c>
      <c r="F515" s="3">
        <f>STDEV($E$3:E515)</f>
        <v>1.2805752568942289E-2</v>
      </c>
      <c r="G515" s="11">
        <f t="shared" si="136"/>
        <v>-1.0531518571711254</v>
      </c>
      <c r="H515" s="3">
        <f t="shared" si="131"/>
        <v>-3.6748805670834303E-3</v>
      </c>
      <c r="I515" s="5">
        <f t="shared" si="132"/>
        <v>0.17426241866550427</v>
      </c>
      <c r="J515" s="6">
        <f t="shared" si="133"/>
        <v>1.3889433184422038E-2</v>
      </c>
      <c r="K515" s="4">
        <f t="shared" si="134"/>
        <v>-1.2773127820580265E-3</v>
      </c>
      <c r="L515">
        <f t="shared" si="137"/>
        <v>-1.0531518571711254</v>
      </c>
      <c r="M515">
        <f>RSQ($D$3:D515,$B$3:B515)</f>
        <v>4.8287583525594729E-2</v>
      </c>
      <c r="N515">
        <v>483</v>
      </c>
      <c r="O515" t="str">
        <f t="shared" si="135"/>
        <v/>
      </c>
      <c r="P515" t="str">
        <f t="shared" si="139"/>
        <v/>
      </c>
      <c r="Q515">
        <f t="shared" si="140"/>
        <v>0</v>
      </c>
      <c r="R515">
        <f t="shared" si="141"/>
        <v>0</v>
      </c>
      <c r="S515">
        <f t="shared" si="142"/>
        <v>0</v>
      </c>
      <c r="T515">
        <f t="shared" si="143"/>
        <v>0</v>
      </c>
      <c r="U515">
        <f t="shared" si="138"/>
        <v>0</v>
      </c>
      <c r="V515">
        <f t="shared" si="144"/>
        <v>0</v>
      </c>
      <c r="W515">
        <f>IF(ABS(V515)&gt;0,V515*(C515-A515),0)</f>
        <v>0</v>
      </c>
      <c r="X515">
        <f>SUM($W$34:W515)</f>
        <v>187.11284525000045</v>
      </c>
      <c r="Y515">
        <f>IF(P515="close",X515,0)</f>
        <v>0</v>
      </c>
      <c r="Z515">
        <f t="shared" si="145"/>
        <v>0</v>
      </c>
    </row>
    <row r="516" spans="1:26">
      <c r="A516">
        <v>114.2644579</v>
      </c>
      <c r="B516" s="2">
        <f t="shared" ref="B516:B579" si="146">(A516-A515)/A515</f>
        <v>-7.0818044099783227E-3</v>
      </c>
      <c r="C516">
        <v>102.8685931</v>
      </c>
      <c r="D516" s="3">
        <f t="shared" ref="D516:D579" si="147">(C516-C515)/C515</f>
        <v>-4.0655343443388253E-2</v>
      </c>
      <c r="E516" s="3">
        <f t="shared" si="130"/>
        <v>-3.2691846837788641E-2</v>
      </c>
      <c r="F516" s="3">
        <f>STDEV($E$3:E516)</f>
        <v>1.2873638344588682E-2</v>
      </c>
      <c r="G516" s="11">
        <f t="shared" si="136"/>
        <v>-2.5394411403152679</v>
      </c>
      <c r="H516" s="3">
        <f t="shared" si="131"/>
        <v>-5.5195606376139501E-3</v>
      </c>
      <c r="I516" s="5">
        <f t="shared" si="132"/>
        <v>0.34510074361022075</v>
      </c>
      <c r="J516" s="6">
        <f t="shared" si="133"/>
        <v>1.5392044760033658E-2</v>
      </c>
      <c r="K516" s="4">
        <f t="shared" si="134"/>
        <v>-7.9634966055996091E-3</v>
      </c>
      <c r="L516">
        <f t="shared" si="137"/>
        <v>-2.5394411403152679</v>
      </c>
      <c r="M516">
        <f>RSQ($D$3:D516,$B$3:B516)</f>
        <v>4.8938985427071965E-2</v>
      </c>
      <c r="N516">
        <v>484</v>
      </c>
      <c r="O516" t="str">
        <f t="shared" si="135"/>
        <v>buyY</v>
      </c>
      <c r="P516" t="str">
        <f t="shared" si="139"/>
        <v/>
      </c>
      <c r="Q516">
        <f t="shared" si="140"/>
        <v>-20</v>
      </c>
      <c r="R516">
        <f t="shared" si="141"/>
        <v>-10</v>
      </c>
      <c r="S516">
        <f t="shared" si="142"/>
        <v>20</v>
      </c>
      <c r="T516">
        <f t="shared" si="143"/>
        <v>10</v>
      </c>
      <c r="U516">
        <f t="shared" si="138"/>
        <v>40</v>
      </c>
      <c r="V516">
        <f t="shared" si="144"/>
        <v>-20</v>
      </c>
      <c r="W516">
        <f>IF(ABS(V516)&gt;0,V516*(C516-A516),0)</f>
        <v>227.91729599999996</v>
      </c>
      <c r="X516">
        <f>SUM($W$34:W516)</f>
        <v>415.03014125000038</v>
      </c>
      <c r="Y516">
        <f>IF(P516="close",X516,0)</f>
        <v>0</v>
      </c>
      <c r="Z516">
        <f t="shared" si="145"/>
        <v>40</v>
      </c>
    </row>
    <row r="517" spans="1:26">
      <c r="A517">
        <v>113.4690267</v>
      </c>
      <c r="B517" s="2">
        <f t="shared" si="146"/>
        <v>-6.9613177589844056E-3</v>
      </c>
      <c r="C517">
        <v>104.25732499999999</v>
      </c>
      <c r="D517" s="3">
        <f t="shared" si="147"/>
        <v>1.3500057288136434E-2</v>
      </c>
      <c r="E517" s="3">
        <f t="shared" si="130"/>
        <v>2.0468226014562534E-2</v>
      </c>
      <c r="F517" s="3">
        <f>STDEV($E$3:E517)</f>
        <v>1.2893291928227248E-2</v>
      </c>
      <c r="G517" s="11">
        <f t="shared" si="136"/>
        <v>1.587509701052491</v>
      </c>
      <c r="H517" s="3">
        <f t="shared" si="131"/>
        <v>-5.0000559671144135E-3</v>
      </c>
      <c r="I517" s="5">
        <f t="shared" si="132"/>
        <v>0.28272129321659023</v>
      </c>
      <c r="J517" s="6">
        <f t="shared" si="133"/>
        <v>1.5648626451484592E-2</v>
      </c>
      <c r="K517" s="4">
        <f t="shared" si="134"/>
        <v>-6.9681687264261001E-3</v>
      </c>
      <c r="L517">
        <f t="shared" si="137"/>
        <v>1.587509701052491</v>
      </c>
      <c r="M517">
        <f>RSQ($D$3:D517,$B$3:B517)</f>
        <v>4.8312842847794066E-2</v>
      </c>
      <c r="N517">
        <v>485</v>
      </c>
      <c r="O517" t="str">
        <f t="shared" si="135"/>
        <v>sellY</v>
      </c>
      <c r="P517" t="str">
        <f t="shared" si="139"/>
        <v>close&amp;sell</v>
      </c>
      <c r="Q517">
        <f t="shared" si="140"/>
        <v>10</v>
      </c>
      <c r="R517">
        <f t="shared" si="141"/>
        <v>0</v>
      </c>
      <c r="S517">
        <f t="shared" si="142"/>
        <v>-10</v>
      </c>
      <c r="T517">
        <f t="shared" si="143"/>
        <v>0</v>
      </c>
      <c r="U517">
        <f t="shared" si="138"/>
        <v>20</v>
      </c>
      <c r="V517">
        <f t="shared" si="144"/>
        <v>30</v>
      </c>
      <c r="W517">
        <f>IF(ABS(V517)&gt;0,V517*(C517-A517),0)</f>
        <v>-276.35105100000021</v>
      </c>
      <c r="X517">
        <f>SUM($W$34:W517)</f>
        <v>138.67909025000017</v>
      </c>
      <c r="Y517">
        <f>IF(P517="close",X517,0)</f>
        <v>0</v>
      </c>
      <c r="Z517">
        <f t="shared" si="145"/>
        <v>20</v>
      </c>
    </row>
    <row r="518" spans="1:26">
      <c r="A518">
        <v>112.9595281</v>
      </c>
      <c r="B518" s="2">
        <f t="shared" si="146"/>
        <v>-4.4901997912351931E-3</v>
      </c>
      <c r="C518">
        <v>101.9143516</v>
      </c>
      <c r="D518" s="3">
        <f t="shared" si="147"/>
        <v>-2.2472985950867157E-2</v>
      </c>
      <c r="E518" s="3">
        <f t="shared" si="130"/>
        <v>-1.4911772395509781E-2</v>
      </c>
      <c r="F518" s="3">
        <f>STDEV($E$3:E518)</f>
        <v>1.289714582006159E-2</v>
      </c>
      <c r="G518" s="11">
        <f t="shared" si="136"/>
        <v>-1.1562071642482654</v>
      </c>
      <c r="H518" s="3">
        <f t="shared" si="131"/>
        <v>-5.9953849862398574E-3</v>
      </c>
      <c r="I518" s="5">
        <f t="shared" si="132"/>
        <v>0.34872135805047982</v>
      </c>
      <c r="J518" s="6">
        <f t="shared" si="133"/>
        <v>1.59113227812137E-2</v>
      </c>
      <c r="K518" s="4">
        <f t="shared" si="134"/>
        <v>-7.5612135553573753E-3</v>
      </c>
      <c r="L518">
        <f t="shared" si="137"/>
        <v>-1.1562071642482654</v>
      </c>
      <c r="M518">
        <f>RSQ($D$3:D518,$B$3:B518)</f>
        <v>4.8589701290275962E-2</v>
      </c>
      <c r="N518">
        <v>486</v>
      </c>
      <c r="O518" t="str">
        <f t="shared" si="135"/>
        <v/>
      </c>
      <c r="P518" t="str">
        <f t="shared" si="139"/>
        <v>close</v>
      </c>
      <c r="Q518">
        <f t="shared" si="140"/>
        <v>0</v>
      </c>
      <c r="R518">
        <f t="shared" si="141"/>
        <v>0</v>
      </c>
      <c r="S518">
        <f t="shared" si="142"/>
        <v>0</v>
      </c>
      <c r="T518">
        <f t="shared" si="143"/>
        <v>0</v>
      </c>
      <c r="U518">
        <f t="shared" si="138"/>
        <v>0</v>
      </c>
      <c r="V518">
        <f t="shared" si="144"/>
        <v>-10</v>
      </c>
      <c r="W518">
        <f>IF(ABS(V518)&gt;0,V518*(C518-A518),0)</f>
        <v>110.45176499999997</v>
      </c>
      <c r="X518">
        <f>SUM($W$34:W518)</f>
        <v>249.13085525000014</v>
      </c>
      <c r="Y518">
        <f>IF(P518="close",X518,0)</f>
        <v>249.13085525000014</v>
      </c>
      <c r="Z518">
        <f t="shared" si="145"/>
        <v>20</v>
      </c>
    </row>
    <row r="519" spans="1:26">
      <c r="A519">
        <v>113.1804873</v>
      </c>
      <c r="B519" s="2">
        <f t="shared" si="146"/>
        <v>1.9560917411445508E-3</v>
      </c>
      <c r="C519">
        <v>100.3215732</v>
      </c>
      <c r="D519" s="3">
        <f t="shared" si="147"/>
        <v>-1.5628597690062723E-2</v>
      </c>
      <c r="E519" s="3">
        <f t="shared" si="130"/>
        <v>-1.0310511033310373E-2</v>
      </c>
      <c r="F519" s="3">
        <f>STDEV($E$3:E519)</f>
        <v>1.289234227341282E-2</v>
      </c>
      <c r="G519" s="11">
        <f t="shared" si="136"/>
        <v>-0.79973916412172696</v>
      </c>
      <c r="H519" s="3">
        <f t="shared" si="131"/>
        <v>-5.9734540139060651E-3</v>
      </c>
      <c r="I519" s="5">
        <f t="shared" si="132"/>
        <v>0.33503917192055976</v>
      </c>
      <c r="J519" s="6">
        <f t="shared" si="133"/>
        <v>1.5870798858869165E-2</v>
      </c>
      <c r="K519" s="4">
        <f t="shared" si="134"/>
        <v>-5.3180866567523492E-3</v>
      </c>
      <c r="L519">
        <f t="shared" si="137"/>
        <v>-0.79973916412172696</v>
      </c>
      <c r="M519">
        <f>RSQ($D$3:D519,$B$3:B519)</f>
        <v>4.8327587748182035E-2</v>
      </c>
      <c r="N519">
        <v>487</v>
      </c>
      <c r="O519" t="str">
        <f t="shared" si="135"/>
        <v/>
      </c>
      <c r="P519" t="str">
        <f t="shared" si="139"/>
        <v/>
      </c>
      <c r="Q519">
        <f t="shared" si="140"/>
        <v>0</v>
      </c>
      <c r="R519">
        <f t="shared" si="141"/>
        <v>0</v>
      </c>
      <c r="S519">
        <f t="shared" si="142"/>
        <v>0</v>
      </c>
      <c r="T519">
        <f t="shared" si="143"/>
        <v>0</v>
      </c>
      <c r="U519">
        <f t="shared" si="138"/>
        <v>0</v>
      </c>
      <c r="V519">
        <f t="shared" si="144"/>
        <v>0</v>
      </c>
      <c r="W519">
        <f>IF(ABS(V519)&gt;0,V519*(C519-A519),0)</f>
        <v>0</v>
      </c>
      <c r="X519">
        <f>SUM($W$34:W519)</f>
        <v>249.13085525000014</v>
      </c>
      <c r="Y519">
        <f>IF(P519="close",X519,0)</f>
        <v>0</v>
      </c>
      <c r="Z519">
        <f t="shared" si="145"/>
        <v>0</v>
      </c>
    </row>
    <row r="520" spans="1:26">
      <c r="A520">
        <v>113.023749</v>
      </c>
      <c r="B520" s="2">
        <f t="shared" si="146"/>
        <v>-1.3848526697410736E-3</v>
      </c>
      <c r="C520">
        <v>100.1521144</v>
      </c>
      <c r="D520" s="3">
        <f t="shared" si="147"/>
        <v>-1.6891561265907362E-3</v>
      </c>
      <c r="E520" s="3">
        <f t="shared" si="130"/>
        <v>3.6839344774556131E-3</v>
      </c>
      <c r="F520" s="3">
        <f>STDEV($E$3:E520)</f>
        <v>1.2880998472488213E-2</v>
      </c>
      <c r="G520" s="11">
        <f t="shared" si="136"/>
        <v>0.28599758670291886</v>
      </c>
      <c r="H520" s="3">
        <f t="shared" si="131"/>
        <v>-4.9444590389857816E-3</v>
      </c>
      <c r="I520" s="5">
        <f t="shared" si="132"/>
        <v>0.3095141991824365</v>
      </c>
      <c r="J520" s="6">
        <f t="shared" si="133"/>
        <v>1.5100136017008797E-2</v>
      </c>
      <c r="K520" s="4">
        <f t="shared" si="134"/>
        <v>-5.373090604046349E-3</v>
      </c>
      <c r="L520">
        <f t="shared" si="137"/>
        <v>0.28599758670291886</v>
      </c>
      <c r="M520">
        <f>RSQ($D$3:D520,$B$3:B520)</f>
        <v>4.8339655868380883E-2</v>
      </c>
      <c r="N520">
        <v>488</v>
      </c>
      <c r="O520" t="str">
        <f t="shared" si="135"/>
        <v/>
      </c>
      <c r="P520" t="str">
        <f t="shared" si="139"/>
        <v/>
      </c>
      <c r="Q520">
        <f t="shared" si="140"/>
        <v>0</v>
      </c>
      <c r="R520">
        <f t="shared" si="141"/>
        <v>0</v>
      </c>
      <c r="S520">
        <f t="shared" si="142"/>
        <v>0</v>
      </c>
      <c r="T520">
        <f t="shared" si="143"/>
        <v>0</v>
      </c>
      <c r="U520">
        <f t="shared" si="138"/>
        <v>0</v>
      </c>
      <c r="V520">
        <f t="shared" si="144"/>
        <v>0</v>
      </c>
      <c r="W520">
        <f>IF(ABS(V520)&gt;0,V520*(C520-A520),0)</f>
        <v>0</v>
      </c>
      <c r="X520">
        <f>SUM($W$34:W520)</f>
        <v>249.13085525000014</v>
      </c>
      <c r="Y520">
        <f>IF(P520="close",X520,0)</f>
        <v>0</v>
      </c>
      <c r="Z520">
        <f t="shared" si="145"/>
        <v>0</v>
      </c>
    </row>
    <row r="521" spans="1:26">
      <c r="A521">
        <v>114.8401614</v>
      </c>
      <c r="B521" s="2">
        <f t="shared" si="146"/>
        <v>1.6071068391121979E-2</v>
      </c>
      <c r="C521">
        <v>99.122896249999997</v>
      </c>
      <c r="D521" s="3">
        <f t="shared" si="147"/>
        <v>-1.0276549388556948E-2</v>
      </c>
      <c r="E521" s="3">
        <f t="shared" si="130"/>
        <v>-9.2615535417088675E-3</v>
      </c>
      <c r="F521" s="3">
        <f>STDEV($E$3:E521)</f>
        <v>1.2874714531957392E-2</v>
      </c>
      <c r="G521" s="11">
        <f t="shared" si="136"/>
        <v>-0.71935991425052581</v>
      </c>
      <c r="H521" s="3">
        <f t="shared" si="131"/>
        <v>-5.2432897666468189E-3</v>
      </c>
      <c r="I521" s="5">
        <f t="shared" si="132"/>
        <v>0.26309974028450667</v>
      </c>
      <c r="J521" s="6">
        <f t="shared" si="133"/>
        <v>1.5090792647214187E-2</v>
      </c>
      <c r="K521" s="4">
        <f t="shared" si="134"/>
        <v>-1.0149958468480815E-3</v>
      </c>
      <c r="L521">
        <f t="shared" si="137"/>
        <v>-0.71935991425052581</v>
      </c>
      <c r="M521">
        <f>RSQ($D$3:D521,$B$3:B521)</f>
        <v>4.7308802816824334E-2</v>
      </c>
      <c r="N521">
        <v>489</v>
      </c>
      <c r="O521" t="str">
        <f t="shared" si="135"/>
        <v/>
      </c>
      <c r="P521" t="str">
        <f t="shared" si="139"/>
        <v/>
      </c>
      <c r="Q521">
        <f t="shared" si="140"/>
        <v>0</v>
      </c>
      <c r="R521">
        <f t="shared" si="141"/>
        <v>0</v>
      </c>
      <c r="S521">
        <f t="shared" si="142"/>
        <v>0</v>
      </c>
      <c r="T521">
        <f t="shared" si="143"/>
        <v>0</v>
      </c>
      <c r="U521">
        <f t="shared" si="138"/>
        <v>0</v>
      </c>
      <c r="V521">
        <f t="shared" si="144"/>
        <v>0</v>
      </c>
      <c r="W521">
        <f>IF(ABS(V521)&gt;0,V521*(C521-A521),0)</f>
        <v>0</v>
      </c>
      <c r="X521">
        <f>SUM($W$34:W521)</f>
        <v>249.13085525000014</v>
      </c>
      <c r="Y521">
        <f>IF(P521="close",X521,0)</f>
        <v>0</v>
      </c>
      <c r="Z521">
        <f t="shared" si="145"/>
        <v>0</v>
      </c>
    </row>
    <row r="522" spans="1:26">
      <c r="A522">
        <v>113.1300698</v>
      </c>
      <c r="B522" s="2">
        <f t="shared" si="146"/>
        <v>-1.4891058834753591E-2</v>
      </c>
      <c r="C522">
        <v>99.903712970000001</v>
      </c>
      <c r="D522" s="3">
        <f t="shared" si="147"/>
        <v>7.8772589335030074E-3</v>
      </c>
      <c r="E522" s="3">
        <f t="shared" si="130"/>
        <v>1.5392338403118018E-2</v>
      </c>
      <c r="F522" s="3">
        <f>STDEV($E$3:E522)</f>
        <v>1.2880491179731106E-2</v>
      </c>
      <c r="G522" s="11">
        <f t="shared" si="136"/>
        <v>1.1950117575748653</v>
      </c>
      <c r="H522" s="3">
        <f t="shared" si="131"/>
        <v>-4.8417779742177319E-3</v>
      </c>
      <c r="I522" s="5">
        <f t="shared" si="132"/>
        <v>0.17952393614604339</v>
      </c>
      <c r="J522" s="6">
        <f t="shared" si="133"/>
        <v>1.5198606078052238E-2</v>
      </c>
      <c r="K522" s="4">
        <f t="shared" si="134"/>
        <v>-7.515079469615011E-3</v>
      </c>
      <c r="L522">
        <f t="shared" si="137"/>
        <v>1.1950117575748653</v>
      </c>
      <c r="M522">
        <f>RSQ($D$3:D522,$B$3:B522)</f>
        <v>4.6547194746938574E-2</v>
      </c>
      <c r="N522">
        <v>490</v>
      </c>
      <c r="O522" t="str">
        <f t="shared" si="135"/>
        <v/>
      </c>
      <c r="P522" t="str">
        <f t="shared" si="139"/>
        <v/>
      </c>
      <c r="Q522">
        <f t="shared" si="140"/>
        <v>0</v>
      </c>
      <c r="R522">
        <f t="shared" si="141"/>
        <v>0</v>
      </c>
      <c r="S522">
        <f t="shared" si="142"/>
        <v>0</v>
      </c>
      <c r="T522">
        <f t="shared" si="143"/>
        <v>0</v>
      </c>
      <c r="U522">
        <f t="shared" si="138"/>
        <v>0</v>
      </c>
      <c r="V522">
        <f t="shared" si="144"/>
        <v>0</v>
      </c>
      <c r="W522">
        <f>IF(ABS(V522)&gt;0,V522*(C522-A522),0)</f>
        <v>0</v>
      </c>
      <c r="X522">
        <f>SUM($W$34:W522)</f>
        <v>249.13085525000014</v>
      </c>
      <c r="Y522">
        <f>IF(P522="close",X522,0)</f>
        <v>0</v>
      </c>
      <c r="Z522">
        <f t="shared" si="145"/>
        <v>0</v>
      </c>
    </row>
    <row r="523" spans="1:26">
      <c r="A523">
        <v>114.8923035</v>
      </c>
      <c r="B523" s="2">
        <f t="shared" si="146"/>
        <v>1.5577058364017697E-2</v>
      </c>
      <c r="C523">
        <v>99.169343490000003</v>
      </c>
      <c r="D523" s="3">
        <f t="shared" si="147"/>
        <v>-7.3507726406577224E-3</v>
      </c>
      <c r="E523" s="3">
        <f t="shared" si="130"/>
        <v>-3.8620651767093464E-3</v>
      </c>
      <c r="F523" s="3">
        <f>STDEV($E$3:E523)</f>
        <v>1.286911104091572E-2</v>
      </c>
      <c r="G523" s="11">
        <f t="shared" si="136"/>
        <v>-0.30010349311855311</v>
      </c>
      <c r="H523" s="3">
        <f t="shared" si="131"/>
        <v>-5.3967948357931958E-3</v>
      </c>
      <c r="I523" s="5">
        <f t="shared" si="132"/>
        <v>0.12249343407818356</v>
      </c>
      <c r="J523" s="6">
        <f t="shared" si="133"/>
        <v>1.4949176419771974E-2</v>
      </c>
      <c r="K523" s="4">
        <f t="shared" si="134"/>
        <v>-3.488707463948376E-3</v>
      </c>
      <c r="L523">
        <f t="shared" si="137"/>
        <v>-0.30010349311855311</v>
      </c>
      <c r="M523">
        <f>RSQ($D$3:D523,$B$3:B523)</f>
        <v>4.5823097437041542E-2</v>
      </c>
      <c r="N523">
        <v>491</v>
      </c>
      <c r="O523" t="str">
        <f t="shared" si="135"/>
        <v/>
      </c>
      <c r="P523" t="str">
        <f t="shared" si="139"/>
        <v/>
      </c>
      <c r="Q523">
        <f t="shared" si="140"/>
        <v>0</v>
      </c>
      <c r="R523">
        <f t="shared" si="141"/>
        <v>0</v>
      </c>
      <c r="S523">
        <f t="shared" si="142"/>
        <v>0</v>
      </c>
      <c r="T523">
        <f t="shared" si="143"/>
        <v>0</v>
      </c>
      <c r="U523">
        <f t="shared" si="138"/>
        <v>0</v>
      </c>
      <c r="V523">
        <f t="shared" si="144"/>
        <v>0</v>
      </c>
      <c r="W523">
        <f>IF(ABS(V523)&gt;0,V523*(C523-A523),0)</f>
        <v>0</v>
      </c>
      <c r="X523">
        <f>SUM($W$34:W523)</f>
        <v>249.13085525000014</v>
      </c>
      <c r="Y523">
        <f>IF(P523="close",X523,0)</f>
        <v>0</v>
      </c>
      <c r="Z523">
        <f t="shared" si="145"/>
        <v>0</v>
      </c>
    </row>
    <row r="524" spans="1:26">
      <c r="A524">
        <v>115.7559411</v>
      </c>
      <c r="B524" s="2">
        <f t="shared" si="146"/>
        <v>7.5169317150996463E-3</v>
      </c>
      <c r="C524">
        <v>99.142091039999997</v>
      </c>
      <c r="D524" s="3">
        <f t="shared" si="147"/>
        <v>-2.748072039294487E-4</v>
      </c>
      <c r="E524" s="3">
        <f t="shared" si="130"/>
        <v>4.3532009618984253E-3</v>
      </c>
      <c r="F524" s="3">
        <f>STDEV($E$3:E524)</f>
        <v>1.2858290615563307E-2</v>
      </c>
      <c r="G524" s="11">
        <f t="shared" si="136"/>
        <v>0.33855207445921587</v>
      </c>
      <c r="H524" s="3">
        <f t="shared" si="131"/>
        <v>-5.5028292748252943E-3</v>
      </c>
      <c r="I524" s="5">
        <f t="shared" si="132"/>
        <v>0.116380079286888</v>
      </c>
      <c r="J524" s="6">
        <f t="shared" si="133"/>
        <v>1.4897121542405897E-2</v>
      </c>
      <c r="K524" s="4">
        <f t="shared" si="134"/>
        <v>-4.6280081658278743E-3</v>
      </c>
      <c r="L524">
        <f t="shared" si="137"/>
        <v>0.33855207445921587</v>
      </c>
      <c r="M524">
        <f>RSQ($D$3:D524,$B$3:B524)</f>
        <v>4.5781310465557536E-2</v>
      </c>
      <c r="N524">
        <v>492</v>
      </c>
      <c r="O524" t="str">
        <f t="shared" si="135"/>
        <v/>
      </c>
      <c r="P524" t="str">
        <f t="shared" si="139"/>
        <v/>
      </c>
      <c r="Q524">
        <f t="shared" si="140"/>
        <v>0</v>
      </c>
      <c r="R524">
        <f t="shared" si="141"/>
        <v>0</v>
      </c>
      <c r="S524">
        <f t="shared" si="142"/>
        <v>0</v>
      </c>
      <c r="T524">
        <f t="shared" si="143"/>
        <v>0</v>
      </c>
      <c r="U524">
        <f t="shared" si="138"/>
        <v>0</v>
      </c>
      <c r="V524">
        <f t="shared" si="144"/>
        <v>0</v>
      </c>
      <c r="W524">
        <f>IF(ABS(V524)&gt;0,V524*(C524-A524),0)</f>
        <v>0</v>
      </c>
      <c r="X524">
        <f>SUM($W$34:W524)</f>
        <v>249.13085525000014</v>
      </c>
      <c r="Y524">
        <f>IF(P524="close",X524,0)</f>
        <v>0</v>
      </c>
      <c r="Z524">
        <f t="shared" si="145"/>
        <v>0</v>
      </c>
    </row>
    <row r="525" spans="1:26">
      <c r="A525">
        <v>115.26503</v>
      </c>
      <c r="B525" s="2">
        <f t="shared" si="146"/>
        <v>-4.2409149399590109E-3</v>
      </c>
      <c r="C525">
        <v>97.922808950000004</v>
      </c>
      <c r="D525" s="3">
        <f t="shared" si="147"/>
        <v>-1.2298329369591972E-2</v>
      </c>
      <c r="E525" s="3">
        <f t="shared" si="130"/>
        <v>-7.0335522729194581E-3</v>
      </c>
      <c r="F525" s="3">
        <f>STDEV($E$3:E525)</f>
        <v>1.2849464909832577E-2</v>
      </c>
      <c r="G525" s="11">
        <f t="shared" si="136"/>
        <v>-0.54738094716592378</v>
      </c>
      <c r="H525" s="3">
        <f t="shared" si="131"/>
        <v>-4.9601416928286238E-3</v>
      </c>
      <c r="I525" s="5">
        <f t="shared" si="132"/>
        <v>7.1832472038883627E-2</v>
      </c>
      <c r="J525" s="6">
        <f t="shared" si="133"/>
        <v>1.4350511887517448E-2</v>
      </c>
      <c r="K525" s="4">
        <f t="shared" si="134"/>
        <v>-5.2647770966725137E-3</v>
      </c>
      <c r="L525">
        <f t="shared" si="137"/>
        <v>-0.54738094716592378</v>
      </c>
      <c r="M525">
        <f>RSQ($D$3:D525,$B$3:B525)</f>
        <v>4.5975036400687709E-2</v>
      </c>
      <c r="N525">
        <v>493</v>
      </c>
      <c r="O525" t="str">
        <f t="shared" si="135"/>
        <v/>
      </c>
      <c r="P525" t="str">
        <f t="shared" si="139"/>
        <v/>
      </c>
      <c r="Q525">
        <f t="shared" si="140"/>
        <v>0</v>
      </c>
      <c r="R525">
        <f t="shared" si="141"/>
        <v>0</v>
      </c>
      <c r="S525">
        <f t="shared" si="142"/>
        <v>0</v>
      </c>
      <c r="T525">
        <f t="shared" si="143"/>
        <v>0</v>
      </c>
      <c r="U525">
        <f t="shared" si="138"/>
        <v>0</v>
      </c>
      <c r="V525">
        <f t="shared" si="144"/>
        <v>0</v>
      </c>
      <c r="W525">
        <f>IF(ABS(V525)&gt;0,V525*(C525-A525),0)</f>
        <v>0</v>
      </c>
      <c r="X525">
        <f>SUM($W$34:W525)</f>
        <v>249.13085525000014</v>
      </c>
      <c r="Y525">
        <f>IF(P525="close",X525,0)</f>
        <v>0</v>
      </c>
      <c r="Z525">
        <f t="shared" si="145"/>
        <v>0</v>
      </c>
    </row>
    <row r="526" spans="1:26">
      <c r="A526">
        <v>115.52307589999999</v>
      </c>
      <c r="B526" s="2">
        <f t="shared" si="146"/>
        <v>2.2387180222830727E-3</v>
      </c>
      <c r="C526">
        <v>98.734865670000005</v>
      </c>
      <c r="D526" s="3">
        <f t="shared" si="147"/>
        <v>8.2928250190886805E-3</v>
      </c>
      <c r="E526" s="3">
        <f t="shared" si="130"/>
        <v>1.3497682624247685E-2</v>
      </c>
      <c r="F526" s="3">
        <f>STDEV($E$3:E526)</f>
        <v>1.2851096807263844E-2</v>
      </c>
      <c r="G526" s="11">
        <f t="shared" si="136"/>
        <v>1.0503136679056351</v>
      </c>
      <c r="H526" s="3">
        <f t="shared" si="131"/>
        <v>-5.5415280735733674E-3</v>
      </c>
      <c r="I526" s="5">
        <f t="shared" si="132"/>
        <v>0.15038538353795103</v>
      </c>
      <c r="J526" s="6">
        <f t="shared" si="133"/>
        <v>1.3671131571549176E-2</v>
      </c>
      <c r="K526" s="4">
        <f t="shared" si="134"/>
        <v>-5.2048576051590047E-3</v>
      </c>
      <c r="L526">
        <f t="shared" si="137"/>
        <v>1.0503136679056351</v>
      </c>
      <c r="M526">
        <f>RSQ($D$3:D526,$B$3:B526)</f>
        <v>4.6016687953589201E-2</v>
      </c>
      <c r="N526">
        <v>494</v>
      </c>
      <c r="O526" t="str">
        <f t="shared" si="135"/>
        <v/>
      </c>
      <c r="P526" t="str">
        <f t="shared" si="139"/>
        <v/>
      </c>
      <c r="Q526">
        <f t="shared" si="140"/>
        <v>0</v>
      </c>
      <c r="R526">
        <f t="shared" si="141"/>
        <v>0</v>
      </c>
      <c r="S526">
        <f t="shared" si="142"/>
        <v>0</v>
      </c>
      <c r="T526">
        <f t="shared" si="143"/>
        <v>0</v>
      </c>
      <c r="U526">
        <f t="shared" si="138"/>
        <v>0</v>
      </c>
      <c r="V526">
        <f t="shared" si="144"/>
        <v>0</v>
      </c>
      <c r="W526">
        <f>IF(ABS(V526)&gt;0,V526*(C526-A526),0)</f>
        <v>0</v>
      </c>
      <c r="X526">
        <f>SUM($W$34:W526)</f>
        <v>249.13085525000014</v>
      </c>
      <c r="Y526">
        <f>IF(P526="close",X526,0)</f>
        <v>0</v>
      </c>
      <c r="Z526">
        <f t="shared" si="145"/>
        <v>0</v>
      </c>
    </row>
    <row r="527" spans="1:26">
      <c r="A527">
        <v>114.106409</v>
      </c>
      <c r="B527" s="2">
        <f t="shared" si="146"/>
        <v>-1.2263064231654481E-2</v>
      </c>
      <c r="C527">
        <v>98.77153199</v>
      </c>
      <c r="D527" s="3">
        <f t="shared" si="147"/>
        <v>3.7136142082315764E-4</v>
      </c>
      <c r="E527" s="3">
        <f t="shared" si="130"/>
        <v>6.7459851189985206E-3</v>
      </c>
      <c r="F527" s="3">
        <f>STDEV($E$3:E527)</f>
        <v>1.2842371587701599E-2</v>
      </c>
      <c r="G527" s="11">
        <f t="shared" si="136"/>
        <v>0.52529122622948887</v>
      </c>
      <c r="H527" s="3">
        <f t="shared" si="131"/>
        <v>-5.0061176031206663E-3</v>
      </c>
      <c r="I527" s="5">
        <f t="shared" si="132"/>
        <v>0.11159576996442626</v>
      </c>
      <c r="J527" s="6">
        <f t="shared" si="133"/>
        <v>1.3622494531717691E-2</v>
      </c>
      <c r="K527" s="4">
        <f t="shared" si="134"/>
        <v>-6.3746236981753633E-3</v>
      </c>
      <c r="L527">
        <f t="shared" si="137"/>
        <v>0.52529122622948887</v>
      </c>
      <c r="M527">
        <f>RSQ($D$3:D527,$B$3:B527)</f>
        <v>4.5906571078085857E-2</v>
      </c>
      <c r="N527">
        <v>495</v>
      </c>
      <c r="O527" t="str">
        <f t="shared" si="135"/>
        <v/>
      </c>
      <c r="P527" t="str">
        <f t="shared" si="139"/>
        <v/>
      </c>
      <c r="Q527">
        <f t="shared" si="140"/>
        <v>0</v>
      </c>
      <c r="R527">
        <f t="shared" si="141"/>
        <v>0</v>
      </c>
      <c r="S527">
        <f t="shared" si="142"/>
        <v>0</v>
      </c>
      <c r="T527">
        <f t="shared" si="143"/>
        <v>0</v>
      </c>
      <c r="U527">
        <f t="shared" si="138"/>
        <v>0</v>
      </c>
      <c r="V527">
        <f t="shared" si="144"/>
        <v>0</v>
      </c>
      <c r="W527">
        <f>IF(ABS(V527)&gt;0,V527*(C527-A527),0)</f>
        <v>0</v>
      </c>
      <c r="X527">
        <f>SUM($W$34:W527)</f>
        <v>249.13085525000014</v>
      </c>
      <c r="Y527">
        <f>IF(P527="close",X527,0)</f>
        <v>0</v>
      </c>
      <c r="Z527">
        <f t="shared" si="145"/>
        <v>0</v>
      </c>
    </row>
    <row r="528" spans="1:26">
      <c r="A528">
        <v>115.7747128</v>
      </c>
      <c r="B528" s="2">
        <f t="shared" si="146"/>
        <v>1.4620596815030818E-2</v>
      </c>
      <c r="C528">
        <v>98.451581039999994</v>
      </c>
      <c r="D528" s="3">
        <f t="shared" si="147"/>
        <v>-3.2393033048469795E-3</v>
      </c>
      <c r="E528" s="3">
        <f t="shared" si="130"/>
        <v>-5.4589370280236447E-5</v>
      </c>
      <c r="F528" s="3">
        <f>STDEV($E$3:E528)</f>
        <v>1.2830135637953856E-2</v>
      </c>
      <c r="G528" s="11">
        <f t="shared" si="136"/>
        <v>-4.2547773321079509E-3</v>
      </c>
      <c r="H528" s="3">
        <f t="shared" si="131"/>
        <v>-4.9442857938974518E-3</v>
      </c>
      <c r="I528" s="5">
        <f t="shared" si="132"/>
        <v>0.12034883948935431</v>
      </c>
      <c r="J528" s="6">
        <f t="shared" si="133"/>
        <v>1.3625715772698117E-2</v>
      </c>
      <c r="K528" s="4">
        <f t="shared" si="134"/>
        <v>-3.184713934566743E-3</v>
      </c>
      <c r="L528">
        <f t="shared" si="137"/>
        <v>-4.2547773321079509E-3</v>
      </c>
      <c r="M528">
        <f>RSQ($D$3:D528,$B$3:B528)</f>
        <v>4.555330250319084E-2</v>
      </c>
      <c r="N528">
        <v>496</v>
      </c>
      <c r="O528" t="str">
        <f t="shared" si="135"/>
        <v/>
      </c>
      <c r="P528" t="str">
        <f t="shared" si="139"/>
        <v/>
      </c>
      <c r="Q528">
        <f t="shared" si="140"/>
        <v>0</v>
      </c>
      <c r="R528">
        <f t="shared" si="141"/>
        <v>0</v>
      </c>
      <c r="S528">
        <f t="shared" si="142"/>
        <v>0</v>
      </c>
      <c r="T528">
        <f t="shared" si="143"/>
        <v>0</v>
      </c>
      <c r="U528">
        <f t="shared" si="138"/>
        <v>0</v>
      </c>
      <c r="V528">
        <f t="shared" si="144"/>
        <v>0</v>
      </c>
      <c r="W528">
        <f>IF(ABS(V528)&gt;0,V528*(C528-A528),0)</f>
        <v>0</v>
      </c>
      <c r="X528">
        <f>SUM($W$34:W528)</f>
        <v>249.13085525000014</v>
      </c>
      <c r="Y528">
        <f>IF(P528="close",X528,0)</f>
        <v>0</v>
      </c>
      <c r="Z528">
        <f t="shared" si="145"/>
        <v>0</v>
      </c>
    </row>
    <row r="529" spans="1:26">
      <c r="A529">
        <v>117.4876965</v>
      </c>
      <c r="B529" s="2">
        <f t="shared" si="146"/>
        <v>1.4795836314957329E-2</v>
      </c>
      <c r="C529">
        <v>100.04107519999999</v>
      </c>
      <c r="D529" s="3">
        <f t="shared" si="147"/>
        <v>1.6144932800563189E-2</v>
      </c>
      <c r="E529" s="3">
        <f t="shared" si="130"/>
        <v>1.9065206125411956E-2</v>
      </c>
      <c r="F529" s="3">
        <f>STDEV($E$3:E529)</f>
        <v>1.2845240839404255E-2</v>
      </c>
      <c r="G529" s="11">
        <f t="shared" si="136"/>
        <v>1.4842233293849378</v>
      </c>
      <c r="H529" s="3">
        <f t="shared" si="131"/>
        <v>-5.0885634730897427E-3</v>
      </c>
      <c r="I529" s="5">
        <f t="shared" si="132"/>
        <v>0.14654731926501635</v>
      </c>
      <c r="J529" s="6">
        <f t="shared" si="133"/>
        <v>1.3477557173692966E-2</v>
      </c>
      <c r="K529" s="4">
        <f t="shared" si="134"/>
        <v>-2.9202733248487678E-3</v>
      </c>
      <c r="L529">
        <f t="shared" si="137"/>
        <v>1.4842233293849378</v>
      </c>
      <c r="M529">
        <f>RSQ($D$3:D529,$B$3:B529)</f>
        <v>4.6449805274726363E-2</v>
      </c>
      <c r="N529">
        <v>497</v>
      </c>
      <c r="O529" t="str">
        <f t="shared" si="135"/>
        <v/>
      </c>
      <c r="P529" t="str">
        <f t="shared" si="139"/>
        <v/>
      </c>
      <c r="Q529">
        <f t="shared" si="140"/>
        <v>0</v>
      </c>
      <c r="R529">
        <f t="shared" si="141"/>
        <v>0</v>
      </c>
      <c r="S529">
        <f t="shared" si="142"/>
        <v>0</v>
      </c>
      <c r="T529">
        <f t="shared" si="143"/>
        <v>0</v>
      </c>
      <c r="U529">
        <f t="shared" si="138"/>
        <v>0</v>
      </c>
      <c r="V529">
        <f t="shared" si="144"/>
        <v>0</v>
      </c>
      <c r="W529">
        <f>IF(ABS(V529)&gt;0,V529*(C529-A529),0)</f>
        <v>0</v>
      </c>
      <c r="X529">
        <f>SUM($W$34:W529)</f>
        <v>249.13085525000014</v>
      </c>
      <c r="Y529">
        <f>IF(P529="close",X529,0)</f>
        <v>0</v>
      </c>
      <c r="Z529">
        <f t="shared" si="145"/>
        <v>0</v>
      </c>
    </row>
    <row r="530" spans="1:26">
      <c r="A530">
        <v>115.7597153</v>
      </c>
      <c r="B530" s="2">
        <f t="shared" si="146"/>
        <v>-1.4707763037979063E-2</v>
      </c>
      <c r="C530">
        <v>98.777859109999994</v>
      </c>
      <c r="D530" s="3">
        <f t="shared" si="147"/>
        <v>-1.2626974345033832E-2</v>
      </c>
      <c r="E530" s="3">
        <f t="shared" si="130"/>
        <v>-4.6813112240659711E-3</v>
      </c>
      <c r="F530" s="3">
        <f>STDEV($E$3:E530)</f>
        <v>1.2834585901711807E-2</v>
      </c>
      <c r="G530" s="11">
        <f t="shared" si="136"/>
        <v>-0.36474189817387126</v>
      </c>
      <c r="H530" s="3">
        <f t="shared" si="131"/>
        <v>-5.1976587206566992E-3</v>
      </c>
      <c r="I530" s="5">
        <f t="shared" si="132"/>
        <v>0.18684040484029682</v>
      </c>
      <c r="J530" s="6">
        <f t="shared" si="133"/>
        <v>1.3541638977493472E-2</v>
      </c>
      <c r="K530" s="4">
        <f t="shared" si="134"/>
        <v>-7.9456631209678611E-3</v>
      </c>
      <c r="L530">
        <f t="shared" si="137"/>
        <v>-0.36474189817387126</v>
      </c>
      <c r="M530">
        <f>RSQ($D$3:D530,$B$3:B530)</f>
        <v>4.7187071422293538E-2</v>
      </c>
      <c r="N530">
        <v>498</v>
      </c>
      <c r="O530" t="str">
        <f t="shared" si="135"/>
        <v/>
      </c>
      <c r="P530" t="str">
        <f t="shared" si="139"/>
        <v/>
      </c>
      <c r="Q530">
        <f t="shared" si="140"/>
        <v>0</v>
      </c>
      <c r="R530">
        <f t="shared" si="141"/>
        <v>0</v>
      </c>
      <c r="S530">
        <f t="shared" si="142"/>
        <v>0</v>
      </c>
      <c r="T530">
        <f t="shared" si="143"/>
        <v>0</v>
      </c>
      <c r="U530">
        <f t="shared" si="138"/>
        <v>0</v>
      </c>
      <c r="V530">
        <f t="shared" si="144"/>
        <v>0</v>
      </c>
      <c r="W530">
        <f>IF(ABS(V530)&gt;0,V530*(C530-A530),0)</f>
        <v>0</v>
      </c>
      <c r="X530">
        <f>SUM($W$34:W530)</f>
        <v>249.13085525000014</v>
      </c>
      <c r="Y530">
        <f>IF(P530="close",X530,0)</f>
        <v>0</v>
      </c>
      <c r="Z530">
        <f t="shared" si="145"/>
        <v>0</v>
      </c>
    </row>
    <row r="531" spans="1:26">
      <c r="A531">
        <v>118.5456736</v>
      </c>
      <c r="B531" s="2">
        <f t="shared" si="146"/>
        <v>2.4066734206973334E-2</v>
      </c>
      <c r="C531">
        <v>100.4379014</v>
      </c>
      <c r="D531" s="3">
        <f t="shared" si="147"/>
        <v>1.6805813620149102E-2</v>
      </c>
      <c r="E531" s="3">
        <f t="shared" si="130"/>
        <v>1.421325001324825E-2</v>
      </c>
      <c r="F531" s="3">
        <f>STDEV($E$3:E531)</f>
        <v>1.2837570462173575E-2</v>
      </c>
      <c r="G531" s="11">
        <f t="shared" si="136"/>
        <v>1.1071604284570955</v>
      </c>
      <c r="H531" s="3">
        <f t="shared" si="131"/>
        <v>-4.9197441560218805E-3</v>
      </c>
      <c r="I531" s="5">
        <f t="shared" si="132"/>
        <v>0.31214487592363249</v>
      </c>
      <c r="J531" s="6">
        <f t="shared" si="133"/>
        <v>1.4110084173514011E-2</v>
      </c>
      <c r="K531" s="4">
        <f t="shared" si="134"/>
        <v>2.5925636069008525E-3</v>
      </c>
      <c r="L531">
        <f t="shared" si="137"/>
        <v>1.1071604284570955</v>
      </c>
      <c r="M531">
        <f>RSQ($D$3:D531,$B$3:B531)</f>
        <v>4.869315186762254E-2</v>
      </c>
      <c r="N531">
        <v>499</v>
      </c>
      <c r="O531" t="str">
        <f t="shared" si="135"/>
        <v/>
      </c>
      <c r="P531" t="str">
        <f t="shared" si="139"/>
        <v/>
      </c>
      <c r="Q531">
        <f t="shared" si="140"/>
        <v>0</v>
      </c>
      <c r="R531">
        <f t="shared" si="141"/>
        <v>0</v>
      </c>
      <c r="S531">
        <f t="shared" si="142"/>
        <v>0</v>
      </c>
      <c r="T531">
        <f t="shared" si="143"/>
        <v>0</v>
      </c>
      <c r="U531">
        <f t="shared" si="138"/>
        <v>0</v>
      </c>
      <c r="V531">
        <f t="shared" si="144"/>
        <v>0</v>
      </c>
      <c r="W531">
        <f>IF(ABS(V531)&gt;0,V531*(C531-A531),0)</f>
        <v>0</v>
      </c>
      <c r="X531">
        <f>SUM($W$34:W531)</f>
        <v>249.13085525000014</v>
      </c>
      <c r="Y531">
        <f>IF(P531="close",X531,0)</f>
        <v>0</v>
      </c>
      <c r="Z531">
        <f t="shared" si="145"/>
        <v>0</v>
      </c>
    </row>
    <row r="532" spans="1:26">
      <c r="A532">
        <v>118.3851968</v>
      </c>
      <c r="B532" s="2">
        <f t="shared" si="146"/>
        <v>-1.3537128359612936E-3</v>
      </c>
      <c r="C532">
        <v>100.1910453</v>
      </c>
      <c r="D532" s="3">
        <f t="shared" si="147"/>
        <v>-2.4577982669797423E-3</v>
      </c>
      <c r="E532" s="3">
        <f t="shared" si="130"/>
        <v>2.5406598648336927E-3</v>
      </c>
      <c r="F532" s="3">
        <f>STDEV($E$3:E532)</f>
        <v>1.2825942802552051E-2</v>
      </c>
      <c r="G532" s="11">
        <f t="shared" si="136"/>
        <v>0.19808757172440869</v>
      </c>
      <c r="H532" s="3">
        <f t="shared" si="131"/>
        <v>-4.503717999363748E-3</v>
      </c>
      <c r="I532" s="5">
        <f t="shared" si="132"/>
        <v>0.36546904137047964</v>
      </c>
      <c r="J532" s="6">
        <f t="shared" si="133"/>
        <v>1.4093441895327838E-2</v>
      </c>
      <c r="K532" s="4">
        <f t="shared" si="134"/>
        <v>-4.9984581318134351E-3</v>
      </c>
      <c r="L532">
        <f t="shared" si="137"/>
        <v>0.19808757172440869</v>
      </c>
      <c r="M532">
        <f>RSQ($D$3:D532,$B$3:B532)</f>
        <v>4.8710422270429946E-2</v>
      </c>
      <c r="N532">
        <v>500</v>
      </c>
      <c r="O532" t="str">
        <f t="shared" si="135"/>
        <v/>
      </c>
      <c r="P532" t="str">
        <f t="shared" si="139"/>
        <v/>
      </c>
      <c r="Q532">
        <f t="shared" si="140"/>
        <v>0</v>
      </c>
      <c r="R532">
        <f t="shared" si="141"/>
        <v>0</v>
      </c>
      <c r="S532">
        <f t="shared" si="142"/>
        <v>0</v>
      </c>
      <c r="T532">
        <f t="shared" si="143"/>
        <v>0</v>
      </c>
      <c r="U532">
        <f t="shared" si="138"/>
        <v>0</v>
      </c>
      <c r="V532">
        <f t="shared" si="144"/>
        <v>0</v>
      </c>
      <c r="W532">
        <f>IF(ABS(V532)&gt;0,V532*(C532-A532),0)</f>
        <v>0</v>
      </c>
      <c r="X532">
        <f>SUM($W$34:W532)</f>
        <v>249.13085525000014</v>
      </c>
      <c r="Y532">
        <f>IF(P532="close",X532,0)</f>
        <v>0</v>
      </c>
      <c r="Z532">
        <f t="shared" si="145"/>
        <v>0</v>
      </c>
    </row>
    <row r="533" spans="1:26">
      <c r="A533">
        <v>116.494562</v>
      </c>
      <c r="B533" s="2">
        <f t="shared" si="146"/>
        <v>-1.5970196030455058E-2</v>
      </c>
      <c r="C533">
        <v>101.0900326</v>
      </c>
      <c r="D533" s="3">
        <f t="shared" si="147"/>
        <v>8.9727310191063721E-3</v>
      </c>
      <c r="E533" s="3">
        <f t="shared" si="130"/>
        <v>1.6875351433622246E-2</v>
      </c>
      <c r="F533" s="3">
        <f>STDEV($E$3:E533)</f>
        <v>1.2834976265236784E-2</v>
      </c>
      <c r="G533" s="11">
        <f t="shared" si="136"/>
        <v>1.3147941285508038</v>
      </c>
      <c r="H533" s="3">
        <f t="shared" si="131"/>
        <v>-3.6064027894081524E-3</v>
      </c>
      <c r="I533" s="5">
        <f t="shared" si="132"/>
        <v>0.26901470820488743</v>
      </c>
      <c r="J533" s="6">
        <f t="shared" si="133"/>
        <v>1.4161182627925236E-2</v>
      </c>
      <c r="K533" s="4">
        <f t="shared" si="134"/>
        <v>-7.9026204145158721E-3</v>
      </c>
      <c r="L533">
        <f t="shared" si="137"/>
        <v>1.3147941285508038</v>
      </c>
      <c r="M533">
        <f>RSQ($D$3:D533,$B$3:B533)</f>
        <v>4.7787946376514116E-2</v>
      </c>
      <c r="N533">
        <v>501</v>
      </c>
      <c r="O533" t="str">
        <f t="shared" si="135"/>
        <v/>
      </c>
      <c r="P533" t="str">
        <f t="shared" si="139"/>
        <v/>
      </c>
      <c r="Q533">
        <f t="shared" si="140"/>
        <v>0</v>
      </c>
      <c r="R533">
        <f t="shared" si="141"/>
        <v>0</v>
      </c>
      <c r="S533">
        <f t="shared" si="142"/>
        <v>0</v>
      </c>
      <c r="T533">
        <f t="shared" si="143"/>
        <v>0</v>
      </c>
      <c r="U533">
        <f t="shared" si="138"/>
        <v>0</v>
      </c>
      <c r="V533">
        <f t="shared" si="144"/>
        <v>0</v>
      </c>
      <c r="W533">
        <f>IF(ABS(V533)&gt;0,V533*(C533-A533),0)</f>
        <v>0</v>
      </c>
      <c r="X533">
        <f>SUM($W$34:W533)</f>
        <v>249.13085525000014</v>
      </c>
      <c r="Y533">
        <f>IF(P533="close",X533,0)</f>
        <v>0</v>
      </c>
      <c r="Z533">
        <f t="shared" si="145"/>
        <v>0</v>
      </c>
    </row>
    <row r="534" spans="1:26">
      <c r="A534">
        <v>116.4785401</v>
      </c>
      <c r="B534" s="2">
        <f t="shared" si="146"/>
        <v>-1.3753345842871506E-4</v>
      </c>
      <c r="C534">
        <v>100.3103893</v>
      </c>
      <c r="D534" s="3">
        <f t="shared" si="147"/>
        <v>-7.7123656996427124E-3</v>
      </c>
      <c r="E534" s="3">
        <f t="shared" si="130"/>
        <v>-3.9403405927672299E-3</v>
      </c>
      <c r="F534" s="3">
        <f>STDEV($E$3:E534)</f>
        <v>1.28239882037739E-2</v>
      </c>
      <c r="G534" s="11">
        <f t="shared" si="136"/>
        <v>-0.3072632733401649</v>
      </c>
      <c r="H534" s="3">
        <f t="shared" si="131"/>
        <v>-3.7350073593008736E-3</v>
      </c>
      <c r="I534" s="5">
        <f t="shared" si="132"/>
        <v>0.26915448791535712</v>
      </c>
      <c r="J534" s="6">
        <f t="shared" si="133"/>
        <v>1.4171925646456546E-2</v>
      </c>
      <c r="K534" s="4">
        <f t="shared" si="134"/>
        <v>-3.7720251068754825E-3</v>
      </c>
      <c r="L534">
        <f t="shared" si="137"/>
        <v>-0.3072632733401649</v>
      </c>
      <c r="M534">
        <f>RSQ($D$3:D534,$B$3:B534)</f>
        <v>4.7776515519568581E-2</v>
      </c>
      <c r="N534">
        <v>502</v>
      </c>
      <c r="O534" t="str">
        <f t="shared" si="135"/>
        <v/>
      </c>
      <c r="P534" t="str">
        <f t="shared" si="139"/>
        <v/>
      </c>
      <c r="Q534">
        <f t="shared" si="140"/>
        <v>0</v>
      </c>
      <c r="R534">
        <f t="shared" si="141"/>
        <v>0</v>
      </c>
      <c r="S534">
        <f t="shared" si="142"/>
        <v>0</v>
      </c>
      <c r="T534">
        <f t="shared" si="143"/>
        <v>0</v>
      </c>
      <c r="U534">
        <f t="shared" si="138"/>
        <v>0</v>
      </c>
      <c r="V534">
        <f t="shared" si="144"/>
        <v>0</v>
      </c>
      <c r="W534">
        <f>IF(ABS(V534)&gt;0,V534*(C534-A534),0)</f>
        <v>0</v>
      </c>
      <c r="X534">
        <f>SUM($W$34:W534)</f>
        <v>249.13085525000014</v>
      </c>
      <c r="Y534">
        <f>IF(P534="close",X534,0)</f>
        <v>0</v>
      </c>
      <c r="Z534">
        <f t="shared" si="145"/>
        <v>0</v>
      </c>
    </row>
    <row r="535" spans="1:26">
      <c r="A535">
        <v>118.3909744</v>
      </c>
      <c r="B535" s="2">
        <f t="shared" si="146"/>
        <v>1.6418769486277251E-2</v>
      </c>
      <c r="C535">
        <v>101.51586020000001</v>
      </c>
      <c r="D535" s="3">
        <f t="shared" si="147"/>
        <v>1.2017408250652745E-2</v>
      </c>
      <c r="E535" s="3">
        <f t="shared" si="130"/>
        <v>1.0339603004014713E-2</v>
      </c>
      <c r="F535" s="3">
        <f>STDEV($E$3:E535)</f>
        <v>1.281985809884671E-2</v>
      </c>
      <c r="G535" s="11">
        <f t="shared" si="136"/>
        <v>0.80653022243240557</v>
      </c>
      <c r="H535" s="3">
        <f t="shared" si="131"/>
        <v>-3.5910908004891033E-3</v>
      </c>
      <c r="I535" s="5">
        <f t="shared" si="132"/>
        <v>0.3209068774326152</v>
      </c>
      <c r="J535" s="6">
        <f t="shared" si="133"/>
        <v>1.4419158630301942E-2</v>
      </c>
      <c r="K535" s="4">
        <f t="shared" si="134"/>
        <v>1.6778052466380326E-3</v>
      </c>
      <c r="L535">
        <f t="shared" si="137"/>
        <v>0.80653022243240557</v>
      </c>
      <c r="M535">
        <f>RSQ($D$3:D535,$B$3:B535)</f>
        <v>4.8503968755523021E-2</v>
      </c>
      <c r="N535">
        <v>503</v>
      </c>
      <c r="O535" t="str">
        <f t="shared" si="135"/>
        <v/>
      </c>
      <c r="P535" t="str">
        <f t="shared" si="139"/>
        <v/>
      </c>
      <c r="Q535">
        <f t="shared" si="140"/>
        <v>0</v>
      </c>
      <c r="R535">
        <f t="shared" si="141"/>
        <v>0</v>
      </c>
      <c r="S535">
        <f t="shared" si="142"/>
        <v>0</v>
      </c>
      <c r="T535">
        <f t="shared" si="143"/>
        <v>0</v>
      </c>
      <c r="U535">
        <f t="shared" si="138"/>
        <v>0</v>
      </c>
      <c r="V535">
        <f t="shared" si="144"/>
        <v>0</v>
      </c>
      <c r="W535">
        <f>IF(ABS(V535)&gt;0,V535*(C535-A535),0)</f>
        <v>0</v>
      </c>
      <c r="X535">
        <f>SUM($W$34:W535)</f>
        <v>249.13085525000014</v>
      </c>
      <c r="Y535">
        <f>IF(P535="close",X535,0)</f>
        <v>0</v>
      </c>
      <c r="Z535">
        <f t="shared" si="145"/>
        <v>0</v>
      </c>
    </row>
    <row r="536" spans="1:26">
      <c r="A536">
        <v>118.18121979999999</v>
      </c>
      <c r="B536" s="2">
        <f t="shared" si="146"/>
        <v>-1.7717110705696732E-3</v>
      </c>
      <c r="C536">
        <v>102.4641778</v>
      </c>
      <c r="D536" s="3">
        <f t="shared" si="147"/>
        <v>9.3415708454982465E-3</v>
      </c>
      <c r="E536" s="3">
        <f t="shared" si="130"/>
        <v>1.3239124317596223E-2</v>
      </c>
      <c r="F536" s="3">
        <f>STDEV($E$3:E536)</f>
        <v>1.2820726944313392E-2</v>
      </c>
      <c r="G536" s="11">
        <f t="shared" si="136"/>
        <v>1.0326344500666875</v>
      </c>
      <c r="H536" s="3">
        <f t="shared" si="131"/>
        <v>-3.3422732248882319E-3</v>
      </c>
      <c r="I536" s="5">
        <f t="shared" si="132"/>
        <v>0.3134146737770287</v>
      </c>
      <c r="J536" s="6">
        <f t="shared" si="133"/>
        <v>1.4569217629645725E-2</v>
      </c>
      <c r="K536" s="4">
        <f t="shared" si="134"/>
        <v>-3.8975534720979764E-3</v>
      </c>
      <c r="L536">
        <f t="shared" si="137"/>
        <v>1.0326344500666875</v>
      </c>
      <c r="M536">
        <f>RSQ($D$3:D536,$B$3:B536)</f>
        <v>4.8358607167549923E-2</v>
      </c>
      <c r="N536">
        <v>504</v>
      </c>
      <c r="O536" t="str">
        <f t="shared" si="135"/>
        <v/>
      </c>
      <c r="P536" t="str">
        <f t="shared" si="139"/>
        <v/>
      </c>
      <c r="Q536">
        <f t="shared" si="140"/>
        <v>0</v>
      </c>
      <c r="R536">
        <f t="shared" si="141"/>
        <v>0</v>
      </c>
      <c r="S536">
        <f t="shared" si="142"/>
        <v>0</v>
      </c>
      <c r="T536">
        <f t="shared" si="143"/>
        <v>0</v>
      </c>
      <c r="U536">
        <f t="shared" si="138"/>
        <v>0</v>
      </c>
      <c r="V536">
        <f t="shared" si="144"/>
        <v>0</v>
      </c>
      <c r="W536">
        <f>IF(ABS(V536)&gt;0,V536*(C536-A536),0)</f>
        <v>0</v>
      </c>
      <c r="X536">
        <f>SUM($W$34:W536)</f>
        <v>249.13085525000014</v>
      </c>
      <c r="Y536">
        <f>IF(P536="close",X536,0)</f>
        <v>0</v>
      </c>
      <c r="Z536">
        <f t="shared" si="145"/>
        <v>0</v>
      </c>
    </row>
    <row r="537" spans="1:26">
      <c r="A537">
        <v>117.4041436</v>
      </c>
      <c r="B537" s="2">
        <f t="shared" si="146"/>
        <v>-6.5752934460742152E-3</v>
      </c>
      <c r="C537">
        <v>101.3171205</v>
      </c>
      <c r="D537" s="3">
        <f t="shared" si="147"/>
        <v>-1.1194715310544365E-2</v>
      </c>
      <c r="E537" s="3">
        <f t="shared" si="130"/>
        <v>-4.9216920974222422E-3</v>
      </c>
      <c r="F537" s="3">
        <f>STDEV($E$3:E537)</f>
        <v>1.2810467473817094E-2</v>
      </c>
      <c r="G537" s="11">
        <f t="shared" si="136"/>
        <v>-0.38419301305604436</v>
      </c>
      <c r="H537" s="3">
        <f t="shared" si="131"/>
        <v>-3.8885507253614317E-3</v>
      </c>
      <c r="I537" s="5">
        <f t="shared" si="132"/>
        <v>0.3626412276982624</v>
      </c>
      <c r="J537" s="6">
        <f t="shared" si="133"/>
        <v>1.4589906655026822E-2</v>
      </c>
      <c r="K537" s="4">
        <f t="shared" si="134"/>
        <v>-6.2730232131221232E-3</v>
      </c>
      <c r="L537">
        <f t="shared" si="137"/>
        <v>-0.38419301305604436</v>
      </c>
      <c r="M537">
        <f>RSQ($D$3:D537,$B$3:B537)</f>
        <v>4.8657282101147267E-2</v>
      </c>
      <c r="N537">
        <v>505</v>
      </c>
      <c r="O537" t="str">
        <f t="shared" si="135"/>
        <v/>
      </c>
      <c r="P537" t="str">
        <f t="shared" si="139"/>
        <v/>
      </c>
      <c r="Q537">
        <f t="shared" si="140"/>
        <v>0</v>
      </c>
      <c r="R537">
        <f t="shared" si="141"/>
        <v>0</v>
      </c>
      <c r="S537">
        <f t="shared" si="142"/>
        <v>0</v>
      </c>
      <c r="T537">
        <f t="shared" si="143"/>
        <v>0</v>
      </c>
      <c r="U537">
        <f t="shared" si="138"/>
        <v>0</v>
      </c>
      <c r="V537">
        <f t="shared" si="144"/>
        <v>0</v>
      </c>
      <c r="W537">
        <f>IF(ABS(V537)&gt;0,V537*(C537-A537),0)</f>
        <v>0</v>
      </c>
      <c r="X537">
        <f>SUM($W$34:W537)</f>
        <v>249.13085525000014</v>
      </c>
      <c r="Y537">
        <f>IF(P537="close",X537,0)</f>
        <v>0</v>
      </c>
      <c r="Z537">
        <f t="shared" si="145"/>
        <v>0</v>
      </c>
    </row>
    <row r="538" spans="1:26">
      <c r="A538">
        <v>120.2195354</v>
      </c>
      <c r="B538" s="2">
        <f t="shared" si="146"/>
        <v>2.3980344421165731E-2</v>
      </c>
      <c r="C538">
        <v>99.535461710000007</v>
      </c>
      <c r="D538" s="3">
        <f t="shared" si="147"/>
        <v>-1.7584972620693404E-2</v>
      </c>
      <c r="E538" s="3">
        <f t="shared" si="130"/>
        <v>-1.8652178502003361E-2</v>
      </c>
      <c r="F538" s="3">
        <f>STDEV($E$3:E538)</f>
        <v>1.2823733771304963E-2</v>
      </c>
      <c r="G538" s="11">
        <f t="shared" si="136"/>
        <v>-1.4545045019369025</v>
      </c>
      <c r="H538" s="3">
        <f t="shared" si="131"/>
        <v>-3.9917516355454773E-3</v>
      </c>
      <c r="I538" s="5">
        <f t="shared" si="132"/>
        <v>0.21096267126131252</v>
      </c>
      <c r="J538" s="6">
        <f t="shared" si="133"/>
        <v>1.4495907580291038E-2</v>
      </c>
      <c r="K538" s="4">
        <f t="shared" si="134"/>
        <v>1.0672058813099581E-3</v>
      </c>
      <c r="L538">
        <f t="shared" si="137"/>
        <v>-1.4545045019369025</v>
      </c>
      <c r="M538">
        <f>RSQ($D$3:D538,$B$3:B538)</f>
        <v>4.6133935131089217E-2</v>
      </c>
      <c r="N538">
        <v>506</v>
      </c>
      <c r="O538" t="str">
        <f t="shared" si="135"/>
        <v/>
      </c>
      <c r="P538" t="str">
        <f t="shared" si="139"/>
        <v/>
      </c>
      <c r="Q538">
        <f t="shared" si="140"/>
        <v>0</v>
      </c>
      <c r="R538">
        <f t="shared" si="141"/>
        <v>0</v>
      </c>
      <c r="S538">
        <f t="shared" si="142"/>
        <v>0</v>
      </c>
      <c r="T538">
        <f t="shared" si="143"/>
        <v>0</v>
      </c>
      <c r="U538">
        <f t="shared" si="138"/>
        <v>0</v>
      </c>
      <c r="V538">
        <f t="shared" si="144"/>
        <v>0</v>
      </c>
      <c r="W538">
        <f>IF(ABS(V538)&gt;0,V538*(C538-A538),0)</f>
        <v>0</v>
      </c>
      <c r="X538">
        <f>SUM($W$34:W538)</f>
        <v>249.13085525000014</v>
      </c>
      <c r="Y538">
        <f>IF(P538="close",X538,0)</f>
        <v>0</v>
      </c>
      <c r="Z538">
        <f t="shared" si="145"/>
        <v>0</v>
      </c>
    </row>
    <row r="539" spans="1:26">
      <c r="A539">
        <v>122.8407509</v>
      </c>
      <c r="B539" s="2">
        <f t="shared" si="146"/>
        <v>2.1803573697723715E-2</v>
      </c>
      <c r="C539">
        <v>99.757740179999999</v>
      </c>
      <c r="D539" s="3">
        <f t="shared" si="147"/>
        <v>2.2331585766649478E-3</v>
      </c>
      <c r="E539" s="3">
        <f t="shared" si="130"/>
        <v>1.6111680168841803E-3</v>
      </c>
      <c r="F539" s="3">
        <f>STDEV($E$3:E539)</f>
        <v>1.2811970473735898E-2</v>
      </c>
      <c r="G539" s="11">
        <f t="shared" si="136"/>
        <v>0.12575489618767227</v>
      </c>
      <c r="H539" s="3">
        <f t="shared" si="131"/>
        <v>-3.6983841982642525E-3</v>
      </c>
      <c r="I539" s="5">
        <f t="shared" si="132"/>
        <v>0.19814984543089217</v>
      </c>
      <c r="J539" s="6">
        <f t="shared" si="133"/>
        <v>1.4433428083162744E-2</v>
      </c>
      <c r="K539" s="4">
        <f t="shared" si="134"/>
        <v>6.2199055978076753E-4</v>
      </c>
      <c r="L539">
        <f t="shared" si="137"/>
        <v>0.12575489618767227</v>
      </c>
      <c r="M539">
        <f>RSQ($D$3:D539,$B$3:B539)</f>
        <v>4.6099307329258314E-2</v>
      </c>
      <c r="N539">
        <v>507</v>
      </c>
      <c r="O539" t="str">
        <f t="shared" si="135"/>
        <v/>
      </c>
      <c r="P539" t="str">
        <f t="shared" si="139"/>
        <v/>
      </c>
      <c r="Q539">
        <f t="shared" si="140"/>
        <v>0</v>
      </c>
      <c r="R539">
        <f t="shared" si="141"/>
        <v>0</v>
      </c>
      <c r="S539">
        <f t="shared" si="142"/>
        <v>0</v>
      </c>
      <c r="T539">
        <f t="shared" si="143"/>
        <v>0</v>
      </c>
      <c r="U539">
        <f t="shared" si="138"/>
        <v>0</v>
      </c>
      <c r="V539">
        <f t="shared" si="144"/>
        <v>0</v>
      </c>
      <c r="W539">
        <f>IF(ABS(V539)&gt;0,V539*(C539-A539),0)</f>
        <v>0</v>
      </c>
      <c r="X539">
        <f>SUM($W$34:W539)</f>
        <v>249.13085525000014</v>
      </c>
      <c r="Y539">
        <f>IF(P539="close",X539,0)</f>
        <v>0</v>
      </c>
      <c r="Z539">
        <f t="shared" si="145"/>
        <v>0</v>
      </c>
    </row>
    <row r="540" spans="1:26">
      <c r="A540">
        <v>123.7189601</v>
      </c>
      <c r="B540" s="2">
        <f t="shared" si="146"/>
        <v>7.1491682814192282E-3</v>
      </c>
      <c r="C540">
        <v>99.913557609999998</v>
      </c>
      <c r="D540" s="3">
        <f t="shared" si="147"/>
        <v>1.5619582973596488E-3</v>
      </c>
      <c r="E540" s="3">
        <f t="shared" si="130"/>
        <v>3.6630090011727755E-3</v>
      </c>
      <c r="F540" s="3">
        <f>STDEV($E$3:E540)</f>
        <v>1.2801044271122063E-2</v>
      </c>
      <c r="G540" s="11">
        <f t="shared" si="136"/>
        <v>0.28614923310875306</v>
      </c>
      <c r="H540" s="3">
        <f t="shared" si="131"/>
        <v>-3.4252126962586518E-3</v>
      </c>
      <c r="I540" s="5">
        <f t="shared" si="132"/>
        <v>0.18521902693031261</v>
      </c>
      <c r="J540" s="6">
        <f t="shared" si="133"/>
        <v>1.4394045453477701E-2</v>
      </c>
      <c r="K540" s="4">
        <f t="shared" si="134"/>
        <v>-2.1010507038131268E-3</v>
      </c>
      <c r="L540">
        <f t="shared" si="137"/>
        <v>0.28614923310875306</v>
      </c>
      <c r="M540">
        <f>RSQ($D$3:D540,$B$3:B540)</f>
        <v>4.6120998033243439E-2</v>
      </c>
      <c r="N540">
        <v>508</v>
      </c>
      <c r="O540" t="str">
        <f t="shared" si="135"/>
        <v/>
      </c>
      <c r="P540" t="str">
        <f t="shared" si="139"/>
        <v/>
      </c>
      <c r="Q540">
        <f t="shared" si="140"/>
        <v>0</v>
      </c>
      <c r="R540">
        <f t="shared" si="141"/>
        <v>0</v>
      </c>
      <c r="S540">
        <f t="shared" si="142"/>
        <v>0</v>
      </c>
      <c r="T540">
        <f t="shared" si="143"/>
        <v>0</v>
      </c>
      <c r="U540">
        <f t="shared" si="138"/>
        <v>0</v>
      </c>
      <c r="V540">
        <f t="shared" si="144"/>
        <v>0</v>
      </c>
      <c r="W540">
        <f>IF(ABS(V540)&gt;0,V540*(C540-A540),0)</f>
        <v>0</v>
      </c>
      <c r="X540">
        <f>SUM($W$34:W540)</f>
        <v>249.13085525000014</v>
      </c>
      <c r="Y540">
        <f>IF(P540="close",X540,0)</f>
        <v>0</v>
      </c>
      <c r="Z540">
        <f t="shared" si="145"/>
        <v>0</v>
      </c>
    </row>
    <row r="541" spans="1:26">
      <c r="A541">
        <v>122.8260868</v>
      </c>
      <c r="B541" s="2">
        <f t="shared" si="146"/>
        <v>-7.2169479866166855E-3</v>
      </c>
      <c r="C541">
        <v>97.437180209999994</v>
      </c>
      <c r="D541" s="3">
        <f t="shared" si="147"/>
        <v>-2.4785198918311283E-2</v>
      </c>
      <c r="E541" s="3">
        <f t="shared" si="130"/>
        <v>-2.021931266054635E-2</v>
      </c>
      <c r="F541" s="3">
        <f>STDEV($E$3:E541)</f>
        <v>1.2818593752524277E-2</v>
      </c>
      <c r="G541" s="11">
        <f t="shared" si="136"/>
        <v>-1.5773424956668667</v>
      </c>
      <c r="H541" s="3">
        <f t="shared" si="131"/>
        <v>-3.1777654951282742E-3</v>
      </c>
      <c r="I541" s="5">
        <f t="shared" si="132"/>
        <v>0.19234179949901642</v>
      </c>
      <c r="J541" s="6">
        <f t="shared" si="133"/>
        <v>1.3933965313501979E-2</v>
      </c>
      <c r="K541" s="4">
        <f t="shared" si="134"/>
        <v>-4.5658862577649308E-3</v>
      </c>
      <c r="L541">
        <f t="shared" si="137"/>
        <v>-1.5773424956668667</v>
      </c>
      <c r="M541">
        <f>RSQ($D$3:D541,$B$3:B541)</f>
        <v>4.6710496911165279E-2</v>
      </c>
      <c r="N541">
        <v>509</v>
      </c>
      <c r="O541" t="str">
        <f t="shared" si="135"/>
        <v>buyY</v>
      </c>
      <c r="P541" t="str">
        <f t="shared" si="139"/>
        <v/>
      </c>
      <c r="Q541">
        <f t="shared" si="140"/>
        <v>-10</v>
      </c>
      <c r="R541">
        <f t="shared" si="141"/>
        <v>0</v>
      </c>
      <c r="S541">
        <f t="shared" si="142"/>
        <v>10</v>
      </c>
      <c r="T541">
        <f t="shared" si="143"/>
        <v>0</v>
      </c>
      <c r="U541">
        <f t="shared" si="138"/>
        <v>20</v>
      </c>
      <c r="V541">
        <f t="shared" si="144"/>
        <v>-10</v>
      </c>
      <c r="W541">
        <f>IF(ABS(V541)&gt;0,V541*(C541-A541),0)</f>
        <v>253.88906590000005</v>
      </c>
      <c r="X541">
        <f>SUM($W$34:W541)</f>
        <v>503.01992115000019</v>
      </c>
      <c r="Y541">
        <f>IF(P541="close",X541,0)</f>
        <v>0</v>
      </c>
      <c r="Z541">
        <f t="shared" si="145"/>
        <v>20</v>
      </c>
    </row>
    <row r="542" spans="1:26">
      <c r="A542">
        <v>124.75810989999999</v>
      </c>
      <c r="B542" s="2">
        <f t="shared" si="146"/>
        <v>1.57297456129653E-2</v>
      </c>
      <c r="C542">
        <v>97.860320759999993</v>
      </c>
      <c r="D542" s="3">
        <f t="shared" si="147"/>
        <v>4.3427011032958077E-3</v>
      </c>
      <c r="E542" s="3">
        <f t="shared" si="130"/>
        <v>4.9057385333111502E-3</v>
      </c>
      <c r="F542" s="3">
        <f>STDEV($E$3:E542)</f>
        <v>1.2808504749604117E-2</v>
      </c>
      <c r="G542" s="11">
        <f t="shared" si="136"/>
        <v>0.38300634064743394</v>
      </c>
      <c r="H542" s="3">
        <f t="shared" si="131"/>
        <v>-3.7165955964696042E-3</v>
      </c>
      <c r="I542" s="5">
        <f t="shared" si="132"/>
        <v>0.2004837359769461</v>
      </c>
      <c r="J542" s="6">
        <f t="shared" si="133"/>
        <v>1.3478778295335983E-2</v>
      </c>
      <c r="K542" s="4">
        <f t="shared" si="134"/>
        <v>-5.6303743001534295E-4</v>
      </c>
      <c r="L542">
        <f t="shared" si="137"/>
        <v>0.38300634064743394</v>
      </c>
      <c r="M542">
        <f>RSQ($D$3:D542,$B$3:B542)</f>
        <v>4.6887571110215139E-2</v>
      </c>
      <c r="N542">
        <v>510</v>
      </c>
      <c r="O542" t="str">
        <f t="shared" si="135"/>
        <v/>
      </c>
      <c r="P542" t="str">
        <f t="shared" si="139"/>
        <v>close</v>
      </c>
      <c r="Q542">
        <f t="shared" si="140"/>
        <v>0</v>
      </c>
      <c r="R542">
        <f t="shared" si="141"/>
        <v>0</v>
      </c>
      <c r="S542">
        <f t="shared" si="142"/>
        <v>0</v>
      </c>
      <c r="T542">
        <f t="shared" si="143"/>
        <v>0</v>
      </c>
      <c r="U542">
        <f t="shared" si="138"/>
        <v>0</v>
      </c>
      <c r="V542">
        <f t="shared" si="144"/>
        <v>10</v>
      </c>
      <c r="W542">
        <f>IF(ABS(V542)&gt;0,V542*(C542-A542),0)</f>
        <v>-268.97789139999998</v>
      </c>
      <c r="X542">
        <f>SUM($W$34:W542)</f>
        <v>234.04202975000021</v>
      </c>
      <c r="Y542">
        <f>IF(P542="close",X542,0)</f>
        <v>234.04202975000021</v>
      </c>
      <c r="Z542">
        <f t="shared" si="145"/>
        <v>20</v>
      </c>
    </row>
    <row r="543" spans="1:26">
      <c r="A543">
        <v>122.6853993</v>
      </c>
      <c r="B543" s="2">
        <f t="shared" si="146"/>
        <v>-1.6613834576857386E-2</v>
      </c>
      <c r="C543">
        <v>99.950047069999997</v>
      </c>
      <c r="D543" s="3">
        <f t="shared" si="147"/>
        <v>2.1354173926376199E-2</v>
      </c>
      <c r="E543" s="3">
        <f t="shared" si="130"/>
        <v>2.576352105189713E-2</v>
      </c>
      <c r="F543" s="3">
        <f>STDEV($E$3:E543)</f>
        <v>1.2844805729474216E-2</v>
      </c>
      <c r="G543" s="11">
        <f t="shared" si="136"/>
        <v>2.0057540452152658</v>
      </c>
      <c r="H543" s="3">
        <f t="shared" si="131"/>
        <v>-2.9493638487343319E-3</v>
      </c>
      <c r="I543" s="5">
        <f t="shared" si="132"/>
        <v>8.7877561921816505E-2</v>
      </c>
      <c r="J543" s="6">
        <f t="shared" si="133"/>
        <v>1.3961092871223591E-2</v>
      </c>
      <c r="K543" s="4">
        <f t="shared" si="134"/>
        <v>-4.4093471255209331E-3</v>
      </c>
      <c r="L543">
        <f t="shared" si="137"/>
        <v>2.0057540452152658</v>
      </c>
      <c r="M543">
        <f>RSQ($D$3:D543,$B$3:B543)</f>
        <v>4.4777882157700399E-2</v>
      </c>
      <c r="N543">
        <v>511</v>
      </c>
      <c r="O543" t="str">
        <f t="shared" si="135"/>
        <v>sellY</v>
      </c>
      <c r="P543" t="str">
        <f t="shared" si="139"/>
        <v/>
      </c>
      <c r="Q543">
        <f t="shared" si="140"/>
        <v>15</v>
      </c>
      <c r="R543">
        <f t="shared" si="141"/>
        <v>5</v>
      </c>
      <c r="S543">
        <f t="shared" si="142"/>
        <v>-15</v>
      </c>
      <c r="T543">
        <f t="shared" si="143"/>
        <v>-5</v>
      </c>
      <c r="U543">
        <f t="shared" si="138"/>
        <v>30</v>
      </c>
      <c r="V543">
        <f t="shared" si="144"/>
        <v>15</v>
      </c>
      <c r="W543">
        <f>IF(ABS(V543)&gt;0,V543*(C543-A543),0)</f>
        <v>-341.03028345000007</v>
      </c>
      <c r="X543">
        <f>SUM($W$34:W543)</f>
        <v>-106.98825369999986</v>
      </c>
      <c r="Y543">
        <f>IF(P543="close",X543,0)</f>
        <v>0</v>
      </c>
      <c r="Z543">
        <f t="shared" si="145"/>
        <v>30</v>
      </c>
    </row>
    <row r="544" spans="1:26">
      <c r="A544">
        <v>124.08320070000001</v>
      </c>
      <c r="B544" s="2">
        <f t="shared" si="146"/>
        <v>1.139338020640901E-2</v>
      </c>
      <c r="C544">
        <v>100.5355431</v>
      </c>
      <c r="D544" s="3">
        <f t="shared" si="147"/>
        <v>5.8578864859358155E-3</v>
      </c>
      <c r="E544" s="3">
        <f t="shared" si="130"/>
        <v>7.5712429530429247E-3</v>
      </c>
      <c r="F544" s="3">
        <f>STDEV($E$3:E544)</f>
        <v>1.2837089953765821E-2</v>
      </c>
      <c r="G544" s="11">
        <f t="shared" si="136"/>
        <v>0.58979433659120417</v>
      </c>
      <c r="H544" s="3">
        <f t="shared" si="131"/>
        <v>-2.8480773349087414E-3</v>
      </c>
      <c r="I544" s="5">
        <f t="shared" si="132"/>
        <v>9.9594751271736615E-2</v>
      </c>
      <c r="J544" s="6">
        <f t="shared" si="133"/>
        <v>1.4030873655093663E-2</v>
      </c>
      <c r="K544" s="4">
        <f t="shared" si="134"/>
        <v>-1.7133564671071089E-3</v>
      </c>
      <c r="L544">
        <f t="shared" si="137"/>
        <v>0.58979433659120417</v>
      </c>
      <c r="M544">
        <f>RSQ($D$3:D544,$B$3:B544)</f>
        <v>4.4995016270701307E-2</v>
      </c>
      <c r="N544">
        <v>512</v>
      </c>
      <c r="O544" t="str">
        <f t="shared" si="135"/>
        <v/>
      </c>
      <c r="P544" t="str">
        <f t="shared" si="139"/>
        <v>sellhold</v>
      </c>
      <c r="Q544">
        <f t="shared" si="140"/>
        <v>15</v>
      </c>
      <c r="R544">
        <f t="shared" si="141"/>
        <v>0</v>
      </c>
      <c r="S544">
        <f t="shared" si="142"/>
        <v>-15</v>
      </c>
      <c r="T544">
        <f t="shared" si="143"/>
        <v>0</v>
      </c>
      <c r="U544">
        <f t="shared" si="138"/>
        <v>30</v>
      </c>
      <c r="V544">
        <f t="shared" si="144"/>
        <v>0</v>
      </c>
      <c r="W544">
        <f>IF(ABS(V544)&gt;0,V544*(C544-A544),0)</f>
        <v>0</v>
      </c>
      <c r="X544">
        <f>SUM($W$34:W544)</f>
        <v>-106.98825369999986</v>
      </c>
      <c r="Y544">
        <f>IF(P544="close",X544,0)</f>
        <v>0</v>
      </c>
      <c r="Z544">
        <f t="shared" si="145"/>
        <v>0</v>
      </c>
    </row>
    <row r="545" spans="1:26">
      <c r="A545">
        <v>123.9160308</v>
      </c>
      <c r="B545" s="2">
        <f t="shared" si="146"/>
        <v>-1.3472403923894319E-3</v>
      </c>
      <c r="C545">
        <v>102.37366919999999</v>
      </c>
      <c r="D545" s="3">
        <f t="shared" si="147"/>
        <v>1.8283345803102313E-2</v>
      </c>
      <c r="E545" s="3">
        <f t="shared" ref="E545:E608" si="148">D545-K545</f>
        <v>2.0171264083810089E-2</v>
      </c>
      <c r="F545" s="3">
        <f>STDEV($E$3:E545)</f>
        <v>1.2854489558978603E-2</v>
      </c>
      <c r="G545" s="11">
        <f t="shared" si="136"/>
        <v>1.5691999274853248</v>
      </c>
      <c r="H545" s="3">
        <f t="shared" ref="H545:H608" si="149">yint(B516:B545,D516:D545)</f>
        <v>-1.7338724279014187E-3</v>
      </c>
      <c r="I545" s="5">
        <f t="shared" ref="I545:I608" si="150">MyReg(B516:B545,D516:D545)</f>
        <v>0.11434177128043549</v>
      </c>
      <c r="J545" s="6">
        <f t="shared" ref="J545:J608" si="151">STDEV(D516:D545)</f>
        <v>1.4332491956290662E-2</v>
      </c>
      <c r="K545" s="4">
        <f t="shared" ref="K545:K608" si="152">H545+B545*I545</f>
        <v>-1.8879182807077753E-3</v>
      </c>
      <c r="L545">
        <f t="shared" si="137"/>
        <v>1.5691999274853248</v>
      </c>
      <c r="M545">
        <f>RSQ($D$3:D545,$B$3:B545)</f>
        <v>4.4685042694388381E-2</v>
      </c>
      <c r="N545">
        <v>513</v>
      </c>
      <c r="O545" t="str">
        <f t="shared" ref="O545:O608" si="153">IF(L545&gt;1.5,"sellY",IF(L545&lt;-1.5,"buyY",""))</f>
        <v>sellY</v>
      </c>
      <c r="P545" t="str">
        <f t="shared" si="139"/>
        <v>sellhold</v>
      </c>
      <c r="Q545">
        <f t="shared" si="140"/>
        <v>15</v>
      </c>
      <c r="R545">
        <f t="shared" si="141"/>
        <v>0</v>
      </c>
      <c r="S545">
        <f t="shared" si="142"/>
        <v>-15</v>
      </c>
      <c r="T545">
        <f t="shared" si="143"/>
        <v>0</v>
      </c>
      <c r="U545">
        <f t="shared" si="138"/>
        <v>30</v>
      </c>
      <c r="V545">
        <f t="shared" si="144"/>
        <v>0</v>
      </c>
      <c r="W545">
        <f>IF(ABS(V545)&gt;0,V545*(C545-A545),0)</f>
        <v>0</v>
      </c>
      <c r="X545">
        <f>SUM($W$34:W545)</f>
        <v>-106.98825369999986</v>
      </c>
      <c r="Y545">
        <f>IF(P545="close",X545,0)</f>
        <v>0</v>
      </c>
      <c r="Z545">
        <f t="shared" si="145"/>
        <v>0</v>
      </c>
    </row>
    <row r="546" spans="1:26">
      <c r="A546">
        <v>121.4271293</v>
      </c>
      <c r="B546" s="2">
        <f t="shared" si="146"/>
        <v>-2.0085387531634826E-2</v>
      </c>
      <c r="C546">
        <v>100.5013721</v>
      </c>
      <c r="D546" s="3">
        <f t="shared" si="147"/>
        <v>-1.8288854103121248E-2</v>
      </c>
      <c r="E546" s="3">
        <f t="shared" si="148"/>
        <v>-1.520662496865071E-2</v>
      </c>
      <c r="F546" s="3">
        <f>STDEV($E$3:E546)</f>
        <v>1.2859216076733421E-2</v>
      </c>
      <c r="G546" s="11">
        <f t="shared" ref="G546:G609" si="154">E546/F546</f>
        <v>-1.1825468114004654</v>
      </c>
      <c r="H546" s="3">
        <f t="shared" si="149"/>
        <v>-9.2420223445836304E-4</v>
      </c>
      <c r="I546" s="5">
        <f t="shared" si="150"/>
        <v>0.1074426319439068</v>
      </c>
      <c r="J546" s="6">
        <f t="shared" si="151"/>
        <v>1.2712592267753798E-2</v>
      </c>
      <c r="K546" s="4">
        <f t="shared" si="152"/>
        <v>-3.0822291344705386E-3</v>
      </c>
      <c r="L546">
        <f t="shared" ref="L546:L609" si="155">(D546-K546)/F546</f>
        <v>-1.1825468114004654</v>
      </c>
      <c r="M546">
        <f>RSQ($D$3:D546,$B$3:B546)</f>
        <v>4.6080939074738633E-2</v>
      </c>
      <c r="N546">
        <v>514</v>
      </c>
      <c r="O546" t="str">
        <f t="shared" si="153"/>
        <v/>
      </c>
      <c r="P546" t="str">
        <f t="shared" si="139"/>
        <v>close</v>
      </c>
      <c r="Q546">
        <f t="shared" si="140"/>
        <v>0</v>
      </c>
      <c r="R546">
        <f t="shared" si="141"/>
        <v>0</v>
      </c>
      <c r="S546">
        <f t="shared" si="142"/>
        <v>0</v>
      </c>
      <c r="T546">
        <f t="shared" si="143"/>
        <v>0</v>
      </c>
      <c r="U546">
        <f t="shared" ref="U546:U609" si="156">ABS(Q546)+ABS(S546)</f>
        <v>0</v>
      </c>
      <c r="V546">
        <f t="shared" si="144"/>
        <v>-15</v>
      </c>
      <c r="W546">
        <f>IF(ABS(V546)&gt;0,V546*(C546-A546),0)</f>
        <v>313.88635800000009</v>
      </c>
      <c r="X546">
        <f>SUM($W$34:W546)</f>
        <v>206.89810430000023</v>
      </c>
      <c r="Y546">
        <f>IF(P546="close",X546,0)</f>
        <v>206.89810430000023</v>
      </c>
      <c r="Z546">
        <f t="shared" si="145"/>
        <v>30</v>
      </c>
    </row>
    <row r="547" spans="1:26">
      <c r="A547">
        <v>120.39460680000001</v>
      </c>
      <c r="B547" s="2">
        <f t="shared" si="146"/>
        <v>-8.5032274579186547E-3</v>
      </c>
      <c r="C547">
        <v>100.7978973</v>
      </c>
      <c r="D547" s="3">
        <f t="shared" si="147"/>
        <v>2.9504592206458535E-3</v>
      </c>
      <c r="E547" s="3">
        <f t="shared" si="148"/>
        <v>5.3189975798532026E-3</v>
      </c>
      <c r="F547" s="3">
        <f>STDEV($E$3:E547)</f>
        <v>1.2849422527710217E-2</v>
      </c>
      <c r="G547" s="11">
        <f t="shared" si="154"/>
        <v>0.41394837537504919</v>
      </c>
      <c r="H547" s="3">
        <f t="shared" si="149"/>
        <v>-1.3063160902929271E-3</v>
      </c>
      <c r="I547" s="5">
        <f t="shared" si="150"/>
        <v>0.12491989355467892</v>
      </c>
      <c r="J547" s="6">
        <f t="shared" si="151"/>
        <v>1.2449508784197844E-2</v>
      </c>
      <c r="K547" s="4">
        <f t="shared" si="152"/>
        <v>-2.3685383592073487E-3</v>
      </c>
      <c r="L547">
        <f t="shared" si="155"/>
        <v>0.41394837537504919</v>
      </c>
      <c r="M547">
        <f>RSQ($D$3:D547,$B$3:B547)</f>
        <v>4.5913130738846064E-2</v>
      </c>
      <c r="N547">
        <v>515</v>
      </c>
      <c r="O547" t="str">
        <f t="shared" si="153"/>
        <v/>
      </c>
      <c r="P547" t="str">
        <f t="shared" ref="P547:P610" si="157">IF(AND(OR(O546="sellY",P546="sellhold"),L547&gt;0.5),"sellhold",IF(AND(OR(O546="sellY",P546="sellhold"),L547&lt;0.5,O547&lt;&gt;"buyY"),"close",IF(AND(OR(O546="sellY",P546="sellhold"),L547&lt;0.5,O547="buyY"),"close&amp;buy",IF(AND(OR(O546="buyY",P546="buyhold"),L547&lt;-0.5),"buyhold",IF(AND(OR(O546="buyY",P546="buyhold"),L547&gt;-0.5,O547&lt;&gt;"sellY"),"close",IF(AND(OR(O546="buyY",P546="buyhold"),L547&gt;-0.5,O547="sellY"),"close&amp;sell",""))))))</f>
        <v/>
      </c>
      <c r="Q547">
        <f t="shared" ref="Q547:Q610" si="158">IF(O547="sellY",MAX(10+R547,Q546),IF(O547="buyY",MIN(-10+R547,Q546),IF(P547="sellhold",Q546+R547,IF(P547="buyhold",Q546+R547,0))))</f>
        <v>0</v>
      </c>
      <c r="R547">
        <f t="shared" ref="R547:R610" si="159">IF(AND(L547&gt;2.5,Q546&lt;15),10,IF(AND(L547&gt;2,Q546&lt;15),5,IF(AND(L547&lt;-2.5,Q546&gt;-15),-10,IF(AND(L547&lt;-2,Q546&gt;-15),-5,0))))</f>
        <v>0</v>
      </c>
      <c r="S547">
        <f t="shared" ref="S547:S610" si="160">IF(O547="sellY",MIN(-10+T547,S546),IF(O547="buyY",MAX(10+T547,S546),IF(P547="sellhold",S546+T547,IF(P547="buyhold",S546+T547,0))))</f>
        <v>0</v>
      </c>
      <c r="T547">
        <f t="shared" ref="T547:T610" si="161">IF(AND(L547&gt;2.5,Q546&lt;15),-10,IF(AND(L547&gt;2,Q546&lt;15),-5,IF(AND(L547&lt;-2.5,Q546&gt;-15),10,IF(AND(L547&lt;-2,Q546&gt;-15),5,0))))</f>
        <v>0</v>
      </c>
      <c r="U547">
        <f t="shared" si="156"/>
        <v>0</v>
      </c>
      <c r="V547">
        <f t="shared" ref="V547:V610" si="162">Q547-Q546</f>
        <v>0</v>
      </c>
      <c r="W547">
        <f>IF(ABS(V547)&gt;0,V547*(C547-A547),0)</f>
        <v>0</v>
      </c>
      <c r="X547">
        <f>SUM($W$34:W547)</f>
        <v>206.89810430000023</v>
      </c>
      <c r="Y547">
        <f>IF(P547="close",X547,0)</f>
        <v>0</v>
      </c>
      <c r="Z547">
        <f t="shared" si="145"/>
        <v>0</v>
      </c>
    </row>
    <row r="548" spans="1:26">
      <c r="A548">
        <v>119.1951845</v>
      </c>
      <c r="B548" s="2">
        <f t="shared" si="146"/>
        <v>-9.9624254929665916E-3</v>
      </c>
      <c r="C548">
        <v>102.2358593</v>
      </c>
      <c r="D548" s="3">
        <f t="shared" si="147"/>
        <v>1.4265793617899198E-2</v>
      </c>
      <c r="E548" s="3">
        <f t="shared" si="148"/>
        <v>1.4792986551439295E-2</v>
      </c>
      <c r="F548" s="3">
        <f>STDEV($E$3:E548)</f>
        <v>1.285323871993788E-2</v>
      </c>
      <c r="G548" s="11">
        <f t="shared" si="154"/>
        <v>1.1509151019262163</v>
      </c>
      <c r="H548" s="3">
        <f t="shared" si="149"/>
        <v>6.412449495735891E-5</v>
      </c>
      <c r="I548" s="5">
        <f t="shared" si="150"/>
        <v>5.9354765454950949E-2</v>
      </c>
      <c r="J548" s="6">
        <f t="shared" si="151"/>
        <v>1.2070613448805683E-2</v>
      </c>
      <c r="K548" s="4">
        <f t="shared" si="152"/>
        <v>-5.2719293354009723E-4</v>
      </c>
      <c r="L548">
        <f t="shared" si="155"/>
        <v>1.1509151019262163</v>
      </c>
      <c r="M548">
        <f>RSQ($D$3:D548,$B$3:B548)</f>
        <v>4.5071611036511132E-2</v>
      </c>
      <c r="N548">
        <v>516</v>
      </c>
      <c r="O548" t="str">
        <f t="shared" si="153"/>
        <v/>
      </c>
      <c r="P548" t="str">
        <f t="shared" si="157"/>
        <v/>
      </c>
      <c r="Q548">
        <f t="shared" si="158"/>
        <v>0</v>
      </c>
      <c r="R548">
        <f t="shared" si="159"/>
        <v>0</v>
      </c>
      <c r="S548">
        <f t="shared" si="160"/>
        <v>0</v>
      </c>
      <c r="T548">
        <f t="shared" si="161"/>
        <v>0</v>
      </c>
      <c r="U548">
        <f t="shared" si="156"/>
        <v>0</v>
      </c>
      <c r="V548">
        <f t="shared" si="162"/>
        <v>0</v>
      </c>
      <c r="W548">
        <f>IF(ABS(V548)&gt;0,V548*(C548-A548),0)</f>
        <v>0</v>
      </c>
      <c r="X548">
        <f>SUM($W$34:W548)</f>
        <v>206.89810430000023</v>
      </c>
      <c r="Y548">
        <f>IF(P548="close",X548,0)</f>
        <v>0</v>
      </c>
      <c r="Z548">
        <f t="shared" ref="Z548:Z611" si="163">ABS(U548-U547)</f>
        <v>0</v>
      </c>
    </row>
    <row r="549" spans="1:26">
      <c r="A549">
        <v>118.976849</v>
      </c>
      <c r="B549" s="2">
        <f t="shared" si="146"/>
        <v>-1.8317476575573815E-3</v>
      </c>
      <c r="C549">
        <v>100.8794747</v>
      </c>
      <c r="D549" s="3">
        <f t="shared" si="147"/>
        <v>-1.3267209854615056E-2</v>
      </c>
      <c r="E549" s="3">
        <f t="shared" si="148"/>
        <v>-1.3272920734830163E-2</v>
      </c>
      <c r="F549" s="3">
        <f>STDEV($E$3:E549)</f>
        <v>1.2854039643230775E-2</v>
      </c>
      <c r="G549" s="11">
        <f t="shared" si="154"/>
        <v>-1.0325875058133946</v>
      </c>
      <c r="H549" s="3">
        <f t="shared" si="149"/>
        <v>1.3279153144746768E-4</v>
      </c>
      <c r="I549" s="5">
        <f t="shared" si="150"/>
        <v>6.9376723757802822E-2</v>
      </c>
      <c r="J549" s="6">
        <f t="shared" si="151"/>
        <v>1.1971291286756124E-2</v>
      </c>
      <c r="K549" s="4">
        <f t="shared" si="152"/>
        <v>5.7108802151068275E-6</v>
      </c>
      <c r="L549">
        <f t="shared" si="155"/>
        <v>-1.0325875058133946</v>
      </c>
      <c r="M549">
        <f>RSQ($D$3:D549,$B$3:B549)</f>
        <v>4.5125782848442028E-2</v>
      </c>
      <c r="N549">
        <v>517</v>
      </c>
      <c r="O549" t="str">
        <f t="shared" si="153"/>
        <v/>
      </c>
      <c r="P549" t="str">
        <f t="shared" si="157"/>
        <v/>
      </c>
      <c r="Q549">
        <f t="shared" si="158"/>
        <v>0</v>
      </c>
      <c r="R549">
        <f t="shared" si="159"/>
        <v>0</v>
      </c>
      <c r="S549">
        <f t="shared" si="160"/>
        <v>0</v>
      </c>
      <c r="T549">
        <f t="shared" si="161"/>
        <v>0</v>
      </c>
      <c r="U549">
        <f t="shared" si="156"/>
        <v>0</v>
      </c>
      <c r="V549">
        <f t="shared" si="162"/>
        <v>0</v>
      </c>
      <c r="W549">
        <f>IF(ABS(V549)&gt;0,V549*(C549-A549),0)</f>
        <v>0</v>
      </c>
      <c r="X549">
        <f>SUM($W$34:W549)</f>
        <v>206.89810430000023</v>
      </c>
      <c r="Y549">
        <f>IF(P549="close",X549,0)</f>
        <v>0</v>
      </c>
      <c r="Z549">
        <f t="shared" si="163"/>
        <v>0</v>
      </c>
    </row>
    <row r="550" spans="1:26">
      <c r="A550">
        <v>119.4328593</v>
      </c>
      <c r="B550" s="2">
        <f t="shared" si="146"/>
        <v>3.8327649776638702E-3</v>
      </c>
      <c r="C550">
        <v>100.5528304</v>
      </c>
      <c r="D550" s="3">
        <f t="shared" si="147"/>
        <v>-3.2379659090353897E-3</v>
      </c>
      <c r="E550" s="3">
        <f t="shared" si="148"/>
        <v>-3.5681817569386634E-3</v>
      </c>
      <c r="F550" s="3">
        <f>STDEV($E$3:E550)</f>
        <v>1.2843188358946146E-2</v>
      </c>
      <c r="G550" s="11">
        <f t="shared" si="154"/>
        <v>-0.27782678702622815</v>
      </c>
      <c r="H550" s="3">
        <f t="shared" si="149"/>
        <v>7.3924477738780182E-5</v>
      </c>
      <c r="I550" s="5">
        <f t="shared" si="150"/>
        <v>6.6868532680213255E-2</v>
      </c>
      <c r="J550" s="6">
        <f t="shared" si="151"/>
        <v>1.1983294844817617E-2</v>
      </c>
      <c r="K550" s="4">
        <f t="shared" si="152"/>
        <v>3.3021584790327349E-4</v>
      </c>
      <c r="L550">
        <f t="shared" si="155"/>
        <v>-0.27782678702622815</v>
      </c>
      <c r="M550">
        <f>RSQ($D$3:D550,$B$3:B550)</f>
        <v>4.5060711106373837E-2</v>
      </c>
      <c r="N550">
        <v>518</v>
      </c>
      <c r="O550" t="str">
        <f t="shared" si="153"/>
        <v/>
      </c>
      <c r="P550" t="str">
        <f t="shared" si="157"/>
        <v/>
      </c>
      <c r="Q550">
        <f t="shared" si="158"/>
        <v>0</v>
      </c>
      <c r="R550">
        <f t="shared" si="159"/>
        <v>0</v>
      </c>
      <c r="S550">
        <f t="shared" si="160"/>
        <v>0</v>
      </c>
      <c r="T550">
        <f t="shared" si="161"/>
        <v>0</v>
      </c>
      <c r="U550">
        <f t="shared" si="156"/>
        <v>0</v>
      </c>
      <c r="V550">
        <f t="shared" si="162"/>
        <v>0</v>
      </c>
      <c r="W550">
        <f>IF(ABS(V550)&gt;0,V550*(C550-A550),0)</f>
        <v>0</v>
      </c>
      <c r="X550">
        <f>SUM($W$34:W550)</f>
        <v>206.89810430000023</v>
      </c>
      <c r="Y550">
        <f>IF(P550="close",X550,0)</f>
        <v>0</v>
      </c>
      <c r="Z550">
        <f t="shared" si="163"/>
        <v>0</v>
      </c>
    </row>
    <row r="551" spans="1:26">
      <c r="A551">
        <v>120.90616660000001</v>
      </c>
      <c r="B551" s="2">
        <f t="shared" si="146"/>
        <v>1.2335862246245341E-2</v>
      </c>
      <c r="C551">
        <v>99.893273129999997</v>
      </c>
      <c r="D551" s="3">
        <f t="shared" si="147"/>
        <v>-6.5593108356699981E-3</v>
      </c>
      <c r="E551" s="3">
        <f t="shared" si="148"/>
        <v>-7.7700778522587551E-3</v>
      </c>
      <c r="F551" s="3">
        <f>STDEV($E$3:E551)</f>
        <v>1.2835740210499994E-2</v>
      </c>
      <c r="G551" s="11">
        <f t="shared" si="154"/>
        <v>-0.605347079703484</v>
      </c>
      <c r="H551" s="3">
        <f t="shared" si="149"/>
        <v>1.7546075425371052E-4</v>
      </c>
      <c r="I551" s="5">
        <f t="shared" si="150"/>
        <v>8.3926542115056596E-2</v>
      </c>
      <c r="J551" s="6">
        <f t="shared" si="151"/>
        <v>1.1890059139909473E-2</v>
      </c>
      <c r="K551" s="4">
        <f t="shared" si="152"/>
        <v>1.2107670165887568E-3</v>
      </c>
      <c r="L551">
        <f t="shared" si="155"/>
        <v>-0.605347079703484</v>
      </c>
      <c r="M551">
        <f>RSQ($D$3:D551,$B$3:B551)</f>
        <v>4.4595552656366791E-2</v>
      </c>
      <c r="N551">
        <v>519</v>
      </c>
      <c r="O551" t="str">
        <f t="shared" si="153"/>
        <v/>
      </c>
      <c r="P551" t="str">
        <f t="shared" si="157"/>
        <v/>
      </c>
      <c r="Q551">
        <f t="shared" si="158"/>
        <v>0</v>
      </c>
      <c r="R551">
        <f t="shared" si="159"/>
        <v>0</v>
      </c>
      <c r="S551">
        <f t="shared" si="160"/>
        <v>0</v>
      </c>
      <c r="T551">
        <f t="shared" si="161"/>
        <v>0</v>
      </c>
      <c r="U551">
        <f t="shared" si="156"/>
        <v>0</v>
      </c>
      <c r="V551">
        <f t="shared" si="162"/>
        <v>0</v>
      </c>
      <c r="W551">
        <f>IF(ABS(V551)&gt;0,V551*(C551-A551),0)</f>
        <v>0</v>
      </c>
      <c r="X551">
        <f>SUM($W$34:W551)</f>
        <v>206.89810430000023</v>
      </c>
      <c r="Y551">
        <f>IF(P551="close",X551,0)</f>
        <v>0</v>
      </c>
      <c r="Z551">
        <f t="shared" si="163"/>
        <v>0</v>
      </c>
    </row>
    <row r="552" spans="1:26">
      <c r="A552">
        <v>119.7771771</v>
      </c>
      <c r="B552" s="2">
        <f t="shared" si="146"/>
        <v>-9.3377329854075694E-3</v>
      </c>
      <c r="C552">
        <v>102.4151079</v>
      </c>
      <c r="D552" s="3">
        <f t="shared" si="147"/>
        <v>2.5245291209129873E-2</v>
      </c>
      <c r="E552" s="3">
        <f t="shared" si="148"/>
        <v>2.4955719060472718E-2</v>
      </c>
      <c r="F552" s="3">
        <f>STDEV($E$3:E552)</f>
        <v>1.2868197060000601E-2</v>
      </c>
      <c r="G552" s="11">
        <f t="shared" si="154"/>
        <v>1.9393329884607433</v>
      </c>
      <c r="H552" s="3">
        <f t="shared" si="149"/>
        <v>7.9747530743618281E-4</v>
      </c>
      <c r="I552" s="5">
        <f t="shared" si="150"/>
        <v>5.4392555406408499E-2</v>
      </c>
      <c r="J552" s="6">
        <f t="shared" si="151"/>
        <v>1.2667783136817332E-2</v>
      </c>
      <c r="K552" s="4">
        <f t="shared" si="152"/>
        <v>2.895721486571533E-4</v>
      </c>
      <c r="L552">
        <f t="shared" si="155"/>
        <v>1.9393329884607433</v>
      </c>
      <c r="M552">
        <f>RSQ($D$3:D552,$B$3:B552)</f>
        <v>4.3137470230608592E-2</v>
      </c>
      <c r="N552">
        <v>520</v>
      </c>
      <c r="O552" t="str">
        <f t="shared" si="153"/>
        <v>sellY</v>
      </c>
      <c r="P552" t="str">
        <f t="shared" si="157"/>
        <v/>
      </c>
      <c r="Q552">
        <f t="shared" si="158"/>
        <v>10</v>
      </c>
      <c r="R552">
        <f t="shared" si="159"/>
        <v>0</v>
      </c>
      <c r="S552">
        <f t="shared" si="160"/>
        <v>-10</v>
      </c>
      <c r="T552">
        <f t="shared" si="161"/>
        <v>0</v>
      </c>
      <c r="U552">
        <f t="shared" si="156"/>
        <v>20</v>
      </c>
      <c r="V552">
        <f t="shared" si="162"/>
        <v>10</v>
      </c>
      <c r="W552">
        <f>IF(ABS(V552)&gt;0,V552*(C552-A552),0)</f>
        <v>-173.62069200000008</v>
      </c>
      <c r="X552">
        <f>SUM($W$34:W552)</f>
        <v>33.277412300000151</v>
      </c>
      <c r="Y552">
        <f>IF(P552="close",X552,0)</f>
        <v>0</v>
      </c>
      <c r="Z552">
        <f t="shared" si="163"/>
        <v>20</v>
      </c>
    </row>
    <row r="553" spans="1:26">
      <c r="A553">
        <v>121.26499699999999</v>
      </c>
      <c r="B553" s="2">
        <f t="shared" si="146"/>
        <v>1.2421564241389947E-2</v>
      </c>
      <c r="C553">
        <v>104.0430728</v>
      </c>
      <c r="D553" s="3">
        <f t="shared" si="147"/>
        <v>1.5895749498107098E-2</v>
      </c>
      <c r="E553" s="3">
        <f t="shared" si="148"/>
        <v>1.302728406691145E-2</v>
      </c>
      <c r="F553" s="3">
        <f>STDEV($E$3:E553)</f>
        <v>1.2868424005172682E-2</v>
      </c>
      <c r="G553" s="11">
        <f t="shared" si="154"/>
        <v>1.0123449508405158</v>
      </c>
      <c r="H553" s="3">
        <f t="shared" si="149"/>
        <v>1.468479819604854E-3</v>
      </c>
      <c r="I553" s="5">
        <f t="shared" si="150"/>
        <v>0.11270606377624293</v>
      </c>
      <c r="J553" s="6">
        <f t="shared" si="151"/>
        <v>1.2854947658026394E-2</v>
      </c>
      <c r="K553" s="4">
        <f t="shared" si="152"/>
        <v>2.8684654311956479E-3</v>
      </c>
      <c r="L553">
        <f t="shared" si="155"/>
        <v>1.0123449508405158</v>
      </c>
      <c r="M553">
        <f>RSQ($D$3:D553,$B$3:B553)</f>
        <v>4.3816724766719127E-2</v>
      </c>
      <c r="N553">
        <v>521</v>
      </c>
      <c r="O553" t="str">
        <f t="shared" si="153"/>
        <v/>
      </c>
      <c r="P553" t="str">
        <f t="shared" si="157"/>
        <v>sellhold</v>
      </c>
      <c r="Q553">
        <f t="shared" si="158"/>
        <v>10</v>
      </c>
      <c r="R553">
        <f t="shared" si="159"/>
        <v>0</v>
      </c>
      <c r="S553">
        <f t="shared" si="160"/>
        <v>-10</v>
      </c>
      <c r="T553">
        <f t="shared" si="161"/>
        <v>0</v>
      </c>
      <c r="U553">
        <f t="shared" si="156"/>
        <v>20</v>
      </c>
      <c r="V553">
        <f t="shared" si="162"/>
        <v>0</v>
      </c>
      <c r="W553">
        <f>IF(ABS(V553)&gt;0,V553*(C553-A553),0)</f>
        <v>0</v>
      </c>
      <c r="X553">
        <f>SUM($W$34:W553)</f>
        <v>33.277412300000151</v>
      </c>
      <c r="Y553">
        <f>IF(P553="close",X553,0)</f>
        <v>0</v>
      </c>
      <c r="Z553">
        <f t="shared" si="163"/>
        <v>0</v>
      </c>
    </row>
    <row r="554" spans="1:26">
      <c r="A554">
        <v>120.9946075</v>
      </c>
      <c r="B554" s="2">
        <f t="shared" si="146"/>
        <v>-2.2297407058031195E-3</v>
      </c>
      <c r="C554">
        <v>105.1492818</v>
      </c>
      <c r="D554" s="3">
        <f t="shared" si="147"/>
        <v>1.0632221542768511E-2</v>
      </c>
      <c r="E554" s="3">
        <f t="shared" si="148"/>
        <v>8.9986180690375308E-3</v>
      </c>
      <c r="F554" s="3">
        <f>STDEV($E$3:E554)</f>
        <v>1.2862386064056481E-2</v>
      </c>
      <c r="G554" s="11">
        <f t="shared" si="154"/>
        <v>0.69960721317360208</v>
      </c>
      <c r="H554" s="3">
        <f t="shared" si="149"/>
        <v>1.8753376147517184E-3</v>
      </c>
      <c r="I554" s="5">
        <f t="shared" si="150"/>
        <v>0.10841356593239782</v>
      </c>
      <c r="J554" s="6">
        <f t="shared" si="151"/>
        <v>1.2951620127530046E-2</v>
      </c>
      <c r="K554" s="4">
        <f t="shared" si="152"/>
        <v>1.6336034737309806E-3</v>
      </c>
      <c r="L554">
        <f t="shared" si="155"/>
        <v>0.69960721317360208</v>
      </c>
      <c r="M554">
        <f>RSQ($D$3:D554,$B$3:B554)</f>
        <v>4.3637783857439515E-2</v>
      </c>
      <c r="N554">
        <v>522</v>
      </c>
      <c r="O554" t="str">
        <f t="shared" si="153"/>
        <v/>
      </c>
      <c r="P554" t="str">
        <f t="shared" si="157"/>
        <v>sellhold</v>
      </c>
      <c r="Q554">
        <f t="shared" si="158"/>
        <v>10</v>
      </c>
      <c r="R554">
        <f t="shared" si="159"/>
        <v>0</v>
      </c>
      <c r="S554">
        <f t="shared" si="160"/>
        <v>-10</v>
      </c>
      <c r="T554">
        <f t="shared" si="161"/>
        <v>0</v>
      </c>
      <c r="U554">
        <f t="shared" si="156"/>
        <v>20</v>
      </c>
      <c r="V554">
        <f t="shared" si="162"/>
        <v>0</v>
      </c>
      <c r="W554">
        <f>IF(ABS(V554)&gt;0,V554*(C554-A554),0)</f>
        <v>0</v>
      </c>
      <c r="X554">
        <f>SUM($W$34:W554)</f>
        <v>33.277412300000151</v>
      </c>
      <c r="Y554">
        <f>IF(P554="close",X554,0)</f>
        <v>0</v>
      </c>
      <c r="Z554">
        <f t="shared" si="163"/>
        <v>0</v>
      </c>
    </row>
    <row r="555" spans="1:26">
      <c r="A555">
        <v>121.8606056</v>
      </c>
      <c r="B555" s="2">
        <f t="shared" si="146"/>
        <v>7.1573280652197559E-3</v>
      </c>
      <c r="C555">
        <v>105.4082658</v>
      </c>
      <c r="D555" s="3">
        <f t="shared" si="147"/>
        <v>2.4630125433723897E-3</v>
      </c>
      <c r="E555" s="3">
        <f t="shared" si="148"/>
        <v>-5.4384241282097196E-4</v>
      </c>
      <c r="F555" s="3">
        <f>STDEV($E$3:E555)</f>
        <v>1.2850755970327228E-2</v>
      </c>
      <c r="G555" s="11">
        <f t="shared" si="154"/>
        <v>-4.2319877062230428E-2</v>
      </c>
      <c r="H555" s="3">
        <f t="shared" si="149"/>
        <v>2.3614871053510983E-3</v>
      </c>
      <c r="I555" s="5">
        <f t="shared" si="150"/>
        <v>9.0168823471758572E-2</v>
      </c>
      <c r="J555" s="6">
        <f t="shared" si="151"/>
        <v>1.2665188417557302E-2</v>
      </c>
      <c r="K555" s="4">
        <f t="shared" si="152"/>
        <v>3.0068549561933617E-3</v>
      </c>
      <c r="L555">
        <f t="shared" si="155"/>
        <v>-4.2319877062230428E-2</v>
      </c>
      <c r="M555">
        <f>RSQ($D$3:D555,$B$3:B555)</f>
        <v>4.3682210443240249E-2</v>
      </c>
      <c r="N555">
        <v>523</v>
      </c>
      <c r="O555" t="str">
        <f t="shared" si="153"/>
        <v/>
      </c>
      <c r="P555" t="str">
        <f t="shared" si="157"/>
        <v>close</v>
      </c>
      <c r="Q555">
        <f t="shared" si="158"/>
        <v>0</v>
      </c>
      <c r="R555">
        <f t="shared" si="159"/>
        <v>0</v>
      </c>
      <c r="S555">
        <f t="shared" si="160"/>
        <v>0</v>
      </c>
      <c r="T555">
        <f t="shared" si="161"/>
        <v>0</v>
      </c>
      <c r="U555">
        <f t="shared" si="156"/>
        <v>0</v>
      </c>
      <c r="V555">
        <f t="shared" si="162"/>
        <v>-10</v>
      </c>
      <c r="W555">
        <f>IF(ABS(V555)&gt;0,V555*(C555-A555),0)</f>
        <v>164.52339800000004</v>
      </c>
      <c r="X555">
        <f>SUM($W$34:W555)</f>
        <v>197.80081030000019</v>
      </c>
      <c r="Y555">
        <f>IF(P555="close",X555,0)</f>
        <v>197.80081030000019</v>
      </c>
      <c r="Z555">
        <f t="shared" si="163"/>
        <v>20</v>
      </c>
    </row>
    <row r="556" spans="1:26">
      <c r="A556">
        <v>120.8843909</v>
      </c>
      <c r="B556" s="2">
        <f t="shared" si="146"/>
        <v>-8.0109129213124467E-3</v>
      </c>
      <c r="C556">
        <v>106.2925661</v>
      </c>
      <c r="D556" s="3">
        <f t="shared" si="147"/>
        <v>8.3892880059127841E-3</v>
      </c>
      <c r="E556" s="3">
        <f t="shared" si="148"/>
        <v>6.5787494886151215E-3</v>
      </c>
      <c r="F556" s="3">
        <f>STDEV($E$3:E556)</f>
        <v>1.2842116728846092E-2</v>
      </c>
      <c r="G556" s="11">
        <f t="shared" si="154"/>
        <v>0.51227921592067982</v>
      </c>
      <c r="H556" s="3">
        <f t="shared" si="149"/>
        <v>2.4182925473949161E-3</v>
      </c>
      <c r="I556" s="5">
        <f t="shared" si="150"/>
        <v>7.5865764122883997E-2</v>
      </c>
      <c r="J556" s="6">
        <f t="shared" si="151"/>
        <v>1.2666712529099107E-2</v>
      </c>
      <c r="K556" s="4">
        <f t="shared" si="152"/>
        <v>1.8105385172976626E-3</v>
      </c>
      <c r="L556">
        <f t="shared" si="155"/>
        <v>0.51227921592067982</v>
      </c>
      <c r="M556">
        <f>RSQ($D$3:D556,$B$3:B556)</f>
        <v>4.3301319697274417E-2</v>
      </c>
      <c r="N556">
        <v>524</v>
      </c>
      <c r="O556" t="str">
        <f t="shared" si="153"/>
        <v/>
      </c>
      <c r="P556" t="str">
        <f t="shared" si="157"/>
        <v/>
      </c>
      <c r="Q556">
        <f t="shared" si="158"/>
        <v>0</v>
      </c>
      <c r="R556">
        <f t="shared" si="159"/>
        <v>0</v>
      </c>
      <c r="S556">
        <f t="shared" si="160"/>
        <v>0</v>
      </c>
      <c r="T556">
        <f t="shared" si="161"/>
        <v>0</v>
      </c>
      <c r="U556">
        <f t="shared" si="156"/>
        <v>0</v>
      </c>
      <c r="V556">
        <f t="shared" si="162"/>
        <v>0</v>
      </c>
      <c r="W556">
        <f>IF(ABS(V556)&gt;0,V556*(C556-A556),0)</f>
        <v>0</v>
      </c>
      <c r="X556">
        <f>SUM($W$34:W556)</f>
        <v>197.80081030000019</v>
      </c>
      <c r="Y556">
        <f>IF(P556="close",X556,0)</f>
        <v>0</v>
      </c>
      <c r="Z556">
        <f t="shared" si="163"/>
        <v>0</v>
      </c>
    </row>
    <row r="557" spans="1:26">
      <c r="A557">
        <v>121.3277709</v>
      </c>
      <c r="B557" s="2">
        <f t="shared" si="146"/>
        <v>3.6678019113880879E-3</v>
      </c>
      <c r="C557">
        <v>106.2786756</v>
      </c>
      <c r="D557" s="3">
        <f t="shared" si="147"/>
        <v>-1.306817636421918E-4</v>
      </c>
      <c r="E557" s="3">
        <f t="shared" si="148"/>
        <v>-2.7633491792761608E-3</v>
      </c>
      <c r="F557" s="3">
        <f>STDEV($E$3:E557)</f>
        <v>1.2831086214901262E-2</v>
      </c>
      <c r="G557" s="11">
        <f t="shared" si="154"/>
        <v>-0.21536362027300315</v>
      </c>
      <c r="H557" s="3">
        <f t="shared" si="149"/>
        <v>2.3707138970784649E-3</v>
      </c>
      <c r="I557" s="5">
        <f t="shared" si="150"/>
        <v>7.1419756269325702E-2</v>
      </c>
      <c r="J557" s="6">
        <f t="shared" si="151"/>
        <v>1.2670006484052414E-2</v>
      </c>
      <c r="K557" s="4">
        <f t="shared" si="152"/>
        <v>2.6326674156339691E-3</v>
      </c>
      <c r="L557">
        <f t="shared" si="155"/>
        <v>-0.21536362027300315</v>
      </c>
      <c r="M557">
        <f>RSQ($D$3:D557,$B$3:B557)</f>
        <v>4.3291040497153946E-2</v>
      </c>
      <c r="N557">
        <v>525</v>
      </c>
      <c r="O557" t="str">
        <f t="shared" si="153"/>
        <v/>
      </c>
      <c r="P557" t="str">
        <f t="shared" si="157"/>
        <v/>
      </c>
      <c r="Q557">
        <f t="shared" si="158"/>
        <v>0</v>
      </c>
      <c r="R557">
        <f t="shared" si="159"/>
        <v>0</v>
      </c>
      <c r="S557">
        <f t="shared" si="160"/>
        <v>0</v>
      </c>
      <c r="T557">
        <f t="shared" si="161"/>
        <v>0</v>
      </c>
      <c r="U557">
        <f t="shared" si="156"/>
        <v>0</v>
      </c>
      <c r="V557">
        <f t="shared" si="162"/>
        <v>0</v>
      </c>
      <c r="W557">
        <f>IF(ABS(V557)&gt;0,V557*(C557-A557),0)</f>
        <v>0</v>
      </c>
      <c r="X557">
        <f>SUM($W$34:W557)</f>
        <v>197.80081030000019</v>
      </c>
      <c r="Y557">
        <f>IF(P557="close",X557,0)</f>
        <v>0</v>
      </c>
      <c r="Z557">
        <f t="shared" si="163"/>
        <v>0</v>
      </c>
    </row>
    <row r="558" spans="1:26">
      <c r="A558">
        <v>122.03375560000001</v>
      </c>
      <c r="B558" s="2">
        <f t="shared" si="146"/>
        <v>5.8188219791978548E-3</v>
      </c>
      <c r="C558">
        <v>106.55852</v>
      </c>
      <c r="D558" s="3">
        <f t="shared" si="147"/>
        <v>2.6331189998382121E-3</v>
      </c>
      <c r="E558" s="3">
        <f t="shared" si="148"/>
        <v>-4.4560741847365871E-4</v>
      </c>
      <c r="F558" s="3">
        <f>STDEV($E$3:E558)</f>
        <v>1.2819540002142396E-2</v>
      </c>
      <c r="G558" s="11">
        <f t="shared" si="154"/>
        <v>-3.4760016225167903E-2</v>
      </c>
      <c r="H558" s="3">
        <f t="shared" si="149"/>
        <v>2.5526556930007731E-3</v>
      </c>
      <c r="I558" s="5">
        <f t="shared" si="150"/>
        <v>9.0408458480391321E-2</v>
      </c>
      <c r="J558" s="6">
        <f t="shared" si="151"/>
        <v>1.2623197488534155E-2</v>
      </c>
      <c r="K558" s="4">
        <f t="shared" si="152"/>
        <v>3.0787264183118708E-3</v>
      </c>
      <c r="L558">
        <f t="shared" si="155"/>
        <v>-3.4760016225167903E-2</v>
      </c>
      <c r="M558">
        <f>RSQ($D$3:D558,$B$3:B558)</f>
        <v>4.333315293906876E-2</v>
      </c>
      <c r="N558">
        <v>526</v>
      </c>
      <c r="O558" t="str">
        <f t="shared" si="153"/>
        <v/>
      </c>
      <c r="P558" t="str">
        <f t="shared" si="157"/>
        <v/>
      </c>
      <c r="Q558">
        <f t="shared" si="158"/>
        <v>0</v>
      </c>
      <c r="R558">
        <f t="shared" si="159"/>
        <v>0</v>
      </c>
      <c r="S558">
        <f t="shared" si="160"/>
        <v>0</v>
      </c>
      <c r="T558">
        <f t="shared" si="161"/>
        <v>0</v>
      </c>
      <c r="U558">
        <f t="shared" si="156"/>
        <v>0</v>
      </c>
      <c r="V558">
        <f t="shared" si="162"/>
        <v>0</v>
      </c>
      <c r="W558">
        <f>IF(ABS(V558)&gt;0,V558*(C558-A558),0)</f>
        <v>0</v>
      </c>
      <c r="X558">
        <f>SUM($W$34:W558)</f>
        <v>197.80081030000019</v>
      </c>
      <c r="Y558">
        <f>IF(P558="close",X558,0)</f>
        <v>0</v>
      </c>
      <c r="Z558">
        <f t="shared" si="163"/>
        <v>0</v>
      </c>
    </row>
    <row r="559" spans="1:26">
      <c r="A559">
        <v>121.3546413</v>
      </c>
      <c r="B559" s="2">
        <f t="shared" si="146"/>
        <v>-5.5649709103930012E-3</v>
      </c>
      <c r="C559">
        <v>105.3907552</v>
      </c>
      <c r="D559" s="3">
        <f t="shared" si="147"/>
        <v>-1.0958905960780991E-2</v>
      </c>
      <c r="E559" s="3">
        <f t="shared" si="148"/>
        <v>-1.229037971185659E-2</v>
      </c>
      <c r="F559" s="3">
        <f>STDEV($E$3:E559)</f>
        <v>1.2818705382864884E-2</v>
      </c>
      <c r="G559" s="11">
        <f t="shared" si="154"/>
        <v>-0.95878478713501591</v>
      </c>
      <c r="H559" s="3">
        <f t="shared" si="149"/>
        <v>1.7318253512834693E-3</v>
      </c>
      <c r="I559" s="5">
        <f t="shared" si="150"/>
        <v>7.1941364412199088E-2</v>
      </c>
      <c r="J559" s="6">
        <f t="shared" si="151"/>
        <v>1.2598993592531634E-2</v>
      </c>
      <c r="K559" s="4">
        <f t="shared" si="152"/>
        <v>1.331473751075599E-3</v>
      </c>
      <c r="L559">
        <f t="shared" si="155"/>
        <v>-0.95878478713501591</v>
      </c>
      <c r="M559">
        <f>RSQ($D$3:D559,$B$3:B559)</f>
        <v>4.3564038174292254E-2</v>
      </c>
      <c r="N559">
        <v>527</v>
      </c>
      <c r="O559" t="str">
        <f t="shared" si="153"/>
        <v/>
      </c>
      <c r="P559" t="str">
        <f t="shared" si="157"/>
        <v/>
      </c>
      <c r="Q559">
        <f t="shared" si="158"/>
        <v>0</v>
      </c>
      <c r="R559">
        <f t="shared" si="159"/>
        <v>0</v>
      </c>
      <c r="S559">
        <f t="shared" si="160"/>
        <v>0</v>
      </c>
      <c r="T559">
        <f t="shared" si="161"/>
        <v>0</v>
      </c>
      <c r="U559">
        <f t="shared" si="156"/>
        <v>0</v>
      </c>
      <c r="V559">
        <f t="shared" si="162"/>
        <v>0</v>
      </c>
      <c r="W559">
        <f>IF(ABS(V559)&gt;0,V559*(C559-A559),0)</f>
        <v>0</v>
      </c>
      <c r="X559">
        <f>SUM($W$34:W559)</f>
        <v>197.80081030000019</v>
      </c>
      <c r="Y559">
        <f>IF(P559="close",X559,0)</f>
        <v>0</v>
      </c>
      <c r="Z559">
        <f t="shared" si="163"/>
        <v>0</v>
      </c>
    </row>
    <row r="560" spans="1:26">
      <c r="A560">
        <v>124.8517487</v>
      </c>
      <c r="B560" s="2">
        <f t="shared" si="146"/>
        <v>2.8817252991212992E-2</v>
      </c>
      <c r="C560">
        <v>105.7782136</v>
      </c>
      <c r="D560" s="3">
        <f t="shared" si="147"/>
        <v>3.676398364018933E-3</v>
      </c>
      <c r="E560" s="3">
        <f t="shared" si="148"/>
        <v>7.1531914733212465E-4</v>
      </c>
      <c r="F560" s="3">
        <f>STDEV($E$3:E560)</f>
        <v>1.2807224703739975E-2</v>
      </c>
      <c r="G560" s="11">
        <f t="shared" si="154"/>
        <v>5.5852783399922439E-2</v>
      </c>
      <c r="H560" s="3">
        <f t="shared" si="149"/>
        <v>2.2982742749961559E-3</v>
      </c>
      <c r="I560" s="5">
        <f t="shared" si="150"/>
        <v>2.3000281876026006E-2</v>
      </c>
      <c r="J560" s="6">
        <f t="shared" si="151"/>
        <v>1.2302717397548459E-2</v>
      </c>
      <c r="K560" s="4">
        <f t="shared" si="152"/>
        <v>2.9610792166868084E-3</v>
      </c>
      <c r="L560">
        <f t="shared" si="155"/>
        <v>5.5852783399922439E-2</v>
      </c>
      <c r="M560">
        <f>RSQ($D$3:D560,$B$3:B560)</f>
        <v>4.3597445680125892E-2</v>
      </c>
      <c r="N560">
        <v>528</v>
      </c>
      <c r="O560" t="str">
        <f t="shared" si="153"/>
        <v/>
      </c>
      <c r="P560" t="str">
        <f t="shared" si="157"/>
        <v/>
      </c>
      <c r="Q560">
        <f t="shared" si="158"/>
        <v>0</v>
      </c>
      <c r="R560">
        <f t="shared" si="159"/>
        <v>0</v>
      </c>
      <c r="S560">
        <f t="shared" si="160"/>
        <v>0</v>
      </c>
      <c r="T560">
        <f t="shared" si="161"/>
        <v>0</v>
      </c>
      <c r="U560">
        <f t="shared" si="156"/>
        <v>0</v>
      </c>
      <c r="V560">
        <f t="shared" si="162"/>
        <v>0</v>
      </c>
      <c r="W560">
        <f>IF(ABS(V560)&gt;0,V560*(C560-A560),0)</f>
        <v>0</v>
      </c>
      <c r="X560">
        <f>SUM($W$34:W560)</f>
        <v>197.80081030000019</v>
      </c>
      <c r="Y560">
        <f>IF(P560="close",X560,0)</f>
        <v>0</v>
      </c>
      <c r="Z560">
        <f t="shared" si="163"/>
        <v>0</v>
      </c>
    </row>
    <row r="561" spans="1:26">
      <c r="A561">
        <v>126.5609455</v>
      </c>
      <c r="B561" s="2">
        <f t="shared" si="146"/>
        <v>1.3689810657814204E-2</v>
      </c>
      <c r="C561">
        <v>107.7113221</v>
      </c>
      <c r="D561" s="3">
        <f t="shared" si="147"/>
        <v>1.8275110102634624E-2</v>
      </c>
      <c r="E561" s="3">
        <f t="shared" si="148"/>
        <v>1.5928196436129641E-2</v>
      </c>
      <c r="F561" s="3">
        <f>STDEV($E$3:E561)</f>
        <v>1.2813362754890955E-2</v>
      </c>
      <c r="G561" s="11">
        <f t="shared" si="154"/>
        <v>1.2430926011245356</v>
      </c>
      <c r="H561" s="3">
        <f t="shared" si="149"/>
        <v>2.4189961830518359E-3</v>
      </c>
      <c r="I561" s="5">
        <f t="shared" si="150"/>
        <v>-5.2654136969898322E-3</v>
      </c>
      <c r="J561" s="6">
        <f t="shared" si="151"/>
        <v>1.2364983258248797E-2</v>
      </c>
      <c r="K561" s="4">
        <f t="shared" si="152"/>
        <v>2.3469136665049835E-3</v>
      </c>
      <c r="L561">
        <f t="shared" si="155"/>
        <v>1.2430926011245356</v>
      </c>
      <c r="M561">
        <f>RSQ($D$3:D561,$B$3:B561)</f>
        <v>4.444766221067354E-2</v>
      </c>
      <c r="N561">
        <v>529</v>
      </c>
      <c r="O561" t="str">
        <f t="shared" si="153"/>
        <v/>
      </c>
      <c r="P561" t="str">
        <f t="shared" si="157"/>
        <v/>
      </c>
      <c r="Q561">
        <f t="shared" si="158"/>
        <v>0</v>
      </c>
      <c r="R561">
        <f t="shared" si="159"/>
        <v>0</v>
      </c>
      <c r="S561">
        <f t="shared" si="160"/>
        <v>0</v>
      </c>
      <c r="T561">
        <f t="shared" si="161"/>
        <v>0</v>
      </c>
      <c r="U561">
        <f t="shared" si="156"/>
        <v>0</v>
      </c>
      <c r="V561">
        <f t="shared" si="162"/>
        <v>0</v>
      </c>
      <c r="W561">
        <f>IF(ABS(V561)&gt;0,V561*(C561-A561),0)</f>
        <v>0</v>
      </c>
      <c r="X561">
        <f>SUM($W$34:W561)</f>
        <v>197.80081030000019</v>
      </c>
      <c r="Y561">
        <f>IF(P561="close",X561,0)</f>
        <v>0</v>
      </c>
      <c r="Z561">
        <f t="shared" si="163"/>
        <v>0</v>
      </c>
    </row>
    <row r="562" spans="1:26">
      <c r="A562">
        <v>126.3256035</v>
      </c>
      <c r="B562" s="2">
        <f t="shared" si="146"/>
        <v>-1.8595151851169033E-3</v>
      </c>
      <c r="C562">
        <v>108.0781077</v>
      </c>
      <c r="D562" s="3">
        <f t="shared" si="147"/>
        <v>3.4052650440914052E-3</v>
      </c>
      <c r="E562" s="3">
        <f t="shared" si="148"/>
        <v>7.6121166961137625E-4</v>
      </c>
      <c r="F562" s="3">
        <f>STDEV($E$3:E562)</f>
        <v>1.2801929504058403E-2</v>
      </c>
      <c r="G562" s="11">
        <f t="shared" si="154"/>
        <v>5.9460698433783814E-2</v>
      </c>
      <c r="H562" s="3">
        <f t="shared" si="149"/>
        <v>2.6252267723021793E-3</v>
      </c>
      <c r="I562" s="5">
        <f t="shared" si="150"/>
        <v>-1.0124468102510435E-2</v>
      </c>
      <c r="J562" s="6">
        <f t="shared" si="151"/>
        <v>1.2331728925713605E-2</v>
      </c>
      <c r="K562" s="4">
        <f t="shared" si="152"/>
        <v>2.644053374480029E-3</v>
      </c>
      <c r="L562">
        <f t="shared" si="155"/>
        <v>5.9460698433783814E-2</v>
      </c>
      <c r="M562">
        <f>RSQ($D$3:D562,$B$3:B562)</f>
        <v>4.4406105295760563E-2</v>
      </c>
      <c r="N562">
        <v>530</v>
      </c>
      <c r="O562" t="str">
        <f t="shared" si="153"/>
        <v/>
      </c>
      <c r="P562" t="str">
        <f t="shared" si="157"/>
        <v/>
      </c>
      <c r="Q562">
        <f t="shared" si="158"/>
        <v>0</v>
      </c>
      <c r="R562">
        <f t="shared" si="159"/>
        <v>0</v>
      </c>
      <c r="S562">
        <f t="shared" si="160"/>
        <v>0</v>
      </c>
      <c r="T562">
        <f t="shared" si="161"/>
        <v>0</v>
      </c>
      <c r="U562">
        <f t="shared" si="156"/>
        <v>0</v>
      </c>
      <c r="V562">
        <f t="shared" si="162"/>
        <v>0</v>
      </c>
      <c r="W562">
        <f>IF(ABS(V562)&gt;0,V562*(C562-A562),0)</f>
        <v>0</v>
      </c>
      <c r="X562">
        <f>SUM($W$34:W562)</f>
        <v>197.80081030000019</v>
      </c>
      <c r="Y562">
        <f>IF(P562="close",X562,0)</f>
        <v>0</v>
      </c>
      <c r="Z562">
        <f t="shared" si="163"/>
        <v>0</v>
      </c>
    </row>
    <row r="563" spans="1:26">
      <c r="A563">
        <v>124.565411</v>
      </c>
      <c r="B563" s="2">
        <f t="shared" si="146"/>
        <v>-1.3933774715748753E-2</v>
      </c>
      <c r="C563">
        <v>104.91342349999999</v>
      </c>
      <c r="D563" s="3">
        <f t="shared" si="147"/>
        <v>-2.9281454564179146E-2</v>
      </c>
      <c r="E563" s="3">
        <f t="shared" si="148"/>
        <v>-2.8416246630745892E-2</v>
      </c>
      <c r="F563" s="3">
        <f>STDEV($E$3:E563)</f>
        <v>1.2846938500325372E-2</v>
      </c>
      <c r="G563" s="11">
        <f t="shared" si="154"/>
        <v>-2.211908045642641</v>
      </c>
      <c r="H563" s="3">
        <f t="shared" si="149"/>
        <v>1.0158548086713402E-3</v>
      </c>
      <c r="I563" s="5">
        <f t="shared" si="150"/>
        <v>0.13500022646257578</v>
      </c>
      <c r="J563" s="6">
        <f t="shared" si="151"/>
        <v>1.3566319386750543E-2</v>
      </c>
      <c r="K563" s="4">
        <f t="shared" si="152"/>
        <v>-8.6520793343325387E-4</v>
      </c>
      <c r="L563">
        <f t="shared" si="155"/>
        <v>-2.211908045642641</v>
      </c>
      <c r="M563">
        <f>RSQ($D$3:D563,$B$3:B563)</f>
        <v>4.585194969885506E-2</v>
      </c>
      <c r="N563">
        <v>531</v>
      </c>
      <c r="O563" t="str">
        <f t="shared" si="153"/>
        <v>buyY</v>
      </c>
      <c r="P563" t="str">
        <f t="shared" si="157"/>
        <v/>
      </c>
      <c r="Q563">
        <f t="shared" si="158"/>
        <v>-15</v>
      </c>
      <c r="R563">
        <f t="shared" si="159"/>
        <v>-5</v>
      </c>
      <c r="S563">
        <f t="shared" si="160"/>
        <v>15</v>
      </c>
      <c r="T563">
        <f t="shared" si="161"/>
        <v>5</v>
      </c>
      <c r="U563">
        <f t="shared" si="156"/>
        <v>30</v>
      </c>
      <c r="V563">
        <f t="shared" si="162"/>
        <v>-15</v>
      </c>
      <c r="W563">
        <f>IF(ABS(V563)&gt;0,V563*(C563-A563),0)</f>
        <v>294.77981250000005</v>
      </c>
      <c r="X563">
        <f>SUM($W$34:W563)</f>
        <v>492.58062280000024</v>
      </c>
      <c r="Y563">
        <f>IF(P563="close",X563,0)</f>
        <v>0</v>
      </c>
      <c r="Z563">
        <f t="shared" si="163"/>
        <v>30</v>
      </c>
    </row>
    <row r="564" spans="1:26">
      <c r="A564">
        <v>125.2131155</v>
      </c>
      <c r="B564" s="2">
        <f t="shared" si="146"/>
        <v>5.1997139077396316E-3</v>
      </c>
      <c r="C564">
        <v>106.0275276</v>
      </c>
      <c r="D564" s="3">
        <f t="shared" si="147"/>
        <v>1.0619271231769555E-2</v>
      </c>
      <c r="E564" s="3">
        <f t="shared" si="148"/>
        <v>8.3136022491178477E-3</v>
      </c>
      <c r="F564" s="3">
        <f>STDEV($E$3:E564)</f>
        <v>1.2840243992041967E-2</v>
      </c>
      <c r="G564" s="11">
        <f t="shared" si="154"/>
        <v>0.64746450723758764</v>
      </c>
      <c r="H564" s="3">
        <f t="shared" si="149"/>
        <v>1.6021455397865613E-3</v>
      </c>
      <c r="I564" s="5">
        <f t="shared" si="150"/>
        <v>0.13530041370506354</v>
      </c>
      <c r="J564" s="6">
        <f t="shared" si="151"/>
        <v>1.355795372730925E-2</v>
      </c>
      <c r="K564" s="4">
        <f t="shared" si="152"/>
        <v>2.305668982651706E-3</v>
      </c>
      <c r="L564">
        <f t="shared" si="155"/>
        <v>0.64746450723758764</v>
      </c>
      <c r="M564">
        <f>RSQ($D$3:D564,$B$3:B564)</f>
        <v>4.6017547594439059E-2</v>
      </c>
      <c r="N564">
        <v>532</v>
      </c>
      <c r="O564" t="str">
        <f t="shared" si="153"/>
        <v/>
      </c>
      <c r="P564" t="str">
        <f t="shared" si="157"/>
        <v>close</v>
      </c>
      <c r="Q564">
        <f t="shared" si="158"/>
        <v>0</v>
      </c>
      <c r="R564">
        <f t="shared" si="159"/>
        <v>0</v>
      </c>
      <c r="S564">
        <f t="shared" si="160"/>
        <v>0</v>
      </c>
      <c r="T564">
        <f t="shared" si="161"/>
        <v>0</v>
      </c>
      <c r="U564">
        <f t="shared" si="156"/>
        <v>0</v>
      </c>
      <c r="V564">
        <f t="shared" si="162"/>
        <v>15</v>
      </c>
      <c r="W564">
        <f>IF(ABS(V564)&gt;0,V564*(C564-A564),0)</f>
        <v>-287.78381850000005</v>
      </c>
      <c r="X564">
        <f>SUM($W$34:W564)</f>
        <v>204.79680430000019</v>
      </c>
      <c r="Y564">
        <f>IF(P564="close",X564,0)</f>
        <v>204.79680430000019</v>
      </c>
      <c r="Z564">
        <f t="shared" si="163"/>
        <v>30</v>
      </c>
    </row>
    <row r="565" spans="1:26">
      <c r="A565">
        <v>125.3460111</v>
      </c>
      <c r="B565" s="2">
        <f t="shared" si="146"/>
        <v>1.061355269927755E-3</v>
      </c>
      <c r="C565">
        <v>105.0863342</v>
      </c>
      <c r="D565" s="3">
        <f t="shared" si="147"/>
        <v>-8.8768777439643242E-3</v>
      </c>
      <c r="E565" s="3">
        <f t="shared" si="148"/>
        <v>-1.0019204733406846E-2</v>
      </c>
      <c r="F565" s="3">
        <f>STDEV($E$3:E565)</f>
        <v>1.2835818360933964E-2</v>
      </c>
      <c r="G565" s="11">
        <f t="shared" si="154"/>
        <v>-0.78056610429300477</v>
      </c>
      <c r="H565" s="3">
        <f t="shared" si="149"/>
        <v>1.0264019682253106E-3</v>
      </c>
      <c r="I565" s="5">
        <f t="shared" si="150"/>
        <v>0.10922357904257775</v>
      </c>
      <c r="J565" s="6">
        <f t="shared" si="151"/>
        <v>1.3559014415684925E-2</v>
      </c>
      <c r="K565" s="4">
        <f t="shared" si="152"/>
        <v>1.1423269894425211E-3</v>
      </c>
      <c r="L565">
        <f t="shared" si="155"/>
        <v>-0.78056610429300477</v>
      </c>
      <c r="M565">
        <f>RSQ($D$3:D565,$B$3:B565)</f>
        <v>4.5955365030052493E-2</v>
      </c>
      <c r="N565">
        <v>533</v>
      </c>
      <c r="O565" t="str">
        <f t="shared" si="153"/>
        <v/>
      </c>
      <c r="P565" t="str">
        <f t="shared" si="157"/>
        <v/>
      </c>
      <c r="Q565">
        <f t="shared" si="158"/>
        <v>0</v>
      </c>
      <c r="R565">
        <f t="shared" si="159"/>
        <v>0</v>
      </c>
      <c r="S565">
        <f t="shared" si="160"/>
        <v>0</v>
      </c>
      <c r="T565">
        <f t="shared" si="161"/>
        <v>0</v>
      </c>
      <c r="U565">
        <f t="shared" si="156"/>
        <v>0</v>
      </c>
      <c r="V565">
        <f t="shared" si="162"/>
        <v>0</v>
      </c>
      <c r="W565">
        <f>IF(ABS(V565)&gt;0,V565*(C565-A565),0)</f>
        <v>0</v>
      </c>
      <c r="X565">
        <f>SUM($W$34:W565)</f>
        <v>204.79680430000019</v>
      </c>
      <c r="Y565">
        <f>IF(P565="close",X565,0)</f>
        <v>0</v>
      </c>
      <c r="Z565">
        <f t="shared" si="163"/>
        <v>0</v>
      </c>
    </row>
    <row r="566" spans="1:26">
      <c r="A566">
        <v>124.23014209999999</v>
      </c>
      <c r="B566" s="2">
        <f t="shared" si="146"/>
        <v>-8.9023096164565826E-3</v>
      </c>
      <c r="C566">
        <v>105.7067359</v>
      </c>
      <c r="D566" s="3">
        <f t="shared" si="147"/>
        <v>5.9037333895314639E-3</v>
      </c>
      <c r="E566" s="3">
        <f t="shared" si="148"/>
        <v>5.8576186766316641E-3</v>
      </c>
      <c r="F566" s="3">
        <f>STDEV($E$3:E566)</f>
        <v>1.2826767505091225E-2</v>
      </c>
      <c r="G566" s="11">
        <f t="shared" si="154"/>
        <v>0.45667146257283037</v>
      </c>
      <c r="H566" s="3">
        <f t="shared" si="149"/>
        <v>9.5093614585712921E-4</v>
      </c>
      <c r="I566" s="5">
        <f t="shared" si="150"/>
        <v>0.10163895347839839</v>
      </c>
      <c r="J566" s="6">
        <f t="shared" si="151"/>
        <v>1.3502610160261863E-2</v>
      </c>
      <c r="K566" s="4">
        <f t="shared" si="152"/>
        <v>4.6114712899799942E-5</v>
      </c>
      <c r="L566">
        <f t="shared" si="155"/>
        <v>0.45667146257283037</v>
      </c>
      <c r="M566">
        <f>RSQ($D$3:D566,$B$3:B566)</f>
        <v>4.5647286898869689E-2</v>
      </c>
      <c r="N566">
        <v>534</v>
      </c>
      <c r="O566" t="str">
        <f t="shared" si="153"/>
        <v/>
      </c>
      <c r="P566" t="str">
        <f t="shared" si="157"/>
        <v/>
      </c>
      <c r="Q566">
        <f t="shared" si="158"/>
        <v>0</v>
      </c>
      <c r="R566">
        <f t="shared" si="159"/>
        <v>0</v>
      </c>
      <c r="S566">
        <f t="shared" si="160"/>
        <v>0</v>
      </c>
      <c r="T566">
        <f t="shared" si="161"/>
        <v>0</v>
      </c>
      <c r="U566">
        <f t="shared" si="156"/>
        <v>0</v>
      </c>
      <c r="V566">
        <f t="shared" si="162"/>
        <v>0</v>
      </c>
      <c r="W566">
        <f>IF(ABS(V566)&gt;0,V566*(C566-A566),0)</f>
        <v>0</v>
      </c>
      <c r="X566">
        <f>SUM($W$34:W566)</f>
        <v>204.79680430000019</v>
      </c>
      <c r="Y566">
        <f>IF(P566="close",X566,0)</f>
        <v>0</v>
      </c>
      <c r="Z566">
        <f t="shared" si="163"/>
        <v>0</v>
      </c>
    </row>
    <row r="567" spans="1:26">
      <c r="A567">
        <v>124.0487165</v>
      </c>
      <c r="B567" s="2">
        <f t="shared" si="146"/>
        <v>-1.4603991988832894E-3</v>
      </c>
      <c r="C567">
        <v>105.60469740000001</v>
      </c>
      <c r="D567" s="3">
        <f t="shared" si="147"/>
        <v>-9.6529799289727129E-4</v>
      </c>
      <c r="E567" s="3">
        <f t="shared" si="148"/>
        <v>-2.1645487128028095E-3</v>
      </c>
      <c r="F567" s="3">
        <f>STDEV($E$3:E567)</f>
        <v>1.2815724563436727E-2</v>
      </c>
      <c r="G567" s="11">
        <f t="shared" si="154"/>
        <v>-0.16889788026330316</v>
      </c>
      <c r="H567" s="3">
        <f t="shared" si="149"/>
        <v>1.315979445474584E-3</v>
      </c>
      <c r="I567" s="5">
        <f t="shared" si="150"/>
        <v>7.9929327308795928E-2</v>
      </c>
      <c r="J567" s="6">
        <f t="shared" si="151"/>
        <v>1.3308476587391736E-2</v>
      </c>
      <c r="K567" s="4">
        <f t="shared" si="152"/>
        <v>1.1992507199055382E-3</v>
      </c>
      <c r="L567">
        <f t="shared" si="155"/>
        <v>-0.16889788026330316</v>
      </c>
      <c r="M567">
        <f>RSQ($D$3:D567,$B$3:B567)</f>
        <v>4.5654881648928343E-2</v>
      </c>
      <c r="N567">
        <v>535</v>
      </c>
      <c r="O567" t="str">
        <f t="shared" si="153"/>
        <v/>
      </c>
      <c r="P567" t="str">
        <f t="shared" si="157"/>
        <v/>
      </c>
      <c r="Q567">
        <f t="shared" si="158"/>
        <v>0</v>
      </c>
      <c r="R567">
        <f t="shared" si="159"/>
        <v>0</v>
      </c>
      <c r="S567">
        <f t="shared" si="160"/>
        <v>0</v>
      </c>
      <c r="T567">
        <f t="shared" si="161"/>
        <v>0</v>
      </c>
      <c r="U567">
        <f t="shared" si="156"/>
        <v>0</v>
      </c>
      <c r="V567">
        <f t="shared" si="162"/>
        <v>0</v>
      </c>
      <c r="W567">
        <f>IF(ABS(V567)&gt;0,V567*(C567-A567),0)</f>
        <v>0</v>
      </c>
      <c r="X567">
        <f>SUM($W$34:W567)</f>
        <v>204.79680430000019</v>
      </c>
      <c r="Y567">
        <f>IF(P567="close",X567,0)</f>
        <v>0</v>
      </c>
      <c r="Z567">
        <f t="shared" si="163"/>
        <v>0</v>
      </c>
    </row>
    <row r="568" spans="1:26">
      <c r="A568">
        <v>123.21532910000001</v>
      </c>
      <c r="B568" s="2">
        <f t="shared" si="146"/>
        <v>-6.7182267057151884E-3</v>
      </c>
      <c r="C568">
        <v>102.9334448</v>
      </c>
      <c r="D568" s="3">
        <f t="shared" si="147"/>
        <v>-2.529482746285491E-2</v>
      </c>
      <c r="E568" s="3">
        <f t="shared" si="148"/>
        <v>-2.452792251966333E-2</v>
      </c>
      <c r="F568" s="3">
        <f>STDEV($E$3:E568)</f>
        <v>1.2845914587317701E-2</v>
      </c>
      <c r="G568" s="11">
        <f t="shared" si="154"/>
        <v>-1.9093948004199597</v>
      </c>
      <c r="H568" s="3">
        <f t="shared" si="149"/>
        <v>9.8149544518601585E-4</v>
      </c>
      <c r="I568" s="5">
        <f t="shared" si="150"/>
        <v>0.26024730408252428</v>
      </c>
      <c r="J568" s="6">
        <f t="shared" si="151"/>
        <v>1.3756012423541982E-2</v>
      </c>
      <c r="K568" s="4">
        <f t="shared" si="152"/>
        <v>-7.6690494319158007E-4</v>
      </c>
      <c r="L568">
        <f t="shared" si="155"/>
        <v>-1.9093948004199597</v>
      </c>
      <c r="M568">
        <f>RSQ($D$3:D568,$B$3:B568)</f>
        <v>4.6170827703895322E-2</v>
      </c>
      <c r="N568">
        <v>536</v>
      </c>
      <c r="O568" t="str">
        <f t="shared" si="153"/>
        <v>buyY</v>
      </c>
      <c r="P568" t="str">
        <f t="shared" si="157"/>
        <v/>
      </c>
      <c r="Q568">
        <f t="shared" si="158"/>
        <v>-10</v>
      </c>
      <c r="R568">
        <f t="shared" si="159"/>
        <v>0</v>
      </c>
      <c r="S568">
        <f t="shared" si="160"/>
        <v>10</v>
      </c>
      <c r="T568">
        <f t="shared" si="161"/>
        <v>0</v>
      </c>
      <c r="U568">
        <f t="shared" si="156"/>
        <v>20</v>
      </c>
      <c r="V568">
        <f t="shared" si="162"/>
        <v>-10</v>
      </c>
      <c r="W568">
        <f>IF(ABS(V568)&gt;0,V568*(C568-A568),0)</f>
        <v>202.81884300000002</v>
      </c>
      <c r="X568">
        <f>SUM($W$34:W568)</f>
        <v>407.61564730000021</v>
      </c>
      <c r="Y568">
        <f>IF(P568="close",X568,0)</f>
        <v>0</v>
      </c>
      <c r="Z568">
        <f t="shared" si="163"/>
        <v>20</v>
      </c>
    </row>
    <row r="569" spans="1:26">
      <c r="A569">
        <v>125.01154699999999</v>
      </c>
      <c r="B569" s="2">
        <f t="shared" si="146"/>
        <v>1.4577876901519292E-2</v>
      </c>
      <c r="C569">
        <v>102.60290449999999</v>
      </c>
      <c r="D569" s="3">
        <f t="shared" si="147"/>
        <v>-3.2112041003023906E-3</v>
      </c>
      <c r="E569" s="3">
        <f t="shared" si="148"/>
        <v>-7.7975311240230782E-3</v>
      </c>
      <c r="F569" s="3">
        <f>STDEV($E$3:E569)</f>
        <v>1.2838722737773188E-2</v>
      </c>
      <c r="G569" s="11">
        <f t="shared" si="154"/>
        <v>-0.60734477122725994</v>
      </c>
      <c r="H569" s="3">
        <f t="shared" si="149"/>
        <v>8.6593656908466067E-4</v>
      </c>
      <c r="I569" s="5">
        <f t="shared" si="150"/>
        <v>0.25520797574084964</v>
      </c>
      <c r="J569" s="6">
        <f t="shared" si="151"/>
        <v>1.3777962940778694E-2</v>
      </c>
      <c r="K569" s="4">
        <f t="shared" si="152"/>
        <v>4.586327023720688E-3</v>
      </c>
      <c r="L569">
        <f t="shared" si="155"/>
        <v>-0.60734477122725994</v>
      </c>
      <c r="M569">
        <f>RSQ($D$3:D569,$B$3:B569)</f>
        <v>4.5842722516483435E-2</v>
      </c>
      <c r="N569">
        <v>537</v>
      </c>
      <c r="O569" t="str">
        <f t="shared" si="153"/>
        <v/>
      </c>
      <c r="P569" t="str">
        <f t="shared" si="157"/>
        <v>buyhold</v>
      </c>
      <c r="Q569">
        <f t="shared" si="158"/>
        <v>-10</v>
      </c>
      <c r="R569">
        <f t="shared" si="159"/>
        <v>0</v>
      </c>
      <c r="S569">
        <f t="shared" si="160"/>
        <v>10</v>
      </c>
      <c r="T569">
        <f t="shared" si="161"/>
        <v>0</v>
      </c>
      <c r="U569">
        <f t="shared" si="156"/>
        <v>20</v>
      </c>
      <c r="V569">
        <f t="shared" si="162"/>
        <v>0</v>
      </c>
      <c r="W569">
        <f>IF(ABS(V569)&gt;0,V569*(C569-A569),0)</f>
        <v>0</v>
      </c>
      <c r="X569">
        <f>SUM($W$34:W569)</f>
        <v>407.61564730000021</v>
      </c>
      <c r="Y569">
        <f>IF(P569="close",X569,0)</f>
        <v>0</v>
      </c>
      <c r="Z569">
        <f t="shared" si="163"/>
        <v>0</v>
      </c>
    </row>
    <row r="570" spans="1:26">
      <c r="A570">
        <v>124.2768351</v>
      </c>
      <c r="B570" s="2">
        <f t="shared" si="146"/>
        <v>-5.8771522921798065E-3</v>
      </c>
      <c r="C570">
        <v>105.1706561</v>
      </c>
      <c r="D570" s="3">
        <f t="shared" si="147"/>
        <v>2.502611025012463E-2</v>
      </c>
      <c r="E570" s="3">
        <f t="shared" si="148"/>
        <v>2.4509852528800287E-2</v>
      </c>
      <c r="F570" s="3">
        <f>STDEV($E$3:E570)</f>
        <v>1.2868650752607139E-2</v>
      </c>
      <c r="G570" s="11">
        <f t="shared" si="154"/>
        <v>1.9046171195402661</v>
      </c>
      <c r="H570" s="3">
        <f t="shared" si="149"/>
        <v>1.7676932363914894E-3</v>
      </c>
      <c r="I570" s="5">
        <f t="shared" si="150"/>
        <v>0.21293229320130411</v>
      </c>
      <c r="J570" s="6">
        <f t="shared" si="151"/>
        <v>1.4458404600505204E-2</v>
      </c>
      <c r="K570" s="4">
        <f t="shared" si="152"/>
        <v>5.1625772132434227E-4</v>
      </c>
      <c r="L570">
        <f t="shared" si="155"/>
        <v>1.9046171195402661</v>
      </c>
      <c r="M570">
        <f>RSQ($D$3:D570,$B$3:B570)</f>
        <v>4.4828741118415456E-2</v>
      </c>
      <c r="N570">
        <v>538</v>
      </c>
      <c r="O570" t="str">
        <f t="shared" si="153"/>
        <v>sellY</v>
      </c>
      <c r="P570" t="str">
        <f t="shared" si="157"/>
        <v>close&amp;sell</v>
      </c>
      <c r="Q570">
        <f t="shared" si="158"/>
        <v>10</v>
      </c>
      <c r="R570">
        <f t="shared" si="159"/>
        <v>0</v>
      </c>
      <c r="S570">
        <f t="shared" si="160"/>
        <v>-10</v>
      </c>
      <c r="T570">
        <f t="shared" si="161"/>
        <v>0</v>
      </c>
      <c r="U570">
        <f t="shared" si="156"/>
        <v>20</v>
      </c>
      <c r="V570">
        <f t="shared" si="162"/>
        <v>20</v>
      </c>
      <c r="W570">
        <f>IF(ABS(V570)&gt;0,V570*(C570-A570),0)</f>
        <v>-382.12357999999995</v>
      </c>
      <c r="X570">
        <f>SUM($W$34:W570)</f>
        <v>25.492067300000258</v>
      </c>
      <c r="Y570">
        <f>IF(P570="close",X570,0)</f>
        <v>0</v>
      </c>
      <c r="Z570">
        <f t="shared" si="163"/>
        <v>0</v>
      </c>
    </row>
    <row r="571" spans="1:26">
      <c r="A571">
        <v>125.7218927</v>
      </c>
      <c r="B571" s="2">
        <f t="shared" si="146"/>
        <v>1.1627730935030856E-2</v>
      </c>
      <c r="C571">
        <v>106.62825840000001</v>
      </c>
      <c r="D571" s="3">
        <f t="shared" si="147"/>
        <v>1.3859401034962308E-2</v>
      </c>
      <c r="E571" s="3">
        <f t="shared" si="148"/>
        <v>8.7565568161716723E-3</v>
      </c>
      <c r="F571" s="3">
        <f>STDEV($E$3:E571)</f>
        <v>1.2862539484875759E-2</v>
      </c>
      <c r="G571" s="11">
        <f t="shared" si="154"/>
        <v>0.68077978119856897</v>
      </c>
      <c r="H571" s="3">
        <f t="shared" si="149"/>
        <v>2.9449696959927057E-3</v>
      </c>
      <c r="I571" s="5">
        <f t="shared" si="150"/>
        <v>0.18558001856552281</v>
      </c>
      <c r="J571" s="6">
        <f t="shared" si="151"/>
        <v>1.370912635295682E-2</v>
      </c>
      <c r="K571" s="4">
        <f t="shared" si="152"/>
        <v>5.1028442187906354E-3</v>
      </c>
      <c r="L571">
        <f t="shared" si="155"/>
        <v>0.68077978119856897</v>
      </c>
      <c r="M571">
        <f>RSQ($D$3:D571,$B$3:B571)</f>
        <v>4.5370741357825255E-2</v>
      </c>
      <c r="N571">
        <v>539</v>
      </c>
      <c r="O571" t="str">
        <f t="shared" si="153"/>
        <v/>
      </c>
      <c r="P571" t="str">
        <f t="shared" si="157"/>
        <v>sellhold</v>
      </c>
      <c r="Q571">
        <f t="shared" si="158"/>
        <v>10</v>
      </c>
      <c r="R571">
        <f t="shared" si="159"/>
        <v>0</v>
      </c>
      <c r="S571">
        <f t="shared" si="160"/>
        <v>-10</v>
      </c>
      <c r="T571">
        <f t="shared" si="161"/>
        <v>0</v>
      </c>
      <c r="U571">
        <f t="shared" si="156"/>
        <v>20</v>
      </c>
      <c r="V571">
        <f t="shared" si="162"/>
        <v>0</v>
      </c>
      <c r="W571">
        <f>IF(ABS(V571)&gt;0,V571*(C571-A571),0)</f>
        <v>0</v>
      </c>
      <c r="X571">
        <f>SUM($W$34:W571)</f>
        <v>25.492067300000258</v>
      </c>
      <c r="Y571">
        <f>IF(P571="close",X571,0)</f>
        <v>0</v>
      </c>
      <c r="Z571">
        <f t="shared" si="163"/>
        <v>0</v>
      </c>
    </row>
    <row r="572" spans="1:26">
      <c r="A572">
        <v>125.5326958</v>
      </c>
      <c r="B572" s="2">
        <f t="shared" si="146"/>
        <v>-1.5048842801902783E-3</v>
      </c>
      <c r="C572">
        <v>106.192386</v>
      </c>
      <c r="D572" s="3">
        <f t="shared" si="147"/>
        <v>-4.0877756660424643E-3</v>
      </c>
      <c r="E572" s="3">
        <f t="shared" si="148"/>
        <v>-6.5603374264698051E-3</v>
      </c>
      <c r="F572" s="3">
        <f>STDEV($E$3:E572)</f>
        <v>1.2854196155212121E-2</v>
      </c>
      <c r="G572" s="11">
        <f t="shared" si="154"/>
        <v>-0.51036543610000218</v>
      </c>
      <c r="H572" s="3">
        <f t="shared" si="149"/>
        <v>2.7677906953025898E-3</v>
      </c>
      <c r="I572" s="5">
        <f t="shared" si="150"/>
        <v>0.19618048959745901</v>
      </c>
      <c r="J572" s="6">
        <f t="shared" si="151"/>
        <v>1.3769053453545009E-2</v>
      </c>
      <c r="K572" s="4">
        <f t="shared" si="152"/>
        <v>2.4725617604273412E-3</v>
      </c>
      <c r="L572">
        <f t="shared" si="155"/>
        <v>-0.51036543610000218</v>
      </c>
      <c r="M572">
        <f>RSQ($D$3:D572,$B$3:B572)</f>
        <v>4.5398996467578563E-2</v>
      </c>
      <c r="N572">
        <v>540</v>
      </c>
      <c r="O572" t="str">
        <f t="shared" si="153"/>
        <v/>
      </c>
      <c r="P572" t="str">
        <f t="shared" si="157"/>
        <v>close</v>
      </c>
      <c r="Q572">
        <f t="shared" si="158"/>
        <v>0</v>
      </c>
      <c r="R572">
        <f t="shared" si="159"/>
        <v>0</v>
      </c>
      <c r="S572">
        <f t="shared" si="160"/>
        <v>0</v>
      </c>
      <c r="T572">
        <f t="shared" si="161"/>
        <v>0</v>
      </c>
      <c r="U572">
        <f t="shared" si="156"/>
        <v>0</v>
      </c>
      <c r="V572">
        <f t="shared" si="162"/>
        <v>-10</v>
      </c>
      <c r="W572">
        <f>IF(ABS(V572)&gt;0,V572*(C572-A572),0)</f>
        <v>193.403098</v>
      </c>
      <c r="X572">
        <f>SUM($W$34:W572)</f>
        <v>218.89516530000026</v>
      </c>
      <c r="Y572">
        <f>IF(P572="close",X572,0)</f>
        <v>218.89516530000026</v>
      </c>
      <c r="Z572">
        <f t="shared" si="163"/>
        <v>20</v>
      </c>
    </row>
    <row r="573" spans="1:26">
      <c r="A573">
        <v>124.5248502</v>
      </c>
      <c r="B573" s="2">
        <f t="shared" si="146"/>
        <v>-8.028550598528578E-3</v>
      </c>
      <c r="C573">
        <v>106.3893382</v>
      </c>
      <c r="D573" s="3">
        <f t="shared" si="147"/>
        <v>1.8546734602987295E-3</v>
      </c>
      <c r="E573" s="3">
        <f t="shared" si="148"/>
        <v>2.3807656569649217E-3</v>
      </c>
      <c r="F573" s="3">
        <f>STDEV($E$3:E573)</f>
        <v>1.2843296033963014E-2</v>
      </c>
      <c r="G573" s="11">
        <f t="shared" si="154"/>
        <v>0.18537030141399743</v>
      </c>
      <c r="H573" s="3">
        <f t="shared" si="149"/>
        <v>1.9969464663494043E-3</v>
      </c>
      <c r="I573" s="5">
        <f t="shared" si="150"/>
        <v>0.3142583000570493</v>
      </c>
      <c r="J573" s="6">
        <f t="shared" si="151"/>
        <v>1.3316735521065848E-2</v>
      </c>
      <c r="K573" s="4">
        <f t="shared" si="152"/>
        <v>-5.2609219666619215E-4</v>
      </c>
      <c r="L573">
        <f t="shared" si="155"/>
        <v>0.18537030141399743</v>
      </c>
      <c r="M573">
        <f>RSQ($D$3:D573,$B$3:B573)</f>
        <v>4.5296251025393815E-2</v>
      </c>
      <c r="N573">
        <v>541</v>
      </c>
      <c r="O573" t="str">
        <f t="shared" si="153"/>
        <v/>
      </c>
      <c r="P573" t="str">
        <f t="shared" si="157"/>
        <v/>
      </c>
      <c r="Q573">
        <f t="shared" si="158"/>
        <v>0</v>
      </c>
      <c r="R573">
        <f t="shared" si="159"/>
        <v>0</v>
      </c>
      <c r="S573">
        <f t="shared" si="160"/>
        <v>0</v>
      </c>
      <c r="T573">
        <f t="shared" si="161"/>
        <v>0</v>
      </c>
      <c r="U573">
        <f t="shared" si="156"/>
        <v>0</v>
      </c>
      <c r="V573">
        <f t="shared" si="162"/>
        <v>0</v>
      </c>
      <c r="W573">
        <f>IF(ABS(V573)&gt;0,V573*(C573-A573),0)</f>
        <v>0</v>
      </c>
      <c r="X573">
        <f>SUM($W$34:W573)</f>
        <v>218.89516530000026</v>
      </c>
      <c r="Y573">
        <f>IF(P573="close",X573,0)</f>
        <v>0</v>
      </c>
      <c r="Z573">
        <f t="shared" si="163"/>
        <v>0</v>
      </c>
    </row>
    <row r="574" spans="1:26">
      <c r="A574">
        <v>125.52210119999999</v>
      </c>
      <c r="B574" s="2">
        <f t="shared" si="146"/>
        <v>8.0084497062096558E-3</v>
      </c>
      <c r="C574">
        <v>106.45390089999999</v>
      </c>
      <c r="D574" s="3">
        <f t="shared" si="147"/>
        <v>6.0685310287977899E-4</v>
      </c>
      <c r="E574" s="3">
        <f t="shared" si="148"/>
        <v>-3.6865320543497354E-3</v>
      </c>
      <c r="F574" s="3">
        <f>STDEV($E$3:E574)</f>
        <v>1.2832982000209622E-2</v>
      </c>
      <c r="G574" s="11">
        <f t="shared" si="154"/>
        <v>-0.28727010248198875</v>
      </c>
      <c r="H574" s="3">
        <f t="shared" si="149"/>
        <v>1.8620087526140072E-3</v>
      </c>
      <c r="I574" s="5">
        <f t="shared" si="150"/>
        <v>0.30360138276578641</v>
      </c>
      <c r="J574" s="6">
        <f t="shared" si="151"/>
        <v>1.3301080107358192E-2</v>
      </c>
      <c r="K574" s="4">
        <f t="shared" si="152"/>
        <v>4.2933851572295144E-3</v>
      </c>
      <c r="L574">
        <f t="shared" si="155"/>
        <v>-0.28727010248198875</v>
      </c>
      <c r="M574">
        <f>RSQ($D$3:D574,$B$3:B574)</f>
        <v>4.5280451330750572E-2</v>
      </c>
      <c r="N574">
        <v>542</v>
      </c>
      <c r="O574" t="str">
        <f t="shared" si="153"/>
        <v/>
      </c>
      <c r="P574" t="str">
        <f t="shared" si="157"/>
        <v/>
      </c>
      <c r="Q574">
        <f t="shared" si="158"/>
        <v>0</v>
      </c>
      <c r="R574">
        <f t="shared" si="159"/>
        <v>0</v>
      </c>
      <c r="S574">
        <f t="shared" si="160"/>
        <v>0</v>
      </c>
      <c r="T574">
        <f t="shared" si="161"/>
        <v>0</v>
      </c>
      <c r="U574">
        <f t="shared" si="156"/>
        <v>0</v>
      </c>
      <c r="V574">
        <f t="shared" si="162"/>
        <v>0</v>
      </c>
      <c r="W574">
        <f>IF(ABS(V574)&gt;0,V574*(C574-A574),0)</f>
        <v>0</v>
      </c>
      <c r="X574">
        <f>SUM($W$34:W574)</f>
        <v>218.89516530000026</v>
      </c>
      <c r="Y574">
        <f>IF(P574="close",X574,0)</f>
        <v>0</v>
      </c>
      <c r="Z574">
        <f t="shared" si="163"/>
        <v>0</v>
      </c>
    </row>
    <row r="575" spans="1:26">
      <c r="A575">
        <v>124.6051889</v>
      </c>
      <c r="B575" s="2">
        <f t="shared" si="146"/>
        <v>-7.3047876926393644E-3</v>
      </c>
      <c r="C575">
        <v>105.2337727</v>
      </c>
      <c r="D575" s="3">
        <f t="shared" si="147"/>
        <v>-1.1461564016767662E-2</v>
      </c>
      <c r="E575" s="3">
        <f t="shared" si="148"/>
        <v>-9.9077638359735629E-3</v>
      </c>
      <c r="F575" s="3">
        <f>STDEV($E$3:E575)</f>
        <v>1.2828460288096167E-2</v>
      </c>
      <c r="G575" s="11">
        <f t="shared" si="154"/>
        <v>-0.7723268119064306</v>
      </c>
      <c r="H575" s="3">
        <f t="shared" si="149"/>
        <v>9.2242714636803713E-4</v>
      </c>
      <c r="I575" s="5">
        <f t="shared" si="150"/>
        <v>0.33898689891525463</v>
      </c>
      <c r="J575" s="6">
        <f t="shared" si="151"/>
        <v>1.3152776076153033E-2</v>
      </c>
      <c r="K575" s="4">
        <f t="shared" si="152"/>
        <v>-1.5538001807940995E-3</v>
      </c>
      <c r="L575">
        <f t="shared" si="155"/>
        <v>-0.7723268119064306</v>
      </c>
      <c r="M575">
        <f>RSQ($D$3:D575,$B$3:B575)</f>
        <v>4.5598346604575984E-2</v>
      </c>
      <c r="N575">
        <v>543</v>
      </c>
      <c r="O575" t="str">
        <f t="shared" si="153"/>
        <v/>
      </c>
      <c r="P575" t="str">
        <f t="shared" si="157"/>
        <v/>
      </c>
      <c r="Q575">
        <f t="shared" si="158"/>
        <v>0</v>
      </c>
      <c r="R575">
        <f t="shared" si="159"/>
        <v>0</v>
      </c>
      <c r="S575">
        <f t="shared" si="160"/>
        <v>0</v>
      </c>
      <c r="T575">
        <f t="shared" si="161"/>
        <v>0</v>
      </c>
      <c r="U575">
        <f t="shared" si="156"/>
        <v>0</v>
      </c>
      <c r="V575">
        <f t="shared" si="162"/>
        <v>0</v>
      </c>
      <c r="W575">
        <f>IF(ABS(V575)&gt;0,V575*(C575-A575),0)</f>
        <v>0</v>
      </c>
      <c r="X575">
        <f>SUM($W$34:W575)</f>
        <v>218.89516530000026</v>
      </c>
      <c r="Y575">
        <f>IF(P575="close",X575,0)</f>
        <v>0</v>
      </c>
      <c r="Z575">
        <f t="shared" si="163"/>
        <v>0</v>
      </c>
    </row>
    <row r="576" spans="1:26">
      <c r="A576">
        <v>124.64243930000001</v>
      </c>
      <c r="B576" s="2">
        <f t="shared" si="146"/>
        <v>2.9894742208448193E-4</v>
      </c>
      <c r="C576">
        <v>108.1436374</v>
      </c>
      <c r="D576" s="3">
        <f t="shared" si="147"/>
        <v>2.7651433806287932E-2</v>
      </c>
      <c r="E576" s="3">
        <f t="shared" si="148"/>
        <v>2.5263203287182592E-2</v>
      </c>
      <c r="F576" s="3">
        <f>STDEV($E$3:E576)</f>
        <v>1.2860566816464596E-2</v>
      </c>
      <c r="G576" s="11">
        <f t="shared" si="154"/>
        <v>1.9643926778436904</v>
      </c>
      <c r="H576" s="3">
        <f t="shared" si="149"/>
        <v>2.3176256662256981E-3</v>
      </c>
      <c r="I576" s="5">
        <f t="shared" si="150"/>
        <v>0.2361781626592849</v>
      </c>
      <c r="J576" s="6">
        <f t="shared" si="151"/>
        <v>1.3499060334382893E-2</v>
      </c>
      <c r="K576" s="4">
        <f t="shared" si="152"/>
        <v>2.3882305191053406E-3</v>
      </c>
      <c r="L576">
        <f t="shared" si="155"/>
        <v>1.9643926778436904</v>
      </c>
      <c r="M576">
        <f>RSQ($D$3:D576,$B$3:B576)</f>
        <v>4.5244495585177673E-2</v>
      </c>
      <c r="N576">
        <v>544</v>
      </c>
      <c r="O576" t="str">
        <f t="shared" si="153"/>
        <v>sellY</v>
      </c>
      <c r="P576" t="str">
        <f t="shared" si="157"/>
        <v/>
      </c>
      <c r="Q576">
        <f t="shared" si="158"/>
        <v>10</v>
      </c>
      <c r="R576">
        <f t="shared" si="159"/>
        <v>0</v>
      </c>
      <c r="S576">
        <f t="shared" si="160"/>
        <v>-10</v>
      </c>
      <c r="T576">
        <f t="shared" si="161"/>
        <v>0</v>
      </c>
      <c r="U576">
        <f t="shared" si="156"/>
        <v>20</v>
      </c>
      <c r="V576">
        <f t="shared" si="162"/>
        <v>10</v>
      </c>
      <c r="W576">
        <f>IF(ABS(V576)&gt;0,V576*(C576-A576),0)</f>
        <v>-164.98801900000004</v>
      </c>
      <c r="X576">
        <f>SUM($W$34:W576)</f>
        <v>53.907146300000221</v>
      </c>
      <c r="Y576">
        <f>IF(P576="close",X576,0)</f>
        <v>0</v>
      </c>
      <c r="Z576">
        <f t="shared" si="163"/>
        <v>20</v>
      </c>
    </row>
    <row r="577" spans="1:26">
      <c r="A577">
        <v>125.455808</v>
      </c>
      <c r="B577" s="2">
        <f t="shared" si="146"/>
        <v>6.5256160306868928E-3</v>
      </c>
      <c r="C577">
        <v>109.34627140000001</v>
      </c>
      <c r="D577" s="3">
        <f t="shared" si="147"/>
        <v>1.1120709723788182E-2</v>
      </c>
      <c r="E577" s="3">
        <f t="shared" si="148"/>
        <v>6.9848378763560023E-3</v>
      </c>
      <c r="F577" s="3">
        <f>STDEV($E$3:E577)</f>
        <v>1.2852620127741743E-2</v>
      </c>
      <c r="G577" s="11">
        <f t="shared" si="154"/>
        <v>0.54345633862464948</v>
      </c>
      <c r="H577" s="3">
        <f t="shared" si="149"/>
        <v>2.4375267571519164E-3</v>
      </c>
      <c r="I577" s="5">
        <f t="shared" si="150"/>
        <v>0.26025820126310639</v>
      </c>
      <c r="J577" s="6">
        <f t="shared" si="151"/>
        <v>1.3589863430998704E-2</v>
      </c>
      <c r="K577" s="4">
        <f t="shared" si="152"/>
        <v>4.1358718474321793E-3</v>
      </c>
      <c r="L577">
        <f t="shared" si="155"/>
        <v>0.54345633862464948</v>
      </c>
      <c r="M577">
        <f>RSQ($D$3:D577,$B$3:B577)</f>
        <v>4.5470182670006201E-2</v>
      </c>
      <c r="N577">
        <v>545</v>
      </c>
      <c r="O577" t="str">
        <f t="shared" si="153"/>
        <v/>
      </c>
      <c r="P577" t="str">
        <f t="shared" si="157"/>
        <v>sellhold</v>
      </c>
      <c r="Q577">
        <f t="shared" si="158"/>
        <v>10</v>
      </c>
      <c r="R577">
        <f t="shared" si="159"/>
        <v>0</v>
      </c>
      <c r="S577">
        <f t="shared" si="160"/>
        <v>-10</v>
      </c>
      <c r="T577">
        <f t="shared" si="161"/>
        <v>0</v>
      </c>
      <c r="U577">
        <f t="shared" si="156"/>
        <v>20</v>
      </c>
      <c r="V577">
        <f t="shared" si="162"/>
        <v>0</v>
      </c>
      <c r="W577">
        <f>IF(ABS(V577)&gt;0,V577*(C577-A577),0)</f>
        <v>0</v>
      </c>
      <c r="X577">
        <f>SUM($W$34:W577)</f>
        <v>53.907146300000221</v>
      </c>
      <c r="Y577">
        <f>IF(P577="close",X577,0)</f>
        <v>0</v>
      </c>
      <c r="Z577">
        <f t="shared" si="163"/>
        <v>0</v>
      </c>
    </row>
    <row r="578" spans="1:26">
      <c r="A578">
        <v>124.65893939999999</v>
      </c>
      <c r="B578" s="2">
        <f t="shared" si="146"/>
        <v>-6.351787236506503E-3</v>
      </c>
      <c r="C578">
        <v>109.19483820000001</v>
      </c>
      <c r="D578" s="3">
        <f t="shared" si="147"/>
        <v>-1.3848958730932968E-3</v>
      </c>
      <c r="E578" s="3">
        <f t="shared" si="148"/>
        <v>-1.0522799685668634E-3</v>
      </c>
      <c r="F578" s="3">
        <f>STDEV($E$3:E578)</f>
        <v>1.2841521955124174E-2</v>
      </c>
      <c r="G578" s="11">
        <f t="shared" si="154"/>
        <v>-8.1943555619353223E-2</v>
      </c>
      <c r="H578" s="3">
        <f t="shared" si="149"/>
        <v>1.7745952281546895E-3</v>
      </c>
      <c r="I578" s="5">
        <f t="shared" si="150"/>
        <v>0.33175090005692537</v>
      </c>
      <c r="J578" s="6">
        <f t="shared" si="151"/>
        <v>1.3434297330654025E-2</v>
      </c>
      <c r="K578" s="4">
        <f t="shared" si="152"/>
        <v>-3.3261590452643344E-4</v>
      </c>
      <c r="L578">
        <f t="shared" si="155"/>
        <v>-8.1943555619353223E-2</v>
      </c>
      <c r="M578">
        <f>RSQ($D$3:D578,$B$3:B578)</f>
        <v>4.5494739709696551E-2</v>
      </c>
      <c r="N578">
        <v>546</v>
      </c>
      <c r="O578" t="str">
        <f t="shared" si="153"/>
        <v/>
      </c>
      <c r="P578" t="str">
        <f t="shared" si="157"/>
        <v>close</v>
      </c>
      <c r="Q578">
        <f t="shared" si="158"/>
        <v>0</v>
      </c>
      <c r="R578">
        <f t="shared" si="159"/>
        <v>0</v>
      </c>
      <c r="S578">
        <f t="shared" si="160"/>
        <v>0</v>
      </c>
      <c r="T578">
        <f t="shared" si="161"/>
        <v>0</v>
      </c>
      <c r="U578">
        <f t="shared" si="156"/>
        <v>0</v>
      </c>
      <c r="V578">
        <f t="shared" si="162"/>
        <v>-10</v>
      </c>
      <c r="W578">
        <f>IF(ABS(V578)&gt;0,V578*(C578-A578),0)</f>
        <v>154.64101199999988</v>
      </c>
      <c r="X578">
        <f>SUM($W$34:W578)</f>
        <v>208.5481583000001</v>
      </c>
      <c r="Y578">
        <f>IF(P578="close",X578,0)</f>
        <v>208.5481583000001</v>
      </c>
      <c r="Z578">
        <f t="shared" si="163"/>
        <v>20</v>
      </c>
    </row>
    <row r="579" spans="1:26">
      <c r="A579">
        <v>124.76401370000001</v>
      </c>
      <c r="B579" s="2">
        <f t="shared" si="146"/>
        <v>8.4289422407850603E-4</v>
      </c>
      <c r="C579">
        <v>109.266192</v>
      </c>
      <c r="D579" s="3">
        <f t="shared" si="147"/>
        <v>6.5345396518932822E-4</v>
      </c>
      <c r="E579" s="3">
        <f t="shared" si="148"/>
        <v>-1.8502341682979221E-3</v>
      </c>
      <c r="F579" s="3">
        <f>STDEV($E$3:E579)</f>
        <v>1.283061462729345E-2</v>
      </c>
      <c r="G579" s="11">
        <f t="shared" si="154"/>
        <v>-0.14420464038893974</v>
      </c>
      <c r="H579" s="3">
        <f t="shared" si="149"/>
        <v>2.240207662187852E-3</v>
      </c>
      <c r="I579" s="5">
        <f t="shared" si="150"/>
        <v>0.31259019669692062</v>
      </c>
      <c r="J579" s="6">
        <f t="shared" si="151"/>
        <v>1.3115233049642482E-2</v>
      </c>
      <c r="K579" s="4">
        <f t="shared" si="152"/>
        <v>2.5036881334872503E-3</v>
      </c>
      <c r="L579">
        <f t="shared" si="155"/>
        <v>-0.14420464038893974</v>
      </c>
      <c r="M579">
        <f>RSQ($D$3:D579,$B$3:B579)</f>
        <v>4.5495299554474698E-2</v>
      </c>
      <c r="N579">
        <v>547</v>
      </c>
      <c r="O579" t="str">
        <f t="shared" si="153"/>
        <v/>
      </c>
      <c r="P579" t="str">
        <f t="shared" si="157"/>
        <v/>
      </c>
      <c r="Q579">
        <f t="shared" si="158"/>
        <v>0</v>
      </c>
      <c r="R579">
        <f t="shared" si="159"/>
        <v>0</v>
      </c>
      <c r="S579">
        <f t="shared" si="160"/>
        <v>0</v>
      </c>
      <c r="T579">
        <f t="shared" si="161"/>
        <v>0</v>
      </c>
      <c r="U579">
        <f t="shared" si="156"/>
        <v>0</v>
      </c>
      <c r="V579">
        <f t="shared" si="162"/>
        <v>0</v>
      </c>
      <c r="W579">
        <f>IF(ABS(V579)&gt;0,V579*(C579-A579),0)</f>
        <v>0</v>
      </c>
      <c r="X579">
        <f>SUM($W$34:W579)</f>
        <v>208.5481583000001</v>
      </c>
      <c r="Y579">
        <f>IF(P579="close",X579,0)</f>
        <v>0</v>
      </c>
      <c r="Z579">
        <f t="shared" si="163"/>
        <v>0</v>
      </c>
    </row>
    <row r="580" spans="1:26">
      <c r="A580">
        <v>123.5992892</v>
      </c>
      <c r="B580" s="2">
        <f t="shared" ref="B580:B643" si="164">(A580-A579)/A579</f>
        <v>-9.3354202502704941E-3</v>
      </c>
      <c r="C580">
        <v>108.17642410000001</v>
      </c>
      <c r="D580" s="3">
        <f t="shared" ref="D580:D643" si="165">(C580-C579)/C579</f>
        <v>-9.9735140399145432E-3</v>
      </c>
      <c r="E580" s="3">
        <f t="shared" si="148"/>
        <v>-8.750983507654856E-3</v>
      </c>
      <c r="F580" s="3">
        <f>STDEV($E$3:E580)</f>
        <v>1.2824716890882257E-2</v>
      </c>
      <c r="G580" s="11">
        <f t="shared" si="154"/>
        <v>-0.68235295812856311</v>
      </c>
      <c r="H580" s="3">
        <f t="shared" si="149"/>
        <v>2.1012879383853944E-3</v>
      </c>
      <c r="I580" s="5">
        <f t="shared" si="150"/>
        <v>0.35604379680162496</v>
      </c>
      <c r="J580" s="6">
        <f t="shared" si="151"/>
        <v>1.3277895565579359E-2</v>
      </c>
      <c r="K580" s="4">
        <f t="shared" si="152"/>
        <v>-1.222530532259688E-3</v>
      </c>
      <c r="L580">
        <f t="shared" si="155"/>
        <v>-0.68235295812856311</v>
      </c>
      <c r="M580">
        <f>RSQ($D$3:D580,$B$3:B580)</f>
        <v>4.5849678949404712E-2</v>
      </c>
      <c r="N580">
        <v>548</v>
      </c>
      <c r="O580" t="str">
        <f t="shared" si="153"/>
        <v/>
      </c>
      <c r="P580" t="str">
        <f t="shared" si="157"/>
        <v/>
      </c>
      <c r="Q580">
        <f t="shared" si="158"/>
        <v>0</v>
      </c>
      <c r="R580">
        <f t="shared" si="159"/>
        <v>0</v>
      </c>
      <c r="S580">
        <f t="shared" si="160"/>
        <v>0</v>
      </c>
      <c r="T580">
        <f t="shared" si="161"/>
        <v>0</v>
      </c>
      <c r="U580">
        <f t="shared" si="156"/>
        <v>0</v>
      </c>
      <c r="V580">
        <f t="shared" si="162"/>
        <v>0</v>
      </c>
      <c r="W580">
        <f>IF(ABS(V580)&gt;0,V580*(C580-A580),0)</f>
        <v>0</v>
      </c>
      <c r="X580">
        <f>SUM($W$34:W580)</f>
        <v>208.5481583000001</v>
      </c>
      <c r="Y580">
        <f>IF(P580="close",X580,0)</f>
        <v>0</v>
      </c>
      <c r="Z580">
        <f t="shared" si="163"/>
        <v>0</v>
      </c>
    </row>
    <row r="581" spans="1:26">
      <c r="A581">
        <v>124.0725379</v>
      </c>
      <c r="B581" s="2">
        <f t="shared" si="164"/>
        <v>3.8288949965903135E-3</v>
      </c>
      <c r="C581">
        <v>110.42725009999999</v>
      </c>
      <c r="D581" s="3">
        <f t="shared" si="165"/>
        <v>2.0806992084701284E-2</v>
      </c>
      <c r="E581" s="3">
        <f t="shared" si="148"/>
        <v>1.6098851027835148E-2</v>
      </c>
      <c r="F581" s="3">
        <f>STDEV($E$3:E581)</f>
        <v>1.2830997962839676E-2</v>
      </c>
      <c r="G581" s="11">
        <f t="shared" si="154"/>
        <v>1.2546842478238731</v>
      </c>
      <c r="H581" s="3">
        <f t="shared" si="149"/>
        <v>3.0432281440993E-3</v>
      </c>
      <c r="I581" s="5">
        <f t="shared" si="150"/>
        <v>0.43482856391973806</v>
      </c>
      <c r="J581" s="6">
        <f t="shared" si="151"/>
        <v>1.3569186091679562E-2</v>
      </c>
      <c r="K581" s="4">
        <f t="shared" si="152"/>
        <v>4.7081410568661367E-3</v>
      </c>
      <c r="L581">
        <f t="shared" si="155"/>
        <v>1.2546842478238731</v>
      </c>
      <c r="M581">
        <f>RSQ($D$3:D581,$B$3:B581)</f>
        <v>4.597008537055098E-2</v>
      </c>
      <c r="N581">
        <v>549</v>
      </c>
      <c r="O581" t="str">
        <f t="shared" si="153"/>
        <v/>
      </c>
      <c r="P581" t="str">
        <f t="shared" si="157"/>
        <v/>
      </c>
      <c r="Q581">
        <f t="shared" si="158"/>
        <v>0</v>
      </c>
      <c r="R581">
        <f t="shared" si="159"/>
        <v>0</v>
      </c>
      <c r="S581">
        <f t="shared" si="160"/>
        <v>0</v>
      </c>
      <c r="T581">
        <f t="shared" si="161"/>
        <v>0</v>
      </c>
      <c r="U581">
        <f t="shared" si="156"/>
        <v>0</v>
      </c>
      <c r="V581">
        <f t="shared" si="162"/>
        <v>0</v>
      </c>
      <c r="W581">
        <f>IF(ABS(V581)&gt;0,V581*(C581-A581),0)</f>
        <v>0</v>
      </c>
      <c r="X581">
        <f>SUM($W$34:W581)</f>
        <v>208.5481583000001</v>
      </c>
      <c r="Y581">
        <f>IF(P581="close",X581,0)</f>
        <v>0</v>
      </c>
      <c r="Z581">
        <f t="shared" si="163"/>
        <v>0</v>
      </c>
    </row>
    <row r="582" spans="1:26">
      <c r="A582">
        <v>127.7679354</v>
      </c>
      <c r="B582" s="2">
        <f t="shared" si="164"/>
        <v>2.9784169507183093E-2</v>
      </c>
      <c r="C582">
        <v>110.6858569</v>
      </c>
      <c r="D582" s="3">
        <f t="shared" si="165"/>
        <v>2.3418748521386E-3</v>
      </c>
      <c r="E582" s="3">
        <f t="shared" si="148"/>
        <v>-1.1693730037539355E-2</v>
      </c>
      <c r="F582" s="3">
        <f>STDEV($E$3:E582)</f>
        <v>1.2829203002699324E-2</v>
      </c>
      <c r="G582" s="11">
        <f t="shared" si="154"/>
        <v>-0.91149310172104525</v>
      </c>
      <c r="H582" s="3">
        <f t="shared" si="149"/>
        <v>1.7630362626003652E-3</v>
      </c>
      <c r="I582" s="5">
        <f t="shared" si="150"/>
        <v>0.41205005310347143</v>
      </c>
      <c r="J582" s="6">
        <f t="shared" si="151"/>
        <v>1.2929043531355169E-2</v>
      </c>
      <c r="K582" s="4">
        <f t="shared" si="152"/>
        <v>1.4035604889677955E-2</v>
      </c>
      <c r="L582">
        <f t="shared" si="155"/>
        <v>-0.91149310172104525</v>
      </c>
      <c r="M582">
        <f>RSQ($D$3:D582,$B$3:B582)</f>
        <v>4.5792139751217931E-2</v>
      </c>
      <c r="N582">
        <v>550</v>
      </c>
      <c r="O582" t="str">
        <f t="shared" si="153"/>
        <v/>
      </c>
      <c r="P582" t="str">
        <f t="shared" si="157"/>
        <v/>
      </c>
      <c r="Q582">
        <f t="shared" si="158"/>
        <v>0</v>
      </c>
      <c r="R582">
        <f t="shared" si="159"/>
        <v>0</v>
      </c>
      <c r="S582">
        <f t="shared" si="160"/>
        <v>0</v>
      </c>
      <c r="T582">
        <f t="shared" si="161"/>
        <v>0</v>
      </c>
      <c r="U582">
        <f t="shared" si="156"/>
        <v>0</v>
      </c>
      <c r="V582">
        <f t="shared" si="162"/>
        <v>0</v>
      </c>
      <c r="W582">
        <f>IF(ABS(V582)&gt;0,V582*(C582-A582),0)</f>
        <v>0</v>
      </c>
      <c r="X582">
        <f>SUM($W$34:W582)</f>
        <v>208.5481583000001</v>
      </c>
      <c r="Y582">
        <f>IF(P582="close",X582,0)</f>
        <v>0</v>
      </c>
      <c r="Z582">
        <f t="shared" si="163"/>
        <v>0</v>
      </c>
    </row>
    <row r="583" spans="1:26">
      <c r="A583">
        <v>127.81348819999999</v>
      </c>
      <c r="B583" s="2">
        <f t="shared" si="164"/>
        <v>3.5652763627575874E-4</v>
      </c>
      <c r="C583">
        <v>108.3171732</v>
      </c>
      <c r="D583" s="3">
        <f t="shared" si="165"/>
        <v>-2.1400057481056601E-2</v>
      </c>
      <c r="E583" s="3">
        <f t="shared" si="148"/>
        <v>-2.226137152315346E-2</v>
      </c>
      <c r="F583" s="3">
        <f>STDEV($E$3:E583)</f>
        <v>1.2851492509801584E-2</v>
      </c>
      <c r="G583" s="11">
        <f t="shared" si="154"/>
        <v>-1.7322012603730768</v>
      </c>
      <c r="H583" s="3">
        <f t="shared" si="149"/>
        <v>7.2150313986464457E-4</v>
      </c>
      <c r="I583" s="5">
        <f t="shared" si="150"/>
        <v>0.39214604425245037</v>
      </c>
      <c r="J583" s="6">
        <f t="shared" si="151"/>
        <v>1.3398332537265321E-2</v>
      </c>
      <c r="K583" s="4">
        <f t="shared" si="152"/>
        <v>8.6131404209685981E-4</v>
      </c>
      <c r="L583">
        <f t="shared" si="155"/>
        <v>-1.7322012603730768</v>
      </c>
      <c r="M583">
        <f>RSQ($D$3:D583,$B$3:B583)</f>
        <v>4.5599513893741922E-2</v>
      </c>
      <c r="N583">
        <v>551</v>
      </c>
      <c r="O583" t="str">
        <f t="shared" si="153"/>
        <v>buyY</v>
      </c>
      <c r="P583" t="str">
        <f t="shared" si="157"/>
        <v/>
      </c>
      <c r="Q583">
        <f t="shared" si="158"/>
        <v>-10</v>
      </c>
      <c r="R583">
        <f t="shared" si="159"/>
        <v>0</v>
      </c>
      <c r="S583">
        <f t="shared" si="160"/>
        <v>10</v>
      </c>
      <c r="T583">
        <f t="shared" si="161"/>
        <v>0</v>
      </c>
      <c r="U583">
        <f t="shared" si="156"/>
        <v>20</v>
      </c>
      <c r="V583">
        <f t="shared" si="162"/>
        <v>-10</v>
      </c>
      <c r="W583">
        <f>IF(ABS(V583)&gt;0,V583*(C583-A583),0)</f>
        <v>194.96314999999996</v>
      </c>
      <c r="X583">
        <f>SUM($W$34:W583)</f>
        <v>403.51130830000005</v>
      </c>
      <c r="Y583">
        <f>IF(P583="close",X583,0)</f>
        <v>0</v>
      </c>
      <c r="Z583">
        <f t="shared" si="163"/>
        <v>20</v>
      </c>
    </row>
    <row r="584" spans="1:26">
      <c r="A584">
        <v>126.29840900000001</v>
      </c>
      <c r="B584" s="2">
        <f t="shared" si="164"/>
        <v>-1.1853828741683526E-2</v>
      </c>
      <c r="C584">
        <v>108.2615569</v>
      </c>
      <c r="D584" s="3">
        <f t="shared" si="165"/>
        <v>-5.1345782350971619E-4</v>
      </c>
      <c r="E584" s="3">
        <f t="shared" si="148"/>
        <v>3.6369445687050982E-3</v>
      </c>
      <c r="F584" s="3">
        <f>STDEV($E$3:E584)</f>
        <v>1.284131112765893E-2</v>
      </c>
      <c r="G584" s="11">
        <f t="shared" si="154"/>
        <v>0.28322221403634362</v>
      </c>
      <c r="H584" s="3">
        <f t="shared" si="149"/>
        <v>4.782592270973048E-4</v>
      </c>
      <c r="I584" s="5">
        <f t="shared" si="150"/>
        <v>0.39047819233591685</v>
      </c>
      <c r="J584" s="6">
        <f t="shared" si="151"/>
        <v>1.3288435935191481E-2</v>
      </c>
      <c r="K584" s="4">
        <f t="shared" si="152"/>
        <v>-4.1504023922148145E-3</v>
      </c>
      <c r="L584">
        <f t="shared" si="155"/>
        <v>0.28322221403634362</v>
      </c>
      <c r="M584">
        <f>RSQ($D$3:D584,$B$3:B584)</f>
        <v>4.5561167786762412E-2</v>
      </c>
      <c r="N584">
        <v>552</v>
      </c>
      <c r="O584" t="str">
        <f t="shared" si="153"/>
        <v/>
      </c>
      <c r="P584" t="str">
        <f t="shared" si="157"/>
        <v>close</v>
      </c>
      <c r="Q584">
        <f t="shared" si="158"/>
        <v>0</v>
      </c>
      <c r="R584">
        <f t="shared" si="159"/>
        <v>0</v>
      </c>
      <c r="S584">
        <f t="shared" si="160"/>
        <v>0</v>
      </c>
      <c r="T584">
        <f t="shared" si="161"/>
        <v>0</v>
      </c>
      <c r="U584">
        <f t="shared" si="156"/>
        <v>0</v>
      </c>
      <c r="V584">
        <f t="shared" si="162"/>
        <v>10</v>
      </c>
      <c r="W584">
        <f>IF(ABS(V584)&gt;0,V584*(C584-A584),0)</f>
        <v>-180.36852100000004</v>
      </c>
      <c r="X584">
        <f>SUM($W$34:W584)</f>
        <v>223.14278730000001</v>
      </c>
      <c r="Y584">
        <f>IF(P584="close",X584,0)</f>
        <v>223.14278730000001</v>
      </c>
      <c r="Z584">
        <f t="shared" si="163"/>
        <v>20</v>
      </c>
    </row>
    <row r="585" spans="1:26">
      <c r="A585">
        <v>127.36047379999999</v>
      </c>
      <c r="B585" s="2">
        <f t="shared" si="164"/>
        <v>8.409170063258576E-3</v>
      </c>
      <c r="C585">
        <v>110.3906015</v>
      </c>
      <c r="D585" s="3">
        <f t="shared" si="165"/>
        <v>1.9665748959869247E-2</v>
      </c>
      <c r="E585" s="3">
        <f t="shared" si="148"/>
        <v>1.5108483721543399E-2</v>
      </c>
      <c r="F585" s="3">
        <f>STDEV($E$3:E585)</f>
        <v>1.2845503638802196E-2</v>
      </c>
      <c r="G585" s="11">
        <f t="shared" si="154"/>
        <v>1.1761690429875755</v>
      </c>
      <c r="H585" s="3">
        <f t="shared" si="149"/>
        <v>9.8252343348293521E-4</v>
      </c>
      <c r="I585" s="5">
        <f t="shared" si="150"/>
        <v>0.42510042940642956</v>
      </c>
      <c r="J585" s="6">
        <f t="shared" si="151"/>
        <v>1.3715453220753127E-2</v>
      </c>
      <c r="K585" s="4">
        <f t="shared" si="152"/>
        <v>4.5572652383258482E-3</v>
      </c>
      <c r="L585">
        <f t="shared" si="155"/>
        <v>1.1761690429875755</v>
      </c>
      <c r="M585">
        <f>RSQ($D$3:D585,$B$3:B585)</f>
        <v>4.6050246175409343E-2</v>
      </c>
      <c r="N585">
        <v>553</v>
      </c>
      <c r="O585" t="str">
        <f t="shared" si="153"/>
        <v/>
      </c>
      <c r="P585" t="str">
        <f t="shared" si="157"/>
        <v/>
      </c>
      <c r="Q585">
        <f t="shared" si="158"/>
        <v>0</v>
      </c>
      <c r="R585">
        <f t="shared" si="159"/>
        <v>0</v>
      </c>
      <c r="S585">
        <f t="shared" si="160"/>
        <v>0</v>
      </c>
      <c r="T585">
        <f t="shared" si="161"/>
        <v>0</v>
      </c>
      <c r="U585">
        <f t="shared" si="156"/>
        <v>0</v>
      </c>
      <c r="V585">
        <f t="shared" si="162"/>
        <v>0</v>
      </c>
      <c r="W585">
        <f>IF(ABS(V585)&gt;0,V585*(C585-A585),0)</f>
        <v>0</v>
      </c>
      <c r="X585">
        <f>SUM($W$34:W585)</f>
        <v>223.14278730000001</v>
      </c>
      <c r="Y585">
        <f>IF(P585="close",X585,0)</f>
        <v>0</v>
      </c>
      <c r="Z585">
        <f t="shared" si="163"/>
        <v>0</v>
      </c>
    </row>
    <row r="586" spans="1:26">
      <c r="A586">
        <v>127.7055999</v>
      </c>
      <c r="B586" s="2">
        <f t="shared" si="164"/>
        <v>2.7098368096680377E-3</v>
      </c>
      <c r="C586">
        <v>111.757249</v>
      </c>
      <c r="D586" s="3">
        <f t="shared" si="165"/>
        <v>1.2380107377166516E-2</v>
      </c>
      <c r="E586" s="3">
        <f t="shared" si="148"/>
        <v>1.0234731500895298E-2</v>
      </c>
      <c r="F586" s="3">
        <f>STDEV($E$3:E586)</f>
        <v>1.2841419170174558E-2</v>
      </c>
      <c r="G586" s="11">
        <f t="shared" si="154"/>
        <v>0.79700937764468083</v>
      </c>
      <c r="H586" s="3">
        <f t="shared" si="149"/>
        <v>8.9565064643910982E-4</v>
      </c>
      <c r="I586" s="5">
        <f t="shared" si="150"/>
        <v>0.4611809926610318</v>
      </c>
      <c r="J586" s="6">
        <f t="shared" si="151"/>
        <v>1.3802334866037907E-2</v>
      </c>
      <c r="K586" s="4">
        <f t="shared" si="152"/>
        <v>2.1453758762712189E-3</v>
      </c>
      <c r="L586">
        <f t="shared" si="155"/>
        <v>0.79700937764468083</v>
      </c>
      <c r="M586">
        <f>RSQ($D$3:D586,$B$3:B586)</f>
        <v>4.610310007363113E-2</v>
      </c>
      <c r="N586">
        <v>554</v>
      </c>
      <c r="O586" t="str">
        <f t="shared" si="153"/>
        <v/>
      </c>
      <c r="P586" t="str">
        <f t="shared" si="157"/>
        <v/>
      </c>
      <c r="Q586">
        <f t="shared" si="158"/>
        <v>0</v>
      </c>
      <c r="R586">
        <f t="shared" si="159"/>
        <v>0</v>
      </c>
      <c r="S586">
        <f t="shared" si="160"/>
        <v>0</v>
      </c>
      <c r="T586">
        <f t="shared" si="161"/>
        <v>0</v>
      </c>
      <c r="U586">
        <f t="shared" si="156"/>
        <v>0</v>
      </c>
      <c r="V586">
        <f t="shared" si="162"/>
        <v>0</v>
      </c>
      <c r="W586">
        <f>IF(ABS(V586)&gt;0,V586*(C586-A586),0)</f>
        <v>0</v>
      </c>
      <c r="X586">
        <f>SUM($W$34:W586)</f>
        <v>223.14278730000001</v>
      </c>
      <c r="Y586">
        <f>IF(P586="close",X586,0)</f>
        <v>0</v>
      </c>
      <c r="Z586">
        <f t="shared" si="163"/>
        <v>0</v>
      </c>
    </row>
    <row r="587" spans="1:26">
      <c r="A587">
        <v>128.06871380000001</v>
      </c>
      <c r="B587" s="2">
        <f t="shared" si="164"/>
        <v>2.8433670902791482E-3</v>
      </c>
      <c r="C587">
        <v>109.6053565</v>
      </c>
      <c r="D587" s="3">
        <f t="shared" si="165"/>
        <v>-1.9255059687448128E-2</v>
      </c>
      <c r="E587" s="3">
        <f t="shared" si="148"/>
        <v>-2.0832197548937677E-2</v>
      </c>
      <c r="F587" s="3">
        <f>STDEV($E$3:E587)</f>
        <v>1.2859444974304584E-2</v>
      </c>
      <c r="G587" s="11">
        <f t="shared" si="154"/>
        <v>-1.6199919662601336</v>
      </c>
      <c r="H587" s="3">
        <f t="shared" si="149"/>
        <v>2.8028264853692899E-4</v>
      </c>
      <c r="I587" s="5">
        <f t="shared" si="150"/>
        <v>0.45609841141732427</v>
      </c>
      <c r="J587" s="6">
        <f t="shared" si="151"/>
        <v>1.4324651781233832E-2</v>
      </c>
      <c r="K587" s="4">
        <f t="shared" si="152"/>
        <v>1.577137861489548E-3</v>
      </c>
      <c r="L587">
        <f t="shared" si="155"/>
        <v>-1.6199919662601336</v>
      </c>
      <c r="M587">
        <f>RSQ($D$3:D587,$B$3:B587)</f>
        <v>4.5728871952339059E-2</v>
      </c>
      <c r="N587">
        <v>555</v>
      </c>
      <c r="O587" t="str">
        <f t="shared" si="153"/>
        <v>buyY</v>
      </c>
      <c r="P587" t="str">
        <f t="shared" si="157"/>
        <v/>
      </c>
      <c r="Q587">
        <f t="shared" si="158"/>
        <v>-10</v>
      </c>
      <c r="R587">
        <f t="shared" si="159"/>
        <v>0</v>
      </c>
      <c r="S587">
        <f t="shared" si="160"/>
        <v>10</v>
      </c>
      <c r="T587">
        <f t="shared" si="161"/>
        <v>0</v>
      </c>
      <c r="U587">
        <f t="shared" si="156"/>
        <v>20</v>
      </c>
      <c r="V587">
        <f t="shared" si="162"/>
        <v>-10</v>
      </c>
      <c r="W587">
        <f>IF(ABS(V587)&gt;0,V587*(C587-A587),0)</f>
        <v>184.63357300000013</v>
      </c>
      <c r="X587">
        <f>SUM($W$34:W587)</f>
        <v>407.77636030000014</v>
      </c>
      <c r="Y587">
        <f>IF(P587="close",X587,0)</f>
        <v>0</v>
      </c>
      <c r="Z587">
        <f t="shared" si="163"/>
        <v>20</v>
      </c>
    </row>
    <row r="588" spans="1:26">
      <c r="A588">
        <v>128.60401590000001</v>
      </c>
      <c r="B588" s="2">
        <f t="shared" si="164"/>
        <v>4.1798038265298447E-3</v>
      </c>
      <c r="C588">
        <v>108.0014034</v>
      </c>
      <c r="D588" s="3">
        <f t="shared" si="165"/>
        <v>-1.4633893371807958E-2</v>
      </c>
      <c r="E588" s="3">
        <f t="shared" si="148"/>
        <v>-1.624099592492409E-2</v>
      </c>
      <c r="F588" s="3">
        <f>STDEV($E$3:E588)</f>
        <v>1.2865991707479903E-2</v>
      </c>
      <c r="G588" s="11">
        <f t="shared" si="154"/>
        <v>-1.262319788025517</v>
      </c>
      <c r="H588" s="3">
        <f t="shared" si="149"/>
        <v>-2.484349190166865E-4</v>
      </c>
      <c r="I588" s="5">
        <f t="shared" si="150"/>
        <v>0.44392932040385275</v>
      </c>
      <c r="J588" s="6">
        <f t="shared" si="151"/>
        <v>1.4606185541885374E-2</v>
      </c>
      <c r="K588" s="4">
        <f t="shared" si="152"/>
        <v>1.6071025531161306E-3</v>
      </c>
      <c r="L588">
        <f t="shared" si="155"/>
        <v>-1.262319788025517</v>
      </c>
      <c r="M588">
        <f>RSQ($D$3:D588,$B$3:B588)</f>
        <v>4.5383407185138648E-2</v>
      </c>
      <c r="N588">
        <v>556</v>
      </c>
      <c r="O588" t="str">
        <f t="shared" si="153"/>
        <v/>
      </c>
      <c r="P588" t="str">
        <f t="shared" si="157"/>
        <v>buyhold</v>
      </c>
      <c r="Q588">
        <f t="shared" si="158"/>
        <v>-10</v>
      </c>
      <c r="R588">
        <f t="shared" si="159"/>
        <v>0</v>
      </c>
      <c r="S588">
        <f t="shared" si="160"/>
        <v>10</v>
      </c>
      <c r="T588">
        <f t="shared" si="161"/>
        <v>0</v>
      </c>
      <c r="U588">
        <f t="shared" si="156"/>
        <v>20</v>
      </c>
      <c r="V588">
        <f t="shared" si="162"/>
        <v>0</v>
      </c>
      <c r="W588">
        <f>IF(ABS(V588)&gt;0,V588*(C588-A588),0)</f>
        <v>0</v>
      </c>
      <c r="X588">
        <f>SUM($W$34:W588)</f>
        <v>407.77636030000014</v>
      </c>
      <c r="Y588">
        <f>IF(P588="close",X588,0)</f>
        <v>0</v>
      </c>
      <c r="Z588">
        <f t="shared" si="163"/>
        <v>0</v>
      </c>
    </row>
    <row r="589" spans="1:26">
      <c r="A589">
        <v>130.7774168</v>
      </c>
      <c r="B589" s="2">
        <f t="shared" si="164"/>
        <v>1.6899945812656306E-2</v>
      </c>
      <c r="C589">
        <v>108.62292239999999</v>
      </c>
      <c r="D589" s="3">
        <f t="shared" si="165"/>
        <v>5.7547307760261214E-3</v>
      </c>
      <c r="E589" s="3">
        <f t="shared" si="148"/>
        <v>-1.3446268644143906E-3</v>
      </c>
      <c r="F589" s="3">
        <f>STDEV($E$3:E589)</f>
        <v>1.2855127204958542E-2</v>
      </c>
      <c r="G589" s="11">
        <f t="shared" si="154"/>
        <v>-0.10459848766768598</v>
      </c>
      <c r="H589" s="3">
        <f t="shared" si="149"/>
        <v>4.3689198243911922E-5</v>
      </c>
      <c r="I589" s="5">
        <f t="shared" si="150"/>
        <v>0.41749651273512584</v>
      </c>
      <c r="J589" s="6">
        <f t="shared" si="151"/>
        <v>1.4470121339730425E-2</v>
      </c>
      <c r="K589" s="4">
        <f t="shared" si="152"/>
        <v>7.099357640440512E-3</v>
      </c>
      <c r="L589">
        <f t="shared" si="155"/>
        <v>-0.10459848766768598</v>
      </c>
      <c r="M589">
        <f>RSQ($D$3:D589,$B$3:B589)</f>
        <v>4.5632910494193206E-2</v>
      </c>
      <c r="N589">
        <v>557</v>
      </c>
      <c r="O589" t="str">
        <f t="shared" si="153"/>
        <v/>
      </c>
      <c r="P589" t="str">
        <f t="shared" si="157"/>
        <v>close</v>
      </c>
      <c r="Q589">
        <f t="shared" si="158"/>
        <v>0</v>
      </c>
      <c r="R589">
        <f t="shared" si="159"/>
        <v>0</v>
      </c>
      <c r="S589">
        <f t="shared" si="160"/>
        <v>0</v>
      </c>
      <c r="T589">
        <f t="shared" si="161"/>
        <v>0</v>
      </c>
      <c r="U589">
        <f t="shared" si="156"/>
        <v>0</v>
      </c>
      <c r="V589">
        <f t="shared" si="162"/>
        <v>10</v>
      </c>
      <c r="W589">
        <f>IF(ABS(V589)&gt;0,V589*(C589-A589),0)</f>
        <v>-221.54494400000004</v>
      </c>
      <c r="X589">
        <f>SUM($W$34:W589)</f>
        <v>186.23141630000009</v>
      </c>
      <c r="Y589">
        <f>IF(P589="close",X589,0)</f>
        <v>186.23141630000009</v>
      </c>
      <c r="Z589">
        <f t="shared" si="163"/>
        <v>20</v>
      </c>
    </row>
    <row r="590" spans="1:26">
      <c r="A590">
        <v>133.69449230000001</v>
      </c>
      <c r="B590" s="2">
        <f t="shared" si="164"/>
        <v>2.2305651628378165E-2</v>
      </c>
      <c r="C590">
        <v>108.3111834</v>
      </c>
      <c r="D590" s="3">
        <f t="shared" si="165"/>
        <v>-2.8699191028208671E-3</v>
      </c>
      <c r="E590" s="3">
        <f t="shared" si="148"/>
        <v>-1.1955727623959985E-2</v>
      </c>
      <c r="F590" s="3">
        <f>STDEV($E$3:E590)</f>
        <v>1.2853612718548856E-2</v>
      </c>
      <c r="G590" s="11">
        <f t="shared" si="154"/>
        <v>-0.93014531289766134</v>
      </c>
      <c r="H590" s="3">
        <f t="shared" si="149"/>
        <v>-6.7211731872329305E-5</v>
      </c>
      <c r="I590" s="5">
        <f t="shared" si="150"/>
        <v>0.41034534231524533</v>
      </c>
      <c r="J590" s="6">
        <f t="shared" si="151"/>
        <v>1.4479422052661483E-2</v>
      </c>
      <c r="K590" s="4">
        <f t="shared" si="152"/>
        <v>9.0858085211391187E-3</v>
      </c>
      <c r="L590">
        <f t="shared" si="155"/>
        <v>-0.93014531289766134</v>
      </c>
      <c r="M590">
        <f>RSQ($D$3:D590,$B$3:B590)</f>
        <v>4.5089553672345135E-2</v>
      </c>
      <c r="N590">
        <v>558</v>
      </c>
      <c r="O590" t="str">
        <f t="shared" si="153"/>
        <v/>
      </c>
      <c r="P590" t="str">
        <f t="shared" si="157"/>
        <v/>
      </c>
      <c r="Q590">
        <f t="shared" si="158"/>
        <v>0</v>
      </c>
      <c r="R590">
        <f t="shared" si="159"/>
        <v>0</v>
      </c>
      <c r="S590">
        <f t="shared" si="160"/>
        <v>0</v>
      </c>
      <c r="T590">
        <f t="shared" si="161"/>
        <v>0</v>
      </c>
      <c r="U590">
        <f t="shared" si="156"/>
        <v>0</v>
      </c>
      <c r="V590">
        <f t="shared" si="162"/>
        <v>0</v>
      </c>
      <c r="W590">
        <f>IF(ABS(V590)&gt;0,V590*(C590-A590),0)</f>
        <v>0</v>
      </c>
      <c r="X590">
        <f>SUM($W$34:W590)</f>
        <v>186.23141630000009</v>
      </c>
      <c r="Y590">
        <f>IF(P590="close",X590,0)</f>
        <v>0</v>
      </c>
      <c r="Z590">
        <f t="shared" si="163"/>
        <v>0</v>
      </c>
    </row>
    <row r="591" spans="1:26">
      <c r="A591">
        <v>134.36108909999999</v>
      </c>
      <c r="B591" s="2">
        <f t="shared" si="164"/>
        <v>4.9859705402387714E-3</v>
      </c>
      <c r="C591">
        <v>108.36733030000001</v>
      </c>
      <c r="D591" s="3">
        <f t="shared" si="165"/>
        <v>5.1838506641228019E-4</v>
      </c>
      <c r="E591" s="3">
        <f t="shared" si="148"/>
        <v>-8.3380338187875197E-4</v>
      </c>
      <c r="F591" s="3">
        <f>STDEV($E$3:E591)</f>
        <v>1.2842720537965341E-2</v>
      </c>
      <c r="G591" s="11">
        <f t="shared" si="154"/>
        <v>-6.4924201956577859E-2</v>
      </c>
      <c r="H591" s="3">
        <f t="shared" si="149"/>
        <v>-4.3325543593931282E-4</v>
      </c>
      <c r="I591" s="5">
        <f t="shared" si="150"/>
        <v>0.35809354865238385</v>
      </c>
      <c r="J591" s="6">
        <f t="shared" si="151"/>
        <v>1.4102287388574329E-2</v>
      </c>
      <c r="K591" s="4">
        <f t="shared" si="152"/>
        <v>1.3521884482910322E-3</v>
      </c>
      <c r="L591">
        <f t="shared" si="155"/>
        <v>-6.4924201956577859E-2</v>
      </c>
      <c r="M591">
        <f>RSQ($D$3:D591,$B$3:B591)</f>
        <v>4.5085322798477635E-2</v>
      </c>
      <c r="N591">
        <v>559</v>
      </c>
      <c r="O591" t="str">
        <f t="shared" si="153"/>
        <v/>
      </c>
      <c r="P591" t="str">
        <f t="shared" si="157"/>
        <v/>
      </c>
      <c r="Q591">
        <f t="shared" si="158"/>
        <v>0</v>
      </c>
      <c r="R591">
        <f t="shared" si="159"/>
        <v>0</v>
      </c>
      <c r="S591">
        <f t="shared" si="160"/>
        <v>0</v>
      </c>
      <c r="T591">
        <f t="shared" si="161"/>
        <v>0</v>
      </c>
      <c r="U591">
        <f t="shared" si="156"/>
        <v>0</v>
      </c>
      <c r="V591">
        <f t="shared" si="162"/>
        <v>0</v>
      </c>
      <c r="W591">
        <f>IF(ABS(V591)&gt;0,V591*(C591-A591),0)</f>
        <v>0</v>
      </c>
      <c r="X591">
        <f>SUM($W$34:W591)</f>
        <v>186.23141630000009</v>
      </c>
      <c r="Y591">
        <f>IF(P591="close",X591,0)</f>
        <v>0</v>
      </c>
      <c r="Z591">
        <f t="shared" si="163"/>
        <v>0</v>
      </c>
    </row>
    <row r="592" spans="1:26">
      <c r="A592">
        <v>133.62774049999999</v>
      </c>
      <c r="B592" s="2">
        <f t="shared" si="164"/>
        <v>-5.458042986345512E-3</v>
      </c>
      <c r="C592">
        <v>108.7013395</v>
      </c>
      <c r="D592" s="3">
        <f t="shared" si="165"/>
        <v>3.0821945975354251E-3</v>
      </c>
      <c r="E592" s="3">
        <f t="shared" si="148"/>
        <v>5.3795354075588178E-3</v>
      </c>
      <c r="F592" s="3">
        <f>STDEV($E$3:E592)</f>
        <v>1.2833749207069048E-2</v>
      </c>
      <c r="G592" s="11">
        <f t="shared" si="154"/>
        <v>0.41917099366377503</v>
      </c>
      <c r="H592" s="3">
        <f t="shared" si="149"/>
        <v>-3.8589741430153992E-4</v>
      </c>
      <c r="I592" s="5">
        <f t="shared" si="150"/>
        <v>0.35020673169920907</v>
      </c>
      <c r="J592" s="6">
        <f t="shared" si="151"/>
        <v>1.4099956407982077E-2</v>
      </c>
      <c r="K592" s="4">
        <f t="shared" si="152"/>
        <v>-2.2973408100233923E-3</v>
      </c>
      <c r="L592">
        <f t="shared" si="155"/>
        <v>0.41917099366377503</v>
      </c>
      <c r="M592">
        <f>RSQ($D$3:D592,$B$3:B592)</f>
        <v>4.4987920555751154E-2</v>
      </c>
      <c r="N592">
        <v>560</v>
      </c>
      <c r="O592" t="str">
        <f t="shared" si="153"/>
        <v/>
      </c>
      <c r="P592" t="str">
        <f t="shared" si="157"/>
        <v/>
      </c>
      <c r="Q592">
        <f t="shared" si="158"/>
        <v>0</v>
      </c>
      <c r="R592">
        <f t="shared" si="159"/>
        <v>0</v>
      </c>
      <c r="S592">
        <f t="shared" si="160"/>
        <v>0</v>
      </c>
      <c r="T592">
        <f t="shared" si="161"/>
        <v>0</v>
      </c>
      <c r="U592">
        <f t="shared" si="156"/>
        <v>0</v>
      </c>
      <c r="V592">
        <f t="shared" si="162"/>
        <v>0</v>
      </c>
      <c r="W592">
        <f>IF(ABS(V592)&gt;0,V592*(C592-A592),0)</f>
        <v>0</v>
      </c>
      <c r="X592">
        <f>SUM($W$34:W592)</f>
        <v>186.23141630000009</v>
      </c>
      <c r="Y592">
        <f>IF(P592="close",X592,0)</f>
        <v>0</v>
      </c>
      <c r="Z592">
        <f t="shared" si="163"/>
        <v>0</v>
      </c>
    </row>
    <row r="593" spans="1:26">
      <c r="A593">
        <v>132.42394340000001</v>
      </c>
      <c r="B593" s="2">
        <f t="shared" si="164"/>
        <v>-9.0085868061203535E-3</v>
      </c>
      <c r="C593">
        <v>107.8907344</v>
      </c>
      <c r="D593" s="3">
        <f t="shared" si="165"/>
        <v>-7.457176735158849E-3</v>
      </c>
      <c r="E593" s="3">
        <f t="shared" si="148"/>
        <v>-5.9265302474585954E-3</v>
      </c>
      <c r="F593" s="3">
        <f>STDEV($E$3:E593)</f>
        <v>1.2825166243192099E-2</v>
      </c>
      <c r="G593" s="11">
        <f t="shared" si="154"/>
        <v>-0.4621016316731596</v>
      </c>
      <c r="H593" s="3">
        <f t="shared" si="149"/>
        <v>5.3625862254482099E-4</v>
      </c>
      <c r="I593" s="5">
        <f t="shared" si="150"/>
        <v>0.22943721970252176</v>
      </c>
      <c r="J593" s="6">
        <f t="shared" si="151"/>
        <v>1.3045304129650524E-2</v>
      </c>
      <c r="K593" s="4">
        <f t="shared" si="152"/>
        <v>-1.5306464877002533E-3</v>
      </c>
      <c r="L593">
        <f t="shared" si="155"/>
        <v>-0.4621016316731596</v>
      </c>
      <c r="M593">
        <f>RSQ($D$3:D593,$B$3:B593)</f>
        <v>4.5238794050902531E-2</v>
      </c>
      <c r="N593">
        <v>561</v>
      </c>
      <c r="O593" t="str">
        <f t="shared" si="153"/>
        <v/>
      </c>
      <c r="P593" t="str">
        <f t="shared" si="157"/>
        <v/>
      </c>
      <c r="Q593">
        <f t="shared" si="158"/>
        <v>0</v>
      </c>
      <c r="R593">
        <f t="shared" si="159"/>
        <v>0</v>
      </c>
      <c r="S593">
        <f t="shared" si="160"/>
        <v>0</v>
      </c>
      <c r="T593">
        <f t="shared" si="161"/>
        <v>0</v>
      </c>
      <c r="U593">
        <f t="shared" si="156"/>
        <v>0</v>
      </c>
      <c r="V593">
        <f t="shared" si="162"/>
        <v>0</v>
      </c>
      <c r="W593">
        <f>IF(ABS(V593)&gt;0,V593*(C593-A593),0)</f>
        <v>0</v>
      </c>
      <c r="X593">
        <f>SUM($W$34:W593)</f>
        <v>186.23141630000009</v>
      </c>
      <c r="Y593">
        <f>IF(P593="close",X593,0)</f>
        <v>0</v>
      </c>
      <c r="Z593">
        <f t="shared" si="163"/>
        <v>0</v>
      </c>
    </row>
    <row r="594" spans="1:26">
      <c r="A594">
        <v>132.92461610000001</v>
      </c>
      <c r="B594" s="2">
        <f t="shared" si="164"/>
        <v>3.780832130090422E-3</v>
      </c>
      <c r="C594">
        <v>107.18690049999999</v>
      </c>
      <c r="D594" s="3">
        <f t="shared" si="165"/>
        <v>-6.5235805828383203E-3</v>
      </c>
      <c r="E594" s="3">
        <f t="shared" si="148"/>
        <v>-7.3408796875399944E-3</v>
      </c>
      <c r="F594" s="3">
        <f>STDEV($E$3:E594)</f>
        <v>1.2817828849648653E-2</v>
      </c>
      <c r="G594" s="11">
        <f t="shared" si="154"/>
        <v>-0.57270851199898909</v>
      </c>
      <c r="H594" s="3">
        <f t="shared" si="149"/>
        <v>5.9944777595304479E-6</v>
      </c>
      <c r="I594" s="5">
        <f t="shared" si="150"/>
        <v>0.21458361520079985</v>
      </c>
      <c r="J594" s="6">
        <f t="shared" si="151"/>
        <v>1.298543308161511E-2</v>
      </c>
      <c r="K594" s="4">
        <f t="shared" si="152"/>
        <v>8.1729910470167404E-4</v>
      </c>
      <c r="L594">
        <f t="shared" si="155"/>
        <v>-0.57270851199898909</v>
      </c>
      <c r="M594">
        <f>RSQ($D$3:D594,$B$3:B594)</f>
        <v>4.511861055181534E-2</v>
      </c>
      <c r="N594">
        <v>562</v>
      </c>
      <c r="O594" t="str">
        <f t="shared" si="153"/>
        <v/>
      </c>
      <c r="P594" t="str">
        <f t="shared" si="157"/>
        <v/>
      </c>
      <c r="Q594">
        <f t="shared" si="158"/>
        <v>0</v>
      </c>
      <c r="R594">
        <f t="shared" si="159"/>
        <v>0</v>
      </c>
      <c r="S594">
        <f t="shared" si="160"/>
        <v>0</v>
      </c>
      <c r="T594">
        <f t="shared" si="161"/>
        <v>0</v>
      </c>
      <c r="U594">
        <f t="shared" si="156"/>
        <v>0</v>
      </c>
      <c r="V594">
        <f t="shared" si="162"/>
        <v>0</v>
      </c>
      <c r="W594">
        <f>IF(ABS(V594)&gt;0,V594*(C594-A594),0)</f>
        <v>0</v>
      </c>
      <c r="X594">
        <f>SUM($W$34:W594)</f>
        <v>186.23141630000009</v>
      </c>
      <c r="Y594">
        <f>IF(P594="close",X594,0)</f>
        <v>0</v>
      </c>
      <c r="Z594">
        <f t="shared" si="163"/>
        <v>0</v>
      </c>
    </row>
    <row r="595" spans="1:26">
      <c r="A595">
        <v>132.8809407</v>
      </c>
      <c r="B595" s="2">
        <f t="shared" si="164"/>
        <v>-3.2857269993659307E-4</v>
      </c>
      <c r="C595">
        <v>107.56933739999999</v>
      </c>
      <c r="D595" s="3">
        <f t="shared" si="165"/>
        <v>3.5679443870102567E-3</v>
      </c>
      <c r="E595" s="3">
        <f t="shared" si="148"/>
        <v>3.1937524018211499E-3</v>
      </c>
      <c r="F595" s="3">
        <f>STDEV($E$3:E595)</f>
        <v>1.2807689953872686E-2</v>
      </c>
      <c r="G595" s="11">
        <f t="shared" si="154"/>
        <v>0.24936209521963396</v>
      </c>
      <c r="H595" s="3">
        <f t="shared" si="149"/>
        <v>4.4272736206133682E-4</v>
      </c>
      <c r="I595" s="5">
        <f t="shared" si="150"/>
        <v>0.20858512251765166</v>
      </c>
      <c r="J595" s="6">
        <f t="shared" si="151"/>
        <v>1.2875722611098903E-2</v>
      </c>
      <c r="K595" s="4">
        <f t="shared" si="152"/>
        <v>3.7419198518910695E-4</v>
      </c>
      <c r="L595">
        <f t="shared" si="155"/>
        <v>0.24936209521963396</v>
      </c>
      <c r="M595">
        <f>RSQ($D$3:D595,$B$3:B595)</f>
        <v>4.510035825269966E-2</v>
      </c>
      <c r="N595">
        <v>563</v>
      </c>
      <c r="O595" t="str">
        <f t="shared" si="153"/>
        <v/>
      </c>
      <c r="P595" t="str">
        <f t="shared" si="157"/>
        <v/>
      </c>
      <c r="Q595">
        <f t="shared" si="158"/>
        <v>0</v>
      </c>
      <c r="R595">
        <f t="shared" si="159"/>
        <v>0</v>
      </c>
      <c r="S595">
        <f t="shared" si="160"/>
        <v>0</v>
      </c>
      <c r="T595">
        <f t="shared" si="161"/>
        <v>0</v>
      </c>
      <c r="U595">
        <f t="shared" si="156"/>
        <v>0</v>
      </c>
      <c r="V595">
        <f t="shared" si="162"/>
        <v>0</v>
      </c>
      <c r="W595">
        <f>IF(ABS(V595)&gt;0,V595*(C595-A595),0)</f>
        <v>0</v>
      </c>
      <c r="X595">
        <f>SUM($W$34:W595)</f>
        <v>186.23141630000009</v>
      </c>
      <c r="Y595">
        <f>IF(P595="close",X595,0)</f>
        <v>0</v>
      </c>
      <c r="Z595">
        <f t="shared" si="163"/>
        <v>0</v>
      </c>
    </row>
    <row r="596" spans="1:26">
      <c r="A596">
        <v>133.8879853</v>
      </c>
      <c r="B596" s="2">
        <f t="shared" si="164"/>
        <v>7.5785480949714587E-3</v>
      </c>
      <c r="C596">
        <v>109.2993661</v>
      </c>
      <c r="D596" s="3">
        <f t="shared" si="165"/>
        <v>1.6082916766204842E-2</v>
      </c>
      <c r="E596" s="3">
        <f t="shared" si="148"/>
        <v>1.3549396926462075E-2</v>
      </c>
      <c r="F596" s="3">
        <f>STDEV($E$3:E596)</f>
        <v>1.2809031109445427E-2</v>
      </c>
      <c r="G596" s="11">
        <f t="shared" si="154"/>
        <v>1.0578002981404815</v>
      </c>
      <c r="H596" s="3">
        <f t="shared" si="149"/>
        <v>5.232959424013835E-4</v>
      </c>
      <c r="I596" s="5">
        <f t="shared" si="150"/>
        <v>0.26525184931863305</v>
      </c>
      <c r="J596" s="6">
        <f t="shared" si="151"/>
        <v>1.3144570851288045E-2</v>
      </c>
      <c r="K596" s="4">
        <f t="shared" si="152"/>
        <v>2.5335198397427663E-3</v>
      </c>
      <c r="L596">
        <f t="shared" si="155"/>
        <v>1.0578002981404815</v>
      </c>
      <c r="M596">
        <f>RSQ($D$3:D596,$B$3:B596)</f>
        <v>4.5455949151580528E-2</v>
      </c>
      <c r="N596">
        <v>564</v>
      </c>
      <c r="O596" t="str">
        <f t="shared" si="153"/>
        <v/>
      </c>
      <c r="P596" t="str">
        <f t="shared" si="157"/>
        <v/>
      </c>
      <c r="Q596">
        <f t="shared" si="158"/>
        <v>0</v>
      </c>
      <c r="R596">
        <f t="shared" si="159"/>
        <v>0</v>
      </c>
      <c r="S596">
        <f t="shared" si="160"/>
        <v>0</v>
      </c>
      <c r="T596">
        <f t="shared" si="161"/>
        <v>0</v>
      </c>
      <c r="U596">
        <f t="shared" si="156"/>
        <v>0</v>
      </c>
      <c r="V596">
        <f t="shared" si="162"/>
        <v>0</v>
      </c>
      <c r="W596">
        <f>IF(ABS(V596)&gt;0,V596*(C596-A596),0)</f>
        <v>0</v>
      </c>
      <c r="X596">
        <f>SUM($W$34:W596)</f>
        <v>186.23141630000009</v>
      </c>
      <c r="Y596">
        <f>IF(P596="close",X596,0)</f>
        <v>0</v>
      </c>
      <c r="Z596">
        <f t="shared" si="163"/>
        <v>0</v>
      </c>
    </row>
    <row r="597" spans="1:26">
      <c r="A597">
        <v>131.5935125</v>
      </c>
      <c r="B597" s="2">
        <f t="shared" si="164"/>
        <v>-1.7137256900675718E-2</v>
      </c>
      <c r="C597">
        <v>110.9760263</v>
      </c>
      <c r="D597" s="3">
        <f t="shared" si="165"/>
        <v>1.5340072498371065E-2</v>
      </c>
      <c r="E597" s="3">
        <f t="shared" si="148"/>
        <v>1.6356899411141799E-2</v>
      </c>
      <c r="F597" s="3">
        <f>STDEV($E$3:E597)</f>
        <v>1.2815840433930824E-2</v>
      </c>
      <c r="G597" s="11">
        <f t="shared" si="154"/>
        <v>1.276303297896545</v>
      </c>
      <c r="H597" s="3">
        <f t="shared" si="149"/>
        <v>1.450544105636837E-3</v>
      </c>
      <c r="I597" s="5">
        <f t="shared" si="150"/>
        <v>0.1439770105979028</v>
      </c>
      <c r="J597" s="6">
        <f t="shared" si="151"/>
        <v>1.3386904704216884E-2</v>
      </c>
      <c r="K597" s="4">
        <f t="shared" si="152"/>
        <v>-1.016826912770734E-3</v>
      </c>
      <c r="L597">
        <f t="shared" si="155"/>
        <v>1.276303297896545</v>
      </c>
      <c r="M597">
        <f>RSQ($D$3:D597,$B$3:B597)</f>
        <v>4.4040297773575744E-2</v>
      </c>
      <c r="N597">
        <v>565</v>
      </c>
      <c r="O597" t="str">
        <f t="shared" si="153"/>
        <v/>
      </c>
      <c r="P597" t="str">
        <f t="shared" si="157"/>
        <v/>
      </c>
      <c r="Q597">
        <f t="shared" si="158"/>
        <v>0</v>
      </c>
      <c r="R597">
        <f t="shared" si="159"/>
        <v>0</v>
      </c>
      <c r="S597">
        <f t="shared" si="160"/>
        <v>0</v>
      </c>
      <c r="T597">
        <f t="shared" si="161"/>
        <v>0</v>
      </c>
      <c r="U597">
        <f t="shared" si="156"/>
        <v>0</v>
      </c>
      <c r="V597">
        <f t="shared" si="162"/>
        <v>0</v>
      </c>
      <c r="W597">
        <f>IF(ABS(V597)&gt;0,V597*(C597-A597),0)</f>
        <v>0</v>
      </c>
      <c r="X597">
        <f>SUM($W$34:W597)</f>
        <v>186.23141630000009</v>
      </c>
      <c r="Y597">
        <f>IF(P597="close",X597,0)</f>
        <v>0</v>
      </c>
      <c r="Z597">
        <f t="shared" si="163"/>
        <v>0</v>
      </c>
    </row>
    <row r="598" spans="1:26">
      <c r="A598">
        <v>130.89781719999999</v>
      </c>
      <c r="B598" s="2">
        <f t="shared" si="164"/>
        <v>-5.286699068846659E-3</v>
      </c>
      <c r="C598">
        <v>108.8461336</v>
      </c>
      <c r="D598" s="3">
        <f t="shared" si="165"/>
        <v>-1.9192367676260896E-2</v>
      </c>
      <c r="E598" s="3">
        <f t="shared" si="148"/>
        <v>-2.0270792121713652E-2</v>
      </c>
      <c r="F598" s="3">
        <f>STDEV($E$3:E598)</f>
        <v>1.2831981337915008E-2</v>
      </c>
      <c r="G598" s="11">
        <f t="shared" si="154"/>
        <v>-1.5797086660201871</v>
      </c>
      <c r="H598" s="3">
        <f t="shared" si="149"/>
        <v>1.7012340131994578E-3</v>
      </c>
      <c r="I598" s="5">
        <f t="shared" si="150"/>
        <v>0.11780688850189691</v>
      </c>
      <c r="J598" s="6">
        <f t="shared" si="151"/>
        <v>1.3002770402991505E-2</v>
      </c>
      <c r="K598" s="4">
        <f t="shared" si="152"/>
        <v>1.0784244454527573E-3</v>
      </c>
      <c r="L598">
        <f t="shared" si="155"/>
        <v>-1.5797086660201871</v>
      </c>
      <c r="M598">
        <f>RSQ($D$3:D598,$B$3:B598)</f>
        <v>4.4354373335875601E-2</v>
      </c>
      <c r="N598">
        <v>566</v>
      </c>
      <c r="O598" t="str">
        <f t="shared" si="153"/>
        <v>buyY</v>
      </c>
      <c r="P598" t="str">
        <f t="shared" si="157"/>
        <v/>
      </c>
      <c r="Q598">
        <f t="shared" si="158"/>
        <v>-10</v>
      </c>
      <c r="R598">
        <f t="shared" si="159"/>
        <v>0</v>
      </c>
      <c r="S598">
        <f t="shared" si="160"/>
        <v>10</v>
      </c>
      <c r="T598">
        <f t="shared" si="161"/>
        <v>0</v>
      </c>
      <c r="U598">
        <f t="shared" si="156"/>
        <v>20</v>
      </c>
      <c r="V598">
        <f t="shared" si="162"/>
        <v>-10</v>
      </c>
      <c r="W598">
        <f>IF(ABS(V598)&gt;0,V598*(C598-A598),0)</f>
        <v>220.5168359999999</v>
      </c>
      <c r="X598">
        <f>SUM($W$34:W598)</f>
        <v>406.74825229999999</v>
      </c>
      <c r="Y598">
        <f>IF(P598="close",X598,0)</f>
        <v>0</v>
      </c>
      <c r="Z598">
        <f t="shared" si="163"/>
        <v>20</v>
      </c>
    </row>
    <row r="599" spans="1:26">
      <c r="A599">
        <v>132.018719</v>
      </c>
      <c r="B599" s="2">
        <f t="shared" si="164"/>
        <v>8.5631817548750752E-3</v>
      </c>
      <c r="C599">
        <v>108.4283009</v>
      </c>
      <c r="D599" s="3">
        <f t="shared" si="165"/>
        <v>-3.8387463677442492E-3</v>
      </c>
      <c r="E599" s="3">
        <f t="shared" si="148"/>
        <v>-6.6431512040128048E-3</v>
      </c>
      <c r="F599" s="3">
        <f>STDEV($E$3:E599)</f>
        <v>1.2824072182727879E-2</v>
      </c>
      <c r="G599" s="11">
        <f t="shared" si="154"/>
        <v>-0.51802197534104211</v>
      </c>
      <c r="H599" s="3">
        <f t="shared" si="149"/>
        <v>1.6783508842512268E-3</v>
      </c>
      <c r="I599" s="5">
        <f t="shared" si="150"/>
        <v>0.13149948047946777</v>
      </c>
      <c r="J599" s="6">
        <f t="shared" si="151"/>
        <v>1.3011852984552917E-2</v>
      </c>
      <c r="K599" s="4">
        <f t="shared" si="152"/>
        <v>2.8044048362685561E-3</v>
      </c>
      <c r="L599">
        <f t="shared" si="155"/>
        <v>-0.51802197534104211</v>
      </c>
      <c r="M599">
        <f>RSQ($D$3:D599,$B$3:B599)</f>
        <v>4.4174661428378288E-2</v>
      </c>
      <c r="N599">
        <v>567</v>
      </c>
      <c r="O599" t="str">
        <f t="shared" si="153"/>
        <v/>
      </c>
      <c r="P599" t="str">
        <f t="shared" si="157"/>
        <v>buyhold</v>
      </c>
      <c r="Q599">
        <f t="shared" si="158"/>
        <v>-10</v>
      </c>
      <c r="R599">
        <f t="shared" si="159"/>
        <v>0</v>
      </c>
      <c r="S599">
        <f t="shared" si="160"/>
        <v>10</v>
      </c>
      <c r="T599">
        <f t="shared" si="161"/>
        <v>0</v>
      </c>
      <c r="U599">
        <f t="shared" si="156"/>
        <v>20</v>
      </c>
      <c r="V599">
        <f t="shared" si="162"/>
        <v>0</v>
      </c>
      <c r="W599">
        <f>IF(ABS(V599)&gt;0,V599*(C599-A599),0)</f>
        <v>0</v>
      </c>
      <c r="X599">
        <f>SUM($W$34:W599)</f>
        <v>406.74825229999999</v>
      </c>
      <c r="Y599">
        <f>IF(P599="close",X599,0)</f>
        <v>0</v>
      </c>
      <c r="Z599">
        <f t="shared" si="163"/>
        <v>0</v>
      </c>
    </row>
    <row r="600" spans="1:26">
      <c r="A600">
        <v>131.7146213</v>
      </c>
      <c r="B600" s="2">
        <f t="shared" si="164"/>
        <v>-2.3034438017838954E-3</v>
      </c>
      <c r="C600">
        <v>110.0102516</v>
      </c>
      <c r="D600" s="3">
        <f t="shared" si="165"/>
        <v>1.4589832053708842E-2</v>
      </c>
      <c r="E600" s="3">
        <f t="shared" si="148"/>
        <v>1.3774118403716236E-2</v>
      </c>
      <c r="F600" s="3">
        <f>STDEV($E$3:E600)</f>
        <v>1.2825767348349481E-2</v>
      </c>
      <c r="G600" s="11">
        <f t="shared" si="154"/>
        <v>1.0739410773335754</v>
      </c>
      <c r="H600" s="3">
        <f t="shared" si="149"/>
        <v>1.2239335451074574E-3</v>
      </c>
      <c r="I600" s="5">
        <f t="shared" si="150"/>
        <v>0.17722155617545626</v>
      </c>
      <c r="J600" s="6">
        <f t="shared" si="151"/>
        <v>1.2502451631857004E-2</v>
      </c>
      <c r="K600" s="4">
        <f t="shared" si="152"/>
        <v>8.1571364999260621E-4</v>
      </c>
      <c r="L600">
        <f t="shared" si="155"/>
        <v>1.0739410773335754</v>
      </c>
      <c r="M600">
        <f>RSQ($D$3:D600,$B$3:B600)</f>
        <v>4.390983177443307E-2</v>
      </c>
      <c r="N600">
        <v>568</v>
      </c>
      <c r="O600" t="str">
        <f t="shared" si="153"/>
        <v/>
      </c>
      <c r="P600" t="str">
        <f t="shared" si="157"/>
        <v>close</v>
      </c>
      <c r="Q600">
        <f t="shared" si="158"/>
        <v>0</v>
      </c>
      <c r="R600">
        <f t="shared" si="159"/>
        <v>0</v>
      </c>
      <c r="S600">
        <f t="shared" si="160"/>
        <v>0</v>
      </c>
      <c r="T600">
        <f t="shared" si="161"/>
        <v>0</v>
      </c>
      <c r="U600">
        <f t="shared" si="156"/>
        <v>0</v>
      </c>
      <c r="V600">
        <f t="shared" si="162"/>
        <v>10</v>
      </c>
      <c r="W600">
        <f>IF(ABS(V600)&gt;0,V600*(C600-A600),0)</f>
        <v>-217.04369700000001</v>
      </c>
      <c r="X600">
        <f>SUM($W$34:W600)</f>
        <v>189.70455529999998</v>
      </c>
      <c r="Y600">
        <f>IF(P600="close",X600,0)</f>
        <v>189.70455529999998</v>
      </c>
      <c r="Z600">
        <f t="shared" si="163"/>
        <v>20</v>
      </c>
    </row>
    <row r="601" spans="1:26">
      <c r="A601">
        <v>133.6582598</v>
      </c>
      <c r="B601" s="2">
        <f t="shared" si="164"/>
        <v>1.4756436915026013E-2</v>
      </c>
      <c r="C601">
        <v>112.0654215</v>
      </c>
      <c r="D601" s="3">
        <f t="shared" si="165"/>
        <v>1.8681621668066393E-2</v>
      </c>
      <c r="E601" s="3">
        <f t="shared" si="148"/>
        <v>1.4329793535473079E-2</v>
      </c>
      <c r="F601" s="3">
        <f>STDEV($E$3:E601)</f>
        <v>1.2828432340486678E-2</v>
      </c>
      <c r="G601" s="11">
        <f t="shared" si="154"/>
        <v>1.1170338787419947</v>
      </c>
      <c r="H601" s="3">
        <f t="shared" si="149"/>
        <v>1.304997788036024E-3</v>
      </c>
      <c r="I601" s="5">
        <f t="shared" si="150"/>
        <v>0.20647466336909548</v>
      </c>
      <c r="J601" s="6">
        <f t="shared" si="151"/>
        <v>1.2695330560243395E-2</v>
      </c>
      <c r="K601" s="4">
        <f t="shared" si="152"/>
        <v>4.3518281325933134E-3</v>
      </c>
      <c r="L601">
        <f t="shared" si="155"/>
        <v>1.1170338787419947</v>
      </c>
      <c r="M601">
        <f>RSQ($D$3:D601,$B$3:B601)</f>
        <v>4.4796498435928742E-2</v>
      </c>
      <c r="N601">
        <v>569</v>
      </c>
      <c r="O601" t="str">
        <f t="shared" si="153"/>
        <v/>
      </c>
      <c r="P601" t="str">
        <f t="shared" si="157"/>
        <v/>
      </c>
      <c r="Q601">
        <f t="shared" si="158"/>
        <v>0</v>
      </c>
      <c r="R601">
        <f t="shared" si="159"/>
        <v>0</v>
      </c>
      <c r="S601">
        <f t="shared" si="160"/>
        <v>0</v>
      </c>
      <c r="T601">
        <f t="shared" si="161"/>
        <v>0</v>
      </c>
      <c r="U601">
        <f t="shared" si="156"/>
        <v>0</v>
      </c>
      <c r="V601">
        <f t="shared" si="162"/>
        <v>0</v>
      </c>
      <c r="W601">
        <f>IF(ABS(V601)&gt;0,V601*(C601-A601),0)</f>
        <v>0</v>
      </c>
      <c r="X601">
        <f>SUM($W$34:W601)</f>
        <v>189.70455529999998</v>
      </c>
      <c r="Y601">
        <f>IF(P601="close",X601,0)</f>
        <v>0</v>
      </c>
      <c r="Z601">
        <f t="shared" si="163"/>
        <v>0</v>
      </c>
    </row>
    <row r="602" spans="1:26">
      <c r="A602">
        <v>132.32490250000001</v>
      </c>
      <c r="B602" s="2">
        <f t="shared" si="164"/>
        <v>-9.975869070831556E-3</v>
      </c>
      <c r="C602">
        <v>111.8704494</v>
      </c>
      <c r="D602" s="3">
        <f t="shared" si="165"/>
        <v>-1.7398060649778673E-3</v>
      </c>
      <c r="E602" s="3">
        <f t="shared" si="148"/>
        <v>-1.1414511225422031E-3</v>
      </c>
      <c r="F602" s="3">
        <f>STDEV($E$3:E602)</f>
        <v>1.2817805935975125E-2</v>
      </c>
      <c r="G602" s="11">
        <f t="shared" si="154"/>
        <v>-8.9051989727707351E-2</v>
      </c>
      <c r="H602" s="3">
        <f t="shared" si="149"/>
        <v>1.4446117790961903E-3</v>
      </c>
      <c r="I602" s="5">
        <f t="shared" si="150"/>
        <v>0.20479085150639004</v>
      </c>
      <c r="J602" s="6">
        <f t="shared" si="151"/>
        <v>1.266538578042223E-2</v>
      </c>
      <c r="K602" s="4">
        <f t="shared" si="152"/>
        <v>-5.9835494243566417E-4</v>
      </c>
      <c r="L602">
        <f t="shared" si="155"/>
        <v>-8.9051989727707351E-2</v>
      </c>
      <c r="M602">
        <f>RSQ($D$3:D602,$B$3:B602)</f>
        <v>4.4831346961501053E-2</v>
      </c>
      <c r="N602">
        <v>570</v>
      </c>
      <c r="O602" t="str">
        <f t="shared" si="153"/>
        <v/>
      </c>
      <c r="P602" t="str">
        <f t="shared" si="157"/>
        <v/>
      </c>
      <c r="Q602">
        <f t="shared" si="158"/>
        <v>0</v>
      </c>
      <c r="R602">
        <f t="shared" si="159"/>
        <v>0</v>
      </c>
      <c r="S602">
        <f t="shared" si="160"/>
        <v>0</v>
      </c>
      <c r="T602">
        <f t="shared" si="161"/>
        <v>0</v>
      </c>
      <c r="U602">
        <f t="shared" si="156"/>
        <v>0</v>
      </c>
      <c r="V602">
        <f t="shared" si="162"/>
        <v>0</v>
      </c>
      <c r="W602">
        <f>IF(ABS(V602)&gt;0,V602*(C602-A602),0)</f>
        <v>0</v>
      </c>
      <c r="X602">
        <f>SUM($W$34:W602)</f>
        <v>189.70455529999998</v>
      </c>
      <c r="Y602">
        <f>IF(P602="close",X602,0)</f>
        <v>0</v>
      </c>
      <c r="Z602">
        <f t="shared" si="163"/>
        <v>0</v>
      </c>
    </row>
    <row r="603" spans="1:26">
      <c r="A603">
        <v>130.1404756</v>
      </c>
      <c r="B603" s="2">
        <f t="shared" si="164"/>
        <v>-1.6508055994978007E-2</v>
      </c>
      <c r="C603">
        <v>113.1318662</v>
      </c>
      <c r="D603" s="3">
        <f t="shared" si="165"/>
        <v>1.1275692613781583E-2</v>
      </c>
      <c r="E603" s="3">
        <f t="shared" si="148"/>
        <v>1.1661120708362241E-2</v>
      </c>
      <c r="F603" s="3">
        <f>STDEV($E$3:E603)</f>
        <v>1.2815937253077853E-2</v>
      </c>
      <c r="G603" s="11">
        <f t="shared" si="154"/>
        <v>0.90989215053793482</v>
      </c>
      <c r="H603" s="3">
        <f t="shared" si="149"/>
        <v>1.9163238750706602E-3</v>
      </c>
      <c r="I603" s="5">
        <f t="shared" si="150"/>
        <v>0.13943204277666277</v>
      </c>
      <c r="J603" s="6">
        <f t="shared" si="151"/>
        <v>1.2782651314726143E-2</v>
      </c>
      <c r="K603" s="4">
        <f t="shared" si="152"/>
        <v>-3.854280945806577E-4</v>
      </c>
      <c r="L603">
        <f t="shared" si="155"/>
        <v>0.90989215053793482</v>
      </c>
      <c r="M603">
        <f>RSQ($D$3:D603,$B$3:B603)</f>
        <v>4.3834102413290242E-2</v>
      </c>
      <c r="N603">
        <v>571</v>
      </c>
      <c r="O603" t="str">
        <f t="shared" si="153"/>
        <v/>
      </c>
      <c r="P603" t="str">
        <f t="shared" si="157"/>
        <v/>
      </c>
      <c r="Q603">
        <f t="shared" si="158"/>
        <v>0</v>
      </c>
      <c r="R603">
        <f t="shared" si="159"/>
        <v>0</v>
      </c>
      <c r="S603">
        <f t="shared" si="160"/>
        <v>0</v>
      </c>
      <c r="T603">
        <f t="shared" si="161"/>
        <v>0</v>
      </c>
      <c r="U603">
        <f t="shared" si="156"/>
        <v>0</v>
      </c>
      <c r="V603">
        <f t="shared" si="162"/>
        <v>0</v>
      </c>
      <c r="W603">
        <f>IF(ABS(V603)&gt;0,V603*(C603-A603),0)</f>
        <v>0</v>
      </c>
      <c r="X603">
        <f>SUM($W$34:W603)</f>
        <v>189.70455529999998</v>
      </c>
      <c r="Y603">
        <f>IF(P603="close",X603,0)</f>
        <v>0</v>
      </c>
      <c r="Z603">
        <f t="shared" si="163"/>
        <v>0</v>
      </c>
    </row>
    <row r="604" spans="1:26">
      <c r="A604">
        <v>130.14367619999999</v>
      </c>
      <c r="B604" s="2">
        <f t="shared" si="164"/>
        <v>2.4593424799081822E-5</v>
      </c>
      <c r="C604">
        <v>112.9039039</v>
      </c>
      <c r="D604" s="3">
        <f t="shared" si="165"/>
        <v>-2.0150140509217684E-3</v>
      </c>
      <c r="E604" s="3">
        <f t="shared" si="148"/>
        <v>-3.8765323016526016E-3</v>
      </c>
      <c r="F604" s="3">
        <f>STDEV($E$3:E604)</f>
        <v>1.2806259424728097E-2</v>
      </c>
      <c r="G604" s="11">
        <f t="shared" si="154"/>
        <v>-0.30270605748992224</v>
      </c>
      <c r="H604" s="3">
        <f t="shared" si="149"/>
        <v>1.85793105084417E-3</v>
      </c>
      <c r="I604" s="5">
        <f t="shared" si="150"/>
        <v>0.1458601197665412</v>
      </c>
      <c r="J604" s="6">
        <f t="shared" si="151"/>
        <v>1.2802366412013846E-2</v>
      </c>
      <c r="K604" s="4">
        <f t="shared" si="152"/>
        <v>1.8615182507308334E-3</v>
      </c>
      <c r="L604">
        <f t="shared" si="155"/>
        <v>-0.30270605748992224</v>
      </c>
      <c r="M604">
        <f>RSQ($D$3:D604,$B$3:B604)</f>
        <v>4.383661036286534E-2</v>
      </c>
      <c r="N604">
        <v>572</v>
      </c>
      <c r="O604" t="str">
        <f t="shared" si="153"/>
        <v/>
      </c>
      <c r="P604" t="str">
        <f t="shared" si="157"/>
        <v/>
      </c>
      <c r="Q604">
        <f t="shared" si="158"/>
        <v>0</v>
      </c>
      <c r="R604">
        <f t="shared" si="159"/>
        <v>0</v>
      </c>
      <c r="S604">
        <f t="shared" si="160"/>
        <v>0</v>
      </c>
      <c r="T604">
        <f t="shared" si="161"/>
        <v>0</v>
      </c>
      <c r="U604">
        <f t="shared" si="156"/>
        <v>0</v>
      </c>
      <c r="V604">
        <f t="shared" si="162"/>
        <v>0</v>
      </c>
      <c r="W604">
        <f>IF(ABS(V604)&gt;0,V604*(C604-A604),0)</f>
        <v>0</v>
      </c>
      <c r="X604">
        <f>SUM($W$34:W604)</f>
        <v>189.70455529999998</v>
      </c>
      <c r="Y604">
        <f>IF(P604="close",X604,0)</f>
        <v>0</v>
      </c>
      <c r="Z604">
        <f t="shared" si="163"/>
        <v>0</v>
      </c>
    </row>
    <row r="605" spans="1:26">
      <c r="A605">
        <v>130.75153570000001</v>
      </c>
      <c r="B605" s="2">
        <f t="shared" si="164"/>
        <v>4.6706802646782602E-3</v>
      </c>
      <c r="C605">
        <v>111.50882110000001</v>
      </c>
      <c r="D605" s="3">
        <f t="shared" si="165"/>
        <v>-1.2356373445116961E-2</v>
      </c>
      <c r="E605" s="3">
        <f t="shared" si="148"/>
        <v>-1.4663625410542596E-2</v>
      </c>
      <c r="F605" s="3">
        <f>STDEV($E$3:E605)</f>
        <v>1.2809585791305558E-2</v>
      </c>
      <c r="G605" s="11">
        <f t="shared" si="154"/>
        <v>-1.144738452081367</v>
      </c>
      <c r="H605" s="3">
        <f t="shared" si="149"/>
        <v>1.8492116446771414E-3</v>
      </c>
      <c r="I605" s="5">
        <f t="shared" si="150"/>
        <v>9.8067153988765851E-2</v>
      </c>
      <c r="J605" s="6">
        <f t="shared" si="151"/>
        <v>1.2835909885767037E-2</v>
      </c>
      <c r="K605" s="4">
        <f t="shared" si="152"/>
        <v>2.3072519654256341E-3</v>
      </c>
      <c r="L605">
        <f t="shared" si="155"/>
        <v>-1.144738452081367</v>
      </c>
      <c r="M605">
        <f>RSQ($D$3:D605,$B$3:B605)</f>
        <v>4.3539499416320813E-2</v>
      </c>
      <c r="N605">
        <v>573</v>
      </c>
      <c r="O605" t="str">
        <f t="shared" si="153"/>
        <v/>
      </c>
      <c r="P605" t="str">
        <f t="shared" si="157"/>
        <v/>
      </c>
      <c r="Q605">
        <f t="shared" si="158"/>
        <v>0</v>
      </c>
      <c r="R605">
        <f t="shared" si="159"/>
        <v>0</v>
      </c>
      <c r="S605">
        <f t="shared" si="160"/>
        <v>0</v>
      </c>
      <c r="T605">
        <f t="shared" si="161"/>
        <v>0</v>
      </c>
      <c r="U605">
        <f t="shared" si="156"/>
        <v>0</v>
      </c>
      <c r="V605">
        <f t="shared" si="162"/>
        <v>0</v>
      </c>
      <c r="W605">
        <f>IF(ABS(V605)&gt;0,V605*(C605-A605),0)</f>
        <v>0</v>
      </c>
      <c r="X605">
        <f>SUM($W$34:W605)</f>
        <v>189.70455529999998</v>
      </c>
      <c r="Y605">
        <f>IF(P605="close",X605,0)</f>
        <v>0</v>
      </c>
      <c r="Z605">
        <f t="shared" si="163"/>
        <v>0</v>
      </c>
    </row>
    <row r="606" spans="1:26">
      <c r="A606">
        <v>129.79861550000001</v>
      </c>
      <c r="B606" s="2">
        <f t="shared" si="164"/>
        <v>-7.2880230040769925E-3</v>
      </c>
      <c r="C606">
        <v>110.8791148</v>
      </c>
      <c r="D606" s="3">
        <f t="shared" si="165"/>
        <v>-5.6471433720503153E-3</v>
      </c>
      <c r="E606" s="3">
        <f t="shared" si="148"/>
        <v>-5.4667900155315231E-3</v>
      </c>
      <c r="F606" s="3">
        <f>STDEV($E$3:E606)</f>
        <v>1.280089063619716E-2</v>
      </c>
      <c r="G606" s="11">
        <f t="shared" si="154"/>
        <v>-0.42706325449520255</v>
      </c>
      <c r="H606" s="3">
        <f t="shared" si="149"/>
        <v>7.2689081586717157E-4</v>
      </c>
      <c r="I606" s="5">
        <f t="shared" si="150"/>
        <v>0.12448426299950516</v>
      </c>
      <c r="J606" s="6">
        <f t="shared" si="151"/>
        <v>1.195159580992651E-2</v>
      </c>
      <c r="K606" s="4">
        <f t="shared" si="152"/>
        <v>-1.8035335651879242E-4</v>
      </c>
      <c r="L606">
        <f t="shared" si="155"/>
        <v>-0.42706325449520255</v>
      </c>
      <c r="M606">
        <f>RSQ($D$3:D606,$B$3:B606)</f>
        <v>4.3691877071611943E-2</v>
      </c>
      <c r="N606">
        <v>574</v>
      </c>
      <c r="O606" t="str">
        <f t="shared" si="153"/>
        <v/>
      </c>
      <c r="P606" t="str">
        <f t="shared" si="157"/>
        <v/>
      </c>
      <c r="Q606">
        <f t="shared" si="158"/>
        <v>0</v>
      </c>
      <c r="R606">
        <f t="shared" si="159"/>
        <v>0</v>
      </c>
      <c r="S606">
        <f t="shared" si="160"/>
        <v>0</v>
      </c>
      <c r="T606">
        <f t="shared" si="161"/>
        <v>0</v>
      </c>
      <c r="U606">
        <f t="shared" si="156"/>
        <v>0</v>
      </c>
      <c r="V606">
        <f t="shared" si="162"/>
        <v>0</v>
      </c>
      <c r="W606">
        <f>IF(ABS(V606)&gt;0,V606*(C606-A606),0)</f>
        <v>0</v>
      </c>
      <c r="X606">
        <f>SUM($W$34:W606)</f>
        <v>189.70455529999998</v>
      </c>
      <c r="Y606">
        <f>IF(P606="close",X606,0)</f>
        <v>0</v>
      </c>
      <c r="Z606">
        <f t="shared" si="163"/>
        <v>0</v>
      </c>
    </row>
    <row r="607" spans="1:26">
      <c r="A607">
        <v>130.1196022</v>
      </c>
      <c r="B607" s="2">
        <f t="shared" si="164"/>
        <v>2.4729593514038039E-3</v>
      </c>
      <c r="C607">
        <v>114.66593210000001</v>
      </c>
      <c r="D607" s="3">
        <f t="shared" si="165"/>
        <v>3.4152665331343444E-2</v>
      </c>
      <c r="E607" s="3">
        <f t="shared" si="148"/>
        <v>3.2337240465741129E-2</v>
      </c>
      <c r="F607" s="3">
        <f>STDEV($E$3:E607)</f>
        <v>1.2857729279549108E-2</v>
      </c>
      <c r="G607" s="11">
        <f t="shared" si="154"/>
        <v>2.5150039919704335</v>
      </c>
      <c r="H607" s="3">
        <f t="shared" si="149"/>
        <v>1.5155255823402023E-3</v>
      </c>
      <c r="I607" s="5">
        <f t="shared" si="150"/>
        <v>0.12127141640717584</v>
      </c>
      <c r="J607" s="6">
        <f t="shared" si="151"/>
        <v>1.329490312971518E-2</v>
      </c>
      <c r="K607" s="4">
        <f t="shared" si="152"/>
        <v>1.8154248656023124E-3</v>
      </c>
      <c r="L607">
        <f t="shared" si="155"/>
        <v>2.5150039919704335</v>
      </c>
      <c r="M607">
        <f>RSQ($D$3:D607,$B$3:B607)</f>
        <v>4.3507258722380794E-2</v>
      </c>
      <c r="N607">
        <v>575</v>
      </c>
      <c r="O607" t="str">
        <f t="shared" si="153"/>
        <v>sellY</v>
      </c>
      <c r="P607" t="str">
        <f t="shared" si="157"/>
        <v/>
      </c>
      <c r="Q607">
        <f t="shared" si="158"/>
        <v>20</v>
      </c>
      <c r="R607">
        <f t="shared" si="159"/>
        <v>10</v>
      </c>
      <c r="S607">
        <f t="shared" si="160"/>
        <v>-20</v>
      </c>
      <c r="T607">
        <f t="shared" si="161"/>
        <v>-10</v>
      </c>
      <c r="U607">
        <f t="shared" si="156"/>
        <v>40</v>
      </c>
      <c r="V607">
        <f t="shared" si="162"/>
        <v>20</v>
      </c>
      <c r="W607">
        <f>IF(ABS(V607)&gt;0,V607*(C607-A607),0)</f>
        <v>-309.07340199999993</v>
      </c>
      <c r="X607">
        <f>SUM($W$34:W607)</f>
        <v>-119.36884669999995</v>
      </c>
      <c r="Y607">
        <f>IF(P607="close",X607,0)</f>
        <v>0</v>
      </c>
      <c r="Z607">
        <f t="shared" si="163"/>
        <v>40</v>
      </c>
    </row>
    <row r="608" spans="1:26">
      <c r="A608">
        <v>128.7643995</v>
      </c>
      <c r="B608" s="2">
        <f t="shared" si="164"/>
        <v>-1.0415054127793873E-2</v>
      </c>
      <c r="C608">
        <v>114.6255269</v>
      </c>
      <c r="D608" s="3">
        <f t="shared" si="165"/>
        <v>-3.523731875721546E-4</v>
      </c>
      <c r="E608" s="3">
        <f t="shared" si="148"/>
        <v>-6.8646086760173661E-4</v>
      </c>
      <c r="F608" s="3">
        <f>STDEV($E$3:E608)</f>
        <v>1.2847132702619245E-2</v>
      </c>
      <c r="G608" s="11">
        <f t="shared" si="154"/>
        <v>-5.343300201622285E-2</v>
      </c>
      <c r="H608" s="3">
        <f t="shared" si="149"/>
        <v>1.5693953330193251E-3</v>
      </c>
      <c r="I608" s="5">
        <f t="shared" si="150"/>
        <v>0.11860789563187871</v>
      </c>
      <c r="J608" s="6">
        <f t="shared" si="151"/>
        <v>1.3288057331312893E-2</v>
      </c>
      <c r="K608" s="4">
        <f t="shared" si="152"/>
        <v>3.3408768002958196E-4</v>
      </c>
      <c r="L608">
        <f t="shared" si="155"/>
        <v>-5.343300201622285E-2</v>
      </c>
      <c r="M608">
        <f>RSQ($D$3:D608,$B$3:B608)</f>
        <v>4.3480443606685834E-2</v>
      </c>
      <c r="N608">
        <v>576</v>
      </c>
      <c r="O608" t="str">
        <f t="shared" si="153"/>
        <v/>
      </c>
      <c r="P608" t="str">
        <f t="shared" si="157"/>
        <v>close</v>
      </c>
      <c r="Q608">
        <f t="shared" si="158"/>
        <v>0</v>
      </c>
      <c r="R608">
        <f t="shared" si="159"/>
        <v>0</v>
      </c>
      <c r="S608">
        <f t="shared" si="160"/>
        <v>0</v>
      </c>
      <c r="T608">
        <f t="shared" si="161"/>
        <v>0</v>
      </c>
      <c r="U608">
        <f t="shared" si="156"/>
        <v>0</v>
      </c>
      <c r="V608">
        <f t="shared" si="162"/>
        <v>-20</v>
      </c>
      <c r="W608">
        <f>IF(ABS(V608)&gt;0,V608*(C608-A608),0)</f>
        <v>282.77745199999998</v>
      </c>
      <c r="X608">
        <f>SUM($W$34:W608)</f>
        <v>163.40860530000003</v>
      </c>
      <c r="Y608">
        <f>IF(P608="close",X608,0)</f>
        <v>163.40860530000003</v>
      </c>
      <c r="Z608">
        <f t="shared" si="163"/>
        <v>40</v>
      </c>
    </row>
    <row r="609" spans="1:26">
      <c r="A609">
        <v>131.2573974</v>
      </c>
      <c r="B609" s="2">
        <f t="shared" si="164"/>
        <v>1.9360925144531166E-2</v>
      </c>
      <c r="C609">
        <v>116.9334613</v>
      </c>
      <c r="D609" s="3">
        <f t="shared" si="165"/>
        <v>2.0134558700990433E-2</v>
      </c>
      <c r="E609" s="3">
        <f t="shared" ref="E609:E672" si="166">D609-K609</f>
        <v>1.432881180033777E-2</v>
      </c>
      <c r="F609" s="3">
        <f>STDEV($E$3:E609)</f>
        <v>1.2849622673861808E-2</v>
      </c>
      <c r="G609" s="11">
        <f t="shared" si="154"/>
        <v>1.1151153745148386</v>
      </c>
      <c r="H609" s="3">
        <f t="shared" ref="H609:H672" si="167">yint(B580:B609,D580:D609)</f>
        <v>2.0097083993376526E-3</v>
      </c>
      <c r="I609" s="5">
        <f t="shared" ref="I609:I672" si="168">MyReg(B580:B609,D580:D609)</f>
        <v>0.19606699953526072</v>
      </c>
      <c r="J609" s="6">
        <f t="shared" ref="J609:J672" si="169">STDEV(D580:D609)</f>
        <v>1.3704423515409661E-2</v>
      </c>
      <c r="K609" s="4">
        <f t="shared" ref="K609:K672" si="170">H609+B609*I609</f>
        <v>5.8057469006526623E-3</v>
      </c>
      <c r="L609">
        <f t="shared" si="155"/>
        <v>1.1151153745148386</v>
      </c>
      <c r="M609">
        <f>RSQ($D$3:D609,$B$3:B609)</f>
        <v>4.4730767483634915E-2</v>
      </c>
      <c r="N609">
        <v>577</v>
      </c>
      <c r="O609" t="str">
        <f t="shared" ref="O609:O672" si="171">IF(L609&gt;1.5,"sellY",IF(L609&lt;-1.5,"buyY",""))</f>
        <v/>
      </c>
      <c r="P609" t="str">
        <f t="shared" si="157"/>
        <v/>
      </c>
      <c r="Q609">
        <f t="shared" si="158"/>
        <v>0</v>
      </c>
      <c r="R609">
        <f t="shared" si="159"/>
        <v>0</v>
      </c>
      <c r="S609">
        <f t="shared" si="160"/>
        <v>0</v>
      </c>
      <c r="T609">
        <f t="shared" si="161"/>
        <v>0</v>
      </c>
      <c r="U609">
        <f t="shared" si="156"/>
        <v>0</v>
      </c>
      <c r="V609">
        <f t="shared" si="162"/>
        <v>0</v>
      </c>
      <c r="W609">
        <f>IF(ABS(V609)&gt;0,V609*(C609-A609),0)</f>
        <v>0</v>
      </c>
      <c r="X609">
        <f>SUM($W$34:W609)</f>
        <v>163.40860530000003</v>
      </c>
      <c r="Y609">
        <f>IF(P609="close",X609,0)</f>
        <v>0</v>
      </c>
      <c r="Z609">
        <f t="shared" si="163"/>
        <v>0</v>
      </c>
    </row>
    <row r="610" spans="1:26">
      <c r="A610">
        <v>132.08852329999999</v>
      </c>
      <c r="B610" s="2">
        <f t="shared" si="164"/>
        <v>6.3320309290239617E-3</v>
      </c>
      <c r="C610">
        <v>117.2068526</v>
      </c>
      <c r="D610" s="3">
        <f t="shared" si="165"/>
        <v>2.3380074185831022E-3</v>
      </c>
      <c r="E610" s="3">
        <f t="shared" si="166"/>
        <v>-1.0832730282788355E-3</v>
      </c>
      <c r="F610" s="3">
        <f>STDEV($E$3:E610)</f>
        <v>1.2839118072388449E-2</v>
      </c>
      <c r="G610" s="11">
        <f t="shared" ref="G610:G673" si="172">E610/F610</f>
        <v>-8.4372853506854237E-2</v>
      </c>
      <c r="H610" s="3">
        <f t="shared" si="167"/>
        <v>2.3950885627001765E-3</v>
      </c>
      <c r="I610" s="5">
        <f t="shared" si="168"/>
        <v>0.16206362471447081</v>
      </c>
      <c r="J610" s="6">
        <f t="shared" si="169"/>
        <v>1.3505447793959931E-2</v>
      </c>
      <c r="K610" s="4">
        <f t="shared" si="170"/>
        <v>3.4212804468619377E-3</v>
      </c>
      <c r="L610">
        <f t="shared" ref="L610:L673" si="173">(D610-K610)/F610</f>
        <v>-8.4372853506854237E-2</v>
      </c>
      <c r="M610">
        <f>RSQ($D$3:D610,$B$3:B610)</f>
        <v>4.47617358179088E-2</v>
      </c>
      <c r="N610">
        <v>578</v>
      </c>
      <c r="O610" t="str">
        <f t="shared" si="171"/>
        <v/>
      </c>
      <c r="P610" t="str">
        <f t="shared" si="157"/>
        <v/>
      </c>
      <c r="Q610">
        <f t="shared" si="158"/>
        <v>0</v>
      </c>
      <c r="R610">
        <f t="shared" si="159"/>
        <v>0</v>
      </c>
      <c r="S610">
        <f t="shared" si="160"/>
        <v>0</v>
      </c>
      <c r="T610">
        <f t="shared" si="161"/>
        <v>0</v>
      </c>
      <c r="U610">
        <f t="shared" ref="U610:U673" si="174">ABS(Q610)+ABS(S610)</f>
        <v>0</v>
      </c>
      <c r="V610">
        <f t="shared" si="162"/>
        <v>0</v>
      </c>
      <c r="W610">
        <f>IF(ABS(V610)&gt;0,V610*(C610-A610),0)</f>
        <v>0</v>
      </c>
      <c r="X610">
        <f>SUM($W$34:W610)</f>
        <v>163.40860530000003</v>
      </c>
      <c r="Y610">
        <f>IF(P610="close",X610,0)</f>
        <v>0</v>
      </c>
      <c r="Z610">
        <f t="shared" si="163"/>
        <v>0</v>
      </c>
    </row>
    <row r="611" spans="1:26">
      <c r="A611">
        <v>131.78416179999999</v>
      </c>
      <c r="B611" s="2">
        <f t="shared" si="164"/>
        <v>-2.3042236554400093E-3</v>
      </c>
      <c r="C611">
        <v>118.5790499</v>
      </c>
      <c r="D611" s="3">
        <f t="shared" si="165"/>
        <v>1.1707483560564412E-2</v>
      </c>
      <c r="E611" s="3">
        <f t="shared" si="166"/>
        <v>9.8663226822176056E-3</v>
      </c>
      <c r="F611" s="3">
        <f>STDEV($E$3:E611)</f>
        <v>1.2834705652167508E-2</v>
      </c>
      <c r="G611" s="11">
        <f t="shared" si="172"/>
        <v>0.76872216236228175</v>
      </c>
      <c r="H611" s="3">
        <f t="shared" si="167"/>
        <v>2.167363255133851E-3</v>
      </c>
      <c r="I611" s="5">
        <f t="shared" si="168"/>
        <v>0.14156715040092482</v>
      </c>
      <c r="J611" s="6">
        <f t="shared" si="169"/>
        <v>1.3184619824976231E-2</v>
      </c>
      <c r="K611" s="4">
        <f t="shared" si="170"/>
        <v>1.8411608783468064E-3</v>
      </c>
      <c r="L611">
        <f t="shared" si="173"/>
        <v>0.76872216236228175</v>
      </c>
      <c r="M611">
        <f>RSQ($D$3:D611,$B$3:B611)</f>
        <v>4.4567931945080047E-2</v>
      </c>
      <c r="N611">
        <v>579</v>
      </c>
      <c r="O611" t="str">
        <f t="shared" si="171"/>
        <v/>
      </c>
      <c r="P611" t="str">
        <f t="shared" ref="P611:P674" si="175">IF(AND(OR(O610="sellY",P610="sellhold"),L611&gt;0.5),"sellhold",IF(AND(OR(O610="sellY",P610="sellhold"),L611&lt;0.5,O611&lt;&gt;"buyY"),"close",IF(AND(OR(O610="sellY",P610="sellhold"),L611&lt;0.5,O611="buyY"),"close&amp;buy",IF(AND(OR(O610="buyY",P610="buyhold"),L611&lt;-0.5),"buyhold",IF(AND(OR(O610="buyY",P610="buyhold"),L611&gt;-0.5,O611&lt;&gt;"sellY"),"close",IF(AND(OR(O610="buyY",P610="buyhold"),L611&gt;-0.5,O611="sellY"),"close&amp;sell",""))))))</f>
        <v/>
      </c>
      <c r="Q611">
        <f t="shared" ref="Q611:Q674" si="176">IF(O611="sellY",MAX(10+R611,Q610),IF(O611="buyY",MIN(-10+R611,Q610),IF(P611="sellhold",Q610+R611,IF(P611="buyhold",Q610+R611,0))))</f>
        <v>0</v>
      </c>
      <c r="R611">
        <f t="shared" ref="R611:R674" si="177">IF(AND(L611&gt;2.5,Q610&lt;15),10,IF(AND(L611&gt;2,Q610&lt;15),5,IF(AND(L611&lt;-2.5,Q610&gt;-15),-10,IF(AND(L611&lt;-2,Q610&gt;-15),-5,0))))</f>
        <v>0</v>
      </c>
      <c r="S611">
        <f t="shared" ref="S611:S674" si="178">IF(O611="sellY",MIN(-10+T611,S610),IF(O611="buyY",MAX(10+T611,S610),IF(P611="sellhold",S610+T611,IF(P611="buyhold",S610+T611,0))))</f>
        <v>0</v>
      </c>
      <c r="T611">
        <f t="shared" ref="T611:T674" si="179">IF(AND(L611&gt;2.5,Q610&lt;15),-10,IF(AND(L611&gt;2,Q610&lt;15),-5,IF(AND(L611&lt;-2.5,Q610&gt;-15),10,IF(AND(L611&lt;-2,Q610&gt;-15),5,0))))</f>
        <v>0</v>
      </c>
      <c r="U611">
        <f t="shared" si="174"/>
        <v>0</v>
      </c>
      <c r="V611">
        <f t="shared" ref="V611:V674" si="180">Q611-Q610</f>
        <v>0</v>
      </c>
      <c r="W611">
        <f>IF(ABS(V611)&gt;0,V611*(C611-A611),0)</f>
        <v>0</v>
      </c>
      <c r="X611">
        <f>SUM($W$34:W611)</f>
        <v>163.40860530000003</v>
      </c>
      <c r="Y611">
        <f>IF(P611="close",X611,0)</f>
        <v>0</v>
      </c>
      <c r="Z611">
        <f t="shared" si="163"/>
        <v>0</v>
      </c>
    </row>
    <row r="612" spans="1:26">
      <c r="A612">
        <v>131.684416</v>
      </c>
      <c r="B612" s="2">
        <f t="shared" si="164"/>
        <v>-7.5688761561022266E-4</v>
      </c>
      <c r="C612">
        <v>118.90106590000001</v>
      </c>
      <c r="D612" s="3">
        <f t="shared" si="165"/>
        <v>2.7156230402551485E-3</v>
      </c>
      <c r="E612" s="3">
        <f t="shared" si="166"/>
        <v>5.7309313909979613E-4</v>
      </c>
      <c r="F612" s="3">
        <f>STDEV($E$3:E612)</f>
        <v>1.2824179456969547E-2</v>
      </c>
      <c r="G612" s="11">
        <f t="shared" si="172"/>
        <v>4.4688484048649023E-2</v>
      </c>
      <c r="H612" s="3">
        <f t="shared" si="167"/>
        <v>2.2807271006164758E-3</v>
      </c>
      <c r="I612" s="5">
        <f t="shared" si="168"/>
        <v>0.18258615494680186</v>
      </c>
      <c r="J612" s="6">
        <f t="shared" si="169"/>
        <v>1.3184680322722733E-2</v>
      </c>
      <c r="K612" s="4">
        <f t="shared" si="170"/>
        <v>2.1425299011553524E-3</v>
      </c>
      <c r="L612">
        <f t="shared" si="173"/>
        <v>4.4688484048649023E-2</v>
      </c>
      <c r="M612">
        <f>RSQ($D$3:D612,$B$3:B612)</f>
        <v>4.4552078117632843E-2</v>
      </c>
      <c r="N612">
        <v>580</v>
      </c>
      <c r="O612" t="str">
        <f t="shared" si="171"/>
        <v/>
      </c>
      <c r="P612" t="str">
        <f t="shared" si="175"/>
        <v/>
      </c>
      <c r="Q612">
        <f t="shared" si="176"/>
        <v>0</v>
      </c>
      <c r="R612">
        <f t="shared" si="177"/>
        <v>0</v>
      </c>
      <c r="S612">
        <f t="shared" si="178"/>
        <v>0</v>
      </c>
      <c r="T612">
        <f t="shared" si="179"/>
        <v>0</v>
      </c>
      <c r="U612">
        <f t="shared" si="174"/>
        <v>0</v>
      </c>
      <c r="V612">
        <f t="shared" si="180"/>
        <v>0</v>
      </c>
      <c r="W612">
        <f>IF(ABS(V612)&gt;0,V612*(C612-A612),0)</f>
        <v>0</v>
      </c>
      <c r="X612">
        <f>SUM($W$34:W612)</f>
        <v>163.40860530000003</v>
      </c>
      <c r="Y612">
        <f>IF(P612="close",X612,0)</f>
        <v>0</v>
      </c>
      <c r="Z612">
        <f t="shared" ref="Z612:Z675" si="181">ABS(U612-U611)</f>
        <v>0</v>
      </c>
    </row>
    <row r="613" spans="1:26">
      <c r="A613">
        <v>132.01012359999999</v>
      </c>
      <c r="B613" s="2">
        <f t="shared" si="164"/>
        <v>2.4733951814008654E-3</v>
      </c>
      <c r="C613">
        <v>117.9070291</v>
      </c>
      <c r="D613" s="3">
        <f t="shared" si="165"/>
        <v>-8.3602009155748329E-3</v>
      </c>
      <c r="E613" s="3">
        <f t="shared" si="166"/>
        <v>-1.1498338210407457E-2</v>
      </c>
      <c r="F613" s="3">
        <f>STDEV($E$3:E613)</f>
        <v>1.2822220549754074E-2</v>
      </c>
      <c r="G613" s="11">
        <f t="shared" si="172"/>
        <v>-0.8967509306044491</v>
      </c>
      <c r="H613" s="3">
        <f t="shared" si="167"/>
        <v>2.7158145356843666E-3</v>
      </c>
      <c r="I613" s="5">
        <f t="shared" si="168"/>
        <v>0.17074617203267334</v>
      </c>
      <c r="J613" s="6">
        <f t="shared" si="169"/>
        <v>1.2571181091558687E-2</v>
      </c>
      <c r="K613" s="4">
        <f t="shared" si="170"/>
        <v>3.1381372948326241E-3</v>
      </c>
      <c r="L613">
        <f t="shared" si="173"/>
        <v>-0.8967509306044491</v>
      </c>
      <c r="M613">
        <f>RSQ($D$3:D613,$B$3:B613)</f>
        <v>4.4446952366591699E-2</v>
      </c>
      <c r="N613">
        <v>581</v>
      </c>
      <c r="O613" t="str">
        <f t="shared" si="171"/>
        <v/>
      </c>
      <c r="P613" t="str">
        <f t="shared" si="175"/>
        <v/>
      </c>
      <c r="Q613">
        <f t="shared" si="176"/>
        <v>0</v>
      </c>
      <c r="R613">
        <f t="shared" si="177"/>
        <v>0</v>
      </c>
      <c r="S613">
        <f t="shared" si="178"/>
        <v>0</v>
      </c>
      <c r="T613">
        <f t="shared" si="179"/>
        <v>0</v>
      </c>
      <c r="U613">
        <f t="shared" si="174"/>
        <v>0</v>
      </c>
      <c r="V613">
        <f t="shared" si="180"/>
        <v>0</v>
      </c>
      <c r="W613">
        <f>IF(ABS(V613)&gt;0,V613*(C613-A613),0)</f>
        <v>0</v>
      </c>
      <c r="X613">
        <f>SUM($W$34:W613)</f>
        <v>163.40860530000003</v>
      </c>
      <c r="Y613">
        <f>IF(P613="close",X613,0)</f>
        <v>0</v>
      </c>
      <c r="Z613">
        <f t="shared" si="181"/>
        <v>0</v>
      </c>
    </row>
    <row r="614" spans="1:26">
      <c r="A614">
        <v>133.90337930000001</v>
      </c>
      <c r="B614" s="2">
        <f t="shared" si="164"/>
        <v>1.4341746287100863E-2</v>
      </c>
      <c r="C614">
        <v>119.8307023</v>
      </c>
      <c r="D614" s="3">
        <f t="shared" si="165"/>
        <v>1.6315169796776739E-2</v>
      </c>
      <c r="E614" s="3">
        <f t="shared" si="166"/>
        <v>1.0202944084933685E-2</v>
      </c>
      <c r="F614" s="3">
        <f>STDEV($E$3:E614)</f>
        <v>1.2818282310688532E-2</v>
      </c>
      <c r="G614" s="11">
        <f t="shared" si="172"/>
        <v>0.79596812097249214</v>
      </c>
      <c r="H614" s="3">
        <f t="shared" si="167"/>
        <v>3.0409934523356916E-3</v>
      </c>
      <c r="I614" s="5">
        <f t="shared" si="168"/>
        <v>0.21414632486349763</v>
      </c>
      <c r="J614" s="6">
        <f t="shared" si="169"/>
        <v>1.2786870165670086E-2</v>
      </c>
      <c r="K614" s="4">
        <f t="shared" si="170"/>
        <v>6.1122257118430539E-3</v>
      </c>
      <c r="L614">
        <f t="shared" si="173"/>
        <v>0.79596812097249214</v>
      </c>
      <c r="M614">
        <f>RSQ($D$3:D614,$B$3:B614)</f>
        <v>4.5184903404736729E-2</v>
      </c>
      <c r="N614">
        <v>582</v>
      </c>
      <c r="O614" t="str">
        <f t="shared" si="171"/>
        <v/>
      </c>
      <c r="P614" t="str">
        <f t="shared" si="175"/>
        <v/>
      </c>
      <c r="Q614">
        <f t="shared" si="176"/>
        <v>0</v>
      </c>
      <c r="R614">
        <f t="shared" si="177"/>
        <v>0</v>
      </c>
      <c r="S614">
        <f t="shared" si="178"/>
        <v>0</v>
      </c>
      <c r="T614">
        <f t="shared" si="179"/>
        <v>0</v>
      </c>
      <c r="U614">
        <f t="shared" si="174"/>
        <v>0</v>
      </c>
      <c r="V614">
        <f t="shared" si="180"/>
        <v>0</v>
      </c>
      <c r="W614">
        <f>IF(ABS(V614)&gt;0,V614*(C614-A614),0)</f>
        <v>0</v>
      </c>
      <c r="X614">
        <f>SUM($W$34:W614)</f>
        <v>163.40860530000003</v>
      </c>
      <c r="Y614">
        <f>IF(P614="close",X614,0)</f>
        <v>0</v>
      </c>
      <c r="Z614">
        <f t="shared" si="181"/>
        <v>0</v>
      </c>
    </row>
    <row r="615" spans="1:26">
      <c r="A615">
        <v>132.1844141</v>
      </c>
      <c r="B615" s="2">
        <f t="shared" si="164"/>
        <v>-1.28373548822006E-2</v>
      </c>
      <c r="C615">
        <v>117.6340563</v>
      </c>
      <c r="D615" s="3">
        <f t="shared" si="165"/>
        <v>-1.8331245313914855E-2</v>
      </c>
      <c r="E615" s="3">
        <f t="shared" si="166"/>
        <v>-1.6754124165646561E-2</v>
      </c>
      <c r="F615" s="3">
        <f>STDEV($E$3:E615)</f>
        <v>1.2825832960811488E-2</v>
      </c>
      <c r="G615" s="11">
        <f t="shared" si="172"/>
        <v>-1.306279616835625</v>
      </c>
      <c r="H615" s="3">
        <f t="shared" si="167"/>
        <v>1.857272693429246E-3</v>
      </c>
      <c r="I615" s="5">
        <f t="shared" si="168"/>
        <v>0.26753126895786283</v>
      </c>
      <c r="J615" s="6">
        <f t="shared" si="169"/>
        <v>1.3007140168300376E-2</v>
      </c>
      <c r="K615" s="4">
        <f t="shared" si="170"/>
        <v>-1.577121148268296E-3</v>
      </c>
      <c r="L615">
        <f t="shared" si="173"/>
        <v>-1.306279616835625</v>
      </c>
      <c r="M615">
        <f>RSQ($D$3:D615,$B$3:B615)</f>
        <v>4.6020707363516107E-2</v>
      </c>
      <c r="N615">
        <v>583</v>
      </c>
      <c r="O615" t="str">
        <f t="shared" si="171"/>
        <v/>
      </c>
      <c r="P615" t="str">
        <f t="shared" si="175"/>
        <v/>
      </c>
      <c r="Q615">
        <f t="shared" si="176"/>
        <v>0</v>
      </c>
      <c r="R615">
        <f t="shared" si="177"/>
        <v>0</v>
      </c>
      <c r="S615">
        <f t="shared" si="178"/>
        <v>0</v>
      </c>
      <c r="T615">
        <f t="shared" si="179"/>
        <v>0</v>
      </c>
      <c r="U615">
        <f t="shared" si="174"/>
        <v>0</v>
      </c>
      <c r="V615">
        <f t="shared" si="180"/>
        <v>0</v>
      </c>
      <c r="W615">
        <f>IF(ABS(V615)&gt;0,V615*(C615-A615),0)</f>
        <v>0</v>
      </c>
      <c r="X615">
        <f>SUM($W$34:W615)</f>
        <v>163.40860530000003</v>
      </c>
      <c r="Y615">
        <f>IF(P615="close",X615,0)</f>
        <v>0</v>
      </c>
      <c r="Z615">
        <f t="shared" si="181"/>
        <v>0</v>
      </c>
    </row>
    <row r="616" spans="1:26">
      <c r="A616">
        <v>132.01793359999999</v>
      </c>
      <c r="B616" s="2">
        <f t="shared" si="164"/>
        <v>-1.2594563521994369E-3</v>
      </c>
      <c r="C616">
        <v>115.0633943</v>
      </c>
      <c r="D616" s="3">
        <f t="shared" si="165"/>
        <v>-2.185304222991415E-2</v>
      </c>
      <c r="E616" s="3">
        <f t="shared" si="166"/>
        <v>-2.2233925260753011E-2</v>
      </c>
      <c r="F616" s="3">
        <f>STDEV($E$3:E616)</f>
        <v>1.2846879842537455E-2</v>
      </c>
      <c r="G616" s="11">
        <f t="shared" si="172"/>
        <v>-1.7306867919114493</v>
      </c>
      <c r="H616" s="3">
        <f t="shared" si="167"/>
        <v>7.3541288661280234E-4</v>
      </c>
      <c r="I616" s="5">
        <f t="shared" si="168"/>
        <v>0.2814943567951454</v>
      </c>
      <c r="J616" s="6">
        <f t="shared" si="169"/>
        <v>1.3572769525011342E-2</v>
      </c>
      <c r="K616" s="4">
        <f t="shared" si="170"/>
        <v>3.8088303083886173E-4</v>
      </c>
      <c r="L616">
        <f t="shared" si="173"/>
        <v>-1.7306867919114493</v>
      </c>
      <c r="M616">
        <f>RSQ($D$3:D616,$B$3:B616)</f>
        <v>4.5982709295028248E-2</v>
      </c>
      <c r="N616">
        <v>584</v>
      </c>
      <c r="O616" t="str">
        <f t="shared" si="171"/>
        <v>buyY</v>
      </c>
      <c r="P616" t="str">
        <f t="shared" si="175"/>
        <v/>
      </c>
      <c r="Q616">
        <f t="shared" si="176"/>
        <v>-10</v>
      </c>
      <c r="R616">
        <f t="shared" si="177"/>
        <v>0</v>
      </c>
      <c r="S616">
        <f t="shared" si="178"/>
        <v>10</v>
      </c>
      <c r="T616">
        <f t="shared" si="179"/>
        <v>0</v>
      </c>
      <c r="U616">
        <f t="shared" si="174"/>
        <v>20</v>
      </c>
      <c r="V616">
        <f t="shared" si="180"/>
        <v>-10</v>
      </c>
      <c r="W616">
        <f>IF(ABS(V616)&gt;0,V616*(C616-A616),0)</f>
        <v>169.54539299999993</v>
      </c>
      <c r="X616">
        <f>SUM($W$34:W616)</f>
        <v>332.95399829999997</v>
      </c>
      <c r="Y616">
        <f>IF(P616="close",X616,0)</f>
        <v>0</v>
      </c>
      <c r="Z616">
        <f t="shared" si="181"/>
        <v>20</v>
      </c>
    </row>
    <row r="617" spans="1:26">
      <c r="A617">
        <v>131.71983760000001</v>
      </c>
      <c r="B617" s="2">
        <f t="shared" si="164"/>
        <v>-2.2579962575628955E-3</v>
      </c>
      <c r="C617">
        <v>114.2505644</v>
      </c>
      <c r="D617" s="3">
        <f t="shared" si="165"/>
        <v>-7.0641919173767762E-3</v>
      </c>
      <c r="E617" s="3">
        <f t="shared" si="166"/>
        <v>-7.5504881409192452E-3</v>
      </c>
      <c r="F617" s="3">
        <f>STDEV($E$3:E617)</f>
        <v>1.2840036484232348E-2</v>
      </c>
      <c r="G617" s="11">
        <f t="shared" si="172"/>
        <v>-0.58804257684090666</v>
      </c>
      <c r="H617" s="3">
        <f t="shared" si="167"/>
        <v>1.1690446770165315E-3</v>
      </c>
      <c r="I617" s="5">
        <f t="shared" si="168"/>
        <v>0.30236916965086902</v>
      </c>
      <c r="J617" s="6">
        <f t="shared" si="169"/>
        <v>1.3118431205609809E-2</v>
      </c>
      <c r="K617" s="4">
        <f t="shared" si="170"/>
        <v>4.8629622354246903E-4</v>
      </c>
      <c r="L617">
        <f t="shared" si="173"/>
        <v>-0.58804257684090666</v>
      </c>
      <c r="M617">
        <f>RSQ($D$3:D617,$B$3:B617)</f>
        <v>4.6043992399035685E-2</v>
      </c>
      <c r="N617">
        <v>585</v>
      </c>
      <c r="O617" t="str">
        <f t="shared" si="171"/>
        <v/>
      </c>
      <c r="P617" t="str">
        <f t="shared" si="175"/>
        <v>buyhold</v>
      </c>
      <c r="Q617">
        <f t="shared" si="176"/>
        <v>-10</v>
      </c>
      <c r="R617">
        <f t="shared" si="177"/>
        <v>0</v>
      </c>
      <c r="S617">
        <f t="shared" si="178"/>
        <v>10</v>
      </c>
      <c r="T617">
        <f t="shared" si="179"/>
        <v>0</v>
      </c>
      <c r="U617">
        <f t="shared" si="174"/>
        <v>20</v>
      </c>
      <c r="V617">
        <f t="shared" si="180"/>
        <v>0</v>
      </c>
      <c r="W617">
        <f>IF(ABS(V617)&gt;0,V617*(C617-A617),0)</f>
        <v>0</v>
      </c>
      <c r="X617">
        <f>SUM($W$34:W617)</f>
        <v>332.95399829999997</v>
      </c>
      <c r="Y617">
        <f>IF(P617="close",X617,0)</f>
        <v>0</v>
      </c>
      <c r="Z617">
        <f t="shared" si="181"/>
        <v>0</v>
      </c>
    </row>
    <row r="618" spans="1:26">
      <c r="A618">
        <v>130.8204757</v>
      </c>
      <c r="B618" s="2">
        <f t="shared" si="164"/>
        <v>-6.8278394233307373E-3</v>
      </c>
      <c r="C618">
        <v>115.0107143</v>
      </c>
      <c r="D618" s="3">
        <f t="shared" si="165"/>
        <v>6.653357941748617E-3</v>
      </c>
      <c r="E618" s="3">
        <f t="shared" si="166"/>
        <v>6.7395484483279994E-3</v>
      </c>
      <c r="F618" s="3">
        <f>STDEV($E$3:E618)</f>
        <v>1.2832466101961605E-2</v>
      </c>
      <c r="G618" s="11">
        <f t="shared" si="172"/>
        <v>0.5251951101821164</v>
      </c>
      <c r="H618" s="3">
        <f t="shared" si="167"/>
        <v>1.9886310832948036E-3</v>
      </c>
      <c r="I618" s="5">
        <f t="shared" si="168"/>
        <v>0.30387674068381254</v>
      </c>
      <c r="J618" s="6">
        <f t="shared" si="169"/>
        <v>1.2789060169686782E-2</v>
      </c>
      <c r="K618" s="4">
        <f t="shared" si="170"/>
        <v>-8.619050657938292E-5</v>
      </c>
      <c r="L618">
        <f t="shared" si="173"/>
        <v>0.5251951101821164</v>
      </c>
      <c r="M618">
        <f>RSQ($D$3:D618,$B$3:B618)</f>
        <v>4.5800664847681166E-2</v>
      </c>
      <c r="N618">
        <v>586</v>
      </c>
      <c r="O618" t="str">
        <f t="shared" si="171"/>
        <v/>
      </c>
      <c r="P618" t="str">
        <f t="shared" si="175"/>
        <v>close</v>
      </c>
      <c r="Q618">
        <f t="shared" si="176"/>
        <v>0</v>
      </c>
      <c r="R618">
        <f t="shared" si="177"/>
        <v>0</v>
      </c>
      <c r="S618">
        <f t="shared" si="178"/>
        <v>0</v>
      </c>
      <c r="T618">
        <f t="shared" si="179"/>
        <v>0</v>
      </c>
      <c r="U618">
        <f t="shared" si="174"/>
        <v>0</v>
      </c>
      <c r="V618">
        <f t="shared" si="180"/>
        <v>10</v>
      </c>
      <c r="W618">
        <f>IF(ABS(V618)&gt;0,V618*(C618-A618),0)</f>
        <v>-158.09761399999999</v>
      </c>
      <c r="X618">
        <f>SUM($W$34:W618)</f>
        <v>174.85638429999997</v>
      </c>
      <c r="Y618">
        <f>IF(P618="close",X618,0)</f>
        <v>174.85638429999997</v>
      </c>
      <c r="Z618">
        <f t="shared" si="181"/>
        <v>20</v>
      </c>
    </row>
    <row r="619" spans="1:26">
      <c r="A619">
        <v>132.63371069999999</v>
      </c>
      <c r="B619" s="2">
        <f t="shared" si="164"/>
        <v>1.3860483156766197E-2</v>
      </c>
      <c r="C619">
        <v>115.5794872</v>
      </c>
      <c r="D619" s="3">
        <f t="shared" si="165"/>
        <v>4.9453905530608376E-3</v>
      </c>
      <c r="E619" s="3">
        <f t="shared" si="166"/>
        <v>-1.284917410706788E-3</v>
      </c>
      <c r="F619" s="3">
        <f>STDEV($E$3:E619)</f>
        <v>1.2822152122953652E-2</v>
      </c>
      <c r="G619" s="11">
        <f t="shared" si="172"/>
        <v>-0.10021074452911734</v>
      </c>
      <c r="H619" s="3">
        <f t="shared" si="167"/>
        <v>1.9914305449849306E-3</v>
      </c>
      <c r="I619" s="5">
        <f t="shared" si="168"/>
        <v>0.30582465061569125</v>
      </c>
      <c r="J619" s="6">
        <f t="shared" si="169"/>
        <v>1.2782104523119559E-2</v>
      </c>
      <c r="K619" s="4">
        <f t="shared" si="170"/>
        <v>6.2303079637676256E-3</v>
      </c>
      <c r="L619">
        <f t="shared" si="173"/>
        <v>-0.10021074452911734</v>
      </c>
      <c r="M619">
        <f>RSQ($D$3:D619,$B$3:B619)</f>
        <v>4.5966091619296275E-2</v>
      </c>
      <c r="N619">
        <v>587</v>
      </c>
      <c r="O619" t="str">
        <f t="shared" si="171"/>
        <v/>
      </c>
      <c r="P619" t="str">
        <f t="shared" si="175"/>
        <v/>
      </c>
      <c r="Q619">
        <f t="shared" si="176"/>
        <v>0</v>
      </c>
      <c r="R619">
        <f t="shared" si="177"/>
        <v>0</v>
      </c>
      <c r="S619">
        <f t="shared" si="178"/>
        <v>0</v>
      </c>
      <c r="T619">
        <f t="shared" si="179"/>
        <v>0</v>
      </c>
      <c r="U619">
        <f t="shared" si="174"/>
        <v>0</v>
      </c>
      <c r="V619">
        <f t="shared" si="180"/>
        <v>0</v>
      </c>
      <c r="W619">
        <f>IF(ABS(V619)&gt;0,V619*(C619-A619),0)</f>
        <v>0</v>
      </c>
      <c r="X619">
        <f>SUM($W$34:W619)</f>
        <v>174.85638429999997</v>
      </c>
      <c r="Y619">
        <f>IF(P619="close",X619,0)</f>
        <v>0</v>
      </c>
      <c r="Z619">
        <f t="shared" si="181"/>
        <v>0</v>
      </c>
    </row>
    <row r="620" spans="1:26">
      <c r="A620">
        <v>132.8434365</v>
      </c>
      <c r="B620" s="2">
        <f t="shared" si="164"/>
        <v>1.5812405375159354E-3</v>
      </c>
      <c r="C620">
        <v>113.6041115</v>
      </c>
      <c r="D620" s="3">
        <f t="shared" si="165"/>
        <v>-1.7091057832622058E-2</v>
      </c>
      <c r="E620" s="3">
        <f t="shared" si="166"/>
        <v>-1.9467937335525359E-2</v>
      </c>
      <c r="F620" s="3">
        <f>STDEV($E$3:E620)</f>
        <v>1.2835691686023012E-2</v>
      </c>
      <c r="G620" s="11">
        <f t="shared" si="172"/>
        <v>-1.5167034088801232</v>
      </c>
      <c r="H620" s="3">
        <f t="shared" si="167"/>
        <v>1.7448411577964745E-3</v>
      </c>
      <c r="I620" s="5">
        <f t="shared" si="168"/>
        <v>0.39971043627539032</v>
      </c>
      <c r="J620" s="6">
        <f t="shared" si="169"/>
        <v>1.3230529993175789E-2</v>
      </c>
      <c r="K620" s="4">
        <f t="shared" si="170"/>
        <v>2.3768795029033016E-3</v>
      </c>
      <c r="L620">
        <f t="shared" si="173"/>
        <v>-1.5167034088801232</v>
      </c>
      <c r="M620">
        <f>RSQ($D$3:D620,$B$3:B620)</f>
        <v>4.5761572480925314E-2</v>
      </c>
      <c r="N620">
        <v>588</v>
      </c>
      <c r="O620" t="str">
        <f t="shared" si="171"/>
        <v>buyY</v>
      </c>
      <c r="P620" t="str">
        <f t="shared" si="175"/>
        <v/>
      </c>
      <c r="Q620">
        <f t="shared" si="176"/>
        <v>-10</v>
      </c>
      <c r="R620">
        <f t="shared" si="177"/>
        <v>0</v>
      </c>
      <c r="S620">
        <f t="shared" si="178"/>
        <v>10</v>
      </c>
      <c r="T620">
        <f t="shared" si="179"/>
        <v>0</v>
      </c>
      <c r="U620">
        <f t="shared" si="174"/>
        <v>20</v>
      </c>
      <c r="V620">
        <f t="shared" si="180"/>
        <v>-10</v>
      </c>
      <c r="W620">
        <f>IF(ABS(V620)&gt;0,V620*(C620-A620),0)</f>
        <v>192.39324999999994</v>
      </c>
      <c r="X620">
        <f>SUM($W$34:W620)</f>
        <v>367.24963429999991</v>
      </c>
      <c r="Y620">
        <f>IF(P620="close",X620,0)</f>
        <v>0</v>
      </c>
      <c r="Z620">
        <f t="shared" si="181"/>
        <v>20</v>
      </c>
    </row>
    <row r="621" spans="1:26">
      <c r="A621">
        <v>132.68644090000001</v>
      </c>
      <c r="B621" s="2">
        <f t="shared" si="164"/>
        <v>-1.1818092345118436E-3</v>
      </c>
      <c r="C621">
        <v>111.7150944</v>
      </c>
      <c r="D621" s="3">
        <f t="shared" si="165"/>
        <v>-1.6628069838828006E-2</v>
      </c>
      <c r="E621" s="3">
        <f t="shared" si="166"/>
        <v>-1.7400575911547814E-2</v>
      </c>
      <c r="F621" s="3">
        <f>STDEV($E$3:E621)</f>
        <v>1.2844309467982064E-2</v>
      </c>
      <c r="G621" s="11">
        <f t="shared" si="172"/>
        <v>-1.3547303539301574</v>
      </c>
      <c r="H621" s="3">
        <f t="shared" si="167"/>
        <v>1.2604455774225601E-3</v>
      </c>
      <c r="I621" s="5">
        <f t="shared" si="168"/>
        <v>0.41287501438783258</v>
      </c>
      <c r="J621" s="6">
        <f t="shared" si="169"/>
        <v>1.3646090836408485E-2</v>
      </c>
      <c r="K621" s="4">
        <f t="shared" si="170"/>
        <v>7.7250607271980918E-4</v>
      </c>
      <c r="L621">
        <f t="shared" si="173"/>
        <v>-1.3547303539301574</v>
      </c>
      <c r="M621">
        <f>RSQ($D$3:D621,$B$3:B621)</f>
        <v>4.5765042486548536E-2</v>
      </c>
      <c r="N621">
        <v>589</v>
      </c>
      <c r="O621" t="str">
        <f t="shared" si="171"/>
        <v/>
      </c>
      <c r="P621" t="str">
        <f t="shared" si="175"/>
        <v>buyhold</v>
      </c>
      <c r="Q621">
        <f t="shared" si="176"/>
        <v>-10</v>
      </c>
      <c r="R621">
        <f t="shared" si="177"/>
        <v>0</v>
      </c>
      <c r="S621">
        <f t="shared" si="178"/>
        <v>10</v>
      </c>
      <c r="T621">
        <f t="shared" si="179"/>
        <v>0</v>
      </c>
      <c r="U621">
        <f t="shared" si="174"/>
        <v>20</v>
      </c>
      <c r="V621">
        <f t="shared" si="180"/>
        <v>0</v>
      </c>
      <c r="W621">
        <f>IF(ABS(V621)&gt;0,V621*(C621-A621),0)</f>
        <v>0</v>
      </c>
      <c r="X621">
        <f>SUM($W$34:W621)</f>
        <v>367.24963429999991</v>
      </c>
      <c r="Y621">
        <f>IF(P621="close",X621,0)</f>
        <v>0</v>
      </c>
      <c r="Z621">
        <f t="shared" si="181"/>
        <v>0</v>
      </c>
    </row>
    <row r="622" spans="1:26">
      <c r="A622">
        <v>133.92159229999999</v>
      </c>
      <c r="B622" s="2">
        <f t="shared" si="164"/>
        <v>9.3087989369679304E-3</v>
      </c>
      <c r="C622">
        <v>113.7921997</v>
      </c>
      <c r="D622" s="3">
        <f t="shared" si="165"/>
        <v>1.8592879602848007E-2</v>
      </c>
      <c r="E622" s="3">
        <f t="shared" si="166"/>
        <v>1.2628074152373136E-2</v>
      </c>
      <c r="F622" s="3">
        <f>STDEV($E$3:E622)</f>
        <v>1.2844026727114516E-2</v>
      </c>
      <c r="G622" s="11">
        <f t="shared" si="172"/>
        <v>0.98318653648660737</v>
      </c>
      <c r="H622" s="3">
        <f t="shared" si="167"/>
        <v>1.5674379246167036E-3</v>
      </c>
      <c r="I622" s="5">
        <f t="shared" si="168"/>
        <v>0.47238828076895611</v>
      </c>
      <c r="J622" s="6">
        <f t="shared" si="169"/>
        <v>1.4012523685638484E-2</v>
      </c>
      <c r="K622" s="4">
        <f t="shared" si="170"/>
        <v>5.9648054504748711E-3</v>
      </c>
      <c r="L622">
        <f t="shared" si="173"/>
        <v>0.98318653648660737</v>
      </c>
      <c r="M622">
        <f>RSQ($D$3:D622,$B$3:B622)</f>
        <v>4.6271716494197694E-2</v>
      </c>
      <c r="N622">
        <v>590</v>
      </c>
      <c r="O622" t="str">
        <f t="shared" si="171"/>
        <v/>
      </c>
      <c r="P622" t="str">
        <f t="shared" si="175"/>
        <v>close</v>
      </c>
      <c r="Q622">
        <f t="shared" si="176"/>
        <v>0</v>
      </c>
      <c r="R622">
        <f t="shared" si="177"/>
        <v>0</v>
      </c>
      <c r="S622">
        <f t="shared" si="178"/>
        <v>0</v>
      </c>
      <c r="T622">
        <f t="shared" si="179"/>
        <v>0</v>
      </c>
      <c r="U622">
        <f t="shared" si="174"/>
        <v>0</v>
      </c>
      <c r="V622">
        <f t="shared" si="180"/>
        <v>10</v>
      </c>
      <c r="W622">
        <f>IF(ABS(V622)&gt;0,V622*(C622-A622),0)</f>
        <v>-201.29392599999989</v>
      </c>
      <c r="X622">
        <f>SUM($W$34:W622)</f>
        <v>165.95570830000003</v>
      </c>
      <c r="Y622">
        <f>IF(P622="close",X622,0)</f>
        <v>165.95570830000003</v>
      </c>
      <c r="Z622">
        <f t="shared" si="181"/>
        <v>20</v>
      </c>
    </row>
    <row r="623" spans="1:26">
      <c r="A623">
        <v>133.49691129999999</v>
      </c>
      <c r="B623" s="2">
        <f t="shared" si="164"/>
        <v>-3.171116716180148E-3</v>
      </c>
      <c r="C623">
        <v>112.6781581</v>
      </c>
      <c r="D623" s="3">
        <f t="shared" si="165"/>
        <v>-9.790140299045411E-3</v>
      </c>
      <c r="E623" s="3">
        <f t="shared" si="166"/>
        <v>-9.7046253231611694E-3</v>
      </c>
      <c r="F623" s="3">
        <f>STDEV($E$3:E623)</f>
        <v>1.2839535506317799E-2</v>
      </c>
      <c r="G623" s="11">
        <f t="shared" si="172"/>
        <v>-0.7558392839356165</v>
      </c>
      <c r="H623" s="3">
        <f t="shared" si="167"/>
        <v>1.3990613877775935E-3</v>
      </c>
      <c r="I623" s="5">
        <f t="shared" si="168"/>
        <v>0.46815569924847167</v>
      </c>
      <c r="J623" s="6">
        <f t="shared" si="169"/>
        <v>1.4070996315731001E-2</v>
      </c>
      <c r="K623" s="4">
        <f t="shared" si="170"/>
        <v>-8.5514975884240898E-5</v>
      </c>
      <c r="L623">
        <f t="shared" si="173"/>
        <v>-0.7558392839356165</v>
      </c>
      <c r="M623">
        <f>RSQ($D$3:D623,$B$3:B623)</f>
        <v>4.6382228506408316E-2</v>
      </c>
      <c r="N623">
        <v>591</v>
      </c>
      <c r="O623" t="str">
        <f t="shared" si="171"/>
        <v/>
      </c>
      <c r="P623" t="str">
        <f t="shared" si="175"/>
        <v/>
      </c>
      <c r="Q623">
        <f t="shared" si="176"/>
        <v>0</v>
      </c>
      <c r="R623">
        <f t="shared" si="177"/>
        <v>0</v>
      </c>
      <c r="S623">
        <f t="shared" si="178"/>
        <v>0</v>
      </c>
      <c r="T623">
        <f t="shared" si="179"/>
        <v>0</v>
      </c>
      <c r="U623">
        <f t="shared" si="174"/>
        <v>0</v>
      </c>
      <c r="V623">
        <f t="shared" si="180"/>
        <v>0</v>
      </c>
      <c r="W623">
        <f>IF(ABS(V623)&gt;0,V623*(C623-A623),0)</f>
        <v>0</v>
      </c>
      <c r="X623">
        <f>SUM($W$34:W623)</f>
        <v>165.95570830000003</v>
      </c>
      <c r="Y623">
        <f>IF(P623="close",X623,0)</f>
        <v>0</v>
      </c>
      <c r="Z623">
        <f t="shared" si="181"/>
        <v>0</v>
      </c>
    </row>
    <row r="624" spans="1:26">
      <c r="A624">
        <v>132.655115</v>
      </c>
      <c r="B624" s="2">
        <f t="shared" si="164"/>
        <v>-6.3057361537622227E-3</v>
      </c>
      <c r="C624">
        <v>113.6220589</v>
      </c>
      <c r="D624" s="3">
        <f t="shared" si="165"/>
        <v>8.3769633433508749E-3</v>
      </c>
      <c r="E624" s="3">
        <f t="shared" si="166"/>
        <v>9.2099066048315775E-3</v>
      </c>
      <c r="F624" s="3">
        <f>STDEV($E$3:E624)</f>
        <v>1.2834559769183608E-2</v>
      </c>
      <c r="G624" s="11">
        <f t="shared" si="172"/>
        <v>0.71758648293843341</v>
      </c>
      <c r="H624" s="3">
        <f t="shared" si="167"/>
        <v>2.0528616463848363E-3</v>
      </c>
      <c r="I624" s="5">
        <f t="shared" si="168"/>
        <v>0.45764758269242944</v>
      </c>
      <c r="J624" s="6">
        <f t="shared" si="169"/>
        <v>1.4039363270385807E-2</v>
      </c>
      <c r="K624" s="4">
        <f t="shared" si="170"/>
        <v>-8.3294326148070259E-4</v>
      </c>
      <c r="L624">
        <f t="shared" si="173"/>
        <v>0.71758648293843341</v>
      </c>
      <c r="M624">
        <f>RSQ($D$3:D624,$B$3:B624)</f>
        <v>4.6095340435377857E-2</v>
      </c>
      <c r="N624">
        <v>592</v>
      </c>
      <c r="O624" t="str">
        <f t="shared" si="171"/>
        <v/>
      </c>
      <c r="P624" t="str">
        <f t="shared" si="175"/>
        <v/>
      </c>
      <c r="Q624">
        <f t="shared" si="176"/>
        <v>0</v>
      </c>
      <c r="R624">
        <f t="shared" si="177"/>
        <v>0</v>
      </c>
      <c r="S624">
        <f t="shared" si="178"/>
        <v>0</v>
      </c>
      <c r="T624">
        <f t="shared" si="179"/>
        <v>0</v>
      </c>
      <c r="U624">
        <f t="shared" si="174"/>
        <v>0</v>
      </c>
      <c r="V624">
        <f t="shared" si="180"/>
        <v>0</v>
      </c>
      <c r="W624">
        <f>IF(ABS(V624)&gt;0,V624*(C624-A624),0)</f>
        <v>0</v>
      </c>
      <c r="X624">
        <f>SUM($W$34:W624)</f>
        <v>165.95570830000003</v>
      </c>
      <c r="Y624">
        <f>IF(P624="close",X624,0)</f>
        <v>0</v>
      </c>
      <c r="Z624">
        <f t="shared" si="181"/>
        <v>0</v>
      </c>
    </row>
    <row r="625" spans="1:26">
      <c r="A625">
        <v>132.8842654</v>
      </c>
      <c r="B625" s="2">
        <f t="shared" si="164"/>
        <v>1.7274147325567421E-3</v>
      </c>
      <c r="C625">
        <v>112.3380384</v>
      </c>
      <c r="D625" s="3">
        <f t="shared" si="165"/>
        <v>-1.1300802964062438E-2</v>
      </c>
      <c r="E625" s="3">
        <f t="shared" si="166"/>
        <v>-1.3601054454819276E-2</v>
      </c>
      <c r="F625" s="3">
        <f>STDEV($E$3:E625)</f>
        <v>1.2835758412634771E-2</v>
      </c>
      <c r="G625" s="11">
        <f t="shared" si="172"/>
        <v>-1.0596221911929404</v>
      </c>
      <c r="H625" s="3">
        <f t="shared" si="167"/>
        <v>1.5262677369416834E-3</v>
      </c>
      <c r="I625" s="5">
        <f t="shared" si="168"/>
        <v>0.44805902093331307</v>
      </c>
      <c r="J625" s="6">
        <f t="shared" si="169"/>
        <v>1.4244528670001975E-2</v>
      </c>
      <c r="K625" s="4">
        <f t="shared" si="170"/>
        <v>2.3002514907568381E-3</v>
      </c>
      <c r="L625">
        <f t="shared" si="173"/>
        <v>-1.0596221911929404</v>
      </c>
      <c r="M625">
        <f>RSQ($D$3:D625,$B$3:B625)</f>
        <v>4.5979943230600152E-2</v>
      </c>
      <c r="N625">
        <v>593</v>
      </c>
      <c r="O625" t="str">
        <f t="shared" si="171"/>
        <v/>
      </c>
      <c r="P625" t="str">
        <f t="shared" si="175"/>
        <v/>
      </c>
      <c r="Q625">
        <f t="shared" si="176"/>
        <v>0</v>
      </c>
      <c r="R625">
        <f t="shared" si="177"/>
        <v>0</v>
      </c>
      <c r="S625">
        <f t="shared" si="178"/>
        <v>0</v>
      </c>
      <c r="T625">
        <f t="shared" si="179"/>
        <v>0</v>
      </c>
      <c r="U625">
        <f t="shared" si="174"/>
        <v>0</v>
      </c>
      <c r="V625">
        <f t="shared" si="180"/>
        <v>0</v>
      </c>
      <c r="W625">
        <f>IF(ABS(V625)&gt;0,V625*(C625-A625),0)</f>
        <v>0</v>
      </c>
      <c r="X625">
        <f>SUM($W$34:W625)</f>
        <v>165.95570830000003</v>
      </c>
      <c r="Y625">
        <f>IF(P625="close",X625,0)</f>
        <v>0</v>
      </c>
      <c r="Z625">
        <f t="shared" si="181"/>
        <v>0</v>
      </c>
    </row>
    <row r="626" spans="1:26">
      <c r="A626">
        <v>131.997557</v>
      </c>
      <c r="B626" s="2">
        <f t="shared" si="164"/>
        <v>-6.6727870100413214E-3</v>
      </c>
      <c r="C626">
        <v>112.3343172</v>
      </c>
      <c r="D626" s="3">
        <f t="shared" si="165"/>
        <v>-3.3125022058432973E-5</v>
      </c>
      <c r="E626" s="3">
        <f t="shared" si="166"/>
        <v>1.4995890635006569E-3</v>
      </c>
      <c r="F626" s="3">
        <f>STDEV($E$3:E626)</f>
        <v>1.282560316220137E-2</v>
      </c>
      <c r="G626" s="11">
        <f t="shared" si="172"/>
        <v>0.11692152365357213</v>
      </c>
      <c r="H626" s="3">
        <f t="shared" si="167"/>
        <v>1.1841694261267612E-3</v>
      </c>
      <c r="I626" s="5">
        <f t="shared" si="168"/>
        <v>0.40715873406380865</v>
      </c>
      <c r="J626" s="6">
        <f t="shared" si="169"/>
        <v>1.397875758788205E-2</v>
      </c>
      <c r="K626" s="4">
        <f t="shared" si="170"/>
        <v>-1.5327140855590899E-3</v>
      </c>
      <c r="L626">
        <f t="shared" si="173"/>
        <v>0.11692152365357213</v>
      </c>
      <c r="M626">
        <f>RSQ($D$3:D626,$B$3:B626)</f>
        <v>4.596334533119717E-2</v>
      </c>
      <c r="N626">
        <v>594</v>
      </c>
      <c r="O626" t="str">
        <f t="shared" si="171"/>
        <v/>
      </c>
      <c r="P626" t="str">
        <f t="shared" si="175"/>
        <v/>
      </c>
      <c r="Q626">
        <f t="shared" si="176"/>
        <v>0</v>
      </c>
      <c r="R626">
        <f t="shared" si="177"/>
        <v>0</v>
      </c>
      <c r="S626">
        <f t="shared" si="178"/>
        <v>0</v>
      </c>
      <c r="T626">
        <f t="shared" si="179"/>
        <v>0</v>
      </c>
      <c r="U626">
        <f t="shared" si="174"/>
        <v>0</v>
      </c>
      <c r="V626">
        <f t="shared" si="180"/>
        <v>0</v>
      </c>
      <c r="W626">
        <f>IF(ABS(V626)&gt;0,V626*(C626-A626),0)</f>
        <v>0</v>
      </c>
      <c r="X626">
        <f>SUM($W$34:W626)</f>
        <v>165.95570830000003</v>
      </c>
      <c r="Y626">
        <f>IF(P626="close",X626,0)</f>
        <v>0</v>
      </c>
      <c r="Z626">
        <f t="shared" si="181"/>
        <v>0</v>
      </c>
    </row>
    <row r="627" spans="1:26">
      <c r="A627">
        <v>129.77011870000001</v>
      </c>
      <c r="B627" s="2">
        <f t="shared" si="164"/>
        <v>-1.6874844888227655E-2</v>
      </c>
      <c r="C627">
        <v>110.8557046</v>
      </c>
      <c r="D627" s="3">
        <f t="shared" si="165"/>
        <v>-1.3162608157999337E-2</v>
      </c>
      <c r="E627" s="3">
        <f t="shared" si="166"/>
        <v>-3.253206800320407E-3</v>
      </c>
      <c r="F627" s="3">
        <f>STDEV($E$3:E627)</f>
        <v>1.2815962701883055E-2</v>
      </c>
      <c r="G627" s="11">
        <f t="shared" si="172"/>
        <v>-0.25384022066812129</v>
      </c>
      <c r="H627" s="3">
        <f t="shared" si="167"/>
        <v>3.150040052134902E-4</v>
      </c>
      <c r="I627" s="5">
        <f t="shared" si="168"/>
        <v>0.6058962574539124</v>
      </c>
      <c r="J627" s="6">
        <f t="shared" si="169"/>
        <v>1.3939592160242195E-2</v>
      </c>
      <c r="K627" s="4">
        <f t="shared" si="170"/>
        <v>-9.9094013576789299E-3</v>
      </c>
      <c r="L627">
        <f t="shared" si="173"/>
        <v>-0.25384022066812129</v>
      </c>
      <c r="M627">
        <f>RSQ($D$3:D627,$B$3:B627)</f>
        <v>4.6729997838979673E-2</v>
      </c>
      <c r="N627">
        <v>595</v>
      </c>
      <c r="O627" t="str">
        <f t="shared" si="171"/>
        <v/>
      </c>
      <c r="P627" t="str">
        <f t="shared" si="175"/>
        <v/>
      </c>
      <c r="Q627">
        <f t="shared" si="176"/>
        <v>0</v>
      </c>
      <c r="R627">
        <f t="shared" si="177"/>
        <v>0</v>
      </c>
      <c r="S627">
        <f t="shared" si="178"/>
        <v>0</v>
      </c>
      <c r="T627">
        <f t="shared" si="179"/>
        <v>0</v>
      </c>
      <c r="U627">
        <f t="shared" si="174"/>
        <v>0</v>
      </c>
      <c r="V627">
        <f t="shared" si="180"/>
        <v>0</v>
      </c>
      <c r="W627">
        <f>IF(ABS(V627)&gt;0,V627*(C627-A627),0)</f>
        <v>0</v>
      </c>
      <c r="X627">
        <f>SUM($W$34:W627)</f>
        <v>165.95570830000003</v>
      </c>
      <c r="Y627">
        <f>IF(P627="close",X627,0)</f>
        <v>0</v>
      </c>
      <c r="Z627">
        <f t="shared" si="181"/>
        <v>0</v>
      </c>
    </row>
    <row r="628" spans="1:26">
      <c r="A628">
        <v>132.03974400000001</v>
      </c>
      <c r="B628" s="2">
        <f t="shared" si="164"/>
        <v>1.7489583293414997E-2</v>
      </c>
      <c r="C628">
        <v>112.1314169</v>
      </c>
      <c r="D628" s="3">
        <f t="shared" si="165"/>
        <v>1.1507863349055014E-2</v>
      </c>
      <c r="E628" s="3">
        <f t="shared" si="166"/>
        <v>5.5461631577459827E-4</v>
      </c>
      <c r="F628" s="3">
        <f>STDEV($E$3:E628)</f>
        <v>1.2805729000193115E-2</v>
      </c>
      <c r="G628" s="11">
        <f t="shared" si="172"/>
        <v>4.3310015053905519E-2</v>
      </c>
      <c r="H628" s="3">
        <f t="shared" si="167"/>
        <v>8.8850812119064843E-4</v>
      </c>
      <c r="I628" s="5">
        <f t="shared" si="168"/>
        <v>0.57547048109941201</v>
      </c>
      <c r="J628" s="6">
        <f t="shared" si="169"/>
        <v>1.3600450664054537E-2</v>
      </c>
      <c r="K628" s="4">
        <f t="shared" si="170"/>
        <v>1.0953247033280416E-2</v>
      </c>
      <c r="L628">
        <f t="shared" si="173"/>
        <v>4.3310015053905519E-2</v>
      </c>
      <c r="M628">
        <f>RSQ($D$3:D628,$B$3:B628)</f>
        <v>4.7347176738024965E-2</v>
      </c>
      <c r="N628">
        <v>596</v>
      </c>
      <c r="O628" t="str">
        <f t="shared" si="171"/>
        <v/>
      </c>
      <c r="P628" t="str">
        <f t="shared" si="175"/>
        <v/>
      </c>
      <c r="Q628">
        <f t="shared" si="176"/>
        <v>0</v>
      </c>
      <c r="R628">
        <f t="shared" si="177"/>
        <v>0</v>
      </c>
      <c r="S628">
        <f t="shared" si="178"/>
        <v>0</v>
      </c>
      <c r="T628">
        <f t="shared" si="179"/>
        <v>0</v>
      </c>
      <c r="U628">
        <f t="shared" si="174"/>
        <v>0</v>
      </c>
      <c r="V628">
        <f t="shared" si="180"/>
        <v>0</v>
      </c>
      <c r="W628">
        <f>IF(ABS(V628)&gt;0,V628*(C628-A628),0)</f>
        <v>0</v>
      </c>
      <c r="X628">
        <f>SUM($W$34:W628)</f>
        <v>165.95570830000003</v>
      </c>
      <c r="Y628">
        <f>IF(P628="close",X628,0)</f>
        <v>0</v>
      </c>
      <c r="Z628">
        <f t="shared" si="181"/>
        <v>0</v>
      </c>
    </row>
    <row r="629" spans="1:26">
      <c r="A629">
        <v>131.66869750000001</v>
      </c>
      <c r="B629" s="2">
        <f t="shared" si="164"/>
        <v>-2.8101122340861671E-3</v>
      </c>
      <c r="C629">
        <v>111.6086572</v>
      </c>
      <c r="D629" s="3">
        <f t="shared" si="165"/>
        <v>-4.662027061213464E-3</v>
      </c>
      <c r="E629" s="3">
        <f t="shared" si="166"/>
        <v>-4.0246929251425171E-3</v>
      </c>
      <c r="F629" s="3">
        <f>STDEV($E$3:E629)</f>
        <v>1.2796479289486911E-2</v>
      </c>
      <c r="G629" s="11">
        <f t="shared" si="172"/>
        <v>-0.3145156440372664</v>
      </c>
      <c r="H629" s="3">
        <f t="shared" si="167"/>
        <v>1.0808504575128459E-3</v>
      </c>
      <c r="I629" s="5">
        <f t="shared" si="168"/>
        <v>0.61142917095712979</v>
      </c>
      <c r="J629" s="6">
        <f t="shared" si="169"/>
        <v>1.3611545526760404E-2</v>
      </c>
      <c r="K629" s="4">
        <f t="shared" si="170"/>
        <v>-6.3733413607094708E-4</v>
      </c>
      <c r="L629">
        <f t="shared" si="173"/>
        <v>-0.3145156440372664</v>
      </c>
      <c r="M629">
        <f>RSQ($D$3:D629,$B$3:B629)</f>
        <v>4.7401549014609988E-2</v>
      </c>
      <c r="N629">
        <v>597</v>
      </c>
      <c r="O629" t="str">
        <f t="shared" si="171"/>
        <v/>
      </c>
      <c r="P629" t="str">
        <f t="shared" si="175"/>
        <v/>
      </c>
      <c r="Q629">
        <f t="shared" si="176"/>
        <v>0</v>
      </c>
      <c r="R629">
        <f t="shared" si="177"/>
        <v>0</v>
      </c>
      <c r="S629">
        <f t="shared" si="178"/>
        <v>0</v>
      </c>
      <c r="T629">
        <f t="shared" si="179"/>
        <v>0</v>
      </c>
      <c r="U629">
        <f t="shared" si="174"/>
        <v>0</v>
      </c>
      <c r="V629">
        <f t="shared" si="180"/>
        <v>0</v>
      </c>
      <c r="W629">
        <f>IF(ABS(V629)&gt;0,V629*(C629-A629),0)</f>
        <v>0</v>
      </c>
      <c r="X629">
        <f>SUM($W$34:W629)</f>
        <v>165.95570830000003</v>
      </c>
      <c r="Y629">
        <f>IF(P629="close",X629,0)</f>
        <v>0</v>
      </c>
      <c r="Z629">
        <f t="shared" si="181"/>
        <v>0</v>
      </c>
    </row>
    <row r="630" spans="1:26">
      <c r="A630">
        <v>132.4510032</v>
      </c>
      <c r="B630" s="2">
        <f t="shared" si="164"/>
        <v>5.9414706369370351E-3</v>
      </c>
      <c r="C630">
        <v>112.73040779999999</v>
      </c>
      <c r="D630" s="3">
        <f t="shared" si="165"/>
        <v>1.0050749002291541E-2</v>
      </c>
      <c r="E630" s="3">
        <f t="shared" si="166"/>
        <v>5.5088702924258829E-3</v>
      </c>
      <c r="F630" s="3">
        <f>STDEV($E$3:E630)</f>
        <v>1.2788201812696796E-2</v>
      </c>
      <c r="G630" s="11">
        <f t="shared" si="172"/>
        <v>0.43077755364764325</v>
      </c>
      <c r="H630" s="3">
        <f t="shared" si="167"/>
        <v>7.5557006067406181E-4</v>
      </c>
      <c r="I630" s="5">
        <f t="shared" si="168"/>
        <v>0.63726792246566188</v>
      </c>
      <c r="J630" s="6">
        <f t="shared" si="169"/>
        <v>1.3480485075641731E-2</v>
      </c>
      <c r="K630" s="4">
        <f t="shared" si="170"/>
        <v>4.5418787098656585E-3</v>
      </c>
      <c r="L630">
        <f t="shared" si="173"/>
        <v>0.43077755364764325</v>
      </c>
      <c r="M630">
        <f>RSQ($D$3:D630,$B$3:B630)</f>
        <v>4.7573623564080125E-2</v>
      </c>
      <c r="N630">
        <v>598</v>
      </c>
      <c r="O630" t="str">
        <f t="shared" si="171"/>
        <v/>
      </c>
      <c r="P630" t="str">
        <f t="shared" si="175"/>
        <v/>
      </c>
      <c r="Q630">
        <f t="shared" si="176"/>
        <v>0</v>
      </c>
      <c r="R630">
        <f t="shared" si="177"/>
        <v>0</v>
      </c>
      <c r="S630">
        <f t="shared" si="178"/>
        <v>0</v>
      </c>
      <c r="T630">
        <f t="shared" si="179"/>
        <v>0</v>
      </c>
      <c r="U630">
        <f t="shared" si="174"/>
        <v>0</v>
      </c>
      <c r="V630">
        <f t="shared" si="180"/>
        <v>0</v>
      </c>
      <c r="W630">
        <f>IF(ABS(V630)&gt;0,V630*(C630-A630),0)</f>
        <v>0</v>
      </c>
      <c r="X630">
        <f>SUM($W$34:W630)</f>
        <v>165.95570830000003</v>
      </c>
      <c r="Y630">
        <f>IF(P630="close",X630,0)</f>
        <v>0</v>
      </c>
      <c r="Z630">
        <f t="shared" si="181"/>
        <v>0</v>
      </c>
    </row>
    <row r="631" spans="1:26">
      <c r="A631">
        <v>131.49326450000001</v>
      </c>
      <c r="B631" s="2">
        <f t="shared" si="164"/>
        <v>-7.2308904943046365E-3</v>
      </c>
      <c r="C631">
        <v>112.9522315</v>
      </c>
      <c r="D631" s="3">
        <f t="shared" si="165"/>
        <v>1.9677361621324822E-3</v>
      </c>
      <c r="E631" s="3">
        <f t="shared" si="166"/>
        <v>5.4495260127609864E-3</v>
      </c>
      <c r="F631" s="3">
        <f>STDEV($E$3:E631)</f>
        <v>1.2779898398248985E-2</v>
      </c>
      <c r="G631" s="11">
        <f t="shared" si="172"/>
        <v>0.42641387614690607</v>
      </c>
      <c r="H631" s="3">
        <f t="shared" si="167"/>
        <v>6.3104918713901268E-4</v>
      </c>
      <c r="I631" s="5">
        <f t="shared" si="168"/>
        <v>0.56878734935993946</v>
      </c>
      <c r="J631" s="6">
        <f t="shared" si="169"/>
        <v>1.3059137113671461E-2</v>
      </c>
      <c r="K631" s="4">
        <f t="shared" si="170"/>
        <v>-3.4817898506285042E-3</v>
      </c>
      <c r="L631">
        <f t="shared" si="173"/>
        <v>0.42641387614690607</v>
      </c>
      <c r="M631">
        <f>RSQ($D$3:D631,$B$3:B631)</f>
        <v>4.7485368557421213E-2</v>
      </c>
      <c r="N631">
        <v>599</v>
      </c>
      <c r="O631" t="str">
        <f t="shared" si="171"/>
        <v/>
      </c>
      <c r="P631" t="str">
        <f t="shared" si="175"/>
        <v/>
      </c>
      <c r="Q631">
        <f t="shared" si="176"/>
        <v>0</v>
      </c>
      <c r="R631">
        <f t="shared" si="177"/>
        <v>0</v>
      </c>
      <c r="S631">
        <f t="shared" si="178"/>
        <v>0</v>
      </c>
      <c r="T631">
        <f t="shared" si="179"/>
        <v>0</v>
      </c>
      <c r="U631">
        <f t="shared" si="174"/>
        <v>0</v>
      </c>
      <c r="V631">
        <f t="shared" si="180"/>
        <v>0</v>
      </c>
      <c r="W631">
        <f>IF(ABS(V631)&gt;0,V631*(C631-A631),0)</f>
        <v>0</v>
      </c>
      <c r="X631">
        <f>SUM($W$34:W631)</f>
        <v>165.95570830000003</v>
      </c>
      <c r="Y631">
        <f>IF(P631="close",X631,0)</f>
        <v>0</v>
      </c>
      <c r="Z631">
        <f t="shared" si="181"/>
        <v>0</v>
      </c>
    </row>
    <row r="632" spans="1:26">
      <c r="A632">
        <v>130.74885019999999</v>
      </c>
      <c r="B632" s="2">
        <f t="shared" si="164"/>
        <v>-5.6612352186298995E-3</v>
      </c>
      <c r="C632">
        <v>109.8851398</v>
      </c>
      <c r="D632" s="3">
        <f t="shared" si="165"/>
        <v>-2.7153883188221845E-2</v>
      </c>
      <c r="E632" s="3">
        <f t="shared" si="166"/>
        <v>-2.3279102192064381E-2</v>
      </c>
      <c r="F632" s="3">
        <f>STDEV($E$3:E632)</f>
        <v>1.280324877044239E-2</v>
      </c>
      <c r="G632" s="11">
        <f t="shared" si="172"/>
        <v>-1.8182183764019777</v>
      </c>
      <c r="H632" s="3">
        <f t="shared" si="167"/>
        <v>-2.7370948835929481E-4</v>
      </c>
      <c r="I632" s="5">
        <f t="shared" si="168"/>
        <v>0.636092896466803</v>
      </c>
      <c r="J632" s="6">
        <f t="shared" si="169"/>
        <v>1.3990142545723885E-2</v>
      </c>
      <c r="K632" s="4">
        <f t="shared" si="170"/>
        <v>-3.8747809961574625E-3</v>
      </c>
      <c r="L632">
        <f t="shared" si="173"/>
        <v>-1.8182183764019777</v>
      </c>
      <c r="M632">
        <f>RSQ($D$3:D632,$B$3:B632)</f>
        <v>4.7871737500829077E-2</v>
      </c>
      <c r="N632">
        <v>600</v>
      </c>
      <c r="O632" t="str">
        <f t="shared" si="171"/>
        <v>buyY</v>
      </c>
      <c r="P632" t="str">
        <f t="shared" si="175"/>
        <v/>
      </c>
      <c r="Q632">
        <f t="shared" si="176"/>
        <v>-10</v>
      </c>
      <c r="R632">
        <f t="shared" si="177"/>
        <v>0</v>
      </c>
      <c r="S632">
        <f t="shared" si="178"/>
        <v>10</v>
      </c>
      <c r="T632">
        <f t="shared" si="179"/>
        <v>0</v>
      </c>
      <c r="U632">
        <f t="shared" si="174"/>
        <v>20</v>
      </c>
      <c r="V632">
        <f t="shared" si="180"/>
        <v>-10</v>
      </c>
      <c r="W632">
        <f>IF(ABS(V632)&gt;0,V632*(C632-A632),0)</f>
        <v>208.63710399999988</v>
      </c>
      <c r="X632">
        <f>SUM($W$34:W632)</f>
        <v>374.59281229999988</v>
      </c>
      <c r="Y632">
        <f>IF(P632="close",X632,0)</f>
        <v>0</v>
      </c>
      <c r="Z632">
        <f t="shared" si="181"/>
        <v>20</v>
      </c>
    </row>
    <row r="633" spans="1:26">
      <c r="A633">
        <v>129.64431160000001</v>
      </c>
      <c r="B633" s="2">
        <f t="shared" si="164"/>
        <v>-8.4477882467832496E-3</v>
      </c>
      <c r="C633">
        <v>108.72799430000001</v>
      </c>
      <c r="D633" s="3">
        <f t="shared" si="165"/>
        <v>-1.0530500321573041E-2</v>
      </c>
      <c r="E633" s="3">
        <f t="shared" si="166"/>
        <v>-2.4618553647373295E-3</v>
      </c>
      <c r="F633" s="3">
        <f>STDEV($E$3:E633)</f>
        <v>1.2793434952518442E-2</v>
      </c>
      <c r="G633" s="11">
        <f t="shared" si="172"/>
        <v>-0.19243114721529131</v>
      </c>
      <c r="H633" s="3">
        <f t="shared" si="167"/>
        <v>-1.1549691454861611E-3</v>
      </c>
      <c r="I633" s="5">
        <f t="shared" si="168"/>
        <v>0.81840069961295969</v>
      </c>
      <c r="J633" s="6">
        <f t="shared" si="169"/>
        <v>1.3923429273087215E-2</v>
      </c>
      <c r="K633" s="4">
        <f t="shared" si="170"/>
        <v>-8.0686449568357112E-3</v>
      </c>
      <c r="L633">
        <f t="shared" si="173"/>
        <v>-0.19243114721529131</v>
      </c>
      <c r="M633">
        <f>RSQ($D$3:D633,$B$3:B633)</f>
        <v>4.8194467314462315E-2</v>
      </c>
      <c r="N633">
        <v>601</v>
      </c>
      <c r="O633" t="str">
        <f t="shared" si="171"/>
        <v/>
      </c>
      <c r="P633" t="str">
        <f t="shared" si="175"/>
        <v>close</v>
      </c>
      <c r="Q633">
        <f t="shared" si="176"/>
        <v>0</v>
      </c>
      <c r="R633">
        <f t="shared" si="177"/>
        <v>0</v>
      </c>
      <c r="S633">
        <f t="shared" si="178"/>
        <v>0</v>
      </c>
      <c r="T633">
        <f t="shared" si="179"/>
        <v>0</v>
      </c>
      <c r="U633">
        <f t="shared" si="174"/>
        <v>0</v>
      </c>
      <c r="V633">
        <f t="shared" si="180"/>
        <v>10</v>
      </c>
      <c r="W633">
        <f>IF(ABS(V633)&gt;0,V633*(C633-A633),0)</f>
        <v>-209.16317300000003</v>
      </c>
      <c r="X633">
        <f>SUM($W$34:W633)</f>
        <v>165.42963929999985</v>
      </c>
      <c r="Y633">
        <f>IF(P633="close",X633,0)</f>
        <v>165.42963929999985</v>
      </c>
      <c r="Z633">
        <f t="shared" si="181"/>
        <v>20</v>
      </c>
    </row>
    <row r="634" spans="1:26">
      <c r="A634">
        <v>130.03333839999999</v>
      </c>
      <c r="B634" s="2">
        <f t="shared" si="164"/>
        <v>3.0007240209680135E-3</v>
      </c>
      <c r="C634">
        <v>107.7501876</v>
      </c>
      <c r="D634" s="3">
        <f t="shared" si="165"/>
        <v>-8.993145751424958E-3</v>
      </c>
      <c r="E634" s="3">
        <f t="shared" si="166"/>
        <v>-9.9386609813337783E-3</v>
      </c>
      <c r="F634" s="3">
        <f>STDEV($E$3:E634)</f>
        <v>1.2789303189283696E-2</v>
      </c>
      <c r="G634" s="11">
        <f t="shared" si="172"/>
        <v>-0.77710730868132805</v>
      </c>
      <c r="H634" s="3">
        <f t="shared" si="167"/>
        <v>-1.4686429812648847E-3</v>
      </c>
      <c r="I634" s="5">
        <f t="shared" si="168"/>
        <v>0.80452523934370823</v>
      </c>
      <c r="J634" s="6">
        <f t="shared" si="169"/>
        <v>1.3995114956827238E-2</v>
      </c>
      <c r="K634" s="4">
        <f t="shared" si="170"/>
        <v>9.45515229908821E-4</v>
      </c>
      <c r="L634">
        <f t="shared" si="173"/>
        <v>-0.77710730868132805</v>
      </c>
      <c r="M634">
        <f>RSQ($D$3:D634,$B$3:B634)</f>
        <v>4.8055338772220645E-2</v>
      </c>
      <c r="N634">
        <v>602</v>
      </c>
      <c r="O634" t="str">
        <f t="shared" si="171"/>
        <v/>
      </c>
      <c r="P634" t="str">
        <f t="shared" si="175"/>
        <v/>
      </c>
      <c r="Q634">
        <f t="shared" si="176"/>
        <v>0</v>
      </c>
      <c r="R634">
        <f t="shared" si="177"/>
        <v>0</v>
      </c>
      <c r="S634">
        <f t="shared" si="178"/>
        <v>0</v>
      </c>
      <c r="T634">
        <f t="shared" si="179"/>
        <v>0</v>
      </c>
      <c r="U634">
        <f t="shared" si="174"/>
        <v>0</v>
      </c>
      <c r="V634">
        <f t="shared" si="180"/>
        <v>0</v>
      </c>
      <c r="W634">
        <f>IF(ABS(V634)&gt;0,V634*(C634-A634),0)</f>
        <v>0</v>
      </c>
      <c r="X634">
        <f>SUM($W$34:W634)</f>
        <v>165.42963929999985</v>
      </c>
      <c r="Y634">
        <f>IF(P634="close",X634,0)</f>
        <v>0</v>
      </c>
      <c r="Z634">
        <f t="shared" si="181"/>
        <v>0</v>
      </c>
    </row>
    <row r="635" spans="1:26">
      <c r="A635">
        <v>131.1442563</v>
      </c>
      <c r="B635" s="2">
        <f t="shared" si="164"/>
        <v>8.5433313769325177E-3</v>
      </c>
      <c r="C635">
        <v>107.9849857</v>
      </c>
      <c r="D635" s="3">
        <f t="shared" si="165"/>
        <v>2.1790969021012814E-3</v>
      </c>
      <c r="E635" s="3">
        <f t="shared" si="166"/>
        <v>-3.7517152645019989E-3</v>
      </c>
      <c r="F635" s="3">
        <f>STDEV($E$3:E635)</f>
        <v>1.2780005775866007E-2</v>
      </c>
      <c r="G635" s="11">
        <f t="shared" si="172"/>
        <v>-0.29356131212294173</v>
      </c>
      <c r="H635" s="3">
        <f t="shared" si="167"/>
        <v>-1.0903651730695232E-3</v>
      </c>
      <c r="I635" s="5">
        <f t="shared" si="168"/>
        <v>0.8218313243274612</v>
      </c>
      <c r="J635" s="6">
        <f t="shared" si="169"/>
        <v>1.3855850668119365E-2</v>
      </c>
      <c r="K635" s="4">
        <f t="shared" si="170"/>
        <v>5.9308121666032804E-3</v>
      </c>
      <c r="L635">
        <f t="shared" si="173"/>
        <v>-0.29356131212294173</v>
      </c>
      <c r="M635">
        <f>RSQ($D$3:D635,$B$3:B635)</f>
        <v>4.8088153960029849E-2</v>
      </c>
      <c r="N635">
        <v>603</v>
      </c>
      <c r="O635" t="str">
        <f t="shared" si="171"/>
        <v/>
      </c>
      <c r="P635" t="str">
        <f t="shared" si="175"/>
        <v/>
      </c>
      <c r="Q635">
        <f t="shared" si="176"/>
        <v>0</v>
      </c>
      <c r="R635">
        <f t="shared" si="177"/>
        <v>0</v>
      </c>
      <c r="S635">
        <f t="shared" si="178"/>
        <v>0</v>
      </c>
      <c r="T635">
        <f t="shared" si="179"/>
        <v>0</v>
      </c>
      <c r="U635">
        <f t="shared" si="174"/>
        <v>0</v>
      </c>
      <c r="V635">
        <f t="shared" si="180"/>
        <v>0</v>
      </c>
      <c r="W635">
        <f>IF(ABS(V635)&gt;0,V635*(C635-A635),0)</f>
        <v>0</v>
      </c>
      <c r="X635">
        <f>SUM($W$34:W635)</f>
        <v>165.42963929999985</v>
      </c>
      <c r="Y635">
        <f>IF(P635="close",X635,0)</f>
        <v>0</v>
      </c>
      <c r="Z635">
        <f t="shared" si="181"/>
        <v>0</v>
      </c>
    </row>
    <row r="636" spans="1:26">
      <c r="A636">
        <v>130.04397750000001</v>
      </c>
      <c r="B636" s="2">
        <f t="shared" si="164"/>
        <v>-8.3898359794197398E-3</v>
      </c>
      <c r="C636">
        <v>109.06756729999999</v>
      </c>
      <c r="D636" s="3">
        <f t="shared" si="165"/>
        <v>1.0025297433548649E-2</v>
      </c>
      <c r="E636" s="3">
        <f t="shared" si="166"/>
        <v>1.6929625534555067E-2</v>
      </c>
      <c r="F636" s="3">
        <f>STDEV($E$3:E636)</f>
        <v>1.2787814600312919E-2</v>
      </c>
      <c r="G636" s="11">
        <f t="shared" si="172"/>
        <v>1.3238873148927885</v>
      </c>
      <c r="H636" s="3">
        <f t="shared" si="167"/>
        <v>-5.3148254059978922E-4</v>
      </c>
      <c r="I636" s="5">
        <f t="shared" si="168"/>
        <v>0.75959119773487982</v>
      </c>
      <c r="J636" s="6">
        <f t="shared" si="169"/>
        <v>1.3968699508658484E-2</v>
      </c>
      <c r="K636" s="4">
        <f t="shared" si="170"/>
        <v>-6.904328101006418E-3</v>
      </c>
      <c r="L636">
        <f t="shared" si="173"/>
        <v>1.3238873148927885</v>
      </c>
      <c r="M636">
        <f>RSQ($D$3:D636,$B$3:B636)</f>
        <v>4.7633004261545549E-2</v>
      </c>
      <c r="N636">
        <v>604</v>
      </c>
      <c r="O636" t="str">
        <f t="shared" si="171"/>
        <v/>
      </c>
      <c r="P636" t="str">
        <f t="shared" si="175"/>
        <v/>
      </c>
      <c r="Q636">
        <f t="shared" si="176"/>
        <v>0</v>
      </c>
      <c r="R636">
        <f t="shared" si="177"/>
        <v>0</v>
      </c>
      <c r="S636">
        <f t="shared" si="178"/>
        <v>0</v>
      </c>
      <c r="T636">
        <f t="shared" si="179"/>
        <v>0</v>
      </c>
      <c r="U636">
        <f t="shared" si="174"/>
        <v>0</v>
      </c>
      <c r="V636">
        <f t="shared" si="180"/>
        <v>0</v>
      </c>
      <c r="W636">
        <f>IF(ABS(V636)&gt;0,V636*(C636-A636),0)</f>
        <v>0</v>
      </c>
      <c r="X636">
        <f>SUM($W$34:W636)</f>
        <v>165.42963929999985</v>
      </c>
      <c r="Y636">
        <f>IF(P636="close",X636,0)</f>
        <v>0</v>
      </c>
      <c r="Z636">
        <f t="shared" si="181"/>
        <v>0</v>
      </c>
    </row>
    <row r="637" spans="1:26">
      <c r="A637">
        <v>130.0227519</v>
      </c>
      <c r="B637" s="2">
        <f t="shared" si="164"/>
        <v>-1.6321863117427462E-4</v>
      </c>
      <c r="C637">
        <v>110.4017436</v>
      </c>
      <c r="D637" s="3">
        <f t="shared" si="165"/>
        <v>1.2232566775146272E-2</v>
      </c>
      <c r="E637" s="3">
        <f t="shared" si="166"/>
        <v>1.3545538425175052E-2</v>
      </c>
      <c r="F637" s="3">
        <f>STDEV($E$3:E637)</f>
        <v>1.2789157440372619E-2</v>
      </c>
      <c r="G637" s="11">
        <f t="shared" si="172"/>
        <v>1.059142362452643</v>
      </c>
      <c r="H637" s="3">
        <f t="shared" si="167"/>
        <v>-1.1949288170626173E-3</v>
      </c>
      <c r="I637" s="5">
        <f t="shared" si="168"/>
        <v>0.72321910873106821</v>
      </c>
      <c r="J637" s="6">
        <f t="shared" si="169"/>
        <v>1.2602530260799379E-2</v>
      </c>
      <c r="K637" s="4">
        <f t="shared" si="170"/>
        <v>-1.312971650028781E-3</v>
      </c>
      <c r="L637">
        <f t="shared" si="173"/>
        <v>1.059142362452643</v>
      </c>
      <c r="M637">
        <f>RSQ($D$3:D637,$B$3:B637)</f>
        <v>4.7538739987259229E-2</v>
      </c>
      <c r="N637">
        <v>605</v>
      </c>
      <c r="O637" t="str">
        <f t="shared" si="171"/>
        <v/>
      </c>
      <c r="P637" t="str">
        <f t="shared" si="175"/>
        <v/>
      </c>
      <c r="Q637">
        <f t="shared" si="176"/>
        <v>0</v>
      </c>
      <c r="R637">
        <f t="shared" si="177"/>
        <v>0</v>
      </c>
      <c r="S637">
        <f t="shared" si="178"/>
        <v>0</v>
      </c>
      <c r="T637">
        <f t="shared" si="179"/>
        <v>0</v>
      </c>
      <c r="U637">
        <f t="shared" si="174"/>
        <v>0</v>
      </c>
      <c r="V637">
        <f t="shared" si="180"/>
        <v>0</v>
      </c>
      <c r="W637">
        <f>IF(ABS(V637)&gt;0,V637*(C637-A637),0)</f>
        <v>0</v>
      </c>
      <c r="X637">
        <f>SUM($W$34:W637)</f>
        <v>165.42963929999985</v>
      </c>
      <c r="Y637">
        <f>IF(P637="close",X637,0)</f>
        <v>0</v>
      </c>
      <c r="Z637">
        <f t="shared" si="181"/>
        <v>0</v>
      </c>
    </row>
    <row r="638" spans="1:26">
      <c r="A638">
        <v>130.6852207</v>
      </c>
      <c r="B638" s="2">
        <f t="shared" si="164"/>
        <v>5.0950221428131392E-3</v>
      </c>
      <c r="C638">
        <v>110.3472404</v>
      </c>
      <c r="D638" s="3">
        <f t="shared" si="165"/>
        <v>-4.936806088631303E-4</v>
      </c>
      <c r="E638" s="3">
        <f t="shared" si="166"/>
        <v>-2.7676179722658191E-3</v>
      </c>
      <c r="F638" s="3">
        <f>STDEV($E$3:E638)</f>
        <v>1.2779535487560896E-2</v>
      </c>
      <c r="G638" s="11">
        <f t="shared" si="172"/>
        <v>-0.21656639828260668</v>
      </c>
      <c r="H638" s="3">
        <f t="shared" si="167"/>
        <v>-1.5924346633242174E-3</v>
      </c>
      <c r="I638" s="5">
        <f t="shared" si="168"/>
        <v>0.75885284074391623</v>
      </c>
      <c r="J638" s="6">
        <f t="shared" si="169"/>
        <v>1.2602234559618064E-2</v>
      </c>
      <c r="K638" s="4">
        <f t="shared" si="170"/>
        <v>2.2739373634026888E-3</v>
      </c>
      <c r="L638">
        <f t="shared" si="173"/>
        <v>-0.21656639828260668</v>
      </c>
      <c r="M638">
        <f>RSQ($D$3:D638,$B$3:B638)</f>
        <v>4.7513126434085964E-2</v>
      </c>
      <c r="N638">
        <v>606</v>
      </c>
      <c r="O638" t="str">
        <f t="shared" si="171"/>
        <v/>
      </c>
      <c r="P638" t="str">
        <f t="shared" si="175"/>
        <v/>
      </c>
      <c r="Q638">
        <f t="shared" si="176"/>
        <v>0</v>
      </c>
      <c r="R638">
        <f t="shared" si="177"/>
        <v>0</v>
      </c>
      <c r="S638">
        <f t="shared" si="178"/>
        <v>0</v>
      </c>
      <c r="T638">
        <f t="shared" si="179"/>
        <v>0</v>
      </c>
      <c r="U638">
        <f t="shared" si="174"/>
        <v>0</v>
      </c>
      <c r="V638">
        <f t="shared" si="180"/>
        <v>0</v>
      </c>
      <c r="W638">
        <f>IF(ABS(V638)&gt;0,V638*(C638-A638),0)</f>
        <v>0</v>
      </c>
      <c r="X638">
        <f>SUM($W$34:W638)</f>
        <v>165.42963929999985</v>
      </c>
      <c r="Y638">
        <f>IF(P638="close",X638,0)</f>
        <v>0</v>
      </c>
      <c r="Z638">
        <f t="shared" si="181"/>
        <v>0</v>
      </c>
    </row>
    <row r="639" spans="1:26">
      <c r="A639">
        <v>127.71338489999999</v>
      </c>
      <c r="B639" s="2">
        <f t="shared" si="164"/>
        <v>-2.2740412298205715E-2</v>
      </c>
      <c r="C639">
        <v>108.78664620000001</v>
      </c>
      <c r="D639" s="3">
        <f t="shared" si="165"/>
        <v>-1.4142575694172021E-2</v>
      </c>
      <c r="E639" s="3">
        <f t="shared" si="166"/>
        <v>2.4704157948324899E-3</v>
      </c>
      <c r="F639" s="3">
        <f>STDEV($E$3:E639)</f>
        <v>1.2769878505245358E-2</v>
      </c>
      <c r="G639" s="11">
        <f t="shared" si="172"/>
        <v>0.19345648385125525</v>
      </c>
      <c r="H639" s="3">
        <f t="shared" si="167"/>
        <v>-1.762446790784326E-3</v>
      </c>
      <c r="I639" s="5">
        <f t="shared" si="168"/>
        <v>0.65304641373595229</v>
      </c>
      <c r="J639" s="6">
        <f t="shared" si="169"/>
        <v>1.2147839504912878E-2</v>
      </c>
      <c r="K639" s="4">
        <f t="shared" si="170"/>
        <v>-1.6612991489004511E-2</v>
      </c>
      <c r="L639">
        <f t="shared" si="173"/>
        <v>0.19345648385125525</v>
      </c>
      <c r="M639">
        <f>RSQ($D$3:D639,$B$3:B639)</f>
        <v>4.85749901389331E-2</v>
      </c>
      <c r="N639">
        <v>607</v>
      </c>
      <c r="O639" t="str">
        <f t="shared" si="171"/>
        <v/>
      </c>
      <c r="P639" t="str">
        <f t="shared" si="175"/>
        <v/>
      </c>
      <c r="Q639">
        <f t="shared" si="176"/>
        <v>0</v>
      </c>
      <c r="R639">
        <f t="shared" si="177"/>
        <v>0</v>
      </c>
      <c r="S639">
        <f t="shared" si="178"/>
        <v>0</v>
      </c>
      <c r="T639">
        <f t="shared" si="179"/>
        <v>0</v>
      </c>
      <c r="U639">
        <f t="shared" si="174"/>
        <v>0</v>
      </c>
      <c r="V639">
        <f t="shared" si="180"/>
        <v>0</v>
      </c>
      <c r="W639">
        <f>IF(ABS(V639)&gt;0,V639*(C639-A639),0)</f>
        <v>0</v>
      </c>
      <c r="X639">
        <f>SUM($W$34:W639)</f>
        <v>165.42963929999985</v>
      </c>
      <c r="Y639">
        <f>IF(P639="close",X639,0)</f>
        <v>0</v>
      </c>
      <c r="Z639">
        <f t="shared" si="181"/>
        <v>0</v>
      </c>
    </row>
    <row r="640" spans="1:26">
      <c r="A640">
        <v>127.7237216</v>
      </c>
      <c r="B640" s="2">
        <f t="shared" si="164"/>
        <v>8.0936700629336502E-5</v>
      </c>
      <c r="C640">
        <v>108.9728564</v>
      </c>
      <c r="D640" s="3">
        <f t="shared" si="165"/>
        <v>1.7117008980831211E-3</v>
      </c>
      <c r="E640" s="3">
        <f t="shared" si="166"/>
        <v>3.3039212178909054E-3</v>
      </c>
      <c r="F640" s="3">
        <f>STDEV($E$3:E640)</f>
        <v>1.2760544729625853E-2</v>
      </c>
      <c r="G640" s="11">
        <f t="shared" si="172"/>
        <v>0.25891694186222869</v>
      </c>
      <c r="H640" s="3">
        <f t="shared" si="167"/>
        <v>-1.6452270062591646E-3</v>
      </c>
      <c r="I640" s="5">
        <f t="shared" si="168"/>
        <v>0.65491533555504322</v>
      </c>
      <c r="J640" s="6">
        <f t="shared" si="169"/>
        <v>1.2140071413103509E-2</v>
      </c>
      <c r="K640" s="4">
        <f t="shared" si="170"/>
        <v>-1.5922203198077845E-3</v>
      </c>
      <c r="L640">
        <f t="shared" si="173"/>
        <v>0.25891694186222869</v>
      </c>
      <c r="M640">
        <f>RSQ($D$3:D640,$B$3:B640)</f>
        <v>4.8571557118000694E-2</v>
      </c>
      <c r="N640">
        <v>608</v>
      </c>
      <c r="O640" t="str">
        <f t="shared" si="171"/>
        <v/>
      </c>
      <c r="P640" t="str">
        <f t="shared" si="175"/>
        <v/>
      </c>
      <c r="Q640">
        <f t="shared" si="176"/>
        <v>0</v>
      </c>
      <c r="R640">
        <f t="shared" si="177"/>
        <v>0</v>
      </c>
      <c r="S640">
        <f t="shared" si="178"/>
        <v>0</v>
      </c>
      <c r="T640">
        <f t="shared" si="179"/>
        <v>0</v>
      </c>
      <c r="U640">
        <f t="shared" si="174"/>
        <v>0</v>
      </c>
      <c r="V640">
        <f t="shared" si="180"/>
        <v>0</v>
      </c>
      <c r="W640">
        <f>IF(ABS(V640)&gt;0,V640*(C640-A640),0)</f>
        <v>0</v>
      </c>
      <c r="X640">
        <f>SUM($W$34:W640)</f>
        <v>165.42963929999985</v>
      </c>
      <c r="Y640">
        <f>IF(P640="close",X640,0)</f>
        <v>0</v>
      </c>
      <c r="Z640">
        <f t="shared" si="181"/>
        <v>0</v>
      </c>
    </row>
    <row r="641" spans="1:26">
      <c r="A641">
        <v>129.35144600000001</v>
      </c>
      <c r="B641" s="2">
        <f t="shared" si="164"/>
        <v>1.274410406782263E-2</v>
      </c>
      <c r="C641">
        <v>109.4431482</v>
      </c>
      <c r="D641" s="3">
        <f t="shared" si="165"/>
        <v>4.3156783765833113E-3</v>
      </c>
      <c r="E641" s="3">
        <f t="shared" si="166"/>
        <v>-1.7769730088725262E-3</v>
      </c>
      <c r="F641" s="3">
        <f>STDEV($E$3:E641)</f>
        <v>1.2750723112553007E-2</v>
      </c>
      <c r="G641" s="11">
        <f t="shared" si="172"/>
        <v>-0.13936252816305825</v>
      </c>
      <c r="H641" s="3">
        <f t="shared" si="167"/>
        <v>-2.2215926155147092E-3</v>
      </c>
      <c r="I641" s="5">
        <f t="shared" si="168"/>
        <v>0.65239925511617869</v>
      </c>
      <c r="J641" s="6">
        <f t="shared" si="169"/>
        <v>1.1917825518446818E-2</v>
      </c>
      <c r="K641" s="4">
        <f t="shared" si="170"/>
        <v>6.0926513854558375E-3</v>
      </c>
      <c r="L641">
        <f t="shared" si="173"/>
        <v>-0.13936252816305825</v>
      </c>
      <c r="M641">
        <f>RSQ($D$3:D641,$B$3:B641)</f>
        <v>4.8701429707059284E-2</v>
      </c>
      <c r="N641">
        <v>609</v>
      </c>
      <c r="O641" t="str">
        <f t="shared" si="171"/>
        <v/>
      </c>
      <c r="P641" t="str">
        <f t="shared" si="175"/>
        <v/>
      </c>
      <c r="Q641">
        <f t="shared" si="176"/>
        <v>0</v>
      </c>
      <c r="R641">
        <f t="shared" si="177"/>
        <v>0</v>
      </c>
      <c r="S641">
        <f t="shared" si="178"/>
        <v>0</v>
      </c>
      <c r="T641">
        <f t="shared" si="179"/>
        <v>0</v>
      </c>
      <c r="U641">
        <f t="shared" si="174"/>
        <v>0</v>
      </c>
      <c r="V641">
        <f t="shared" si="180"/>
        <v>0</v>
      </c>
      <c r="W641">
        <f>IF(ABS(V641)&gt;0,V641*(C641-A641),0)</f>
        <v>0</v>
      </c>
      <c r="X641">
        <f>SUM($W$34:W641)</f>
        <v>165.42963929999985</v>
      </c>
      <c r="Y641">
        <f>IF(P641="close",X641,0)</f>
        <v>0</v>
      </c>
      <c r="Z641">
        <f t="shared" si="181"/>
        <v>0</v>
      </c>
    </row>
    <row r="642" spans="1:26">
      <c r="A642">
        <v>130.71876040000001</v>
      </c>
      <c r="B642" s="2">
        <f t="shared" si="164"/>
        <v>1.0570538190968487E-2</v>
      </c>
      <c r="C642">
        <v>109.72497250000001</v>
      </c>
      <c r="D642" s="3">
        <f t="shared" si="165"/>
        <v>2.5750748643030255E-3</v>
      </c>
      <c r="E642" s="3">
        <f t="shared" si="166"/>
        <v>-1.7662667532019542E-3</v>
      </c>
      <c r="F642" s="3">
        <f>STDEV($E$3:E642)</f>
        <v>1.2740921874707534E-2</v>
      </c>
      <c r="G642" s="11">
        <f t="shared" si="172"/>
        <v>-0.13862943125867794</v>
      </c>
      <c r="H642" s="3">
        <f t="shared" si="167"/>
        <v>-2.4741568969752731E-3</v>
      </c>
      <c r="I642" s="5">
        <f t="shared" si="168"/>
        <v>0.64476362426876654</v>
      </c>
      <c r="J642" s="6">
        <f t="shared" si="169"/>
        <v>1.1915691304331077E-2</v>
      </c>
      <c r="K642" s="4">
        <f t="shared" si="170"/>
        <v>4.3413416175049797E-3</v>
      </c>
      <c r="L642">
        <f t="shared" si="173"/>
        <v>-0.13862943125867794</v>
      </c>
      <c r="M642">
        <f>RSQ($D$3:D642,$B$3:B642)</f>
        <v>4.874753266636285E-2</v>
      </c>
      <c r="N642">
        <v>610</v>
      </c>
      <c r="O642" t="str">
        <f t="shared" si="171"/>
        <v/>
      </c>
      <c r="P642" t="str">
        <f t="shared" si="175"/>
        <v/>
      </c>
      <c r="Q642">
        <f t="shared" si="176"/>
        <v>0</v>
      </c>
      <c r="R642">
        <f t="shared" si="177"/>
        <v>0</v>
      </c>
      <c r="S642">
        <f t="shared" si="178"/>
        <v>0</v>
      </c>
      <c r="T642">
        <f t="shared" si="179"/>
        <v>0</v>
      </c>
      <c r="U642">
        <f t="shared" si="174"/>
        <v>0</v>
      </c>
      <c r="V642">
        <f t="shared" si="180"/>
        <v>0</v>
      </c>
      <c r="W642">
        <f>IF(ABS(V642)&gt;0,V642*(C642-A642),0)</f>
        <v>0</v>
      </c>
      <c r="X642">
        <f>SUM($W$34:W642)</f>
        <v>165.42963929999985</v>
      </c>
      <c r="Y642">
        <f>IF(P642="close",X642,0)</f>
        <v>0</v>
      </c>
      <c r="Z642">
        <f t="shared" si="181"/>
        <v>0</v>
      </c>
    </row>
    <row r="643" spans="1:26">
      <c r="A643">
        <v>131.51259780000001</v>
      </c>
      <c r="B643" s="2">
        <f t="shared" si="164"/>
        <v>6.0728651156946025E-3</v>
      </c>
      <c r="C643">
        <v>110.4218024</v>
      </c>
      <c r="D643" s="3">
        <f t="shared" si="165"/>
        <v>6.3506955993996471E-3</v>
      </c>
      <c r="E643" s="3">
        <f t="shared" si="166"/>
        <v>4.3794659519445439E-3</v>
      </c>
      <c r="F643" s="3">
        <f>STDEV($E$3:E643)</f>
        <v>1.2732169887019971E-2</v>
      </c>
      <c r="G643" s="11">
        <f t="shared" si="172"/>
        <v>0.34396854509530739</v>
      </c>
      <c r="H643" s="3">
        <f t="shared" si="167"/>
        <v>-2.059588691814938E-3</v>
      </c>
      <c r="I643" s="5">
        <f t="shared" si="168"/>
        <v>0.66374244487216871</v>
      </c>
      <c r="J643" s="6">
        <f t="shared" si="169"/>
        <v>1.1973226874790976E-2</v>
      </c>
      <c r="K643" s="4">
        <f t="shared" si="170"/>
        <v>1.9712296474551031E-3</v>
      </c>
      <c r="L643">
        <f t="shared" si="173"/>
        <v>0.34396854509530739</v>
      </c>
      <c r="M643">
        <f>RSQ($D$3:D643,$B$3:B643)</f>
        <v>4.8861721850207845E-2</v>
      </c>
      <c r="N643">
        <v>611</v>
      </c>
      <c r="O643" t="str">
        <f t="shared" si="171"/>
        <v/>
      </c>
      <c r="P643" t="str">
        <f t="shared" si="175"/>
        <v/>
      </c>
      <c r="Q643">
        <f t="shared" si="176"/>
        <v>0</v>
      </c>
      <c r="R643">
        <f t="shared" si="177"/>
        <v>0</v>
      </c>
      <c r="S643">
        <f t="shared" si="178"/>
        <v>0</v>
      </c>
      <c r="T643">
        <f t="shared" si="179"/>
        <v>0</v>
      </c>
      <c r="U643">
        <f t="shared" si="174"/>
        <v>0</v>
      </c>
      <c r="V643">
        <f t="shared" si="180"/>
        <v>0</v>
      </c>
      <c r="W643">
        <f>IF(ABS(V643)&gt;0,V643*(C643-A643),0)</f>
        <v>0</v>
      </c>
      <c r="X643">
        <f>SUM($W$34:W643)</f>
        <v>165.42963929999985</v>
      </c>
      <c r="Y643">
        <f>IF(P643="close",X643,0)</f>
        <v>0</v>
      </c>
      <c r="Z643">
        <f t="shared" si="181"/>
        <v>0</v>
      </c>
    </row>
    <row r="644" spans="1:26">
      <c r="A644">
        <v>131.88353960000001</v>
      </c>
      <c r="B644" s="2">
        <f t="shared" ref="B644:B707" si="182">(A644-A643)/A643</f>
        <v>2.8205799764073787E-3</v>
      </c>
      <c r="C644">
        <v>109.4039547</v>
      </c>
      <c r="D644" s="3">
        <f t="shared" ref="D644:D707" si="183">(C644-C643)/C643</f>
        <v>-9.2178145789803215E-3</v>
      </c>
      <c r="E644" s="3">
        <f t="shared" si="166"/>
        <v>-8.2135021960236219E-3</v>
      </c>
      <c r="F644" s="3">
        <f>STDEV($E$3:E644)</f>
        <v>1.2726313696557674E-2</v>
      </c>
      <c r="G644" s="11">
        <f t="shared" si="172"/>
        <v>-0.64539523320451253</v>
      </c>
      <c r="H644" s="3">
        <f t="shared" si="167"/>
        <v>-2.6871026477195566E-3</v>
      </c>
      <c r="I644" s="5">
        <f t="shared" si="168"/>
        <v>0.59661143411585016</v>
      </c>
      <c r="J644" s="6">
        <f t="shared" si="169"/>
        <v>1.1516807289698425E-2</v>
      </c>
      <c r="K644" s="4">
        <f t="shared" si="170"/>
        <v>-1.0043123829566996E-3</v>
      </c>
      <c r="L644">
        <f t="shared" si="173"/>
        <v>-0.64539523320451253</v>
      </c>
      <c r="M644">
        <f>RSQ($D$3:D644,$B$3:B644)</f>
        <v>4.8726188343132616E-2</v>
      </c>
      <c r="N644">
        <v>612</v>
      </c>
      <c r="O644" t="str">
        <f t="shared" si="171"/>
        <v/>
      </c>
      <c r="P644" t="str">
        <f t="shared" si="175"/>
        <v/>
      </c>
      <c r="Q644">
        <f t="shared" si="176"/>
        <v>0</v>
      </c>
      <c r="R644">
        <f t="shared" si="177"/>
        <v>0</v>
      </c>
      <c r="S644">
        <f t="shared" si="178"/>
        <v>0</v>
      </c>
      <c r="T644">
        <f t="shared" si="179"/>
        <v>0</v>
      </c>
      <c r="U644">
        <f t="shared" si="174"/>
        <v>0</v>
      </c>
      <c r="V644">
        <f t="shared" si="180"/>
        <v>0</v>
      </c>
      <c r="W644">
        <f>IF(ABS(V644)&gt;0,V644*(C644-A644),0)</f>
        <v>0</v>
      </c>
      <c r="X644">
        <f>SUM($W$34:W644)</f>
        <v>165.42963929999985</v>
      </c>
      <c r="Y644">
        <f>IF(P644="close",X644,0)</f>
        <v>0</v>
      </c>
      <c r="Z644">
        <f t="shared" si="181"/>
        <v>0</v>
      </c>
    </row>
    <row r="645" spans="1:26">
      <c r="A645">
        <v>129.6832819</v>
      </c>
      <c r="B645" s="2">
        <f t="shared" si="182"/>
        <v>-1.6683338244282371E-2</v>
      </c>
      <c r="C645">
        <v>107.3382569</v>
      </c>
      <c r="D645" s="3">
        <f t="shared" si="183"/>
        <v>-1.888138144242052E-2</v>
      </c>
      <c r="E645" s="3">
        <f t="shared" si="166"/>
        <v>-6.281963777007387E-3</v>
      </c>
      <c r="F645" s="3">
        <f>STDEV($E$3:E645)</f>
        <v>1.2718763494364006E-2</v>
      </c>
      <c r="G645" s="11">
        <f t="shared" si="172"/>
        <v>-0.49391308988417609</v>
      </c>
      <c r="H645" s="3">
        <f t="shared" si="167"/>
        <v>-2.6283271583100983E-3</v>
      </c>
      <c r="I645" s="5">
        <f t="shared" si="168"/>
        <v>0.59766758673254583</v>
      </c>
      <c r="J645" s="6">
        <f t="shared" si="169"/>
        <v>1.1542526761998625E-2</v>
      </c>
      <c r="K645" s="4">
        <f t="shared" si="170"/>
        <v>-1.2599417665413132E-2</v>
      </c>
      <c r="L645">
        <f t="shared" si="173"/>
        <v>-0.49391308988417609</v>
      </c>
      <c r="M645">
        <f>RSQ($D$3:D645,$B$3:B645)</f>
        <v>4.9826023128133709E-2</v>
      </c>
      <c r="N645">
        <v>613</v>
      </c>
      <c r="O645" t="str">
        <f t="shared" si="171"/>
        <v/>
      </c>
      <c r="P645" t="str">
        <f t="shared" si="175"/>
        <v/>
      </c>
      <c r="Q645">
        <f t="shared" si="176"/>
        <v>0</v>
      </c>
      <c r="R645">
        <f t="shared" si="177"/>
        <v>0</v>
      </c>
      <c r="S645">
        <f t="shared" si="178"/>
        <v>0</v>
      </c>
      <c r="T645">
        <f t="shared" si="179"/>
        <v>0</v>
      </c>
      <c r="U645">
        <f t="shared" si="174"/>
        <v>0</v>
      </c>
      <c r="V645">
        <f t="shared" si="180"/>
        <v>0</v>
      </c>
      <c r="W645">
        <f>IF(ABS(V645)&gt;0,V645*(C645-A645),0)</f>
        <v>0</v>
      </c>
      <c r="X645">
        <f>SUM($W$34:W645)</f>
        <v>165.42963929999985</v>
      </c>
      <c r="Y645">
        <f>IF(P645="close",X645,0)</f>
        <v>0</v>
      </c>
      <c r="Z645">
        <f t="shared" si="181"/>
        <v>0</v>
      </c>
    </row>
    <row r="646" spans="1:26">
      <c r="A646">
        <v>128.71650210000001</v>
      </c>
      <c r="B646" s="2">
        <f t="shared" si="182"/>
        <v>-7.4549300868671448E-3</v>
      </c>
      <c r="C646">
        <v>106.07855000000001</v>
      </c>
      <c r="D646" s="3">
        <f t="shared" si="183"/>
        <v>-1.1735861345070878E-2</v>
      </c>
      <c r="E646" s="3">
        <f t="shared" si="166"/>
        <v>-5.0539614123818249E-3</v>
      </c>
      <c r="F646" s="3">
        <f>STDEV($E$3:E646)</f>
        <v>1.2710385519956005E-2</v>
      </c>
      <c r="G646" s="11">
        <f t="shared" si="172"/>
        <v>-0.39762455705586802</v>
      </c>
      <c r="H646" s="3">
        <f t="shared" si="167"/>
        <v>-2.160595085757798E-3</v>
      </c>
      <c r="I646" s="5">
        <f t="shared" si="168"/>
        <v>0.60648521102781872</v>
      </c>
      <c r="J646" s="6">
        <f t="shared" si="169"/>
        <v>1.1111977824833155E-2</v>
      </c>
      <c r="K646" s="4">
        <f t="shared" si="170"/>
        <v>-6.6818999326890534E-3</v>
      </c>
      <c r="L646">
        <f t="shared" si="173"/>
        <v>-0.39762455705586802</v>
      </c>
      <c r="M646">
        <f>RSQ($D$3:D646,$B$3:B646)</f>
        <v>5.0139487743107482E-2</v>
      </c>
      <c r="N646">
        <v>614</v>
      </c>
      <c r="O646" t="str">
        <f t="shared" si="171"/>
        <v/>
      </c>
      <c r="P646" t="str">
        <f t="shared" si="175"/>
        <v/>
      </c>
      <c r="Q646">
        <f t="shared" si="176"/>
        <v>0</v>
      </c>
      <c r="R646">
        <f t="shared" si="177"/>
        <v>0</v>
      </c>
      <c r="S646">
        <f t="shared" si="178"/>
        <v>0</v>
      </c>
      <c r="T646">
        <f t="shared" si="179"/>
        <v>0</v>
      </c>
      <c r="U646">
        <f t="shared" si="174"/>
        <v>0</v>
      </c>
      <c r="V646">
        <f t="shared" si="180"/>
        <v>0</v>
      </c>
      <c r="W646">
        <f>IF(ABS(V646)&gt;0,V646*(C646-A646),0)</f>
        <v>0</v>
      </c>
      <c r="X646">
        <f>SUM($W$34:W646)</f>
        <v>165.42963929999985</v>
      </c>
      <c r="Y646">
        <f>IF(P646="close",X646,0)</f>
        <v>0</v>
      </c>
      <c r="Z646">
        <f t="shared" si="181"/>
        <v>0</v>
      </c>
    </row>
    <row r="647" spans="1:26">
      <c r="A647">
        <v>132.21979769999999</v>
      </c>
      <c r="B647" s="2">
        <f t="shared" si="182"/>
        <v>2.7217144211068276E-2</v>
      </c>
      <c r="C647">
        <v>108.7076094</v>
      </c>
      <c r="D647" s="3">
        <f t="shared" si="183"/>
        <v>2.4784081230371156E-2</v>
      </c>
      <c r="E647" s="3">
        <f t="shared" si="166"/>
        <v>7.733762791035579E-3</v>
      </c>
      <c r="F647" s="3">
        <f>STDEV($E$3:E647)</f>
        <v>1.2704239361430017E-2</v>
      </c>
      <c r="G647" s="11">
        <f t="shared" si="172"/>
        <v>0.60875449296990025</v>
      </c>
      <c r="H647" s="3">
        <f t="shared" si="167"/>
        <v>-1.7098691165816431E-3</v>
      </c>
      <c r="I647" s="5">
        <f t="shared" si="168"/>
        <v>0.68927832436909731</v>
      </c>
      <c r="J647" s="6">
        <f t="shared" si="169"/>
        <v>1.2148389396737021E-2</v>
      </c>
      <c r="K647" s="4">
        <f t="shared" si="170"/>
        <v>1.7050318439335577E-2</v>
      </c>
      <c r="L647">
        <f t="shared" si="173"/>
        <v>0.60875449296990025</v>
      </c>
      <c r="M647">
        <f>RSQ($D$3:D647,$B$3:B647)</f>
        <v>5.2351122591814535E-2</v>
      </c>
      <c r="N647">
        <v>615</v>
      </c>
      <c r="O647" t="str">
        <f t="shared" si="171"/>
        <v/>
      </c>
      <c r="P647" t="str">
        <f t="shared" si="175"/>
        <v/>
      </c>
      <c r="Q647">
        <f t="shared" si="176"/>
        <v>0</v>
      </c>
      <c r="R647">
        <f t="shared" si="177"/>
        <v>0</v>
      </c>
      <c r="S647">
        <f t="shared" si="178"/>
        <v>0</v>
      </c>
      <c r="T647">
        <f t="shared" si="179"/>
        <v>0</v>
      </c>
      <c r="U647">
        <f t="shared" si="174"/>
        <v>0</v>
      </c>
      <c r="V647">
        <f t="shared" si="180"/>
        <v>0</v>
      </c>
      <c r="W647">
        <f>IF(ABS(V647)&gt;0,V647*(C647-A647),0)</f>
        <v>0</v>
      </c>
      <c r="X647">
        <f>SUM($W$34:W647)</f>
        <v>165.42963929999985</v>
      </c>
      <c r="Y647">
        <f>IF(P647="close",X647,0)</f>
        <v>0</v>
      </c>
      <c r="Z647">
        <f t="shared" si="181"/>
        <v>0</v>
      </c>
    </row>
    <row r="648" spans="1:26">
      <c r="A648">
        <v>133.92112589999999</v>
      </c>
      <c r="B648" s="2">
        <f t="shared" si="182"/>
        <v>1.2867424013612799E-2</v>
      </c>
      <c r="C648">
        <v>108.979479</v>
      </c>
      <c r="D648" s="3">
        <f t="shared" si="183"/>
        <v>2.5009252020218031E-3</v>
      </c>
      <c r="E648" s="3">
        <f t="shared" si="166"/>
        <v>-4.2235591126800042E-3</v>
      </c>
      <c r="F648" s="3">
        <f>STDEV($E$3:E648)</f>
        <v>1.269544022218934E-2</v>
      </c>
      <c r="G648" s="11">
        <f t="shared" si="172"/>
        <v>-0.33268315542914256</v>
      </c>
      <c r="H648" s="3">
        <f t="shared" si="167"/>
        <v>-2.311668599781914E-3</v>
      </c>
      <c r="I648" s="5">
        <f t="shared" si="168"/>
        <v>0.7022503420206041</v>
      </c>
      <c r="J648" s="6">
        <f t="shared" si="169"/>
        <v>1.2074721029296333E-2</v>
      </c>
      <c r="K648" s="4">
        <f t="shared" si="170"/>
        <v>6.7244843147018073E-3</v>
      </c>
      <c r="L648">
        <f t="shared" si="173"/>
        <v>-0.33268315542914256</v>
      </c>
      <c r="M648">
        <f>RSQ($D$3:D648,$B$3:B648)</f>
        <v>5.2388272802119377E-2</v>
      </c>
      <c r="N648">
        <v>616</v>
      </c>
      <c r="O648" t="str">
        <f t="shared" si="171"/>
        <v/>
      </c>
      <c r="P648" t="str">
        <f t="shared" si="175"/>
        <v/>
      </c>
      <c r="Q648">
        <f t="shared" si="176"/>
        <v>0</v>
      </c>
      <c r="R648">
        <f t="shared" si="177"/>
        <v>0</v>
      </c>
      <c r="S648">
        <f t="shared" si="178"/>
        <v>0</v>
      </c>
      <c r="T648">
        <f t="shared" si="179"/>
        <v>0</v>
      </c>
      <c r="U648">
        <f t="shared" si="174"/>
        <v>0</v>
      </c>
      <c r="V648">
        <f t="shared" si="180"/>
        <v>0</v>
      </c>
      <c r="W648">
        <f>IF(ABS(V648)&gt;0,V648*(C648-A648),0)</f>
        <v>0</v>
      </c>
      <c r="X648">
        <f>SUM($W$34:W648)</f>
        <v>165.42963929999985</v>
      </c>
      <c r="Y648">
        <f>IF(P648="close",X648,0)</f>
        <v>0</v>
      </c>
      <c r="Z648">
        <f t="shared" si="181"/>
        <v>0</v>
      </c>
    </row>
    <row r="649" spans="1:26">
      <c r="A649">
        <v>129.84145749999999</v>
      </c>
      <c r="B649" s="2">
        <f t="shared" si="182"/>
        <v>-3.0463217603519287E-2</v>
      </c>
      <c r="C649">
        <v>106.0877516</v>
      </c>
      <c r="D649" s="3">
        <f t="shared" si="183"/>
        <v>-2.6534604739668406E-2</v>
      </c>
      <c r="E649" s="3">
        <f t="shared" si="166"/>
        <v>-1.9532810591444266E-3</v>
      </c>
      <c r="F649" s="3">
        <f>STDEV($E$3:E649)</f>
        <v>1.2685825306981084E-2</v>
      </c>
      <c r="G649" s="11">
        <f t="shared" si="172"/>
        <v>-0.15397351073954366</v>
      </c>
      <c r="H649" s="3">
        <f t="shared" si="167"/>
        <v>-2.3049030550061477E-3</v>
      </c>
      <c r="I649" s="5">
        <f t="shared" si="168"/>
        <v>0.73125632739938573</v>
      </c>
      <c r="J649" s="6">
        <f t="shared" si="169"/>
        <v>1.282005717085641E-2</v>
      </c>
      <c r="K649" s="4">
        <f t="shared" si="170"/>
        <v>-2.458132368052398E-2</v>
      </c>
      <c r="L649">
        <f t="shared" si="173"/>
        <v>-0.15397351073954366</v>
      </c>
      <c r="M649">
        <f>RSQ($D$3:D649,$B$3:B649)</f>
        <v>5.5187631244494141E-2</v>
      </c>
      <c r="N649">
        <v>617</v>
      </c>
      <c r="O649" t="str">
        <f t="shared" si="171"/>
        <v/>
      </c>
      <c r="P649" t="str">
        <f t="shared" si="175"/>
        <v/>
      </c>
      <c r="Q649">
        <f t="shared" si="176"/>
        <v>0</v>
      </c>
      <c r="R649">
        <f t="shared" si="177"/>
        <v>0</v>
      </c>
      <c r="S649">
        <f t="shared" si="178"/>
        <v>0</v>
      </c>
      <c r="T649">
        <f t="shared" si="179"/>
        <v>0</v>
      </c>
      <c r="U649">
        <f t="shared" si="174"/>
        <v>0</v>
      </c>
      <c r="V649">
        <f t="shared" si="180"/>
        <v>0</v>
      </c>
      <c r="W649">
        <f>IF(ABS(V649)&gt;0,V649*(C649-A649),0)</f>
        <v>0</v>
      </c>
      <c r="X649">
        <f>SUM($W$34:W649)</f>
        <v>165.42963929999985</v>
      </c>
      <c r="Y649">
        <f>IF(P649="close",X649,0)</f>
        <v>0</v>
      </c>
      <c r="Z649">
        <f t="shared" si="181"/>
        <v>0</v>
      </c>
    </row>
    <row r="650" spans="1:26">
      <c r="A650">
        <v>131.983339</v>
      </c>
      <c r="B650" s="2">
        <f t="shared" si="182"/>
        <v>1.6496129520111178E-2</v>
      </c>
      <c r="C650">
        <v>106.09153120000001</v>
      </c>
      <c r="D650" s="3">
        <f t="shared" si="183"/>
        <v>3.5627110038605407E-5</v>
      </c>
      <c r="E650" s="3">
        <f t="shared" si="166"/>
        <v>-9.4252461232667058E-3</v>
      </c>
      <c r="F650" s="3">
        <f>STDEV($E$3:E650)</f>
        <v>1.2681336137292824E-2</v>
      </c>
      <c r="G650" s="11">
        <f t="shared" si="172"/>
        <v>-0.74323762269413207</v>
      </c>
      <c r="H650" s="3">
        <f t="shared" si="167"/>
        <v>-2.1018877181867646E-3</v>
      </c>
      <c r="I650" s="5">
        <f t="shared" si="168"/>
        <v>0.70093781316371151</v>
      </c>
      <c r="J650" s="6">
        <f t="shared" si="169"/>
        <v>1.2538705344414503E-2</v>
      </c>
      <c r="K650" s="4">
        <f t="shared" si="170"/>
        <v>9.4608732333053107E-3</v>
      </c>
      <c r="L650">
        <f t="shared" si="173"/>
        <v>-0.74323762269413207</v>
      </c>
      <c r="M650">
        <f>RSQ($D$3:D650,$B$3:B650)</f>
        <v>5.5029750583860608E-2</v>
      </c>
      <c r="N650">
        <v>618</v>
      </c>
      <c r="O650" t="str">
        <f t="shared" si="171"/>
        <v/>
      </c>
      <c r="P650" t="str">
        <f t="shared" si="175"/>
        <v/>
      </c>
      <c r="Q650">
        <f t="shared" si="176"/>
        <v>0</v>
      </c>
      <c r="R650">
        <f t="shared" si="177"/>
        <v>0</v>
      </c>
      <c r="S650">
        <f t="shared" si="178"/>
        <v>0</v>
      </c>
      <c r="T650">
        <f t="shared" si="179"/>
        <v>0</v>
      </c>
      <c r="U650">
        <f t="shared" si="174"/>
        <v>0</v>
      </c>
      <c r="V650">
        <f t="shared" si="180"/>
        <v>0</v>
      </c>
      <c r="W650">
        <f>IF(ABS(V650)&gt;0,V650*(C650-A650),0)</f>
        <v>0</v>
      </c>
      <c r="X650">
        <f>SUM($W$34:W650)</f>
        <v>165.42963929999985</v>
      </c>
      <c r="Y650">
        <f>IF(P650="close",X650,0)</f>
        <v>0</v>
      </c>
      <c r="Z650">
        <f t="shared" si="181"/>
        <v>0</v>
      </c>
    </row>
    <row r="651" spans="1:26">
      <c r="A651">
        <v>132.6173728</v>
      </c>
      <c r="B651" s="2">
        <f t="shared" si="182"/>
        <v>4.8038927095184142E-3</v>
      </c>
      <c r="C651">
        <v>104.7360486</v>
      </c>
      <c r="D651" s="3">
        <f t="shared" si="183"/>
        <v>-1.2776539132465663E-2</v>
      </c>
      <c r="E651" s="3">
        <f t="shared" si="166"/>
        <v>-1.3941236707292798E-2</v>
      </c>
      <c r="F651" s="3">
        <f>STDEV($E$3:E651)</f>
        <v>1.268320398421313E-2</v>
      </c>
      <c r="G651" s="11">
        <f t="shared" si="172"/>
        <v>-1.0991888740925047</v>
      </c>
      <c r="H651" s="3">
        <f t="shared" si="167"/>
        <v>-2.1122857335180824E-3</v>
      </c>
      <c r="I651" s="5">
        <f t="shared" si="168"/>
        <v>0.68215164378093118</v>
      </c>
      <c r="J651" s="6">
        <f t="shared" si="169"/>
        <v>1.240490448909534E-2</v>
      </c>
      <c r="K651" s="4">
        <f t="shared" si="170"/>
        <v>1.1646975748271352E-3</v>
      </c>
      <c r="L651">
        <f t="shared" si="173"/>
        <v>-1.0991888740925047</v>
      </c>
      <c r="M651">
        <f>RSQ($D$3:D651,$B$3:B651)</f>
        <v>5.4691122958566055E-2</v>
      </c>
      <c r="N651">
        <v>619</v>
      </c>
      <c r="O651" t="str">
        <f t="shared" si="171"/>
        <v/>
      </c>
      <c r="P651" t="str">
        <f t="shared" si="175"/>
        <v/>
      </c>
      <c r="Q651">
        <f t="shared" si="176"/>
        <v>0</v>
      </c>
      <c r="R651">
        <f t="shared" si="177"/>
        <v>0</v>
      </c>
      <c r="S651">
        <f t="shared" si="178"/>
        <v>0</v>
      </c>
      <c r="T651">
        <f t="shared" si="179"/>
        <v>0</v>
      </c>
      <c r="U651">
        <f t="shared" si="174"/>
        <v>0</v>
      </c>
      <c r="V651">
        <f t="shared" si="180"/>
        <v>0</v>
      </c>
      <c r="W651">
        <f>IF(ABS(V651)&gt;0,V651*(C651-A651),0)</f>
        <v>0</v>
      </c>
      <c r="X651">
        <f>SUM($W$34:W651)</f>
        <v>165.42963929999985</v>
      </c>
      <c r="Y651">
        <f>IF(P651="close",X651,0)</f>
        <v>0</v>
      </c>
      <c r="Z651">
        <f t="shared" si="181"/>
        <v>0</v>
      </c>
    </row>
    <row r="652" spans="1:26">
      <c r="A652">
        <v>129.83716430000001</v>
      </c>
      <c r="B652" s="2">
        <f t="shared" si="182"/>
        <v>-2.096413494929366E-2</v>
      </c>
      <c r="C652">
        <v>104.514275</v>
      </c>
      <c r="D652" s="3">
        <f t="shared" si="183"/>
        <v>-2.1174524241122259E-3</v>
      </c>
      <c r="E652" s="3">
        <f t="shared" si="166"/>
        <v>1.248204720433764E-2</v>
      </c>
      <c r="F652" s="3">
        <f>STDEV($E$3:E652)</f>
        <v>1.2683053718267117E-2</v>
      </c>
      <c r="G652" s="11">
        <f t="shared" si="172"/>
        <v>0.98415156803759551</v>
      </c>
      <c r="H652" s="3">
        <f t="shared" si="167"/>
        <v>-2.2006451501309352E-3</v>
      </c>
      <c r="I652" s="5">
        <f t="shared" si="168"/>
        <v>0.59143172414737222</v>
      </c>
      <c r="J652" s="6">
        <f t="shared" si="169"/>
        <v>1.1775453591645731E-2</v>
      </c>
      <c r="K652" s="4">
        <f t="shared" si="170"/>
        <v>-1.4599499628449867E-2</v>
      </c>
      <c r="L652">
        <f t="shared" si="173"/>
        <v>0.98415156803759551</v>
      </c>
      <c r="M652">
        <f>RSQ($D$3:D652,$B$3:B652)</f>
        <v>5.4643762377419074E-2</v>
      </c>
      <c r="N652">
        <v>620</v>
      </c>
      <c r="O652" t="str">
        <f t="shared" si="171"/>
        <v/>
      </c>
      <c r="P652" t="str">
        <f t="shared" si="175"/>
        <v/>
      </c>
      <c r="Q652">
        <f t="shared" si="176"/>
        <v>0</v>
      </c>
      <c r="R652">
        <f t="shared" si="177"/>
        <v>0</v>
      </c>
      <c r="S652">
        <f t="shared" si="178"/>
        <v>0</v>
      </c>
      <c r="T652">
        <f t="shared" si="179"/>
        <v>0</v>
      </c>
      <c r="U652">
        <f t="shared" si="174"/>
        <v>0</v>
      </c>
      <c r="V652">
        <f t="shared" si="180"/>
        <v>0</v>
      </c>
      <c r="W652">
        <f>IF(ABS(V652)&gt;0,V652*(C652-A652),0)</f>
        <v>0</v>
      </c>
      <c r="X652">
        <f>SUM($W$34:W652)</f>
        <v>165.42963929999985</v>
      </c>
      <c r="Y652">
        <f>IF(P652="close",X652,0)</f>
        <v>0</v>
      </c>
      <c r="Z652">
        <f t="shared" si="181"/>
        <v>0</v>
      </c>
    </row>
    <row r="653" spans="1:26">
      <c r="A653">
        <v>129.87882690000001</v>
      </c>
      <c r="B653" s="2">
        <f t="shared" si="182"/>
        <v>3.2088347142063316E-4</v>
      </c>
      <c r="C653">
        <v>106.11347259999999</v>
      </c>
      <c r="D653" s="3">
        <f t="shared" si="183"/>
        <v>1.5301236123008044E-2</v>
      </c>
      <c r="E653" s="3">
        <f t="shared" si="166"/>
        <v>1.6542946041676644E-2</v>
      </c>
      <c r="F653" s="3">
        <f>STDEV($E$3:E653)</f>
        <v>1.2690056209424082E-2</v>
      </c>
      <c r="G653" s="11">
        <f t="shared" si="172"/>
        <v>1.3036148751958458</v>
      </c>
      <c r="H653" s="3">
        <f t="shared" si="167"/>
        <v>-1.4319394924529241E-3</v>
      </c>
      <c r="I653" s="5">
        <f t="shared" si="168"/>
        <v>0.59283070250433545</v>
      </c>
      <c r="J653" s="6">
        <f t="shared" si="169"/>
        <v>1.2144482040551526E-2</v>
      </c>
      <c r="K653" s="4">
        <f t="shared" si="170"/>
        <v>-1.2417099186686003E-3</v>
      </c>
      <c r="L653">
        <f t="shared" si="173"/>
        <v>1.3036148751958458</v>
      </c>
      <c r="M653">
        <f>RSQ($D$3:D653,$B$3:B653)</f>
        <v>5.4524959131567276E-2</v>
      </c>
      <c r="N653">
        <v>621</v>
      </c>
      <c r="O653" t="str">
        <f t="shared" si="171"/>
        <v/>
      </c>
      <c r="P653" t="str">
        <f t="shared" si="175"/>
        <v/>
      </c>
      <c r="Q653">
        <f t="shared" si="176"/>
        <v>0</v>
      </c>
      <c r="R653">
        <f t="shared" si="177"/>
        <v>0</v>
      </c>
      <c r="S653">
        <f t="shared" si="178"/>
        <v>0</v>
      </c>
      <c r="T653">
        <f t="shared" si="179"/>
        <v>0</v>
      </c>
      <c r="U653">
        <f t="shared" si="174"/>
        <v>0</v>
      </c>
      <c r="V653">
        <f t="shared" si="180"/>
        <v>0</v>
      </c>
      <c r="W653">
        <f>IF(ABS(V653)&gt;0,V653*(C653-A653),0)</f>
        <v>0</v>
      </c>
      <c r="X653">
        <f>SUM($W$34:W653)</f>
        <v>165.42963929999985</v>
      </c>
      <c r="Y653">
        <f>IF(P653="close",X653,0)</f>
        <v>0</v>
      </c>
      <c r="Z653">
        <f t="shared" si="181"/>
        <v>0</v>
      </c>
    </row>
    <row r="654" spans="1:26">
      <c r="A654">
        <v>128.6869366</v>
      </c>
      <c r="B654" s="2">
        <f t="shared" si="182"/>
        <v>-9.1769407566154367E-3</v>
      </c>
      <c r="C654">
        <v>108.5948336</v>
      </c>
      <c r="D654" s="3">
        <f t="shared" si="183"/>
        <v>2.3384033518096429E-2</v>
      </c>
      <c r="E654" s="3">
        <f t="shared" si="166"/>
        <v>2.9396684651616083E-2</v>
      </c>
      <c r="F654" s="3">
        <f>STDEV($E$3:E654)</f>
        <v>1.2732702152829001E-2</v>
      </c>
      <c r="G654" s="11">
        <f t="shared" si="172"/>
        <v>2.3087545988880778</v>
      </c>
      <c r="H654" s="3">
        <f t="shared" si="167"/>
        <v>-9.0915631521767092E-4</v>
      </c>
      <c r="I654" s="5">
        <f t="shared" si="168"/>
        <v>0.55612158274237489</v>
      </c>
      <c r="J654" s="6">
        <f t="shared" si="169"/>
        <v>1.2870904474026805E-2</v>
      </c>
      <c r="K654" s="4">
        <f t="shared" si="170"/>
        <v>-6.0126511335196553E-3</v>
      </c>
      <c r="L654">
        <f t="shared" si="173"/>
        <v>2.3087545988880778</v>
      </c>
      <c r="M654">
        <f>RSQ($D$3:D654,$B$3:B654)</f>
        <v>5.3239334491212889E-2</v>
      </c>
      <c r="N654">
        <v>622</v>
      </c>
      <c r="O654" t="str">
        <f t="shared" si="171"/>
        <v>sellY</v>
      </c>
      <c r="P654" t="str">
        <f t="shared" si="175"/>
        <v/>
      </c>
      <c r="Q654">
        <f t="shared" si="176"/>
        <v>15</v>
      </c>
      <c r="R654">
        <f t="shared" si="177"/>
        <v>5</v>
      </c>
      <c r="S654">
        <f t="shared" si="178"/>
        <v>-15</v>
      </c>
      <c r="T654">
        <f t="shared" si="179"/>
        <v>-5</v>
      </c>
      <c r="U654">
        <f t="shared" si="174"/>
        <v>30</v>
      </c>
      <c r="V654">
        <f t="shared" si="180"/>
        <v>15</v>
      </c>
      <c r="W654">
        <f>IF(ABS(V654)&gt;0,V654*(C654-A654),0)</f>
        <v>-301.3815449999999</v>
      </c>
      <c r="X654">
        <f>SUM($W$34:W654)</f>
        <v>-135.95190570000005</v>
      </c>
      <c r="Y654">
        <f>IF(P654="close",X654,0)</f>
        <v>0</v>
      </c>
      <c r="Z654">
        <f t="shared" si="181"/>
        <v>30</v>
      </c>
    </row>
    <row r="655" spans="1:26">
      <c r="A655">
        <v>127.93807390000001</v>
      </c>
      <c r="B655" s="2">
        <f t="shared" si="182"/>
        <v>-5.8192596683507456E-3</v>
      </c>
      <c r="C655">
        <v>106.3398408</v>
      </c>
      <c r="D655" s="3">
        <f t="shared" si="183"/>
        <v>-2.0765194118774324E-2</v>
      </c>
      <c r="E655" s="3">
        <f t="shared" si="166"/>
        <v>-1.6338508548020096E-2</v>
      </c>
      <c r="F655" s="3">
        <f>STDEV($E$3:E655)</f>
        <v>1.2738944637307133E-2</v>
      </c>
      <c r="G655" s="11">
        <f t="shared" si="172"/>
        <v>-1.2825637455218479</v>
      </c>
      <c r="H655" s="3">
        <f t="shared" si="167"/>
        <v>-1.057763855325715E-3</v>
      </c>
      <c r="I655" s="5">
        <f t="shared" si="168"/>
        <v>0.57892617058336426</v>
      </c>
      <c r="J655" s="6">
        <f t="shared" si="169"/>
        <v>1.3232185062419036E-2</v>
      </c>
      <c r="K655" s="4">
        <f t="shared" si="170"/>
        <v>-4.42668557075423E-3</v>
      </c>
      <c r="L655">
        <f t="shared" si="173"/>
        <v>-1.2825637455218479</v>
      </c>
      <c r="M655">
        <f>RSQ($D$3:D655,$B$3:B655)</f>
        <v>5.3589975982346751E-2</v>
      </c>
      <c r="N655">
        <v>623</v>
      </c>
      <c r="O655" t="str">
        <f t="shared" si="171"/>
        <v/>
      </c>
      <c r="P655" t="str">
        <f t="shared" si="175"/>
        <v>close</v>
      </c>
      <c r="Q655">
        <f t="shared" si="176"/>
        <v>0</v>
      </c>
      <c r="R655">
        <f t="shared" si="177"/>
        <v>0</v>
      </c>
      <c r="S655">
        <f t="shared" si="178"/>
        <v>0</v>
      </c>
      <c r="T655">
        <f t="shared" si="179"/>
        <v>0</v>
      </c>
      <c r="U655">
        <f t="shared" si="174"/>
        <v>0</v>
      </c>
      <c r="V655">
        <f t="shared" si="180"/>
        <v>-15</v>
      </c>
      <c r="W655">
        <f>IF(ABS(V655)&gt;0,V655*(C655-A655),0)</f>
        <v>323.97349650000001</v>
      </c>
      <c r="X655">
        <f>SUM($W$34:W655)</f>
        <v>188.02159079999996</v>
      </c>
      <c r="Y655">
        <f>IF(P655="close",X655,0)</f>
        <v>188.02159079999996</v>
      </c>
      <c r="Z655">
        <f t="shared" si="181"/>
        <v>30</v>
      </c>
    </row>
    <row r="656" spans="1:26">
      <c r="A656">
        <v>127.8626194</v>
      </c>
      <c r="B656" s="2">
        <f t="shared" si="182"/>
        <v>-5.8977361234141903E-4</v>
      </c>
      <c r="C656">
        <v>106.9442955</v>
      </c>
      <c r="D656" s="3">
        <f t="shared" si="183"/>
        <v>5.68417909461447E-3</v>
      </c>
      <c r="E656" s="3">
        <f t="shared" si="166"/>
        <v>7.00769906551301E-3</v>
      </c>
      <c r="F656" s="3">
        <f>STDEV($E$3:E656)</f>
        <v>1.2732176223694356E-2</v>
      </c>
      <c r="G656" s="11">
        <f t="shared" si="172"/>
        <v>0.55039287411619431</v>
      </c>
      <c r="H656" s="3">
        <f t="shared" si="167"/>
        <v>-9.7832353492934617E-4</v>
      </c>
      <c r="I656" s="5">
        <f t="shared" si="168"/>
        <v>0.58530329052660268</v>
      </c>
      <c r="J656" s="6">
        <f t="shared" si="169"/>
        <v>1.3298659633733589E-2</v>
      </c>
      <c r="K656" s="4">
        <f t="shared" si="170"/>
        <v>-1.3235199708985397E-3</v>
      </c>
      <c r="L656">
        <f t="shared" si="173"/>
        <v>0.55039287411619431</v>
      </c>
      <c r="M656">
        <f>RSQ($D$3:D656,$B$3:B656)</f>
        <v>5.3550495906141832E-2</v>
      </c>
      <c r="N656">
        <v>624</v>
      </c>
      <c r="O656" t="str">
        <f t="shared" si="171"/>
        <v/>
      </c>
      <c r="P656" t="str">
        <f t="shared" si="175"/>
        <v/>
      </c>
      <c r="Q656">
        <f t="shared" si="176"/>
        <v>0</v>
      </c>
      <c r="R656">
        <f t="shared" si="177"/>
        <v>0</v>
      </c>
      <c r="S656">
        <f t="shared" si="178"/>
        <v>0</v>
      </c>
      <c r="T656">
        <f t="shared" si="179"/>
        <v>0</v>
      </c>
      <c r="U656">
        <f t="shared" si="174"/>
        <v>0</v>
      </c>
      <c r="V656">
        <f t="shared" si="180"/>
        <v>0</v>
      </c>
      <c r="W656">
        <f>IF(ABS(V656)&gt;0,V656*(C656-A656),0)</f>
        <v>0</v>
      </c>
      <c r="X656">
        <f>SUM($W$34:W656)</f>
        <v>188.02159079999996</v>
      </c>
      <c r="Y656">
        <f>IF(P656="close",X656,0)</f>
        <v>0</v>
      </c>
      <c r="Z656">
        <f t="shared" si="181"/>
        <v>0</v>
      </c>
    </row>
    <row r="657" spans="1:26">
      <c r="A657">
        <v>127.33127229999999</v>
      </c>
      <c r="B657" s="2">
        <f t="shared" si="182"/>
        <v>-4.1556093758548874E-3</v>
      </c>
      <c r="C657">
        <v>105.096903</v>
      </c>
      <c r="D657" s="3">
        <f t="shared" si="183"/>
        <v>-1.7274343538968829E-2</v>
      </c>
      <c r="E657" s="3">
        <f t="shared" si="166"/>
        <v>-1.346882494617148E-2</v>
      </c>
      <c r="F657" s="3">
        <f>STDEV($E$3:E657)</f>
        <v>1.2733258793790612E-2</v>
      </c>
      <c r="G657" s="11">
        <f t="shared" si="172"/>
        <v>-1.0577673134814136</v>
      </c>
      <c r="H657" s="3">
        <f t="shared" si="167"/>
        <v>-1.3620374420505738E-3</v>
      </c>
      <c r="I657" s="5">
        <f t="shared" si="168"/>
        <v>0.5879958700988599</v>
      </c>
      <c r="J657" s="6">
        <f t="shared" si="169"/>
        <v>1.3442852495510617E-2</v>
      </c>
      <c r="K657" s="4">
        <f t="shared" si="170"/>
        <v>-3.8055185927973485E-3</v>
      </c>
      <c r="L657">
        <f t="shared" si="173"/>
        <v>-1.0577673134814136</v>
      </c>
      <c r="M657">
        <f>RSQ($D$3:D657,$B$3:B657)</f>
        <v>5.3749384982098261E-2</v>
      </c>
      <c r="N657">
        <v>625</v>
      </c>
      <c r="O657" t="str">
        <f t="shared" si="171"/>
        <v/>
      </c>
      <c r="P657" t="str">
        <f t="shared" si="175"/>
        <v/>
      </c>
      <c r="Q657">
        <f t="shared" si="176"/>
        <v>0</v>
      </c>
      <c r="R657">
        <f t="shared" si="177"/>
        <v>0</v>
      </c>
      <c r="S657">
        <f t="shared" si="178"/>
        <v>0</v>
      </c>
      <c r="T657">
        <f t="shared" si="179"/>
        <v>0</v>
      </c>
      <c r="U657">
        <f t="shared" si="174"/>
        <v>0</v>
      </c>
      <c r="V657">
        <f t="shared" si="180"/>
        <v>0</v>
      </c>
      <c r="W657">
        <f>IF(ABS(V657)&gt;0,V657*(C657-A657),0)</f>
        <v>0</v>
      </c>
      <c r="X657">
        <f>SUM($W$34:W657)</f>
        <v>188.02159079999996</v>
      </c>
      <c r="Y657">
        <f>IF(P657="close",X657,0)</f>
        <v>0</v>
      </c>
      <c r="Z657">
        <f t="shared" si="181"/>
        <v>0</v>
      </c>
    </row>
    <row r="658" spans="1:26">
      <c r="A658">
        <v>125.9843071</v>
      </c>
      <c r="B658" s="2">
        <f t="shared" si="182"/>
        <v>-1.0578431956813171E-2</v>
      </c>
      <c r="C658">
        <v>105.258822</v>
      </c>
      <c r="D658" s="3">
        <f t="shared" si="183"/>
        <v>1.5406638576209756E-3</v>
      </c>
      <c r="E658" s="3">
        <f t="shared" si="166"/>
        <v>8.6258071873175704E-3</v>
      </c>
      <c r="F658" s="3">
        <f>STDEV($E$3:E658)</f>
        <v>1.2728051043134429E-2</v>
      </c>
      <c r="G658" s="11">
        <f t="shared" si="172"/>
        <v>0.67770054960381165</v>
      </c>
      <c r="H658" s="3">
        <f t="shared" si="167"/>
        <v>-1.1899661784302452E-3</v>
      </c>
      <c r="I658" s="5">
        <f t="shared" si="168"/>
        <v>0.55728270270429703</v>
      </c>
      <c r="J658" s="6">
        <f t="shared" si="169"/>
        <v>1.3226877809847848E-2</v>
      </c>
      <c r="K658" s="4">
        <f t="shared" si="170"/>
        <v>-7.085143329696595E-3</v>
      </c>
      <c r="L658">
        <f t="shared" si="173"/>
        <v>0.67770054960381165</v>
      </c>
      <c r="M658">
        <f>RSQ($D$3:D658,$B$3:B658)</f>
        <v>5.3614993988709829E-2</v>
      </c>
      <c r="N658">
        <v>626</v>
      </c>
      <c r="O658" t="str">
        <f t="shared" si="171"/>
        <v/>
      </c>
      <c r="P658" t="str">
        <f t="shared" si="175"/>
        <v/>
      </c>
      <c r="Q658">
        <f t="shared" si="176"/>
        <v>0</v>
      </c>
      <c r="R658">
        <f t="shared" si="177"/>
        <v>0</v>
      </c>
      <c r="S658">
        <f t="shared" si="178"/>
        <v>0</v>
      </c>
      <c r="T658">
        <f t="shared" si="179"/>
        <v>0</v>
      </c>
      <c r="U658">
        <f t="shared" si="174"/>
        <v>0</v>
      </c>
      <c r="V658">
        <f t="shared" si="180"/>
        <v>0</v>
      </c>
      <c r="W658">
        <f>IF(ABS(V658)&gt;0,V658*(C658-A658),0)</f>
        <v>0</v>
      </c>
      <c r="X658">
        <f>SUM($W$34:W658)</f>
        <v>188.02159079999996</v>
      </c>
      <c r="Y658">
        <f>IF(P658="close",X658,0)</f>
        <v>0</v>
      </c>
      <c r="Z658">
        <f t="shared" si="181"/>
        <v>0</v>
      </c>
    </row>
    <row r="659" spans="1:26">
      <c r="A659">
        <v>126.225844</v>
      </c>
      <c r="B659" s="2">
        <f t="shared" si="182"/>
        <v>1.9171983047720381E-3</v>
      </c>
      <c r="C659">
        <v>105.571448</v>
      </c>
      <c r="D659" s="3">
        <f t="shared" si="183"/>
        <v>2.9700693401262723E-3</v>
      </c>
      <c r="E659" s="3">
        <f t="shared" si="166"/>
        <v>2.9195601749787735E-3</v>
      </c>
      <c r="F659" s="3">
        <f>STDEV($E$3:E659)</f>
        <v>1.2718871712604161E-2</v>
      </c>
      <c r="G659" s="11">
        <f t="shared" si="172"/>
        <v>0.22954553209979661</v>
      </c>
      <c r="H659" s="3">
        <f t="shared" si="167"/>
        <v>-1.0211350862572971E-3</v>
      </c>
      <c r="I659" s="5">
        <f t="shared" si="168"/>
        <v>0.55896369652393285</v>
      </c>
      <c r="J659" s="6">
        <f t="shared" si="169"/>
        <v>1.3247716311536401E-2</v>
      </c>
      <c r="K659" s="4">
        <f t="shared" si="170"/>
        <v>5.0509165147498772E-5</v>
      </c>
      <c r="L659">
        <f t="shared" si="173"/>
        <v>0.22954553209979661</v>
      </c>
      <c r="M659">
        <f>RSQ($D$3:D659,$B$3:B659)</f>
        <v>5.3628361099201868E-2</v>
      </c>
      <c r="N659">
        <v>627</v>
      </c>
      <c r="O659" t="str">
        <f t="shared" si="171"/>
        <v/>
      </c>
      <c r="P659" t="str">
        <f t="shared" si="175"/>
        <v/>
      </c>
      <c r="Q659">
        <f t="shared" si="176"/>
        <v>0</v>
      </c>
      <c r="R659">
        <f t="shared" si="177"/>
        <v>0</v>
      </c>
      <c r="S659">
        <f t="shared" si="178"/>
        <v>0</v>
      </c>
      <c r="T659">
        <f t="shared" si="179"/>
        <v>0</v>
      </c>
      <c r="U659">
        <f t="shared" si="174"/>
        <v>0</v>
      </c>
      <c r="V659">
        <f t="shared" si="180"/>
        <v>0</v>
      </c>
      <c r="W659">
        <f>IF(ABS(V659)&gt;0,V659*(C659-A659),0)</f>
        <v>0</v>
      </c>
      <c r="X659">
        <f>SUM($W$34:W659)</f>
        <v>188.02159079999996</v>
      </c>
      <c r="Y659">
        <f>IF(P659="close",X659,0)</f>
        <v>0</v>
      </c>
      <c r="Z659">
        <f t="shared" si="181"/>
        <v>0</v>
      </c>
    </row>
    <row r="660" spans="1:26">
      <c r="A660">
        <v>124.9957593</v>
      </c>
      <c r="B660" s="2">
        <f t="shared" si="182"/>
        <v>-9.7451097257071385E-3</v>
      </c>
      <c r="C660">
        <v>101.8021894</v>
      </c>
      <c r="D660" s="3">
        <f t="shared" si="183"/>
        <v>-3.5703390181784762E-2</v>
      </c>
      <c r="E660" s="3">
        <f t="shared" si="166"/>
        <v>-2.7691241190351656E-2</v>
      </c>
      <c r="F660" s="3">
        <f>STDEV($E$3:E660)</f>
        <v>1.2754821982214674E-2</v>
      </c>
      <c r="G660" s="11">
        <f t="shared" si="172"/>
        <v>-2.1710409779896835</v>
      </c>
      <c r="H660" s="3">
        <f t="shared" si="167"/>
        <v>-2.180781339389952E-3</v>
      </c>
      <c r="I660" s="5">
        <f t="shared" si="168"/>
        <v>0.59838912194700922</v>
      </c>
      <c r="J660" s="6">
        <f t="shared" si="169"/>
        <v>1.4421969680963756E-2</v>
      </c>
      <c r="K660" s="4">
        <f t="shared" si="170"/>
        <v>-8.0121489914331059E-3</v>
      </c>
      <c r="L660">
        <f t="shared" si="173"/>
        <v>-2.1710409779896835</v>
      </c>
      <c r="M660">
        <f>RSQ($D$3:D660,$B$3:B660)</f>
        <v>5.4569790172215818E-2</v>
      </c>
      <c r="N660">
        <v>628</v>
      </c>
      <c r="O660" t="str">
        <f t="shared" si="171"/>
        <v>buyY</v>
      </c>
      <c r="P660" t="str">
        <f t="shared" si="175"/>
        <v/>
      </c>
      <c r="Q660">
        <f t="shared" si="176"/>
        <v>-15</v>
      </c>
      <c r="R660">
        <f t="shared" si="177"/>
        <v>-5</v>
      </c>
      <c r="S660">
        <f t="shared" si="178"/>
        <v>15</v>
      </c>
      <c r="T660">
        <f t="shared" si="179"/>
        <v>5</v>
      </c>
      <c r="U660">
        <f t="shared" si="174"/>
        <v>30</v>
      </c>
      <c r="V660">
        <f t="shared" si="180"/>
        <v>-15</v>
      </c>
      <c r="W660">
        <f>IF(ABS(V660)&gt;0,V660*(C660-A660),0)</f>
        <v>347.9035485</v>
      </c>
      <c r="X660">
        <f>SUM($W$34:W660)</f>
        <v>535.92513929999996</v>
      </c>
      <c r="Y660">
        <f>IF(P660="close",X660,0)</f>
        <v>0</v>
      </c>
      <c r="Z660">
        <f t="shared" si="181"/>
        <v>30</v>
      </c>
    </row>
    <row r="661" spans="1:26">
      <c r="A661">
        <v>125.9169771</v>
      </c>
      <c r="B661" s="2">
        <f t="shared" si="182"/>
        <v>7.369992431415181E-3</v>
      </c>
      <c r="C661">
        <v>103.5794257</v>
      </c>
      <c r="D661" s="3">
        <f t="shared" si="183"/>
        <v>1.7457741434389999E-2</v>
      </c>
      <c r="E661" s="3">
        <f t="shared" si="166"/>
        <v>1.463733398305728E-2</v>
      </c>
      <c r="F661" s="3">
        <f>STDEV($E$3:E661)</f>
        <v>1.275801715594206E-2</v>
      </c>
      <c r="G661" s="11">
        <f t="shared" si="172"/>
        <v>1.147304773472571</v>
      </c>
      <c r="H661" s="3">
        <f t="shared" si="167"/>
        <v>-1.8983014326760324E-3</v>
      </c>
      <c r="I661" s="5">
        <f t="shared" si="168"/>
        <v>0.64025966483966479</v>
      </c>
      <c r="J661" s="6">
        <f t="shared" si="169"/>
        <v>1.4886575497759489E-2</v>
      </c>
      <c r="K661" s="4">
        <f t="shared" si="170"/>
        <v>2.8204074513327178E-3</v>
      </c>
      <c r="L661">
        <f t="shared" si="173"/>
        <v>1.147304773472571</v>
      </c>
      <c r="M661">
        <f>RSQ($D$3:D661,$B$3:B661)</f>
        <v>5.4930608778377042E-2</v>
      </c>
      <c r="N661">
        <v>629</v>
      </c>
      <c r="O661" t="str">
        <f t="shared" si="171"/>
        <v/>
      </c>
      <c r="P661" t="str">
        <f t="shared" si="175"/>
        <v>close</v>
      </c>
      <c r="Q661">
        <f t="shared" si="176"/>
        <v>0</v>
      </c>
      <c r="R661">
        <f t="shared" si="177"/>
        <v>0</v>
      </c>
      <c r="S661">
        <f t="shared" si="178"/>
        <v>0</v>
      </c>
      <c r="T661">
        <f t="shared" si="179"/>
        <v>0</v>
      </c>
      <c r="U661">
        <f t="shared" si="174"/>
        <v>0</v>
      </c>
      <c r="V661">
        <f t="shared" si="180"/>
        <v>15</v>
      </c>
      <c r="W661">
        <f>IF(ABS(V661)&gt;0,V661*(C661-A661),0)</f>
        <v>-335.06327099999993</v>
      </c>
      <c r="X661">
        <f>SUM($W$34:W661)</f>
        <v>200.86186830000003</v>
      </c>
      <c r="Y661">
        <f>IF(P661="close",X661,0)</f>
        <v>200.86186830000003</v>
      </c>
      <c r="Z661">
        <f t="shared" si="181"/>
        <v>30</v>
      </c>
    </row>
    <row r="662" spans="1:26">
      <c r="A662">
        <v>127.2136726</v>
      </c>
      <c r="B662" s="2">
        <f t="shared" si="182"/>
        <v>1.0298019614703715E-2</v>
      </c>
      <c r="C662">
        <v>104.1178645</v>
      </c>
      <c r="D662" s="3">
        <f t="shared" si="183"/>
        <v>5.1983180671370957E-3</v>
      </c>
      <c r="E662" s="3">
        <f t="shared" si="166"/>
        <v>1.1107625946523564E-5</v>
      </c>
      <c r="F662" s="3">
        <f>STDEV($E$3:E662)</f>
        <v>1.2748333946071076E-2</v>
      </c>
      <c r="G662" s="11">
        <f t="shared" si="172"/>
        <v>8.7130020232540554E-4</v>
      </c>
      <c r="H662" s="3">
        <f t="shared" si="167"/>
        <v>-1.1789951339319365E-3</v>
      </c>
      <c r="I662" s="5">
        <f t="shared" si="168"/>
        <v>0.61819707218587105</v>
      </c>
      <c r="J662" s="6">
        <f t="shared" si="169"/>
        <v>1.4216425174408048E-2</v>
      </c>
      <c r="K662" s="4">
        <f t="shared" si="170"/>
        <v>5.1872104411905722E-3</v>
      </c>
      <c r="L662">
        <f t="shared" si="173"/>
        <v>8.7130020232540554E-4</v>
      </c>
      <c r="M662">
        <f>RSQ($D$3:D662,$B$3:B662)</f>
        <v>5.5081855547217964E-2</v>
      </c>
      <c r="N662">
        <v>630</v>
      </c>
      <c r="O662" t="str">
        <f t="shared" si="171"/>
        <v/>
      </c>
      <c r="P662" t="str">
        <f t="shared" si="175"/>
        <v/>
      </c>
      <c r="Q662">
        <f t="shared" si="176"/>
        <v>0</v>
      </c>
      <c r="R662">
        <f t="shared" si="177"/>
        <v>0</v>
      </c>
      <c r="S662">
        <f t="shared" si="178"/>
        <v>0</v>
      </c>
      <c r="T662">
        <f t="shared" si="179"/>
        <v>0</v>
      </c>
      <c r="U662">
        <f t="shared" si="174"/>
        <v>0</v>
      </c>
      <c r="V662">
        <f t="shared" si="180"/>
        <v>0</v>
      </c>
      <c r="W662">
        <f>IF(ABS(V662)&gt;0,V662*(C662-A662),0)</f>
        <v>0</v>
      </c>
      <c r="X662">
        <f>SUM($W$34:W662)</f>
        <v>200.86186830000003</v>
      </c>
      <c r="Y662">
        <f>IF(P662="close",X662,0)</f>
        <v>0</v>
      </c>
      <c r="Z662">
        <f t="shared" si="181"/>
        <v>0</v>
      </c>
    </row>
    <row r="663" spans="1:26">
      <c r="A663">
        <v>126.0726368</v>
      </c>
      <c r="B663" s="2">
        <f t="shared" si="182"/>
        <v>-8.9694431162896677E-3</v>
      </c>
      <c r="C663">
        <v>103.778926</v>
      </c>
      <c r="D663" s="3">
        <f t="shared" si="183"/>
        <v>-3.2553347269238084E-3</v>
      </c>
      <c r="E663" s="3">
        <f t="shared" si="166"/>
        <v>3.1076104309347408E-3</v>
      </c>
      <c r="F663" s="3">
        <f>STDEV($E$3:E663)</f>
        <v>1.2739268012783756E-2</v>
      </c>
      <c r="G663" s="11">
        <f t="shared" si="172"/>
        <v>0.24393948128073589</v>
      </c>
      <c r="H663" s="3">
        <f t="shared" si="167"/>
        <v>-9.3709808218719718E-4</v>
      </c>
      <c r="I663" s="5">
        <f t="shared" si="168"/>
        <v>0.60492574681892042</v>
      </c>
      <c r="J663" s="6">
        <f t="shared" si="169"/>
        <v>1.4122290543288058E-2</v>
      </c>
      <c r="K663" s="4">
        <f t="shared" si="170"/>
        <v>-6.3629451578585492E-3</v>
      </c>
      <c r="L663">
        <f t="shared" si="173"/>
        <v>0.24393948128073589</v>
      </c>
      <c r="M663">
        <f>RSQ($D$3:D663,$B$3:B663)</f>
        <v>5.5166475369437737E-2</v>
      </c>
      <c r="N663">
        <v>631</v>
      </c>
      <c r="O663" t="str">
        <f t="shared" si="171"/>
        <v/>
      </c>
      <c r="P663" t="str">
        <f t="shared" si="175"/>
        <v/>
      </c>
      <c r="Q663">
        <f t="shared" si="176"/>
        <v>0</v>
      </c>
      <c r="R663">
        <f t="shared" si="177"/>
        <v>0</v>
      </c>
      <c r="S663">
        <f t="shared" si="178"/>
        <v>0</v>
      </c>
      <c r="T663">
        <f t="shared" si="179"/>
        <v>0</v>
      </c>
      <c r="U663">
        <f t="shared" si="174"/>
        <v>0</v>
      </c>
      <c r="V663">
        <f t="shared" si="180"/>
        <v>0</v>
      </c>
      <c r="W663">
        <f>IF(ABS(V663)&gt;0,V663*(C663-A663),0)</f>
        <v>0</v>
      </c>
      <c r="X663">
        <f>SUM($W$34:W663)</f>
        <v>200.86186830000003</v>
      </c>
      <c r="Y663">
        <f>IF(P663="close",X663,0)</f>
        <v>0</v>
      </c>
      <c r="Z663">
        <f t="shared" si="181"/>
        <v>0</v>
      </c>
    </row>
    <row r="664" spans="1:26">
      <c r="A664">
        <v>129.50744330000001</v>
      </c>
      <c r="B664" s="2">
        <f t="shared" si="182"/>
        <v>2.7244662975114419E-2</v>
      </c>
      <c r="C664">
        <v>103.4129696</v>
      </c>
      <c r="D664" s="3">
        <f t="shared" si="183"/>
        <v>-3.5263074508980921E-3</v>
      </c>
      <c r="E664" s="3">
        <f t="shared" si="166"/>
        <v>-1.6208380983438599E-2</v>
      </c>
      <c r="F664" s="3">
        <f>STDEV($E$3:E664)</f>
        <v>1.2745101284003621E-2</v>
      </c>
      <c r="G664" s="11">
        <f t="shared" si="172"/>
        <v>-1.2717341841591907</v>
      </c>
      <c r="H664" s="3">
        <f t="shared" si="167"/>
        <v>-1.2481951744674055E-3</v>
      </c>
      <c r="I664" s="5">
        <f t="shared" si="168"/>
        <v>0.51130266209319508</v>
      </c>
      <c r="J664" s="6">
        <f t="shared" si="169"/>
        <v>1.4056783872612888E-2</v>
      </c>
      <c r="K664" s="4">
        <f t="shared" si="170"/>
        <v>1.2682073532540507E-2</v>
      </c>
      <c r="L664">
        <f t="shared" si="173"/>
        <v>-1.2717341841591907</v>
      </c>
      <c r="M664">
        <f>RSQ($D$3:D664,$B$3:B664)</f>
        <v>5.4327278992076213E-2</v>
      </c>
      <c r="N664">
        <v>632</v>
      </c>
      <c r="O664" t="str">
        <f t="shared" si="171"/>
        <v/>
      </c>
      <c r="P664" t="str">
        <f t="shared" si="175"/>
        <v/>
      </c>
      <c r="Q664">
        <f t="shared" si="176"/>
        <v>0</v>
      </c>
      <c r="R664">
        <f t="shared" si="177"/>
        <v>0</v>
      </c>
      <c r="S664">
        <f t="shared" si="178"/>
        <v>0</v>
      </c>
      <c r="T664">
        <f t="shared" si="179"/>
        <v>0</v>
      </c>
      <c r="U664">
        <f t="shared" si="174"/>
        <v>0</v>
      </c>
      <c r="V664">
        <f t="shared" si="180"/>
        <v>0</v>
      </c>
      <c r="W664">
        <f>IF(ABS(V664)&gt;0,V664*(C664-A664),0)</f>
        <v>0</v>
      </c>
      <c r="X664">
        <f>SUM($W$34:W664)</f>
        <v>200.86186830000003</v>
      </c>
      <c r="Y664">
        <f>IF(P664="close",X664,0)</f>
        <v>0</v>
      </c>
      <c r="Z664">
        <f t="shared" si="181"/>
        <v>0</v>
      </c>
    </row>
    <row r="665" spans="1:26">
      <c r="A665">
        <v>130.04395070000001</v>
      </c>
      <c r="B665" s="2">
        <f t="shared" si="182"/>
        <v>4.1426761762040354E-3</v>
      </c>
      <c r="C665">
        <v>101.38669729999999</v>
      </c>
      <c r="D665" s="3">
        <f t="shared" si="183"/>
        <v>-1.959398620731613E-2</v>
      </c>
      <c r="E665" s="3">
        <f t="shared" si="166"/>
        <v>-1.9745770099566077E-2</v>
      </c>
      <c r="F665" s="3">
        <f>STDEV($E$3:E665)</f>
        <v>1.2758354740299217E-2</v>
      </c>
      <c r="G665" s="11">
        <f t="shared" si="172"/>
        <v>-1.5476737009981418</v>
      </c>
      <c r="H665" s="3">
        <f t="shared" si="167"/>
        <v>-1.9019839168902561E-3</v>
      </c>
      <c r="I665" s="5">
        <f t="shared" si="168"/>
        <v>0.49575871291539964</v>
      </c>
      <c r="J665" s="6">
        <f t="shared" si="169"/>
        <v>1.4429566735955768E-2</v>
      </c>
      <c r="K665" s="4">
        <f t="shared" si="170"/>
        <v>1.5178389224994597E-4</v>
      </c>
      <c r="L665">
        <f t="shared" si="173"/>
        <v>-1.5476737009981418</v>
      </c>
      <c r="M665">
        <f>RSQ($D$3:D665,$B$3:B665)</f>
        <v>5.3829232275476251E-2</v>
      </c>
      <c r="N665">
        <v>633</v>
      </c>
      <c r="O665" t="str">
        <f t="shared" si="171"/>
        <v>buyY</v>
      </c>
      <c r="P665" t="str">
        <f t="shared" si="175"/>
        <v/>
      </c>
      <c r="Q665">
        <f t="shared" si="176"/>
        <v>-10</v>
      </c>
      <c r="R665">
        <f t="shared" si="177"/>
        <v>0</v>
      </c>
      <c r="S665">
        <f t="shared" si="178"/>
        <v>10</v>
      </c>
      <c r="T665">
        <f t="shared" si="179"/>
        <v>0</v>
      </c>
      <c r="U665">
        <f t="shared" si="174"/>
        <v>20</v>
      </c>
      <c r="V665">
        <f t="shared" si="180"/>
        <v>-10</v>
      </c>
      <c r="W665">
        <f>IF(ABS(V665)&gt;0,V665*(C665-A665),0)</f>
        <v>286.57253400000013</v>
      </c>
      <c r="X665">
        <f>SUM($W$34:W665)</f>
        <v>487.43440230000016</v>
      </c>
      <c r="Y665">
        <f>IF(P665="close",X665,0)</f>
        <v>0</v>
      </c>
      <c r="Z665">
        <f t="shared" si="181"/>
        <v>20</v>
      </c>
    </row>
    <row r="666" spans="1:26">
      <c r="A666">
        <v>132.0133654</v>
      </c>
      <c r="B666" s="2">
        <f t="shared" si="182"/>
        <v>1.5144223852005652E-2</v>
      </c>
      <c r="C666">
        <v>102.24882940000001</v>
      </c>
      <c r="D666" s="3">
        <f t="shared" si="183"/>
        <v>8.50340451912532E-3</v>
      </c>
      <c r="E666" s="3">
        <f t="shared" si="166"/>
        <v>2.827591773071186E-3</v>
      </c>
      <c r="F666" s="3">
        <f>STDEV($E$3:E666)</f>
        <v>1.2749238644716606E-2</v>
      </c>
      <c r="G666" s="11">
        <f t="shared" si="172"/>
        <v>0.22178514747960767</v>
      </c>
      <c r="H666" s="3">
        <f t="shared" si="167"/>
        <v>-2.3622801349693656E-3</v>
      </c>
      <c r="I666" s="5">
        <f t="shared" si="168"/>
        <v>0.53076955013174609</v>
      </c>
      <c r="J666" s="6">
        <f t="shared" si="169"/>
        <v>1.4388454455235088E-2</v>
      </c>
      <c r="K666" s="4">
        <f t="shared" si="170"/>
        <v>5.675812746054134E-3</v>
      </c>
      <c r="L666">
        <f t="shared" si="173"/>
        <v>0.22178514747960767</v>
      </c>
      <c r="M666">
        <f>RSQ($D$3:D666,$B$3:B666)</f>
        <v>5.4208834048612306E-2</v>
      </c>
      <c r="N666">
        <v>634</v>
      </c>
      <c r="O666" t="str">
        <f t="shared" si="171"/>
        <v/>
      </c>
      <c r="P666" t="str">
        <f t="shared" si="175"/>
        <v>close</v>
      </c>
      <c r="Q666">
        <f t="shared" si="176"/>
        <v>0</v>
      </c>
      <c r="R666">
        <f t="shared" si="177"/>
        <v>0</v>
      </c>
      <c r="S666">
        <f t="shared" si="178"/>
        <v>0</v>
      </c>
      <c r="T666">
        <f t="shared" si="179"/>
        <v>0</v>
      </c>
      <c r="U666">
        <f t="shared" si="174"/>
        <v>0</v>
      </c>
      <c r="V666">
        <f t="shared" si="180"/>
        <v>10</v>
      </c>
      <c r="W666">
        <f>IF(ABS(V666)&gt;0,V666*(C666-A666),0)</f>
        <v>-297.64535999999993</v>
      </c>
      <c r="X666">
        <f>SUM($W$34:W666)</f>
        <v>189.78904230000023</v>
      </c>
      <c r="Y666">
        <f>IF(P666="close",X666,0)</f>
        <v>189.78904230000023</v>
      </c>
      <c r="Z666">
        <f t="shared" si="181"/>
        <v>20</v>
      </c>
    </row>
    <row r="667" spans="1:26">
      <c r="A667">
        <v>133.97316000000001</v>
      </c>
      <c r="B667" s="2">
        <f t="shared" si="182"/>
        <v>1.4845425643546311E-2</v>
      </c>
      <c r="C667">
        <v>102.37694190000001</v>
      </c>
      <c r="D667" s="3">
        <f t="shared" si="183"/>
        <v>1.252948329597212E-3</v>
      </c>
      <c r="E667" s="3">
        <f t="shared" si="166"/>
        <v>-3.5325506664737787E-3</v>
      </c>
      <c r="F667" s="3">
        <f>STDEV($E$3:E667)</f>
        <v>1.2740328356713775E-2</v>
      </c>
      <c r="G667" s="11">
        <f t="shared" si="172"/>
        <v>-0.27727312574422225</v>
      </c>
      <c r="H667" s="3">
        <f t="shared" si="167"/>
        <v>-2.9858625567516866E-3</v>
      </c>
      <c r="I667" s="5">
        <f t="shared" si="168"/>
        <v>0.52348526336805223</v>
      </c>
      <c r="J667" s="6">
        <f t="shared" si="169"/>
        <v>1.4150326584635043E-2</v>
      </c>
      <c r="K667" s="4">
        <f t="shared" si="170"/>
        <v>4.7854989960709905E-3</v>
      </c>
      <c r="L667">
        <f t="shared" si="173"/>
        <v>-0.27727312574422225</v>
      </c>
      <c r="M667">
        <f>RSQ($D$3:D667,$B$3:B667)</f>
        <v>5.4164351368908556E-2</v>
      </c>
      <c r="N667">
        <v>635</v>
      </c>
      <c r="O667" t="str">
        <f t="shared" si="171"/>
        <v/>
      </c>
      <c r="P667" t="str">
        <f t="shared" si="175"/>
        <v/>
      </c>
      <c r="Q667">
        <f t="shared" si="176"/>
        <v>0</v>
      </c>
      <c r="R667">
        <f t="shared" si="177"/>
        <v>0</v>
      </c>
      <c r="S667">
        <f t="shared" si="178"/>
        <v>0</v>
      </c>
      <c r="T667">
        <f t="shared" si="179"/>
        <v>0</v>
      </c>
      <c r="U667">
        <f t="shared" si="174"/>
        <v>0</v>
      </c>
      <c r="V667">
        <f t="shared" si="180"/>
        <v>0</v>
      </c>
      <c r="W667">
        <f>IF(ABS(V667)&gt;0,V667*(C667-A667),0)</f>
        <v>0</v>
      </c>
      <c r="X667">
        <f>SUM($W$34:W667)</f>
        <v>189.78904230000023</v>
      </c>
      <c r="Y667">
        <f>IF(P667="close",X667,0)</f>
        <v>0</v>
      </c>
      <c r="Z667">
        <f t="shared" si="181"/>
        <v>0</v>
      </c>
    </row>
    <row r="668" spans="1:26">
      <c r="A668">
        <v>134.55853010000001</v>
      </c>
      <c r="B668" s="2">
        <f t="shared" si="182"/>
        <v>4.3693087481104856E-3</v>
      </c>
      <c r="C668">
        <v>101.8162114</v>
      </c>
      <c r="D668" s="3">
        <f t="shared" si="183"/>
        <v>-5.4771171085352113E-3</v>
      </c>
      <c r="E668" s="3">
        <f t="shared" si="166"/>
        <v>-4.6160495096367266E-3</v>
      </c>
      <c r="F668" s="3">
        <f>STDEV($E$3:E668)</f>
        <v>1.2731943222322179E-2</v>
      </c>
      <c r="G668" s="11">
        <f t="shared" si="172"/>
        <v>-0.36255655786649083</v>
      </c>
      <c r="H668" s="3">
        <f t="shared" si="167"/>
        <v>-3.1364014678060366E-3</v>
      </c>
      <c r="I668" s="5">
        <f t="shared" si="168"/>
        <v>0.52075373933955194</v>
      </c>
      <c r="J668" s="6">
        <f t="shared" si="169"/>
        <v>1.4156242815478517E-2</v>
      </c>
      <c r="K668" s="4">
        <f t="shared" si="170"/>
        <v>-8.6106759889848471E-4</v>
      </c>
      <c r="L668">
        <f t="shared" si="173"/>
        <v>-0.36255655786649083</v>
      </c>
      <c r="M668">
        <f>RSQ($D$3:D668,$B$3:B668)</f>
        <v>5.4048985728912709E-2</v>
      </c>
      <c r="N668">
        <v>636</v>
      </c>
      <c r="O668" t="str">
        <f t="shared" si="171"/>
        <v/>
      </c>
      <c r="P668" t="str">
        <f t="shared" si="175"/>
        <v/>
      </c>
      <c r="Q668">
        <f t="shared" si="176"/>
        <v>0</v>
      </c>
      <c r="R668">
        <f t="shared" si="177"/>
        <v>0</v>
      </c>
      <c r="S668">
        <f t="shared" si="178"/>
        <v>0</v>
      </c>
      <c r="T668">
        <f t="shared" si="179"/>
        <v>0</v>
      </c>
      <c r="U668">
        <f t="shared" si="174"/>
        <v>0</v>
      </c>
      <c r="V668">
        <f t="shared" si="180"/>
        <v>0</v>
      </c>
      <c r="W668">
        <f>IF(ABS(V668)&gt;0,V668*(C668-A668),0)</f>
        <v>0</v>
      </c>
      <c r="X668">
        <f>SUM($W$34:W668)</f>
        <v>189.78904230000023</v>
      </c>
      <c r="Y668">
        <f>IF(P668="close",X668,0)</f>
        <v>0</v>
      </c>
      <c r="Z668">
        <f t="shared" si="181"/>
        <v>0</v>
      </c>
    </row>
    <row r="669" spans="1:26">
      <c r="A669">
        <v>130.88077939999999</v>
      </c>
      <c r="B669" s="2">
        <f t="shared" si="182"/>
        <v>-2.7331977372722638E-2</v>
      </c>
      <c r="C669">
        <v>103.113551</v>
      </c>
      <c r="D669" s="3">
        <f t="shared" si="183"/>
        <v>1.2741974801077707E-2</v>
      </c>
      <c r="E669" s="3">
        <f t="shared" si="166"/>
        <v>2.5061691547433148E-2</v>
      </c>
      <c r="F669" s="3">
        <f>STDEV($E$3:E669)</f>
        <v>1.2759678310416625E-2</v>
      </c>
      <c r="G669" s="11">
        <f t="shared" si="172"/>
        <v>1.9641319269760527</v>
      </c>
      <c r="H669" s="3">
        <f t="shared" si="167"/>
        <v>-2.0288381695425378E-3</v>
      </c>
      <c r="I669" s="5">
        <f t="shared" si="168"/>
        <v>0.37651423592510425</v>
      </c>
      <c r="J669" s="6">
        <f t="shared" si="169"/>
        <v>1.4249764548107653E-2</v>
      </c>
      <c r="K669" s="4">
        <f t="shared" si="170"/>
        <v>-1.2319716746355441E-2</v>
      </c>
      <c r="L669">
        <f t="shared" si="173"/>
        <v>1.9641319269760527</v>
      </c>
      <c r="M669">
        <f>RSQ($D$3:D669,$B$3:B669)</f>
        <v>5.206643811417079E-2</v>
      </c>
      <c r="N669">
        <v>637</v>
      </c>
      <c r="O669" t="str">
        <f t="shared" si="171"/>
        <v>sellY</v>
      </c>
      <c r="P669" t="str">
        <f t="shared" si="175"/>
        <v/>
      </c>
      <c r="Q669">
        <f t="shared" si="176"/>
        <v>10</v>
      </c>
      <c r="R669">
        <f t="shared" si="177"/>
        <v>0</v>
      </c>
      <c r="S669">
        <f t="shared" si="178"/>
        <v>-10</v>
      </c>
      <c r="T669">
        <f t="shared" si="179"/>
        <v>0</v>
      </c>
      <c r="U669">
        <f t="shared" si="174"/>
        <v>20</v>
      </c>
      <c r="V669">
        <f t="shared" si="180"/>
        <v>10</v>
      </c>
      <c r="W669">
        <f>IF(ABS(V669)&gt;0,V669*(C669-A669),0)</f>
        <v>-277.67228399999993</v>
      </c>
      <c r="X669">
        <f>SUM($W$34:W669)</f>
        <v>-87.883241699999701</v>
      </c>
      <c r="Y669">
        <f>IF(P669="close",X669,0)</f>
        <v>0</v>
      </c>
      <c r="Z669">
        <f t="shared" si="181"/>
        <v>20</v>
      </c>
    </row>
    <row r="670" spans="1:26">
      <c r="A670">
        <v>131.18344250000001</v>
      </c>
      <c r="B670" s="2">
        <f t="shared" si="182"/>
        <v>2.3125099146530446E-3</v>
      </c>
      <c r="C670">
        <v>100.6277726</v>
      </c>
      <c r="D670" s="3">
        <f t="shared" si="183"/>
        <v>-2.4107194213493829E-2</v>
      </c>
      <c r="E670" s="3">
        <f t="shared" si="166"/>
        <v>-2.2054191309098279E-2</v>
      </c>
      <c r="F670" s="3">
        <f>STDEV($E$3:E670)</f>
        <v>1.2778429343408903E-2</v>
      </c>
      <c r="G670" s="11">
        <f t="shared" si="172"/>
        <v>-1.7258921825532338</v>
      </c>
      <c r="H670" s="3">
        <f t="shared" si="167"/>
        <v>-2.9128391994432761E-3</v>
      </c>
      <c r="I670" s="5">
        <f t="shared" si="168"/>
        <v>0.37181950641570821</v>
      </c>
      <c r="J670" s="6">
        <f t="shared" si="169"/>
        <v>1.4806351069599448E-2</v>
      </c>
      <c r="K670" s="4">
        <f t="shared" si="170"/>
        <v>-2.0530029043955497E-3</v>
      </c>
      <c r="L670">
        <f t="shared" si="173"/>
        <v>-1.7258921825532338</v>
      </c>
      <c r="M670">
        <f>RSQ($D$3:D670,$B$3:B670)</f>
        <v>5.1623538655799814E-2</v>
      </c>
      <c r="N670">
        <v>638</v>
      </c>
      <c r="O670" t="str">
        <f t="shared" si="171"/>
        <v>buyY</v>
      </c>
      <c r="P670" t="str">
        <f t="shared" si="175"/>
        <v>close&amp;buy</v>
      </c>
      <c r="Q670">
        <f t="shared" si="176"/>
        <v>-10</v>
      </c>
      <c r="R670">
        <f t="shared" si="177"/>
        <v>0</v>
      </c>
      <c r="S670">
        <f t="shared" si="178"/>
        <v>10</v>
      </c>
      <c r="T670">
        <f t="shared" si="179"/>
        <v>0</v>
      </c>
      <c r="U670">
        <f t="shared" si="174"/>
        <v>20</v>
      </c>
      <c r="V670">
        <f t="shared" si="180"/>
        <v>-20</v>
      </c>
      <c r="W670">
        <f>IF(ABS(V670)&gt;0,V670*(C670-A670),0)</f>
        <v>611.11339800000019</v>
      </c>
      <c r="X670">
        <f>SUM($W$34:W670)</f>
        <v>523.23015630000054</v>
      </c>
      <c r="Y670">
        <f>IF(P670="close",X670,0)</f>
        <v>0</v>
      </c>
      <c r="Z670">
        <f t="shared" si="181"/>
        <v>0</v>
      </c>
    </row>
    <row r="671" spans="1:26">
      <c r="A671">
        <v>131.52037849999999</v>
      </c>
      <c r="B671" s="2">
        <f t="shared" si="182"/>
        <v>2.5684338936293742E-3</v>
      </c>
      <c r="C671">
        <v>99.384506459999997</v>
      </c>
      <c r="D671" s="3">
        <f t="shared" si="183"/>
        <v>-1.235509947081948E-2</v>
      </c>
      <c r="E671" s="3">
        <f t="shared" si="166"/>
        <v>-9.9505716027330562E-3</v>
      </c>
      <c r="F671" s="3">
        <f>STDEV($E$3:E671)</f>
        <v>1.2774526362833535E-2</v>
      </c>
      <c r="G671" s="11">
        <f t="shared" si="172"/>
        <v>-0.77893859389444375</v>
      </c>
      <c r="H671" s="3">
        <f t="shared" si="167"/>
        <v>-3.3366385331305964E-3</v>
      </c>
      <c r="I671" s="5">
        <f t="shared" si="168"/>
        <v>0.36291012486485952</v>
      </c>
      <c r="J671" s="6">
        <f t="shared" si="169"/>
        <v>1.4852720824694347E-2</v>
      </c>
      <c r="K671" s="4">
        <f t="shared" si="170"/>
        <v>-2.4045278680864231E-3</v>
      </c>
      <c r="L671">
        <f t="shared" si="173"/>
        <v>-0.77893859389444375</v>
      </c>
      <c r="M671">
        <f>RSQ($D$3:D671,$B$3:B671)</f>
        <v>5.1446237717561898E-2</v>
      </c>
      <c r="N671">
        <v>639</v>
      </c>
      <c r="O671" t="str">
        <f t="shared" si="171"/>
        <v/>
      </c>
      <c r="P671" t="str">
        <f t="shared" si="175"/>
        <v>buyhold</v>
      </c>
      <c r="Q671">
        <f t="shared" si="176"/>
        <v>-10</v>
      </c>
      <c r="R671">
        <f t="shared" si="177"/>
        <v>0</v>
      </c>
      <c r="S671">
        <f t="shared" si="178"/>
        <v>10</v>
      </c>
      <c r="T671">
        <f t="shared" si="179"/>
        <v>0</v>
      </c>
      <c r="U671">
        <f t="shared" si="174"/>
        <v>20</v>
      </c>
      <c r="V671">
        <f t="shared" si="180"/>
        <v>0</v>
      </c>
      <c r="W671">
        <f>IF(ABS(V671)&gt;0,V671*(C671-A671),0)</f>
        <v>0</v>
      </c>
      <c r="X671">
        <f>SUM($W$34:W671)</f>
        <v>523.23015630000054</v>
      </c>
      <c r="Y671">
        <f>IF(P671="close",X671,0)</f>
        <v>0</v>
      </c>
      <c r="Z671">
        <f t="shared" si="181"/>
        <v>0</v>
      </c>
    </row>
    <row r="672" spans="1:26">
      <c r="A672">
        <v>129.53394800000001</v>
      </c>
      <c r="B672" s="2">
        <f t="shared" si="182"/>
        <v>-1.5103594763453203E-2</v>
      </c>
      <c r="C672">
        <v>98.621768250000002</v>
      </c>
      <c r="D672" s="3">
        <f t="shared" si="183"/>
        <v>-7.6746188834471863E-3</v>
      </c>
      <c r="E672" s="3">
        <f t="shared" si="166"/>
        <v>1.0722536627946824E-3</v>
      </c>
      <c r="F672" s="3">
        <f>STDEV($E$3:E672)</f>
        <v>1.2765059253364802E-2</v>
      </c>
      <c r="G672" s="11">
        <f t="shared" si="172"/>
        <v>8.3999113636079842E-2</v>
      </c>
      <c r="H672" s="3">
        <f t="shared" si="167"/>
        <v>-3.369136850319593E-3</v>
      </c>
      <c r="I672" s="5">
        <f t="shared" si="168"/>
        <v>0.35605667260982177</v>
      </c>
      <c r="J672" s="6">
        <f t="shared" si="169"/>
        <v>1.4835520254140557E-2</v>
      </c>
      <c r="K672" s="4">
        <f t="shared" si="170"/>
        <v>-8.7468725462418687E-3</v>
      </c>
      <c r="L672">
        <f t="shared" si="173"/>
        <v>8.3999113636079842E-2</v>
      </c>
      <c r="M672">
        <f>RSQ($D$3:D672,$B$3:B672)</f>
        <v>5.1797450746706941E-2</v>
      </c>
      <c r="N672">
        <v>640</v>
      </c>
      <c r="O672" t="str">
        <f t="shared" si="171"/>
        <v/>
      </c>
      <c r="P672" t="str">
        <f t="shared" si="175"/>
        <v>close</v>
      </c>
      <c r="Q672">
        <f t="shared" si="176"/>
        <v>0</v>
      </c>
      <c r="R672">
        <f t="shared" si="177"/>
        <v>0</v>
      </c>
      <c r="S672">
        <f t="shared" si="178"/>
        <v>0</v>
      </c>
      <c r="T672">
        <f t="shared" si="179"/>
        <v>0</v>
      </c>
      <c r="U672">
        <f t="shared" si="174"/>
        <v>0</v>
      </c>
      <c r="V672">
        <f t="shared" si="180"/>
        <v>10</v>
      </c>
      <c r="W672">
        <f>IF(ABS(V672)&gt;0,V672*(C672-A672),0)</f>
        <v>-309.12179750000007</v>
      </c>
      <c r="X672">
        <f>SUM($W$34:W672)</f>
        <v>214.10835880000047</v>
      </c>
      <c r="Y672">
        <f>IF(P672="close",X672,0)</f>
        <v>214.10835880000047</v>
      </c>
      <c r="Z672">
        <f t="shared" si="181"/>
        <v>20</v>
      </c>
    </row>
    <row r="673" spans="1:26">
      <c r="A673">
        <v>126.9525738</v>
      </c>
      <c r="B673" s="2">
        <f t="shared" si="182"/>
        <v>-1.9928167402108465E-2</v>
      </c>
      <c r="C673">
        <v>98.711065070000004</v>
      </c>
      <c r="D673" s="3">
        <f t="shared" si="183"/>
        <v>9.0544736303692537E-4</v>
      </c>
      <c r="E673" s="3">
        <f t="shared" ref="E673:E736" si="184">D673-K673</f>
        <v>1.0410236979267455E-2</v>
      </c>
      <c r="F673" s="3">
        <f>STDEV($E$3:E673)</f>
        <v>1.2762010827516886E-2</v>
      </c>
      <c r="G673" s="11">
        <f t="shared" si="172"/>
        <v>0.81572074494885716</v>
      </c>
      <c r="H673" s="3">
        <f t="shared" ref="H673:H736" si="185">yint(B644:B673,D644:D673)</f>
        <v>-3.2894991044379509E-3</v>
      </c>
      <c r="I673" s="5">
        <f t="shared" ref="I673:I736" si="186">MyReg(B644:B673,D644:D673)</f>
        <v>0.31188470000181656</v>
      </c>
      <c r="J673" s="6">
        <f t="shared" ref="J673:J736" si="187">STDEV(D644:D673)</f>
        <v>1.4744597157266389E-2</v>
      </c>
      <c r="K673" s="4">
        <f t="shared" ref="K673:K736" si="188">H673+B673*I673</f>
        <v>-9.5047896162305297E-3</v>
      </c>
      <c r="L673">
        <f t="shared" si="173"/>
        <v>0.81572074494885716</v>
      </c>
      <c r="M673">
        <f>RSQ($D$3:D673,$B$3:B673)</f>
        <v>5.1510341379851249E-2</v>
      </c>
      <c r="N673">
        <v>641</v>
      </c>
      <c r="O673" t="str">
        <f t="shared" ref="O673:O736" si="189">IF(L673&gt;1.5,"sellY",IF(L673&lt;-1.5,"buyY",""))</f>
        <v/>
      </c>
      <c r="P673" t="str">
        <f t="shared" si="175"/>
        <v/>
      </c>
      <c r="Q673">
        <f t="shared" si="176"/>
        <v>0</v>
      </c>
      <c r="R673">
        <f t="shared" si="177"/>
        <v>0</v>
      </c>
      <c r="S673">
        <f t="shared" si="178"/>
        <v>0</v>
      </c>
      <c r="T673">
        <f t="shared" si="179"/>
        <v>0</v>
      </c>
      <c r="U673">
        <f t="shared" si="174"/>
        <v>0</v>
      </c>
      <c r="V673">
        <f t="shared" si="180"/>
        <v>0</v>
      </c>
      <c r="W673">
        <f>IF(ABS(V673)&gt;0,V673*(C673-A673),0)</f>
        <v>0</v>
      </c>
      <c r="X673">
        <f>SUM($W$34:W673)</f>
        <v>214.10835880000047</v>
      </c>
      <c r="Y673">
        <f>IF(P673="close",X673,0)</f>
        <v>0</v>
      </c>
      <c r="Z673">
        <f t="shared" si="181"/>
        <v>0</v>
      </c>
    </row>
    <row r="674" spans="1:26">
      <c r="A674">
        <v>126.9019041</v>
      </c>
      <c r="B674" s="2">
        <f t="shared" si="182"/>
        <v>-3.9912306212731754E-4</v>
      </c>
      <c r="C674">
        <v>99.691597849999994</v>
      </c>
      <c r="D674" s="3">
        <f t="shared" si="183"/>
        <v>9.9333623774057623E-3</v>
      </c>
      <c r="E674" s="3">
        <f t="shared" si="184"/>
        <v>1.2670631609027868E-2</v>
      </c>
      <c r="F674" s="3">
        <f>STDEV($E$3:E674)</f>
        <v>1.2762022179483863E-2</v>
      </c>
      <c r="G674" s="11">
        <f t="shared" ref="G674:G737" si="190">E674/F674</f>
        <v>0.99283886447063896</v>
      </c>
      <c r="H674" s="3">
        <f t="shared" si="185"/>
        <v>-2.6103069544106895E-3</v>
      </c>
      <c r="I674" s="5">
        <f t="shared" si="186"/>
        <v>0.3181030846343717</v>
      </c>
      <c r="J674" s="6">
        <f t="shared" si="187"/>
        <v>1.4907758736253244E-2</v>
      </c>
      <c r="K674" s="4">
        <f t="shared" si="188"/>
        <v>-2.7372692316221052E-3</v>
      </c>
      <c r="L674">
        <f t="shared" ref="L674:L737" si="191">(D674-K674)/F674</f>
        <v>0.99283886447063896</v>
      </c>
      <c r="M674">
        <f>RSQ($D$3:D674,$B$3:B674)</f>
        <v>5.143436867226673E-2</v>
      </c>
      <c r="N674">
        <v>642</v>
      </c>
      <c r="O674" t="str">
        <f t="shared" si="189"/>
        <v/>
      </c>
      <c r="P674" t="str">
        <f t="shared" si="175"/>
        <v/>
      </c>
      <c r="Q674">
        <f t="shared" si="176"/>
        <v>0</v>
      </c>
      <c r="R674">
        <f t="shared" si="177"/>
        <v>0</v>
      </c>
      <c r="S674">
        <f t="shared" si="178"/>
        <v>0</v>
      </c>
      <c r="T674">
        <f t="shared" si="179"/>
        <v>0</v>
      </c>
      <c r="U674">
        <f t="shared" ref="U674:U737" si="192">ABS(Q674)+ABS(S674)</f>
        <v>0</v>
      </c>
      <c r="V674">
        <f t="shared" si="180"/>
        <v>0</v>
      </c>
      <c r="W674">
        <f>IF(ABS(V674)&gt;0,V674*(C674-A674),0)</f>
        <v>0</v>
      </c>
      <c r="X674">
        <f>SUM($W$34:W674)</f>
        <v>214.10835880000047</v>
      </c>
      <c r="Y674">
        <f>IF(P674="close",X674,0)</f>
        <v>0</v>
      </c>
      <c r="Z674">
        <f t="shared" si="181"/>
        <v>0</v>
      </c>
    </row>
    <row r="675" spans="1:26">
      <c r="A675">
        <v>125.9468001</v>
      </c>
      <c r="B675" s="2">
        <f t="shared" si="182"/>
        <v>-7.5263173297018442E-3</v>
      </c>
      <c r="C675">
        <v>97.948611880000001</v>
      </c>
      <c r="D675" s="3">
        <f t="shared" si="183"/>
        <v>-1.7483780053586456E-2</v>
      </c>
      <c r="E675" s="3">
        <f t="shared" si="184"/>
        <v>-1.2531351960450184E-2</v>
      </c>
      <c r="F675" s="3">
        <f>STDEV($E$3:E675)</f>
        <v>1.2761538308144266E-2</v>
      </c>
      <c r="G675" s="11">
        <f t="shared" si="190"/>
        <v>-0.98196249212783537</v>
      </c>
      <c r="H675" s="3">
        <f t="shared" si="185"/>
        <v>-2.6743267734930676E-3</v>
      </c>
      <c r="I675" s="5">
        <f t="shared" si="186"/>
        <v>0.30268472877869607</v>
      </c>
      <c r="J675" s="6">
        <f t="shared" si="187"/>
        <v>1.4858475605639045E-2</v>
      </c>
      <c r="K675" s="4">
        <f t="shared" si="188"/>
        <v>-4.9524280931362704E-3</v>
      </c>
      <c r="L675">
        <f t="shared" si="191"/>
        <v>-0.98196249212783537</v>
      </c>
      <c r="M675">
        <f>RSQ($D$3:D675,$B$3:B675)</f>
        <v>5.1849074967400544E-2</v>
      </c>
      <c r="N675">
        <v>643</v>
      </c>
      <c r="O675" t="str">
        <f t="shared" si="189"/>
        <v/>
      </c>
      <c r="P675" t="str">
        <f t="shared" ref="P675:P738" si="193">IF(AND(OR(O674="sellY",P674="sellhold"),L675&gt;0.5),"sellhold",IF(AND(OR(O674="sellY",P674="sellhold"),L675&lt;0.5,O675&lt;&gt;"buyY"),"close",IF(AND(OR(O674="sellY",P674="sellhold"),L675&lt;0.5,O675="buyY"),"close&amp;buy",IF(AND(OR(O674="buyY",P674="buyhold"),L675&lt;-0.5),"buyhold",IF(AND(OR(O674="buyY",P674="buyhold"),L675&gt;-0.5,O675&lt;&gt;"sellY"),"close",IF(AND(OR(O674="buyY",P674="buyhold"),L675&gt;-0.5,O675="sellY"),"close&amp;sell",""))))))</f>
        <v/>
      </c>
      <c r="Q675">
        <f t="shared" ref="Q675:Q738" si="194">IF(O675="sellY",MAX(10+R675,Q674),IF(O675="buyY",MIN(-10+R675,Q674),IF(P675="sellhold",Q674+R675,IF(P675="buyhold",Q674+R675,0))))</f>
        <v>0</v>
      </c>
      <c r="R675">
        <f t="shared" ref="R675:R738" si="195">IF(AND(L675&gt;2.5,Q674&lt;15),10,IF(AND(L675&gt;2,Q674&lt;15),5,IF(AND(L675&lt;-2.5,Q674&gt;-15),-10,IF(AND(L675&lt;-2,Q674&gt;-15),-5,0))))</f>
        <v>0</v>
      </c>
      <c r="S675">
        <f t="shared" ref="S675:S738" si="196">IF(O675="sellY",MIN(-10+T675,S674),IF(O675="buyY",MAX(10+T675,S674),IF(P675="sellhold",S674+T675,IF(P675="buyhold",S674+T675,0))))</f>
        <v>0</v>
      </c>
      <c r="T675">
        <f t="shared" ref="T675:T738" si="197">IF(AND(L675&gt;2.5,Q674&lt;15),-10,IF(AND(L675&gt;2,Q674&lt;15),-5,IF(AND(L675&lt;-2.5,Q674&gt;-15),10,IF(AND(L675&lt;-2,Q674&gt;-15),5,0))))</f>
        <v>0</v>
      </c>
      <c r="U675">
        <f t="shared" si="192"/>
        <v>0</v>
      </c>
      <c r="V675">
        <f t="shared" ref="V675:V738" si="198">Q675-Q674</f>
        <v>0</v>
      </c>
      <c r="W675">
        <f>IF(ABS(V675)&gt;0,V675*(C675-A675),0)</f>
        <v>0</v>
      </c>
      <c r="X675">
        <f>SUM($W$34:W675)</f>
        <v>214.10835880000047</v>
      </c>
      <c r="Y675">
        <f>IF(P675="close",X675,0)</f>
        <v>0</v>
      </c>
      <c r="Z675">
        <f t="shared" si="181"/>
        <v>0</v>
      </c>
    </row>
    <row r="676" spans="1:26">
      <c r="A676">
        <v>124.2839979</v>
      </c>
      <c r="B676" s="2">
        <f t="shared" si="182"/>
        <v>-1.32024172005939E-2</v>
      </c>
      <c r="C676">
        <v>99.711688969999997</v>
      </c>
      <c r="D676" s="3">
        <f t="shared" si="183"/>
        <v>1.8000021196420819E-2</v>
      </c>
      <c r="E676" s="3">
        <f t="shared" si="184"/>
        <v>2.2923985031930133E-2</v>
      </c>
      <c r="F676" s="3">
        <f>STDEV($E$3:E676)</f>
        <v>1.2782876159503419E-2</v>
      </c>
      <c r="G676" s="11">
        <f t="shared" si="190"/>
        <v>1.7933354548606273</v>
      </c>
      <c r="H676" s="3">
        <f t="shared" si="185"/>
        <v>-1.6865087247340952E-3</v>
      </c>
      <c r="I676" s="5">
        <f t="shared" si="186"/>
        <v>0.24521684639912639</v>
      </c>
      <c r="J676" s="6">
        <f t="shared" si="187"/>
        <v>1.523841753212055E-2</v>
      </c>
      <c r="K676" s="4">
        <f t="shared" si="188"/>
        <v>-4.9239638355093136E-3</v>
      </c>
      <c r="L676">
        <f t="shared" si="191"/>
        <v>1.7933354548606273</v>
      </c>
      <c r="M676">
        <f>RSQ($D$3:D676,$B$3:B676)</f>
        <v>5.0609120702122888E-2</v>
      </c>
      <c r="N676">
        <v>644</v>
      </c>
      <c r="O676" t="str">
        <f t="shared" si="189"/>
        <v>sellY</v>
      </c>
      <c r="P676" t="str">
        <f t="shared" si="193"/>
        <v/>
      </c>
      <c r="Q676">
        <f t="shared" si="194"/>
        <v>10</v>
      </c>
      <c r="R676">
        <f t="shared" si="195"/>
        <v>0</v>
      </c>
      <c r="S676">
        <f t="shared" si="196"/>
        <v>-10</v>
      </c>
      <c r="T676">
        <f t="shared" si="197"/>
        <v>0</v>
      </c>
      <c r="U676">
        <f t="shared" si="192"/>
        <v>20</v>
      </c>
      <c r="V676">
        <f t="shared" si="198"/>
        <v>10</v>
      </c>
      <c r="W676">
        <f>IF(ABS(V676)&gt;0,V676*(C676-A676),0)</f>
        <v>-245.72308930000005</v>
      </c>
      <c r="X676">
        <f>SUM($W$34:W676)</f>
        <v>-31.614730499999581</v>
      </c>
      <c r="Y676">
        <f>IF(P676="close",X676,0)</f>
        <v>0</v>
      </c>
      <c r="Z676">
        <f t="shared" ref="Z676:Z739" si="199">ABS(U676-U675)</f>
        <v>20</v>
      </c>
    </row>
    <row r="677" spans="1:26">
      <c r="A677">
        <v>125.3678262</v>
      </c>
      <c r="B677" s="2">
        <f t="shared" si="182"/>
        <v>8.7205780173892633E-3</v>
      </c>
      <c r="C677">
        <v>100.4818504</v>
      </c>
      <c r="D677" s="3">
        <f t="shared" si="183"/>
        <v>7.7238831069416369E-3</v>
      </c>
      <c r="E677" s="3">
        <f t="shared" si="184"/>
        <v>8.6734332654071038E-3</v>
      </c>
      <c r="F677" s="3">
        <f>STDEV($E$3:E677)</f>
        <v>1.2777826151002838E-2</v>
      </c>
      <c r="G677" s="11">
        <f t="shared" si="190"/>
        <v>0.67878785975863265</v>
      </c>
      <c r="H677" s="3">
        <f t="shared" si="185"/>
        <v>-2.2632856810941089E-3</v>
      </c>
      <c r="I677" s="5">
        <f t="shared" si="186"/>
        <v>0.15064775752352527</v>
      </c>
      <c r="J677" s="6">
        <f t="shared" si="187"/>
        <v>1.4507190541922899E-2</v>
      </c>
      <c r="K677" s="4">
        <f t="shared" si="188"/>
        <v>-9.495501584654664E-4</v>
      </c>
      <c r="L677">
        <f t="shared" si="191"/>
        <v>0.67878785975863265</v>
      </c>
      <c r="M677">
        <f>RSQ($D$3:D677,$B$3:B677)</f>
        <v>5.0810086084006396E-2</v>
      </c>
      <c r="N677">
        <v>645</v>
      </c>
      <c r="O677" t="str">
        <f t="shared" si="189"/>
        <v/>
      </c>
      <c r="P677" t="str">
        <f t="shared" si="193"/>
        <v>sellhold</v>
      </c>
      <c r="Q677">
        <f t="shared" si="194"/>
        <v>10</v>
      </c>
      <c r="R677">
        <f t="shared" si="195"/>
        <v>0</v>
      </c>
      <c r="S677">
        <f t="shared" si="196"/>
        <v>-10</v>
      </c>
      <c r="T677">
        <f t="shared" si="197"/>
        <v>0</v>
      </c>
      <c r="U677">
        <f t="shared" si="192"/>
        <v>20</v>
      </c>
      <c r="V677">
        <f t="shared" si="198"/>
        <v>0</v>
      </c>
      <c r="W677">
        <f>IF(ABS(V677)&gt;0,V677*(C677-A677),0)</f>
        <v>0</v>
      </c>
      <c r="X677">
        <f>SUM($W$34:W677)</f>
        <v>-31.614730499999581</v>
      </c>
      <c r="Y677">
        <f>IF(P677="close",X677,0)</f>
        <v>0</v>
      </c>
      <c r="Z677">
        <f t="shared" si="199"/>
        <v>0</v>
      </c>
    </row>
    <row r="678" spans="1:26">
      <c r="A678">
        <v>125.26840559999999</v>
      </c>
      <c r="B678" s="2">
        <f t="shared" si="182"/>
        <v>-7.9303121872270263E-4</v>
      </c>
      <c r="C678">
        <v>102.77666069999999</v>
      </c>
      <c r="D678" s="3">
        <f t="shared" si="183"/>
        <v>2.2838057727487815E-2</v>
      </c>
      <c r="E678" s="3">
        <f t="shared" si="184"/>
        <v>2.4476568935908528E-2</v>
      </c>
      <c r="F678" s="3">
        <f>STDEV($E$3:E678)</f>
        <v>1.2803187623171567E-2</v>
      </c>
      <c r="G678" s="11">
        <f t="shared" si="190"/>
        <v>1.9117558577061036</v>
      </c>
      <c r="H678" s="3">
        <f t="shared" si="185"/>
        <v>-1.5203729519033329E-3</v>
      </c>
      <c r="I678" s="5">
        <f t="shared" si="186"/>
        <v>0.14897049917865962</v>
      </c>
      <c r="J678" s="6">
        <f t="shared" si="187"/>
        <v>1.520799814521581E-2</v>
      </c>
      <c r="K678" s="4">
        <f t="shared" si="188"/>
        <v>-1.6385112084207148E-3</v>
      </c>
      <c r="L678">
        <f t="shared" si="191"/>
        <v>1.9117558577061036</v>
      </c>
      <c r="M678">
        <f>RSQ($D$3:D678,$B$3:B678)</f>
        <v>5.048118936460097E-2</v>
      </c>
      <c r="N678">
        <v>646</v>
      </c>
      <c r="O678" t="str">
        <f t="shared" si="189"/>
        <v>sellY</v>
      </c>
      <c r="P678" t="str">
        <f t="shared" si="193"/>
        <v>sellhold</v>
      </c>
      <c r="Q678">
        <f t="shared" si="194"/>
        <v>10</v>
      </c>
      <c r="R678">
        <f t="shared" si="195"/>
        <v>0</v>
      </c>
      <c r="S678">
        <f t="shared" si="196"/>
        <v>-10</v>
      </c>
      <c r="T678">
        <f t="shared" si="197"/>
        <v>0</v>
      </c>
      <c r="U678">
        <f t="shared" si="192"/>
        <v>20</v>
      </c>
      <c r="V678">
        <f t="shared" si="198"/>
        <v>0</v>
      </c>
      <c r="W678">
        <f>IF(ABS(V678)&gt;0,V678*(C678-A678),0)</f>
        <v>0</v>
      </c>
      <c r="X678">
        <f>SUM($W$34:W678)</f>
        <v>-31.614730499999581</v>
      </c>
      <c r="Y678">
        <f>IF(P678="close",X678,0)</f>
        <v>0</v>
      </c>
      <c r="Z678">
        <f t="shared" si="199"/>
        <v>0</v>
      </c>
    </row>
    <row r="679" spans="1:26">
      <c r="A679">
        <v>125.7227603</v>
      </c>
      <c r="B679" s="2">
        <f t="shared" si="182"/>
        <v>3.6270494369572332E-3</v>
      </c>
      <c r="C679">
        <v>102.8213839</v>
      </c>
      <c r="D679" s="3">
        <f t="shared" si="183"/>
        <v>4.3514937822850544E-4</v>
      </c>
      <c r="E679" s="3">
        <f t="shared" si="184"/>
        <v>1.3394054338937993E-3</v>
      </c>
      <c r="F679" s="3">
        <f>STDEV($E$3:E679)</f>
        <v>1.2793821699523882E-2</v>
      </c>
      <c r="G679" s="11">
        <f t="shared" si="190"/>
        <v>0.1046915820269439</v>
      </c>
      <c r="H679" s="3">
        <f t="shared" si="185"/>
        <v>-9.3236507038508794E-4</v>
      </c>
      <c r="I679" s="5">
        <f t="shared" si="186"/>
        <v>7.7498294987054378E-3</v>
      </c>
      <c r="J679" s="6">
        <f t="shared" si="187"/>
        <v>1.4477418177679417E-2</v>
      </c>
      <c r="K679" s="4">
        <f t="shared" si="188"/>
        <v>-9.0425605566529386E-4</v>
      </c>
      <c r="L679">
        <f t="shared" si="191"/>
        <v>0.1046915820269439</v>
      </c>
      <c r="M679">
        <f>RSQ($D$3:D679,$B$3:B679)</f>
        <v>5.0479923585909615E-2</v>
      </c>
      <c r="N679">
        <v>647</v>
      </c>
      <c r="O679" t="str">
        <f t="shared" si="189"/>
        <v/>
      </c>
      <c r="P679" t="str">
        <f t="shared" si="193"/>
        <v>close</v>
      </c>
      <c r="Q679">
        <f t="shared" si="194"/>
        <v>0</v>
      </c>
      <c r="R679">
        <f t="shared" si="195"/>
        <v>0</v>
      </c>
      <c r="S679">
        <f t="shared" si="196"/>
        <v>0</v>
      </c>
      <c r="T679">
        <f t="shared" si="197"/>
        <v>0</v>
      </c>
      <c r="U679">
        <f t="shared" si="192"/>
        <v>0</v>
      </c>
      <c r="V679">
        <f t="shared" si="198"/>
        <v>-10</v>
      </c>
      <c r="W679">
        <f>IF(ABS(V679)&gt;0,V679*(C679-A679),0)</f>
        <v>229.01376400000004</v>
      </c>
      <c r="X679">
        <f>SUM($W$34:W679)</f>
        <v>197.39903350000046</v>
      </c>
      <c r="Y679">
        <f>IF(P679="close",X679,0)</f>
        <v>197.39903350000046</v>
      </c>
      <c r="Z679">
        <f t="shared" si="199"/>
        <v>20</v>
      </c>
    </row>
    <row r="680" spans="1:26">
      <c r="A680">
        <v>123.48400599999999</v>
      </c>
      <c r="B680" s="2">
        <f t="shared" si="182"/>
        <v>-1.7807072439850104E-2</v>
      </c>
      <c r="C680">
        <v>102.1787954</v>
      </c>
      <c r="D680" s="3">
        <f t="shared" si="183"/>
        <v>-6.2495608950853872E-3</v>
      </c>
      <c r="E680" s="3">
        <f t="shared" si="184"/>
        <v>-4.7323030620686924E-3</v>
      </c>
      <c r="F680" s="3">
        <f>STDEV($E$3:E680)</f>
        <v>1.2785648794765228E-2</v>
      </c>
      <c r="G680" s="11">
        <f t="shared" si="190"/>
        <v>-0.37012615769691865</v>
      </c>
      <c r="H680" s="3">
        <f t="shared" si="185"/>
        <v>-1.0992521085461053E-3</v>
      </c>
      <c r="I680" s="5">
        <f t="shared" si="186"/>
        <v>2.3474140731586102E-2</v>
      </c>
      <c r="J680" s="6">
        <f t="shared" si="187"/>
        <v>1.4508255083338256E-2</v>
      </c>
      <c r="K680" s="4">
        <f t="shared" si="188"/>
        <v>-1.5172578330166948E-3</v>
      </c>
      <c r="L680">
        <f t="shared" si="191"/>
        <v>-0.37012615769691865</v>
      </c>
      <c r="M680">
        <f>RSQ($D$3:D680,$B$3:B680)</f>
        <v>5.0769625760863066E-2</v>
      </c>
      <c r="N680">
        <v>648</v>
      </c>
      <c r="O680" t="str">
        <f t="shared" si="189"/>
        <v/>
      </c>
      <c r="P680" t="str">
        <f t="shared" si="193"/>
        <v/>
      </c>
      <c r="Q680">
        <f t="shared" si="194"/>
        <v>0</v>
      </c>
      <c r="R680">
        <f t="shared" si="195"/>
        <v>0</v>
      </c>
      <c r="S680">
        <f t="shared" si="196"/>
        <v>0</v>
      </c>
      <c r="T680">
        <f t="shared" si="197"/>
        <v>0</v>
      </c>
      <c r="U680">
        <f t="shared" si="192"/>
        <v>0</v>
      </c>
      <c r="V680">
        <f t="shared" si="198"/>
        <v>0</v>
      </c>
      <c r="W680">
        <f>IF(ABS(V680)&gt;0,V680*(C680-A680),0)</f>
        <v>0</v>
      </c>
      <c r="X680">
        <f>SUM($W$34:W680)</f>
        <v>197.39903350000046</v>
      </c>
      <c r="Y680">
        <f>IF(P680="close",X680,0)</f>
        <v>0</v>
      </c>
      <c r="Z680">
        <f t="shared" si="199"/>
        <v>0</v>
      </c>
    </row>
    <row r="681" spans="1:26">
      <c r="A681">
        <v>124.2219786</v>
      </c>
      <c r="B681" s="2">
        <f t="shared" si="182"/>
        <v>5.9762606017171671E-3</v>
      </c>
      <c r="C681">
        <v>102.0267716</v>
      </c>
      <c r="D681" s="3">
        <f t="shared" si="183"/>
        <v>-1.4878214154401251E-3</v>
      </c>
      <c r="E681" s="3">
        <f t="shared" si="184"/>
        <v>-1.0535733810605405E-3</v>
      </c>
      <c r="F681" s="3">
        <f>STDEV($E$3:E681)</f>
        <v>1.2776276818148581E-2</v>
      </c>
      <c r="G681" s="11">
        <f t="shared" si="190"/>
        <v>-8.2463255614808634E-2</v>
      </c>
      <c r="H681" s="3">
        <f t="shared" si="185"/>
        <v>-6.8494017863455191E-4</v>
      </c>
      <c r="I681" s="5">
        <f t="shared" si="186"/>
        <v>4.1947994065542518E-2</v>
      </c>
      <c r="J681" s="6">
        <f t="shared" si="187"/>
        <v>1.4341736077793835E-2</v>
      </c>
      <c r="K681" s="4">
        <f t="shared" si="188"/>
        <v>-4.3424803437958461E-4</v>
      </c>
      <c r="L681">
        <f t="shared" si="191"/>
        <v>-8.2463255614808634E-2</v>
      </c>
      <c r="M681">
        <f>RSQ($D$3:D681,$B$3:B681)</f>
        <v>5.0716013957252046E-2</v>
      </c>
      <c r="N681">
        <v>649</v>
      </c>
      <c r="O681" t="str">
        <f t="shared" si="189"/>
        <v/>
      </c>
      <c r="P681" t="str">
        <f t="shared" si="193"/>
        <v/>
      </c>
      <c r="Q681">
        <f t="shared" si="194"/>
        <v>0</v>
      </c>
      <c r="R681">
        <f t="shared" si="195"/>
        <v>0</v>
      </c>
      <c r="S681">
        <f t="shared" si="196"/>
        <v>0</v>
      </c>
      <c r="T681">
        <f t="shared" si="197"/>
        <v>0</v>
      </c>
      <c r="U681">
        <f t="shared" si="192"/>
        <v>0</v>
      </c>
      <c r="V681">
        <f t="shared" si="198"/>
        <v>0</v>
      </c>
      <c r="W681">
        <f>IF(ABS(V681)&gt;0,V681*(C681-A681),0)</f>
        <v>0</v>
      </c>
      <c r="X681">
        <f>SUM($W$34:W681)</f>
        <v>197.39903350000046</v>
      </c>
      <c r="Y681">
        <f>IF(P681="close",X681,0)</f>
        <v>0</v>
      </c>
      <c r="Z681">
        <f t="shared" si="199"/>
        <v>0</v>
      </c>
    </row>
    <row r="682" spans="1:26">
      <c r="A682">
        <v>122.3705011</v>
      </c>
      <c r="B682" s="2">
        <f t="shared" si="182"/>
        <v>-1.4904588711807892E-2</v>
      </c>
      <c r="C682">
        <v>100.3880411</v>
      </c>
      <c r="D682" s="3">
        <f t="shared" si="183"/>
        <v>-1.6061769614986114E-2</v>
      </c>
      <c r="E682" s="3">
        <f t="shared" si="184"/>
        <v>-1.368746282854957E-2</v>
      </c>
      <c r="F682" s="3">
        <f>STDEV($E$3:E682)</f>
        <v>1.2777601911065644E-2</v>
      </c>
      <c r="G682" s="11">
        <f t="shared" si="190"/>
        <v>-1.0712074866486465</v>
      </c>
      <c r="H682" s="3">
        <f t="shared" si="185"/>
        <v>-1.0715952816205817E-3</v>
      </c>
      <c r="I682" s="5">
        <f t="shared" si="186"/>
        <v>8.7403384957809166E-2</v>
      </c>
      <c r="J682" s="6">
        <f t="shared" si="187"/>
        <v>1.4610251383659262E-2</v>
      </c>
      <c r="K682" s="4">
        <f t="shared" si="188"/>
        <v>-2.374306786436544E-3</v>
      </c>
      <c r="L682">
        <f t="shared" si="191"/>
        <v>-1.0712074866486465</v>
      </c>
      <c r="M682">
        <f>RSQ($D$3:D682,$B$3:B682)</f>
        <v>5.1499706904800067E-2</v>
      </c>
      <c r="N682">
        <v>650</v>
      </c>
      <c r="O682" t="str">
        <f t="shared" si="189"/>
        <v/>
      </c>
      <c r="P682" t="str">
        <f t="shared" si="193"/>
        <v/>
      </c>
      <c r="Q682">
        <f t="shared" si="194"/>
        <v>0</v>
      </c>
      <c r="R682">
        <f t="shared" si="195"/>
        <v>0</v>
      </c>
      <c r="S682">
        <f t="shared" si="196"/>
        <v>0</v>
      </c>
      <c r="T682">
        <f t="shared" si="197"/>
        <v>0</v>
      </c>
      <c r="U682">
        <f t="shared" si="192"/>
        <v>0</v>
      </c>
      <c r="V682">
        <f t="shared" si="198"/>
        <v>0</v>
      </c>
      <c r="W682">
        <f>IF(ABS(V682)&gt;0,V682*(C682-A682),0)</f>
        <v>0</v>
      </c>
      <c r="X682">
        <f>SUM($W$34:W682)</f>
        <v>197.39903350000046</v>
      </c>
      <c r="Y682">
        <f>IF(P682="close",X682,0)</f>
        <v>0</v>
      </c>
      <c r="Z682">
        <f t="shared" si="199"/>
        <v>0</v>
      </c>
    </row>
    <row r="683" spans="1:26">
      <c r="A683">
        <v>120.28183869999999</v>
      </c>
      <c r="B683" s="2">
        <f t="shared" si="182"/>
        <v>-1.7068348835910782E-2</v>
      </c>
      <c r="C683">
        <v>100.4858771</v>
      </c>
      <c r="D683" s="3">
        <f t="shared" si="183"/>
        <v>9.7457823589308917E-4</v>
      </c>
      <c r="E683" s="3">
        <f t="shared" si="184"/>
        <v>3.6266110968223523E-3</v>
      </c>
      <c r="F683" s="3">
        <f>STDEV($E$3:E683)</f>
        <v>1.2768980887699096E-2</v>
      </c>
      <c r="G683" s="11">
        <f t="shared" si="190"/>
        <v>0.28401727034582858</v>
      </c>
      <c r="H683" s="3">
        <f t="shared" si="185"/>
        <v>-1.556143564793914E-3</v>
      </c>
      <c r="I683" s="5">
        <f t="shared" si="186"/>
        <v>6.4205935012862148E-2</v>
      </c>
      <c r="J683" s="6">
        <f t="shared" si="187"/>
        <v>1.4281440231394551E-2</v>
      </c>
      <c r="K683" s="4">
        <f t="shared" si="188"/>
        <v>-2.6520328609292631E-3</v>
      </c>
      <c r="L683">
        <f t="shared" si="191"/>
        <v>0.28401727034582858</v>
      </c>
      <c r="M683">
        <f>RSQ($D$3:D683,$B$3:B683)</f>
        <v>5.1281455962693796E-2</v>
      </c>
      <c r="N683">
        <v>651</v>
      </c>
      <c r="O683" t="str">
        <f t="shared" si="189"/>
        <v/>
      </c>
      <c r="P683" t="str">
        <f t="shared" si="193"/>
        <v/>
      </c>
      <c r="Q683">
        <f t="shared" si="194"/>
        <v>0</v>
      </c>
      <c r="R683">
        <f t="shared" si="195"/>
        <v>0</v>
      </c>
      <c r="S683">
        <f t="shared" si="196"/>
        <v>0</v>
      </c>
      <c r="T683">
        <f t="shared" si="197"/>
        <v>0</v>
      </c>
      <c r="U683">
        <f t="shared" si="192"/>
        <v>0</v>
      </c>
      <c r="V683">
        <f t="shared" si="198"/>
        <v>0</v>
      </c>
      <c r="W683">
        <f>IF(ABS(V683)&gt;0,V683*(C683-A683),0)</f>
        <v>0</v>
      </c>
      <c r="X683">
        <f>SUM($W$34:W683)</f>
        <v>197.39903350000046</v>
      </c>
      <c r="Y683">
        <f>IF(P683="close",X683,0)</f>
        <v>0</v>
      </c>
      <c r="Z683">
        <f t="shared" si="199"/>
        <v>0</v>
      </c>
    </row>
    <row r="684" spans="1:26">
      <c r="A684">
        <v>121.9282814</v>
      </c>
      <c r="B684" s="2">
        <f t="shared" si="182"/>
        <v>1.3688206946241243E-2</v>
      </c>
      <c r="C684">
        <v>101.7276536</v>
      </c>
      <c r="D684" s="3">
        <f t="shared" si="183"/>
        <v>1.2357721660370522E-2</v>
      </c>
      <c r="E684" s="3">
        <f t="shared" si="184"/>
        <v>1.2081604513768758E-2</v>
      </c>
      <c r="F684" s="3">
        <f>STDEV($E$3:E684)</f>
        <v>1.2768049832273488E-2</v>
      </c>
      <c r="G684" s="11">
        <f t="shared" si="190"/>
        <v>0.94623726195290847</v>
      </c>
      <c r="H684" s="3">
        <f t="shared" si="185"/>
        <v>-1.8194483479243063E-3</v>
      </c>
      <c r="I684" s="5">
        <f t="shared" si="186"/>
        <v>0.15309276830458129</v>
      </c>
      <c r="J684" s="6">
        <f t="shared" si="187"/>
        <v>1.3745015317480812E-2</v>
      </c>
      <c r="K684" s="4">
        <f t="shared" si="188"/>
        <v>2.7611714660176457E-4</v>
      </c>
      <c r="L684">
        <f t="shared" si="191"/>
        <v>0.94623726195290847</v>
      </c>
      <c r="M684">
        <f>RSQ($D$3:D684,$B$3:B684)</f>
        <v>5.1796929942961561E-2</v>
      </c>
      <c r="N684">
        <v>652</v>
      </c>
      <c r="O684" t="str">
        <f t="shared" si="189"/>
        <v/>
      </c>
      <c r="P684" t="str">
        <f t="shared" si="193"/>
        <v/>
      </c>
      <c r="Q684">
        <f t="shared" si="194"/>
        <v>0</v>
      </c>
      <c r="R684">
        <f t="shared" si="195"/>
        <v>0</v>
      </c>
      <c r="S684">
        <f t="shared" si="196"/>
        <v>0</v>
      </c>
      <c r="T684">
        <f t="shared" si="197"/>
        <v>0</v>
      </c>
      <c r="U684">
        <f t="shared" si="192"/>
        <v>0</v>
      </c>
      <c r="V684">
        <f t="shared" si="198"/>
        <v>0</v>
      </c>
      <c r="W684">
        <f>IF(ABS(V684)&gt;0,V684*(C684-A684),0)</f>
        <v>0</v>
      </c>
      <c r="X684">
        <f>SUM($W$34:W684)</f>
        <v>197.39903350000046</v>
      </c>
      <c r="Y684">
        <f>IF(P684="close",X684,0)</f>
        <v>0</v>
      </c>
      <c r="Z684">
        <f t="shared" si="199"/>
        <v>0</v>
      </c>
    </row>
    <row r="685" spans="1:26">
      <c r="A685">
        <v>120.86397460000001</v>
      </c>
      <c r="B685" s="2">
        <f t="shared" si="182"/>
        <v>-8.7289576116341208E-3</v>
      </c>
      <c r="C685">
        <v>103.206401</v>
      </c>
      <c r="D685" s="3">
        <f t="shared" si="183"/>
        <v>1.4536336459843435E-2</v>
      </c>
      <c r="E685" s="3">
        <f t="shared" si="184"/>
        <v>1.6197533164713947E-2</v>
      </c>
      <c r="F685" s="3">
        <f>STDEV($E$3:E685)</f>
        <v>1.2773782234991423E-2</v>
      </c>
      <c r="G685" s="11">
        <f t="shared" si="190"/>
        <v>1.2680295363376235</v>
      </c>
      <c r="H685" s="3">
        <f t="shared" si="185"/>
        <v>-7.0772081716754403E-4</v>
      </c>
      <c r="I685" s="5">
        <f t="shared" si="186"/>
        <v>0.10923135729656396</v>
      </c>
      <c r="J685" s="6">
        <f t="shared" si="187"/>
        <v>1.3600830083058169E-2</v>
      </c>
      <c r="K685" s="4">
        <f t="shared" si="188"/>
        <v>-1.6611967048705122E-3</v>
      </c>
      <c r="L685">
        <f t="shared" si="191"/>
        <v>1.2680295363376235</v>
      </c>
      <c r="M685">
        <f>RSQ($D$3:D685,$B$3:B685)</f>
        <v>5.1131077430023229E-2</v>
      </c>
      <c r="N685">
        <v>653</v>
      </c>
      <c r="O685" t="str">
        <f t="shared" si="189"/>
        <v/>
      </c>
      <c r="P685" t="str">
        <f t="shared" si="193"/>
        <v/>
      </c>
      <c r="Q685">
        <f t="shared" si="194"/>
        <v>0</v>
      </c>
      <c r="R685">
        <f t="shared" si="195"/>
        <v>0</v>
      </c>
      <c r="S685">
        <f t="shared" si="196"/>
        <v>0</v>
      </c>
      <c r="T685">
        <f t="shared" si="197"/>
        <v>0</v>
      </c>
      <c r="U685">
        <f t="shared" si="192"/>
        <v>0</v>
      </c>
      <c r="V685">
        <f t="shared" si="198"/>
        <v>0</v>
      </c>
      <c r="W685">
        <f>IF(ABS(V685)&gt;0,V685*(C685-A685),0)</f>
        <v>0</v>
      </c>
      <c r="X685">
        <f>SUM($W$34:W685)</f>
        <v>197.39903350000046</v>
      </c>
      <c r="Y685">
        <f>IF(P685="close",X685,0)</f>
        <v>0</v>
      </c>
      <c r="Z685">
        <f t="shared" si="199"/>
        <v>0</v>
      </c>
    </row>
    <row r="686" spans="1:26">
      <c r="A686">
        <v>121.5011404</v>
      </c>
      <c r="B686" s="2">
        <f t="shared" si="182"/>
        <v>5.2717594478312903E-3</v>
      </c>
      <c r="C686">
        <v>105.01990189999999</v>
      </c>
      <c r="D686" s="3">
        <f t="shared" si="183"/>
        <v>1.7571593258057648E-2</v>
      </c>
      <c r="E686" s="3">
        <f t="shared" si="184"/>
        <v>1.7150920225556875E-2</v>
      </c>
      <c r="F686" s="3">
        <f>STDEV($E$3:E686)</f>
        <v>1.2781270220834196E-2</v>
      </c>
      <c r="G686" s="11">
        <f t="shared" si="190"/>
        <v>1.3418791660941416</v>
      </c>
      <c r="H686" s="3">
        <f t="shared" si="185"/>
        <v>-2.9096158401907622E-4</v>
      </c>
      <c r="I686" s="5">
        <f t="shared" si="186"/>
        <v>0.13498996370416799</v>
      </c>
      <c r="J686" s="6">
        <f t="shared" si="187"/>
        <v>1.3967682499272466E-2</v>
      </c>
      <c r="K686" s="4">
        <f t="shared" si="188"/>
        <v>4.206730325007743E-4</v>
      </c>
      <c r="L686">
        <f t="shared" si="191"/>
        <v>1.3418791660941416</v>
      </c>
      <c r="M686">
        <f>RSQ($D$3:D686,$B$3:B686)</f>
        <v>5.13406413661288E-2</v>
      </c>
      <c r="N686">
        <v>654</v>
      </c>
      <c r="O686" t="str">
        <f t="shared" si="189"/>
        <v/>
      </c>
      <c r="P686" t="str">
        <f t="shared" si="193"/>
        <v/>
      </c>
      <c r="Q686">
        <f t="shared" si="194"/>
        <v>0</v>
      </c>
      <c r="R686">
        <f t="shared" si="195"/>
        <v>0</v>
      </c>
      <c r="S686">
        <f t="shared" si="196"/>
        <v>0</v>
      </c>
      <c r="T686">
        <f t="shared" si="197"/>
        <v>0</v>
      </c>
      <c r="U686">
        <f t="shared" si="192"/>
        <v>0</v>
      </c>
      <c r="V686">
        <f t="shared" si="198"/>
        <v>0</v>
      </c>
      <c r="W686">
        <f>IF(ABS(V686)&gt;0,V686*(C686-A686),0)</f>
        <v>0</v>
      </c>
      <c r="X686">
        <f>SUM($W$34:W686)</f>
        <v>197.39903350000046</v>
      </c>
      <c r="Y686">
        <f>IF(P686="close",X686,0)</f>
        <v>0</v>
      </c>
      <c r="Z686">
        <f t="shared" si="199"/>
        <v>0</v>
      </c>
    </row>
    <row r="687" spans="1:26">
      <c r="A687">
        <v>121.6258168</v>
      </c>
      <c r="B687" s="2">
        <f t="shared" si="182"/>
        <v>1.0261335785783166E-3</v>
      </c>
      <c r="C687">
        <v>106.1661539</v>
      </c>
      <c r="D687" s="3">
        <f t="shared" si="183"/>
        <v>1.0914616937001768E-2</v>
      </c>
      <c r="E687" s="3">
        <f t="shared" si="184"/>
        <v>1.0160132167376603E-2</v>
      </c>
      <c r="F687" s="3">
        <f>STDEV($E$3:E687)</f>
        <v>1.277779770652587E-2</v>
      </c>
      <c r="G687" s="11">
        <f t="shared" si="190"/>
        <v>0.79513953818408201</v>
      </c>
      <c r="H687" s="3">
        <f t="shared" si="185"/>
        <v>6.1985386102275837E-4</v>
      </c>
      <c r="I687" s="5">
        <f t="shared" si="186"/>
        <v>0.1312021274939027</v>
      </c>
      <c r="J687" s="6">
        <f t="shared" si="187"/>
        <v>1.3747472367096305E-2</v>
      </c>
      <c r="K687" s="4">
        <f t="shared" si="188"/>
        <v>7.5448476962516528E-4</v>
      </c>
      <c r="L687">
        <f t="shared" si="191"/>
        <v>0.79513953818408201</v>
      </c>
      <c r="M687">
        <f>RSQ($D$3:D687,$B$3:B687)</f>
        <v>5.1321128024029938E-2</v>
      </c>
      <c r="N687">
        <v>655</v>
      </c>
      <c r="O687" t="str">
        <f t="shared" si="189"/>
        <v/>
      </c>
      <c r="P687" t="str">
        <f t="shared" si="193"/>
        <v/>
      </c>
      <c r="Q687">
        <f t="shared" si="194"/>
        <v>0</v>
      </c>
      <c r="R687">
        <f t="shared" si="195"/>
        <v>0</v>
      </c>
      <c r="S687">
        <f t="shared" si="196"/>
        <v>0</v>
      </c>
      <c r="T687">
        <f t="shared" si="197"/>
        <v>0</v>
      </c>
      <c r="U687">
        <f t="shared" si="192"/>
        <v>0</v>
      </c>
      <c r="V687">
        <f t="shared" si="198"/>
        <v>0</v>
      </c>
      <c r="W687">
        <f>IF(ABS(V687)&gt;0,V687*(C687-A687),0)</f>
        <v>0</v>
      </c>
      <c r="X687">
        <f>SUM($W$34:W687)</f>
        <v>197.39903350000046</v>
      </c>
      <c r="Y687">
        <f>IF(P687="close",X687,0)</f>
        <v>0</v>
      </c>
      <c r="Z687">
        <f t="shared" si="199"/>
        <v>0</v>
      </c>
    </row>
    <row r="688" spans="1:26">
      <c r="A688">
        <v>123.20311479999999</v>
      </c>
      <c r="B688" s="2">
        <f t="shared" si="182"/>
        <v>1.2968447337078842E-2</v>
      </c>
      <c r="C688">
        <v>103.4607329</v>
      </c>
      <c r="D688" s="3">
        <f t="shared" si="183"/>
        <v>-2.5482895448471186E-2</v>
      </c>
      <c r="E688" s="3">
        <f t="shared" si="184"/>
        <v>-2.574132336866768E-2</v>
      </c>
      <c r="F688" s="3">
        <f>STDEV($E$3:E688)</f>
        <v>1.2806340528086456E-2</v>
      </c>
      <c r="G688" s="11">
        <f t="shared" si="190"/>
        <v>-2.0100452047337516</v>
      </c>
      <c r="H688" s="3">
        <f t="shared" si="185"/>
        <v>-4.3573931805002646E-4</v>
      </c>
      <c r="I688" s="5">
        <f t="shared" si="186"/>
        <v>5.3527397706415153E-2</v>
      </c>
      <c r="J688" s="6">
        <f t="shared" si="187"/>
        <v>1.4534931587845227E-2</v>
      </c>
      <c r="K688" s="4">
        <f t="shared" si="188"/>
        <v>2.5842792019649326E-4</v>
      </c>
      <c r="L688">
        <f t="shared" si="191"/>
        <v>-2.0100452047337516</v>
      </c>
      <c r="M688">
        <f>RSQ($D$3:D688,$B$3:B688)</f>
        <v>4.9666918731331028E-2</v>
      </c>
      <c r="N688">
        <v>656</v>
      </c>
      <c r="O688" t="str">
        <f t="shared" si="189"/>
        <v>buyY</v>
      </c>
      <c r="P688" t="str">
        <f t="shared" si="193"/>
        <v/>
      </c>
      <c r="Q688">
        <f t="shared" si="194"/>
        <v>-15</v>
      </c>
      <c r="R688">
        <f t="shared" si="195"/>
        <v>-5</v>
      </c>
      <c r="S688">
        <f t="shared" si="196"/>
        <v>15</v>
      </c>
      <c r="T688">
        <f t="shared" si="197"/>
        <v>5</v>
      </c>
      <c r="U688">
        <f t="shared" si="192"/>
        <v>30</v>
      </c>
      <c r="V688">
        <f t="shared" si="198"/>
        <v>-15</v>
      </c>
      <c r="W688">
        <f>IF(ABS(V688)&gt;0,V688*(C688-A688),0)</f>
        <v>296.13572849999997</v>
      </c>
      <c r="X688">
        <f>SUM($W$34:W688)</f>
        <v>493.53476200000046</v>
      </c>
      <c r="Y688">
        <f>IF(P688="close",X688,0)</f>
        <v>0</v>
      </c>
      <c r="Z688">
        <f t="shared" si="199"/>
        <v>30</v>
      </c>
    </row>
    <row r="689" spans="1:26">
      <c r="A689">
        <v>123.95671230000001</v>
      </c>
      <c r="B689" s="2">
        <f t="shared" si="182"/>
        <v>6.1167081791994775E-3</v>
      </c>
      <c r="C689">
        <v>102.5454056</v>
      </c>
      <c r="D689" s="3">
        <f t="shared" si="183"/>
        <v>-8.8470985497919406E-3</v>
      </c>
      <c r="E689" s="3">
        <f t="shared" si="184"/>
        <v>-8.2423708733748661E-3</v>
      </c>
      <c r="F689" s="3">
        <f>STDEV($E$3:E689)</f>
        <v>1.2800864514626554E-2</v>
      </c>
      <c r="G689" s="11">
        <f t="shared" si="190"/>
        <v>-0.64389173590244231</v>
      </c>
      <c r="H689" s="3">
        <f t="shared" si="185"/>
        <v>-8.4467707945988393E-4</v>
      </c>
      <c r="I689" s="5">
        <f t="shared" si="186"/>
        <v>3.9228519002881823E-2</v>
      </c>
      <c r="J689" s="6">
        <f t="shared" si="187"/>
        <v>1.4598435576312756E-2</v>
      </c>
      <c r="K689" s="4">
        <f t="shared" si="188"/>
        <v>-6.0472767641707459E-4</v>
      </c>
      <c r="L689">
        <f t="shared" si="191"/>
        <v>-0.64389173590244231</v>
      </c>
      <c r="M689">
        <f>RSQ($D$3:D689,$B$3:B689)</f>
        <v>4.9412836005174314E-2</v>
      </c>
      <c r="N689">
        <v>657</v>
      </c>
      <c r="O689" t="str">
        <f t="shared" si="189"/>
        <v/>
      </c>
      <c r="P689" t="str">
        <f t="shared" si="193"/>
        <v>buyhold</v>
      </c>
      <c r="Q689">
        <f t="shared" si="194"/>
        <v>-15</v>
      </c>
      <c r="R689">
        <f t="shared" si="195"/>
        <v>0</v>
      </c>
      <c r="S689">
        <f t="shared" si="196"/>
        <v>15</v>
      </c>
      <c r="T689">
        <f t="shared" si="197"/>
        <v>0</v>
      </c>
      <c r="U689">
        <f t="shared" si="192"/>
        <v>30</v>
      </c>
      <c r="V689">
        <f t="shared" si="198"/>
        <v>0</v>
      </c>
      <c r="W689">
        <f>IF(ABS(V689)&gt;0,V689*(C689-A689),0)</f>
        <v>0</v>
      </c>
      <c r="X689">
        <f>SUM($W$34:W689)</f>
        <v>493.53476200000046</v>
      </c>
      <c r="Y689">
        <f>IF(P689="close",X689,0)</f>
        <v>0</v>
      </c>
      <c r="Z689">
        <f t="shared" si="199"/>
        <v>0</v>
      </c>
    </row>
    <row r="690" spans="1:26">
      <c r="A690">
        <v>124.2245262</v>
      </c>
      <c r="B690" s="2">
        <f t="shared" si="182"/>
        <v>2.160543749755398E-3</v>
      </c>
      <c r="C690">
        <v>102.91539640000001</v>
      </c>
      <c r="D690" s="3">
        <f t="shared" si="183"/>
        <v>3.6080680342056273E-3</v>
      </c>
      <c r="E690" s="3">
        <f t="shared" si="184"/>
        <v>3.2353003987711242E-3</v>
      </c>
      <c r="F690" s="3">
        <f>STDEV($E$3:E690)</f>
        <v>1.2792144390437429E-2</v>
      </c>
      <c r="G690" s="11">
        <f t="shared" si="190"/>
        <v>0.25291306133079794</v>
      </c>
      <c r="H690" s="3">
        <f t="shared" si="185"/>
        <v>4.4090853528242033E-4</v>
      </c>
      <c r="I690" s="5">
        <f t="shared" si="186"/>
        <v>-3.153877344794874E-2</v>
      </c>
      <c r="J690" s="6">
        <f t="shared" si="187"/>
        <v>1.3045180843944551E-2</v>
      </c>
      <c r="K690" s="4">
        <f t="shared" si="188"/>
        <v>3.7276763543450317E-4</v>
      </c>
      <c r="L690">
        <f t="shared" si="191"/>
        <v>0.25291306133079794</v>
      </c>
      <c r="M690">
        <f>RSQ($D$3:D690,$B$3:B690)</f>
        <v>4.9431016317004653E-2</v>
      </c>
      <c r="N690">
        <v>658</v>
      </c>
      <c r="O690" t="str">
        <f t="shared" si="189"/>
        <v/>
      </c>
      <c r="P690" t="str">
        <f t="shared" si="193"/>
        <v>close</v>
      </c>
      <c r="Q690">
        <f t="shared" si="194"/>
        <v>0</v>
      </c>
      <c r="R690">
        <f t="shared" si="195"/>
        <v>0</v>
      </c>
      <c r="S690">
        <f t="shared" si="196"/>
        <v>0</v>
      </c>
      <c r="T690">
        <f t="shared" si="197"/>
        <v>0</v>
      </c>
      <c r="U690">
        <f t="shared" si="192"/>
        <v>0</v>
      </c>
      <c r="V690">
        <f t="shared" si="198"/>
        <v>15</v>
      </c>
      <c r="W690">
        <f>IF(ABS(V690)&gt;0,V690*(C690-A690),0)</f>
        <v>-319.63694699999991</v>
      </c>
      <c r="X690">
        <f>SUM($W$34:W690)</f>
        <v>173.89781500000055</v>
      </c>
      <c r="Y690">
        <f>IF(P690="close",X690,0)</f>
        <v>173.89781500000055</v>
      </c>
      <c r="Z690">
        <f t="shared" si="199"/>
        <v>30</v>
      </c>
    </row>
    <row r="691" spans="1:26">
      <c r="A691">
        <v>123.7290131</v>
      </c>
      <c r="B691" s="2">
        <f t="shared" si="182"/>
        <v>-3.9888507942644627E-3</v>
      </c>
      <c r="C691">
        <v>101.98538000000001</v>
      </c>
      <c r="D691" s="3">
        <f t="shared" si="183"/>
        <v>-9.0367081363153506E-3</v>
      </c>
      <c r="E691" s="3">
        <f t="shared" si="184"/>
        <v>-8.7876371008034082E-3</v>
      </c>
      <c r="F691" s="3">
        <f>STDEV($E$3:E691)</f>
        <v>1.2787218540850092E-2</v>
      </c>
      <c r="G691" s="11">
        <f t="shared" si="190"/>
        <v>-0.68722037343229825</v>
      </c>
      <c r="H691" s="3">
        <f t="shared" si="185"/>
        <v>-4.6578231934713829E-4</v>
      </c>
      <c r="I691" s="5">
        <f t="shared" si="186"/>
        <v>-5.4329252963486001E-2</v>
      </c>
      <c r="J691" s="6">
        <f t="shared" si="187"/>
        <v>1.2747139736165316E-2</v>
      </c>
      <c r="K691" s="4">
        <f t="shared" si="188"/>
        <v>-2.4907103551194225E-4</v>
      </c>
      <c r="L691">
        <f t="shared" si="191"/>
        <v>-0.68722037343229825</v>
      </c>
      <c r="M691">
        <f>RSQ($D$3:D691,$B$3:B691)</f>
        <v>4.9547663915919783E-2</v>
      </c>
      <c r="N691">
        <v>659</v>
      </c>
      <c r="O691" t="str">
        <f t="shared" si="189"/>
        <v/>
      </c>
      <c r="P691" t="str">
        <f t="shared" si="193"/>
        <v/>
      </c>
      <c r="Q691">
        <f t="shared" si="194"/>
        <v>0</v>
      </c>
      <c r="R691">
        <f t="shared" si="195"/>
        <v>0</v>
      </c>
      <c r="S691">
        <f t="shared" si="196"/>
        <v>0</v>
      </c>
      <c r="T691">
        <f t="shared" si="197"/>
        <v>0</v>
      </c>
      <c r="U691">
        <f t="shared" si="192"/>
        <v>0</v>
      </c>
      <c r="V691">
        <f t="shared" si="198"/>
        <v>0</v>
      </c>
      <c r="W691">
        <f>IF(ABS(V691)&gt;0,V691*(C691-A691),0)</f>
        <v>0</v>
      </c>
      <c r="X691">
        <f>SUM($W$34:W691)</f>
        <v>173.89781500000055</v>
      </c>
      <c r="Y691">
        <f>IF(P691="close",X691,0)</f>
        <v>0</v>
      </c>
      <c r="Z691">
        <f t="shared" si="199"/>
        <v>0</v>
      </c>
    </row>
    <row r="692" spans="1:26">
      <c r="A692">
        <v>124.57956590000001</v>
      </c>
      <c r="B692" s="2">
        <f t="shared" si="182"/>
        <v>6.8743197629206878E-3</v>
      </c>
      <c r="C692">
        <v>103.888041</v>
      </c>
      <c r="D692" s="3">
        <f t="shared" si="183"/>
        <v>1.8656213272922009E-2</v>
      </c>
      <c r="E692" s="3">
        <f t="shared" si="184"/>
        <v>1.8920861122908233E-2</v>
      </c>
      <c r="F692" s="3">
        <f>STDEV($E$3:E692)</f>
        <v>1.2798268488862275E-2</v>
      </c>
      <c r="G692" s="11">
        <f t="shared" si="190"/>
        <v>1.4783922637170925</v>
      </c>
      <c r="H692" s="3">
        <f t="shared" si="185"/>
        <v>-1.2396972457416626E-5</v>
      </c>
      <c r="I692" s="5">
        <f t="shared" si="186"/>
        <v>-3.6694667433048618E-2</v>
      </c>
      <c r="J692" s="6">
        <f t="shared" si="187"/>
        <v>1.3181733345127863E-2</v>
      </c>
      <c r="K692" s="4">
        <f t="shared" si="188"/>
        <v>-2.6464784998622492E-4</v>
      </c>
      <c r="L692">
        <f t="shared" si="191"/>
        <v>1.4783922637170925</v>
      </c>
      <c r="M692">
        <f>RSQ($D$3:D692,$B$3:B692)</f>
        <v>4.9868212593035942E-2</v>
      </c>
      <c r="N692">
        <v>660</v>
      </c>
      <c r="O692" t="str">
        <f t="shared" si="189"/>
        <v/>
      </c>
      <c r="P692" t="str">
        <f t="shared" si="193"/>
        <v/>
      </c>
      <c r="Q692">
        <f t="shared" si="194"/>
        <v>0</v>
      </c>
      <c r="R692">
        <f t="shared" si="195"/>
        <v>0</v>
      </c>
      <c r="S692">
        <f t="shared" si="196"/>
        <v>0</v>
      </c>
      <c r="T692">
        <f t="shared" si="197"/>
        <v>0</v>
      </c>
      <c r="U692">
        <f t="shared" si="192"/>
        <v>0</v>
      </c>
      <c r="V692">
        <f t="shared" si="198"/>
        <v>0</v>
      </c>
      <c r="W692">
        <f>IF(ABS(V692)&gt;0,V692*(C692-A692),0)</f>
        <v>0</v>
      </c>
      <c r="X692">
        <f>SUM($W$34:W692)</f>
        <v>173.89781500000055</v>
      </c>
      <c r="Y692">
        <f>IF(P692="close",X692,0)</f>
        <v>0</v>
      </c>
      <c r="Z692">
        <f t="shared" si="199"/>
        <v>0</v>
      </c>
    </row>
    <row r="693" spans="1:26">
      <c r="A693">
        <v>123.9890544</v>
      </c>
      <c r="B693" s="2">
        <f t="shared" si="182"/>
        <v>-4.7400349787220216E-3</v>
      </c>
      <c r="C693">
        <v>105.09763700000001</v>
      </c>
      <c r="D693" s="3">
        <f t="shared" si="183"/>
        <v>1.1643265079952799E-2</v>
      </c>
      <c r="E693" s="3">
        <f t="shared" si="184"/>
        <v>1.0902957152033467E-2</v>
      </c>
      <c r="F693" s="3">
        <f>STDEV($E$3:E693)</f>
        <v>1.2795708135644084E-2</v>
      </c>
      <c r="G693" s="11">
        <f t="shared" si="190"/>
        <v>0.85207923129020768</v>
      </c>
      <c r="H693" s="3">
        <f t="shared" si="185"/>
        <v>4.8067903437024582E-4</v>
      </c>
      <c r="I693" s="5">
        <f t="shared" si="186"/>
        <v>-5.4773623974202254E-2</v>
      </c>
      <c r="J693" s="6">
        <f t="shared" si="187"/>
        <v>1.3334221256769224E-2</v>
      </c>
      <c r="K693" s="4">
        <f t="shared" si="188"/>
        <v>7.4030792791933159E-4</v>
      </c>
      <c r="L693">
        <f t="shared" si="191"/>
        <v>0.85207923129020768</v>
      </c>
      <c r="M693">
        <f>RSQ($D$3:D693,$B$3:B693)</f>
        <v>4.9567209168326687E-2</v>
      </c>
      <c r="N693">
        <v>661</v>
      </c>
      <c r="O693" t="str">
        <f t="shared" si="189"/>
        <v/>
      </c>
      <c r="P693" t="str">
        <f t="shared" si="193"/>
        <v/>
      </c>
      <c r="Q693">
        <f t="shared" si="194"/>
        <v>0</v>
      </c>
      <c r="R693">
        <f t="shared" si="195"/>
        <v>0</v>
      </c>
      <c r="S693">
        <f t="shared" si="196"/>
        <v>0</v>
      </c>
      <c r="T693">
        <f t="shared" si="197"/>
        <v>0</v>
      </c>
      <c r="U693">
        <f t="shared" si="192"/>
        <v>0</v>
      </c>
      <c r="V693">
        <f t="shared" si="198"/>
        <v>0</v>
      </c>
      <c r="W693">
        <f>IF(ABS(V693)&gt;0,V693*(C693-A693),0)</f>
        <v>0</v>
      </c>
      <c r="X693">
        <f>SUM($W$34:W693)</f>
        <v>173.89781500000055</v>
      </c>
      <c r="Y693">
        <f>IF(P693="close",X693,0)</f>
        <v>0</v>
      </c>
      <c r="Z693">
        <f t="shared" si="199"/>
        <v>0</v>
      </c>
    </row>
    <row r="694" spans="1:26">
      <c r="A694">
        <v>123.7109047</v>
      </c>
      <c r="B694" s="2">
        <f t="shared" si="182"/>
        <v>-2.2433407637956803E-3</v>
      </c>
      <c r="C694">
        <v>103.95940950000001</v>
      </c>
      <c r="D694" s="3">
        <f t="shared" si="183"/>
        <v>-1.0830191167856601E-2</v>
      </c>
      <c r="E694" s="3">
        <f t="shared" si="184"/>
        <v>-1.1118847257923989E-2</v>
      </c>
      <c r="F694" s="3">
        <f>STDEV($E$3:E694)</f>
        <v>1.279345700574375E-2</v>
      </c>
      <c r="G694" s="11">
        <f t="shared" si="190"/>
        <v>-0.86910420326046911</v>
      </c>
      <c r="H694" s="3">
        <f t="shared" si="185"/>
        <v>2.1650611273206277E-4</v>
      </c>
      <c r="I694" s="5">
        <f t="shared" si="186"/>
        <v>-3.2161844736083925E-2</v>
      </c>
      <c r="J694" s="6">
        <f t="shared" si="187"/>
        <v>1.3476326186329733E-2</v>
      </c>
      <c r="K694" s="4">
        <f t="shared" si="188"/>
        <v>2.8865609006738734E-4</v>
      </c>
      <c r="L694">
        <f t="shared" si="191"/>
        <v>-0.86910420326046911</v>
      </c>
      <c r="M694">
        <f>RSQ($D$3:D694,$B$3:B694)</f>
        <v>4.9630215471536662E-2</v>
      </c>
      <c r="N694">
        <v>662</v>
      </c>
      <c r="O694" t="str">
        <f t="shared" si="189"/>
        <v/>
      </c>
      <c r="P694" t="str">
        <f t="shared" si="193"/>
        <v/>
      </c>
      <c r="Q694">
        <f t="shared" si="194"/>
        <v>0</v>
      </c>
      <c r="R694">
        <f t="shared" si="195"/>
        <v>0</v>
      </c>
      <c r="S694">
        <f t="shared" si="196"/>
        <v>0</v>
      </c>
      <c r="T694">
        <f t="shared" si="197"/>
        <v>0</v>
      </c>
      <c r="U694">
        <f t="shared" si="192"/>
        <v>0</v>
      </c>
      <c r="V694">
        <f t="shared" si="198"/>
        <v>0</v>
      </c>
      <c r="W694">
        <f>IF(ABS(V694)&gt;0,V694*(C694-A694),0)</f>
        <v>0</v>
      </c>
      <c r="X694">
        <f>SUM($W$34:W694)</f>
        <v>173.89781500000055</v>
      </c>
      <c r="Y694">
        <f>IF(P694="close",X694,0)</f>
        <v>0</v>
      </c>
      <c r="Z694">
        <f t="shared" si="199"/>
        <v>0</v>
      </c>
    </row>
    <row r="695" spans="1:26">
      <c r="A695">
        <v>125.75157969999999</v>
      </c>
      <c r="B695" s="2">
        <f t="shared" si="182"/>
        <v>1.6495514319846319E-2</v>
      </c>
      <c r="C695">
        <v>103.78956100000001</v>
      </c>
      <c r="D695" s="3">
        <f t="shared" si="183"/>
        <v>-1.6337963135506315E-3</v>
      </c>
      <c r="E695" s="3">
        <f t="shared" si="184"/>
        <v>-2.2900753791602296E-3</v>
      </c>
      <c r="F695" s="3">
        <f>STDEV($E$3:E695)</f>
        <v>1.2784507180897105E-2</v>
      </c>
      <c r="G695" s="11">
        <f t="shared" si="190"/>
        <v>-0.1791289524700734</v>
      </c>
      <c r="H695" s="3">
        <f t="shared" si="185"/>
        <v>8.4993357344120574E-4</v>
      </c>
      <c r="I695" s="5">
        <f t="shared" si="186"/>
        <v>-1.1739828421028092E-2</v>
      </c>
      <c r="J695" s="6">
        <f t="shared" si="187"/>
        <v>1.2952503153707351E-2</v>
      </c>
      <c r="K695" s="4">
        <f t="shared" si="188"/>
        <v>6.5627906560959811E-4</v>
      </c>
      <c r="L695">
        <f t="shared" si="191"/>
        <v>-0.1791289524700734</v>
      </c>
      <c r="M695">
        <f>RSQ($D$3:D695,$B$3:B695)</f>
        <v>4.9388682967524966E-2</v>
      </c>
      <c r="N695">
        <v>663</v>
      </c>
      <c r="O695" t="str">
        <f t="shared" si="189"/>
        <v/>
      </c>
      <c r="P695" t="str">
        <f t="shared" si="193"/>
        <v/>
      </c>
      <c r="Q695">
        <f t="shared" si="194"/>
        <v>0</v>
      </c>
      <c r="R695">
        <f t="shared" si="195"/>
        <v>0</v>
      </c>
      <c r="S695">
        <f t="shared" si="196"/>
        <v>0</v>
      </c>
      <c r="T695">
        <f t="shared" si="197"/>
        <v>0</v>
      </c>
      <c r="U695">
        <f t="shared" si="192"/>
        <v>0</v>
      </c>
      <c r="V695">
        <f t="shared" si="198"/>
        <v>0</v>
      </c>
      <c r="W695">
        <f>IF(ABS(V695)&gt;0,V695*(C695-A695),0)</f>
        <v>0</v>
      </c>
      <c r="X695">
        <f>SUM($W$34:W695)</f>
        <v>173.89781500000055</v>
      </c>
      <c r="Y695">
        <f>IF(P695="close",X695,0)</f>
        <v>0</v>
      </c>
      <c r="Z695">
        <f t="shared" si="199"/>
        <v>0</v>
      </c>
    </row>
    <row r="696" spans="1:26">
      <c r="A696">
        <v>126.3498802</v>
      </c>
      <c r="B696" s="2">
        <f t="shared" si="182"/>
        <v>4.7577970903216228E-3</v>
      </c>
      <c r="C696">
        <v>105.3557814</v>
      </c>
      <c r="D696" s="3">
        <f t="shared" si="183"/>
        <v>1.5090346128354774E-2</v>
      </c>
      <c r="E696" s="3">
        <f t="shared" si="184"/>
        <v>1.4151017178944021E-2</v>
      </c>
      <c r="F696" s="3">
        <f>STDEV($E$3:E696)</f>
        <v>1.2786564844726133E-2</v>
      </c>
      <c r="G696" s="11">
        <f t="shared" si="190"/>
        <v>1.1067098435574478</v>
      </c>
      <c r="H696" s="3">
        <f t="shared" si="185"/>
        <v>1.0494662468439639E-3</v>
      </c>
      <c r="I696" s="5">
        <f t="shared" si="186"/>
        <v>-2.3148800871994581E-2</v>
      </c>
      <c r="J696" s="6">
        <f t="shared" si="187"/>
        <v>1.3140956458930913E-2</v>
      </c>
      <c r="K696" s="4">
        <f t="shared" si="188"/>
        <v>9.3932894941075337E-4</v>
      </c>
      <c r="L696">
        <f t="shared" si="191"/>
        <v>1.1067098435574478</v>
      </c>
      <c r="M696">
        <f>RSQ($D$3:D696,$B$3:B696)</f>
        <v>4.9548060666117083E-2</v>
      </c>
      <c r="N696">
        <v>664</v>
      </c>
      <c r="O696" t="str">
        <f t="shared" si="189"/>
        <v/>
      </c>
      <c r="P696" t="str">
        <f t="shared" si="193"/>
        <v/>
      </c>
      <c r="Q696">
        <f t="shared" si="194"/>
        <v>0</v>
      </c>
      <c r="R696">
        <f t="shared" si="195"/>
        <v>0</v>
      </c>
      <c r="S696">
        <f t="shared" si="196"/>
        <v>0</v>
      </c>
      <c r="T696">
        <f t="shared" si="197"/>
        <v>0</v>
      </c>
      <c r="U696">
        <f t="shared" si="192"/>
        <v>0</v>
      </c>
      <c r="V696">
        <f t="shared" si="198"/>
        <v>0</v>
      </c>
      <c r="W696">
        <f>IF(ABS(V696)&gt;0,V696*(C696-A696),0)</f>
        <v>0</v>
      </c>
      <c r="X696">
        <f>SUM($W$34:W696)</f>
        <v>173.89781500000055</v>
      </c>
      <c r="Y696">
        <f>IF(P696="close",X696,0)</f>
        <v>0</v>
      </c>
      <c r="Z696">
        <f t="shared" si="199"/>
        <v>0</v>
      </c>
    </row>
    <row r="697" spans="1:26">
      <c r="A697">
        <v>128.5876112</v>
      </c>
      <c r="B697" s="2">
        <f t="shared" si="182"/>
        <v>1.7710590595399683E-2</v>
      </c>
      <c r="C697">
        <v>107.0283033</v>
      </c>
      <c r="D697" s="3">
        <f t="shared" si="183"/>
        <v>1.5874989277047939E-2</v>
      </c>
      <c r="E697" s="3">
        <f t="shared" si="184"/>
        <v>1.3318437197544455E-2</v>
      </c>
      <c r="F697" s="3">
        <f>STDEV($E$3:E697)</f>
        <v>1.2787299284775502E-2</v>
      </c>
      <c r="G697" s="11">
        <f t="shared" si="190"/>
        <v>1.0415363636167743</v>
      </c>
      <c r="H697" s="3">
        <f t="shared" si="185"/>
        <v>1.6369754693162355E-3</v>
      </c>
      <c r="I697" s="5">
        <f t="shared" si="186"/>
        <v>5.1922413610876884E-2</v>
      </c>
      <c r="J697" s="6">
        <f t="shared" si="187"/>
        <v>1.3415813924102129E-2</v>
      </c>
      <c r="K697" s="4">
        <f t="shared" si="188"/>
        <v>2.5565520795034842E-3</v>
      </c>
      <c r="L697">
        <f t="shared" si="191"/>
        <v>1.0415363636167743</v>
      </c>
      <c r="M697">
        <f>RSQ($D$3:D697,$B$3:B697)</f>
        <v>5.0382075482282851E-2</v>
      </c>
      <c r="N697">
        <v>665</v>
      </c>
      <c r="O697" t="str">
        <f t="shared" si="189"/>
        <v/>
      </c>
      <c r="P697" t="str">
        <f t="shared" si="193"/>
        <v/>
      </c>
      <c r="Q697">
        <f t="shared" si="194"/>
        <v>0</v>
      </c>
      <c r="R697">
        <f t="shared" si="195"/>
        <v>0</v>
      </c>
      <c r="S697">
        <f t="shared" si="196"/>
        <v>0</v>
      </c>
      <c r="T697">
        <f t="shared" si="197"/>
        <v>0</v>
      </c>
      <c r="U697">
        <f t="shared" si="192"/>
        <v>0</v>
      </c>
      <c r="V697">
        <f t="shared" si="198"/>
        <v>0</v>
      </c>
      <c r="W697">
        <f>IF(ABS(V697)&gt;0,V697*(C697-A697),0)</f>
        <v>0</v>
      </c>
      <c r="X697">
        <f>SUM($W$34:W697)</f>
        <v>173.89781500000055</v>
      </c>
      <c r="Y697">
        <f>IF(P697="close",X697,0)</f>
        <v>0</v>
      </c>
      <c r="Z697">
        <f t="shared" si="199"/>
        <v>0</v>
      </c>
    </row>
    <row r="698" spans="1:26">
      <c r="A698">
        <v>127.07987350000001</v>
      </c>
      <c r="B698" s="2">
        <f t="shared" si="182"/>
        <v>-1.1725372965012299E-2</v>
      </c>
      <c r="C698">
        <v>106.5600488</v>
      </c>
      <c r="D698" s="3">
        <f t="shared" si="183"/>
        <v>-4.3750530052549235E-3</v>
      </c>
      <c r="E698" s="3">
        <f t="shared" si="184"/>
        <v>-5.2109063150911879E-3</v>
      </c>
      <c r="F698" s="3">
        <f>STDEV($E$3:E698)</f>
        <v>1.2779647376488129E-2</v>
      </c>
      <c r="G698" s="11">
        <f t="shared" si="190"/>
        <v>-0.40775039886297354</v>
      </c>
      <c r="H698" s="3">
        <f t="shared" si="185"/>
        <v>1.7494019822579402E-3</v>
      </c>
      <c r="I698" s="5">
        <f t="shared" si="186"/>
        <v>7.7912120590760039E-2</v>
      </c>
      <c r="J698" s="6">
        <f t="shared" si="187"/>
        <v>1.3397350179756367E-2</v>
      </c>
      <c r="K698" s="4">
        <f t="shared" si="188"/>
        <v>8.358533098362644E-4</v>
      </c>
      <c r="L698">
        <f t="shared" si="191"/>
        <v>-0.40775039886297354</v>
      </c>
      <c r="M698">
        <f>RSQ($D$3:D698,$B$3:B698)</f>
        <v>5.0521752296615485E-2</v>
      </c>
      <c r="N698">
        <v>666</v>
      </c>
      <c r="O698" t="str">
        <f t="shared" si="189"/>
        <v/>
      </c>
      <c r="P698" t="str">
        <f t="shared" si="193"/>
        <v/>
      </c>
      <c r="Q698">
        <f t="shared" si="194"/>
        <v>0</v>
      </c>
      <c r="R698">
        <f t="shared" si="195"/>
        <v>0</v>
      </c>
      <c r="S698">
        <f t="shared" si="196"/>
        <v>0</v>
      </c>
      <c r="T698">
        <f t="shared" si="197"/>
        <v>0</v>
      </c>
      <c r="U698">
        <f t="shared" si="192"/>
        <v>0</v>
      </c>
      <c r="V698">
        <f t="shared" si="198"/>
        <v>0</v>
      </c>
      <c r="W698">
        <f>IF(ABS(V698)&gt;0,V698*(C698-A698),0)</f>
        <v>0</v>
      </c>
      <c r="X698">
        <f>SUM($W$34:W698)</f>
        <v>173.89781500000055</v>
      </c>
      <c r="Y698">
        <f>IF(P698="close",X698,0)</f>
        <v>0</v>
      </c>
      <c r="Z698">
        <f t="shared" si="199"/>
        <v>0</v>
      </c>
    </row>
    <row r="699" spans="1:26">
      <c r="A699">
        <v>127.2249193</v>
      </c>
      <c r="B699" s="2">
        <f t="shared" si="182"/>
        <v>1.1413750738427609E-3</v>
      </c>
      <c r="C699">
        <v>105.9682542</v>
      </c>
      <c r="D699" s="3">
        <f t="shared" si="183"/>
        <v>-5.5536254596760285E-3</v>
      </c>
      <c r="E699" s="3">
        <f t="shared" si="184"/>
        <v>-6.9229653309335545E-3</v>
      </c>
      <c r="F699" s="3">
        <f>STDEV($E$3:E699)</f>
        <v>1.2773181719435355E-2</v>
      </c>
      <c r="G699" s="11">
        <f t="shared" si="190"/>
        <v>-0.54199223678151731</v>
      </c>
      <c r="H699" s="3">
        <f t="shared" si="185"/>
        <v>1.159801143313014E-3</v>
      </c>
      <c r="I699" s="5">
        <f t="shared" si="186"/>
        <v>0.18358446118771524</v>
      </c>
      <c r="J699" s="6">
        <f t="shared" si="187"/>
        <v>1.3288929120089036E-2</v>
      </c>
      <c r="K699" s="4">
        <f t="shared" si="188"/>
        <v>1.369339871257526E-3</v>
      </c>
      <c r="L699">
        <f t="shared" si="191"/>
        <v>-0.54199223678151731</v>
      </c>
      <c r="M699">
        <f>RSQ($D$3:D699,$B$3:B699)</f>
        <v>5.049159464787778E-2</v>
      </c>
      <c r="N699">
        <v>667</v>
      </c>
      <c r="O699" t="str">
        <f t="shared" si="189"/>
        <v/>
      </c>
      <c r="P699" t="str">
        <f t="shared" si="193"/>
        <v/>
      </c>
      <c r="Q699">
        <f t="shared" si="194"/>
        <v>0</v>
      </c>
      <c r="R699">
        <f t="shared" si="195"/>
        <v>0</v>
      </c>
      <c r="S699">
        <f t="shared" si="196"/>
        <v>0</v>
      </c>
      <c r="T699">
        <f t="shared" si="197"/>
        <v>0</v>
      </c>
      <c r="U699">
        <f t="shared" si="192"/>
        <v>0</v>
      </c>
      <c r="V699">
        <f t="shared" si="198"/>
        <v>0</v>
      </c>
      <c r="W699">
        <f>IF(ABS(V699)&gt;0,V699*(C699-A699),0)</f>
        <v>0</v>
      </c>
      <c r="X699">
        <f>SUM($W$34:W699)</f>
        <v>173.89781500000055</v>
      </c>
      <c r="Y699">
        <f>IF(P699="close",X699,0)</f>
        <v>0</v>
      </c>
      <c r="Z699">
        <f t="shared" si="199"/>
        <v>0</v>
      </c>
    </row>
    <row r="700" spans="1:26">
      <c r="A700">
        <v>129.12800319999999</v>
      </c>
      <c r="B700" s="2">
        <f t="shared" si="182"/>
        <v>1.495842096399741E-2</v>
      </c>
      <c r="C700">
        <v>107.62954360000001</v>
      </c>
      <c r="D700" s="3">
        <f t="shared" si="183"/>
        <v>1.5677236664336791E-2</v>
      </c>
      <c r="E700" s="3">
        <f t="shared" si="184"/>
        <v>9.3661417087834327E-3</v>
      </c>
      <c r="F700" s="3">
        <f>STDEV($E$3:E700)</f>
        <v>1.2768912573015514E-2</v>
      </c>
      <c r="G700" s="11">
        <f t="shared" si="190"/>
        <v>0.73351130374068485</v>
      </c>
      <c r="H700" s="3">
        <f t="shared" si="185"/>
        <v>2.4437830183741925E-3</v>
      </c>
      <c r="I700" s="5">
        <f t="shared" si="186"/>
        <v>0.25853744499417308</v>
      </c>
      <c r="J700" s="6">
        <f t="shared" si="187"/>
        <v>1.2668002085974756E-2</v>
      </c>
      <c r="K700" s="4">
        <f t="shared" si="188"/>
        <v>6.3110949555533584E-3</v>
      </c>
      <c r="L700">
        <f t="shared" si="191"/>
        <v>0.73351130374068485</v>
      </c>
      <c r="M700">
        <f>RSQ($D$3:D700,$B$3:B700)</f>
        <v>5.1189158212835921E-2</v>
      </c>
      <c r="N700">
        <v>668</v>
      </c>
      <c r="O700" t="str">
        <f t="shared" si="189"/>
        <v/>
      </c>
      <c r="P700" t="str">
        <f t="shared" si="193"/>
        <v/>
      </c>
      <c r="Q700">
        <f t="shared" si="194"/>
        <v>0</v>
      </c>
      <c r="R700">
        <f t="shared" si="195"/>
        <v>0</v>
      </c>
      <c r="S700">
        <f t="shared" si="196"/>
        <v>0</v>
      </c>
      <c r="T700">
        <f t="shared" si="197"/>
        <v>0</v>
      </c>
      <c r="U700">
        <f t="shared" si="192"/>
        <v>0</v>
      </c>
      <c r="V700">
        <f t="shared" si="198"/>
        <v>0</v>
      </c>
      <c r="W700">
        <f>IF(ABS(V700)&gt;0,V700*(C700-A700),0)</f>
        <v>0</v>
      </c>
      <c r="X700">
        <f>SUM($W$34:W700)</f>
        <v>173.89781500000055</v>
      </c>
      <c r="Y700">
        <f>IF(P700="close",X700,0)</f>
        <v>0</v>
      </c>
      <c r="Z700">
        <f t="shared" si="199"/>
        <v>0</v>
      </c>
    </row>
    <row r="701" spans="1:26">
      <c r="A701">
        <v>129.95896629999999</v>
      </c>
      <c r="B701" s="2">
        <f t="shared" si="182"/>
        <v>6.4351889552024845E-3</v>
      </c>
      <c r="C701">
        <v>108.2400042</v>
      </c>
      <c r="D701" s="3">
        <f t="shared" si="183"/>
        <v>5.6718683326275488E-3</v>
      </c>
      <c r="E701" s="3">
        <f t="shared" si="184"/>
        <v>8.864601526300574E-4</v>
      </c>
      <c r="F701" s="3">
        <f>STDEV($E$3:E701)</f>
        <v>1.2759802927492448E-2</v>
      </c>
      <c r="G701" s="11">
        <f t="shared" si="190"/>
        <v>6.9472871772970568E-2</v>
      </c>
      <c r="H701" s="3">
        <f t="shared" si="185"/>
        <v>3.0169100217166201E-3</v>
      </c>
      <c r="I701" s="5">
        <f t="shared" si="186"/>
        <v>0.27481681899194915</v>
      </c>
      <c r="J701" s="6">
        <f t="shared" si="187"/>
        <v>1.2371869307628526E-2</v>
      </c>
      <c r="K701" s="4">
        <f t="shared" si="188"/>
        <v>4.7854081799974914E-3</v>
      </c>
      <c r="L701">
        <f t="shared" si="191"/>
        <v>6.9472871772970568E-2</v>
      </c>
      <c r="M701">
        <f>RSQ($D$3:D701,$B$3:B701)</f>
        <v>5.1290426900447918E-2</v>
      </c>
      <c r="N701">
        <v>669</v>
      </c>
      <c r="O701" t="str">
        <f t="shared" si="189"/>
        <v/>
      </c>
      <c r="P701" t="str">
        <f t="shared" si="193"/>
        <v/>
      </c>
      <c r="Q701">
        <f t="shared" si="194"/>
        <v>0</v>
      </c>
      <c r="R701">
        <f t="shared" si="195"/>
        <v>0</v>
      </c>
      <c r="S701">
        <f t="shared" si="196"/>
        <v>0</v>
      </c>
      <c r="T701">
        <f t="shared" si="197"/>
        <v>0</v>
      </c>
      <c r="U701">
        <f t="shared" si="192"/>
        <v>0</v>
      </c>
      <c r="V701">
        <f t="shared" si="198"/>
        <v>0</v>
      </c>
      <c r="W701">
        <f>IF(ABS(V701)&gt;0,V701*(C701-A701),0)</f>
        <v>0</v>
      </c>
      <c r="X701">
        <f>SUM($W$34:W701)</f>
        <v>173.89781500000055</v>
      </c>
      <c r="Y701">
        <f>IF(P701="close",X701,0)</f>
        <v>0</v>
      </c>
      <c r="Z701">
        <f t="shared" si="199"/>
        <v>0</v>
      </c>
    </row>
    <row r="702" spans="1:26">
      <c r="A702">
        <v>131.0913745</v>
      </c>
      <c r="B702" s="2">
        <f t="shared" si="182"/>
        <v>8.7135826964485075E-3</v>
      </c>
      <c r="C702">
        <v>106.41957189999999</v>
      </c>
      <c r="D702" s="3">
        <f t="shared" si="183"/>
        <v>-1.6818479576518785E-2</v>
      </c>
      <c r="E702" s="3">
        <f t="shared" si="184"/>
        <v>-2.0983857118585546E-2</v>
      </c>
      <c r="F702" s="3">
        <f>STDEV($E$3:E702)</f>
        <v>1.2775405846954101E-2</v>
      </c>
      <c r="G702" s="11">
        <f t="shared" si="190"/>
        <v>-1.6425198048474128</v>
      </c>
      <c r="H702" s="3">
        <f t="shared" si="185"/>
        <v>2.5335855256451048E-3</v>
      </c>
      <c r="I702" s="5">
        <f t="shared" si="186"/>
        <v>0.18726992940420956</v>
      </c>
      <c r="J702" s="6">
        <f t="shared" si="187"/>
        <v>1.2748853086580804E-2</v>
      </c>
      <c r="K702" s="4">
        <f t="shared" si="188"/>
        <v>4.1653775420667592E-3</v>
      </c>
      <c r="L702">
        <f t="shared" si="191"/>
        <v>-1.6425198048474128</v>
      </c>
      <c r="M702">
        <f>RSQ($D$3:D702,$B$3:B702)</f>
        <v>5.057671499238716E-2</v>
      </c>
      <c r="N702">
        <v>670</v>
      </c>
      <c r="O702" t="str">
        <f t="shared" si="189"/>
        <v>buyY</v>
      </c>
      <c r="P702" t="str">
        <f t="shared" si="193"/>
        <v/>
      </c>
      <c r="Q702">
        <f t="shared" si="194"/>
        <v>-10</v>
      </c>
      <c r="R702">
        <f t="shared" si="195"/>
        <v>0</v>
      </c>
      <c r="S702">
        <f t="shared" si="196"/>
        <v>10</v>
      </c>
      <c r="T702">
        <f t="shared" si="197"/>
        <v>0</v>
      </c>
      <c r="U702">
        <f t="shared" si="192"/>
        <v>20</v>
      </c>
      <c r="V702">
        <f t="shared" si="198"/>
        <v>-10</v>
      </c>
      <c r="W702">
        <f>IF(ABS(V702)&gt;0,V702*(C702-A702),0)</f>
        <v>246.71802600000007</v>
      </c>
      <c r="X702">
        <f>SUM($W$34:W702)</f>
        <v>420.61584100000061</v>
      </c>
      <c r="Y702">
        <f>IF(P702="close",X702,0)</f>
        <v>0</v>
      </c>
      <c r="Z702">
        <f t="shared" si="199"/>
        <v>20</v>
      </c>
    </row>
    <row r="703" spans="1:26">
      <c r="A703">
        <v>131.01341690000001</v>
      </c>
      <c r="B703" s="2">
        <f t="shared" si="182"/>
        <v>-5.946813838616868E-4</v>
      </c>
      <c r="C703">
        <v>107.01326709999999</v>
      </c>
      <c r="D703" s="3">
        <f t="shared" si="183"/>
        <v>5.5788159020023192E-3</v>
      </c>
      <c r="E703" s="3">
        <f t="shared" si="184"/>
        <v>3.1447316264867804E-3</v>
      </c>
      <c r="F703" s="3">
        <f>STDEV($E$3:E703)</f>
        <v>1.2766826818843318E-2</v>
      </c>
      <c r="G703" s="11">
        <f t="shared" si="190"/>
        <v>0.24632053611358495</v>
      </c>
      <c r="H703" s="3">
        <f t="shared" si="185"/>
        <v>2.5536140404801033E-3</v>
      </c>
      <c r="I703" s="5">
        <f t="shared" si="186"/>
        <v>0.20099799356148218</v>
      </c>
      <c r="J703" s="6">
        <f t="shared" si="187"/>
        <v>1.2755750895906656E-2</v>
      </c>
      <c r="K703" s="4">
        <f t="shared" si="188"/>
        <v>2.4340842755155388E-3</v>
      </c>
      <c r="L703">
        <f t="shared" si="191"/>
        <v>0.24632053611358495</v>
      </c>
      <c r="M703">
        <f>RSQ($D$3:D703,$B$3:B703)</f>
        <v>5.0541730388265184E-2</v>
      </c>
      <c r="N703">
        <v>671</v>
      </c>
      <c r="O703" t="str">
        <f t="shared" si="189"/>
        <v/>
      </c>
      <c r="P703" t="str">
        <f t="shared" si="193"/>
        <v>close</v>
      </c>
      <c r="Q703">
        <f t="shared" si="194"/>
        <v>0</v>
      </c>
      <c r="R703">
        <f t="shared" si="195"/>
        <v>0</v>
      </c>
      <c r="S703">
        <f t="shared" si="196"/>
        <v>0</v>
      </c>
      <c r="T703">
        <f t="shared" si="197"/>
        <v>0</v>
      </c>
      <c r="U703">
        <f t="shared" si="192"/>
        <v>0</v>
      </c>
      <c r="V703">
        <f t="shared" si="198"/>
        <v>10</v>
      </c>
      <c r="W703">
        <f>IF(ABS(V703)&gt;0,V703*(C703-A703),0)</f>
        <v>-240.00149800000017</v>
      </c>
      <c r="X703">
        <f>SUM($W$34:W703)</f>
        <v>180.61434300000045</v>
      </c>
      <c r="Y703">
        <f>IF(P703="close",X703,0)</f>
        <v>180.61434300000045</v>
      </c>
      <c r="Z703">
        <f t="shared" si="199"/>
        <v>20</v>
      </c>
    </row>
    <row r="704" spans="1:26">
      <c r="A704">
        <v>131.08388819999999</v>
      </c>
      <c r="B704" s="2">
        <f t="shared" si="182"/>
        <v>5.3789376437505859E-4</v>
      </c>
      <c r="C704">
        <v>109.9267909</v>
      </c>
      <c r="D704" s="3">
        <f t="shared" si="183"/>
        <v>2.7225818620016766E-2</v>
      </c>
      <c r="E704" s="3">
        <f t="shared" si="184"/>
        <v>2.3993302252361372E-2</v>
      </c>
      <c r="F704" s="3">
        <f>STDEV($E$3:E704)</f>
        <v>1.2789781852358902E-2</v>
      </c>
      <c r="G704" s="11">
        <f t="shared" si="190"/>
        <v>1.8759743152254105</v>
      </c>
      <c r="H704" s="3">
        <f t="shared" si="185"/>
        <v>3.1249922543957823E-3</v>
      </c>
      <c r="I704" s="5">
        <f t="shared" si="186"/>
        <v>0.19989841931805102</v>
      </c>
      <c r="J704" s="6">
        <f t="shared" si="187"/>
        <v>1.3461602374289174E-2</v>
      </c>
      <c r="K704" s="4">
        <f t="shared" si="188"/>
        <v>3.2325163676553926E-3</v>
      </c>
      <c r="L704">
        <f t="shared" si="191"/>
        <v>1.8759743152254105</v>
      </c>
      <c r="M704">
        <f>RSQ($D$3:D704,$B$3:B704)</f>
        <v>5.0256180059578999E-2</v>
      </c>
      <c r="N704">
        <v>672</v>
      </c>
      <c r="O704" t="str">
        <f t="shared" si="189"/>
        <v>sellY</v>
      </c>
      <c r="P704" t="str">
        <f t="shared" si="193"/>
        <v/>
      </c>
      <c r="Q704">
        <f t="shared" si="194"/>
        <v>10</v>
      </c>
      <c r="R704">
        <f t="shared" si="195"/>
        <v>0</v>
      </c>
      <c r="S704">
        <f t="shared" si="196"/>
        <v>-10</v>
      </c>
      <c r="T704">
        <f t="shared" si="197"/>
        <v>0</v>
      </c>
      <c r="U704">
        <f t="shared" si="192"/>
        <v>20</v>
      </c>
      <c r="V704">
        <f t="shared" si="198"/>
        <v>10</v>
      </c>
      <c r="W704">
        <f>IF(ABS(V704)&gt;0,V704*(C704-A704),0)</f>
        <v>-211.5709729999999</v>
      </c>
      <c r="X704">
        <f>SUM($W$34:W704)</f>
        <v>-30.95662999999945</v>
      </c>
      <c r="Y704">
        <f>IF(P704="close",X704,0)</f>
        <v>0</v>
      </c>
      <c r="Z704">
        <f t="shared" si="199"/>
        <v>20</v>
      </c>
    </row>
    <row r="705" spans="1:26">
      <c r="A705">
        <v>131.8932926</v>
      </c>
      <c r="B705" s="2">
        <f t="shared" si="182"/>
        <v>6.1747054585767572E-3</v>
      </c>
      <c r="C705">
        <v>111.3759481</v>
      </c>
      <c r="D705" s="3">
        <f t="shared" si="183"/>
        <v>1.3182930094978347E-2</v>
      </c>
      <c r="E705" s="3">
        <f t="shared" si="184"/>
        <v>8.1135737103342383E-3</v>
      </c>
      <c r="F705" s="3">
        <f>STDEV($E$3:E705)</f>
        <v>1.2784289503566859E-2</v>
      </c>
      <c r="G705" s="11">
        <f t="shared" si="190"/>
        <v>0.63465190678531835</v>
      </c>
      <c r="H705" s="3">
        <f t="shared" si="185"/>
        <v>4.1322183986276092E-3</v>
      </c>
      <c r="I705" s="5">
        <f t="shared" si="186"/>
        <v>0.151770475904207</v>
      </c>
      <c r="J705" s="6">
        <f t="shared" si="187"/>
        <v>1.2980732288320968E-2</v>
      </c>
      <c r="K705" s="4">
        <f t="shared" si="188"/>
        <v>5.0693563846441088E-3</v>
      </c>
      <c r="L705">
        <f t="shared" si="191"/>
        <v>0.63465190678531835</v>
      </c>
      <c r="M705">
        <f>RSQ($D$3:D705,$B$3:B705)</f>
        <v>5.0465640614008614E-2</v>
      </c>
      <c r="N705">
        <v>673</v>
      </c>
      <c r="O705" t="str">
        <f t="shared" si="189"/>
        <v/>
      </c>
      <c r="P705" t="str">
        <f t="shared" si="193"/>
        <v>sellhold</v>
      </c>
      <c r="Q705">
        <f t="shared" si="194"/>
        <v>10</v>
      </c>
      <c r="R705">
        <f t="shared" si="195"/>
        <v>0</v>
      </c>
      <c r="S705">
        <f t="shared" si="196"/>
        <v>-10</v>
      </c>
      <c r="T705">
        <f t="shared" si="197"/>
        <v>0</v>
      </c>
      <c r="U705">
        <f t="shared" si="192"/>
        <v>20</v>
      </c>
      <c r="V705">
        <f t="shared" si="198"/>
        <v>0</v>
      </c>
      <c r="W705">
        <f>IF(ABS(V705)&gt;0,V705*(C705-A705),0)</f>
        <v>0</v>
      </c>
      <c r="X705">
        <f>SUM($W$34:W705)</f>
        <v>-30.95662999999945</v>
      </c>
      <c r="Y705">
        <f>IF(P705="close",X705,0)</f>
        <v>0</v>
      </c>
      <c r="Z705">
        <f t="shared" si="199"/>
        <v>0</v>
      </c>
    </row>
    <row r="706" spans="1:26">
      <c r="A706">
        <v>130.28812830000001</v>
      </c>
      <c r="B706" s="2">
        <f t="shared" si="182"/>
        <v>-1.2170173845519603E-2</v>
      </c>
      <c r="C706">
        <v>110.64793400000001</v>
      </c>
      <c r="D706" s="3">
        <f t="shared" si="183"/>
        <v>-6.5365468255887803E-3</v>
      </c>
      <c r="E706" s="3">
        <f t="shared" si="184"/>
        <v>-6.2062523233613071E-3</v>
      </c>
      <c r="F706" s="3">
        <f>STDEV($E$3:E706)</f>
        <v>1.2777375425879586E-2</v>
      </c>
      <c r="G706" s="11">
        <f t="shared" si="190"/>
        <v>-0.48572199818055145</v>
      </c>
      <c r="H706" s="3">
        <f t="shared" si="185"/>
        <v>3.0985923931481012E-3</v>
      </c>
      <c r="I706" s="5">
        <f t="shared" si="186"/>
        <v>0.28174510396479707</v>
      </c>
      <c r="J706" s="6">
        <f t="shared" si="187"/>
        <v>1.2864986337326655E-2</v>
      </c>
      <c r="K706" s="4">
        <f t="shared" si="188"/>
        <v>-3.3029450222747366E-4</v>
      </c>
      <c r="L706">
        <f t="shared" si="191"/>
        <v>-0.48572199818055145</v>
      </c>
      <c r="M706">
        <f>RSQ($D$3:D706,$B$3:B706)</f>
        <v>5.0707499637110749E-2</v>
      </c>
      <c r="N706">
        <v>674</v>
      </c>
      <c r="O706" t="str">
        <f t="shared" si="189"/>
        <v/>
      </c>
      <c r="P706" t="str">
        <f t="shared" si="193"/>
        <v>close</v>
      </c>
      <c r="Q706">
        <f t="shared" si="194"/>
        <v>0</v>
      </c>
      <c r="R706">
        <f t="shared" si="195"/>
        <v>0</v>
      </c>
      <c r="S706">
        <f t="shared" si="196"/>
        <v>0</v>
      </c>
      <c r="T706">
        <f t="shared" si="197"/>
        <v>0</v>
      </c>
      <c r="U706">
        <f t="shared" si="192"/>
        <v>0</v>
      </c>
      <c r="V706">
        <f t="shared" si="198"/>
        <v>-10</v>
      </c>
      <c r="W706">
        <f>IF(ABS(V706)&gt;0,V706*(C706-A706),0)</f>
        <v>196.40194300000005</v>
      </c>
      <c r="X706">
        <f>SUM($W$34:W706)</f>
        <v>165.4453130000006</v>
      </c>
      <c r="Y706">
        <f>IF(P706="close",X706,0)</f>
        <v>165.4453130000006</v>
      </c>
      <c r="Z706">
        <f t="shared" si="199"/>
        <v>20</v>
      </c>
    </row>
    <row r="707" spans="1:26">
      <c r="A707">
        <v>129.28832990000001</v>
      </c>
      <c r="B707" s="2">
        <f t="shared" si="182"/>
        <v>-7.6737490441023013E-3</v>
      </c>
      <c r="C707">
        <v>112.0823292</v>
      </c>
      <c r="D707" s="3">
        <f t="shared" si="183"/>
        <v>1.296359677172099E-2</v>
      </c>
      <c r="E707" s="3">
        <f t="shared" si="184"/>
        <v>1.1314267167896986E-2</v>
      </c>
      <c r="F707" s="3">
        <f>STDEV($E$3:E707)</f>
        <v>1.2775343544668187E-2</v>
      </c>
      <c r="G707" s="11">
        <f t="shared" si="190"/>
        <v>0.88563310476445201</v>
      </c>
      <c r="H707" s="3">
        <f t="shared" si="185"/>
        <v>3.4743507370643837E-3</v>
      </c>
      <c r="I707" s="5">
        <f t="shared" si="186"/>
        <v>0.23782653338696405</v>
      </c>
      <c r="J707" s="6">
        <f t="shared" si="187"/>
        <v>1.295876218392239E-2</v>
      </c>
      <c r="K707" s="4">
        <f t="shared" si="188"/>
        <v>1.6493296038240042E-3</v>
      </c>
      <c r="L707">
        <f t="shared" si="191"/>
        <v>0.88563310476445201</v>
      </c>
      <c r="M707">
        <f>RSQ($D$3:D707,$B$3:B707)</f>
        <v>5.0201903454644571E-2</v>
      </c>
      <c r="N707">
        <v>675</v>
      </c>
      <c r="O707" t="str">
        <f t="shared" si="189"/>
        <v/>
      </c>
      <c r="P707" t="str">
        <f t="shared" si="193"/>
        <v/>
      </c>
      <c r="Q707">
        <f t="shared" si="194"/>
        <v>0</v>
      </c>
      <c r="R707">
        <f t="shared" si="195"/>
        <v>0</v>
      </c>
      <c r="S707">
        <f t="shared" si="196"/>
        <v>0</v>
      </c>
      <c r="T707">
        <f t="shared" si="197"/>
        <v>0</v>
      </c>
      <c r="U707">
        <f t="shared" si="192"/>
        <v>0</v>
      </c>
      <c r="V707">
        <f t="shared" si="198"/>
        <v>0</v>
      </c>
      <c r="W707">
        <f>IF(ABS(V707)&gt;0,V707*(C707-A707),0)</f>
        <v>0</v>
      </c>
      <c r="X707">
        <f>SUM($W$34:W707)</f>
        <v>165.4453130000006</v>
      </c>
      <c r="Y707">
        <f>IF(P707="close",X707,0)</f>
        <v>0</v>
      </c>
      <c r="Z707">
        <f t="shared" si="199"/>
        <v>0</v>
      </c>
    </row>
    <row r="708" spans="1:26">
      <c r="A708">
        <v>130.53059970000001</v>
      </c>
      <c r="B708" s="2">
        <f t="shared" ref="B708:B771" si="200">(A708-A707)/A707</f>
        <v>9.6085222924671906E-3</v>
      </c>
      <c r="C708">
        <v>115.4037739</v>
      </c>
      <c r="D708" s="3">
        <f t="shared" ref="D708:D771" si="201">(C708-C707)/C707</f>
        <v>2.9633972845739188E-2</v>
      </c>
      <c r="E708" s="3">
        <f t="shared" si="184"/>
        <v>2.3041627262608468E-2</v>
      </c>
      <c r="F708" s="3">
        <f>STDEV($E$3:E708)</f>
        <v>1.2795531365127361E-2</v>
      </c>
      <c r="G708" s="11">
        <f t="shared" si="190"/>
        <v>1.8007557955276148</v>
      </c>
      <c r="H708" s="3">
        <f t="shared" si="185"/>
        <v>3.4989889301972454E-3</v>
      </c>
      <c r="I708" s="5">
        <f t="shared" si="186"/>
        <v>0.32193885373597747</v>
      </c>
      <c r="J708" s="6">
        <f t="shared" si="187"/>
        <v>1.3357575730762317E-2</v>
      </c>
      <c r="K708" s="4">
        <f t="shared" si="188"/>
        <v>6.5923455831307194E-3</v>
      </c>
      <c r="L708">
        <f t="shared" si="191"/>
        <v>1.8007557955276148</v>
      </c>
      <c r="M708">
        <f>RSQ($D$3:D708,$B$3:B708)</f>
        <v>5.0877997305699876E-2</v>
      </c>
      <c r="N708">
        <v>676</v>
      </c>
      <c r="O708" t="str">
        <f t="shared" si="189"/>
        <v>sellY</v>
      </c>
      <c r="P708" t="str">
        <f t="shared" si="193"/>
        <v/>
      </c>
      <c r="Q708">
        <f t="shared" si="194"/>
        <v>10</v>
      </c>
      <c r="R708">
        <f t="shared" si="195"/>
        <v>0</v>
      </c>
      <c r="S708">
        <f t="shared" si="196"/>
        <v>-10</v>
      </c>
      <c r="T708">
        <f t="shared" si="197"/>
        <v>0</v>
      </c>
      <c r="U708">
        <f t="shared" si="192"/>
        <v>20</v>
      </c>
      <c r="V708">
        <f t="shared" si="198"/>
        <v>10</v>
      </c>
      <c r="W708">
        <f>IF(ABS(V708)&gt;0,V708*(C708-A708),0)</f>
        <v>-151.26825800000006</v>
      </c>
      <c r="X708">
        <f>SUM($W$34:W708)</f>
        <v>14.177055000000536</v>
      </c>
      <c r="Y708">
        <f>IF(P708="close",X708,0)</f>
        <v>0</v>
      </c>
      <c r="Z708">
        <f t="shared" si="199"/>
        <v>20</v>
      </c>
    </row>
    <row r="709" spans="1:26">
      <c r="A709">
        <v>130.53428769999999</v>
      </c>
      <c r="B709" s="2">
        <f t="shared" si="200"/>
        <v>2.8253911408196755E-5</v>
      </c>
      <c r="C709">
        <v>110.1139589</v>
      </c>
      <c r="D709" s="3">
        <f t="shared" si="201"/>
        <v>-4.583745246133588E-2</v>
      </c>
      <c r="E709" s="3">
        <f t="shared" si="184"/>
        <v>-4.7809173632230063E-2</v>
      </c>
      <c r="F709" s="3">
        <f>STDEV($E$3:E709)</f>
        <v>1.2912784377963778E-2</v>
      </c>
      <c r="G709" s="11">
        <f t="shared" si="190"/>
        <v>-3.7024682076948854</v>
      </c>
      <c r="H709" s="3">
        <f t="shared" si="185"/>
        <v>1.9619016706223739E-3</v>
      </c>
      <c r="I709" s="5">
        <f t="shared" si="186"/>
        <v>0.34754480998897813</v>
      </c>
      <c r="J709" s="6">
        <f t="shared" si="187"/>
        <v>1.615650909375381E-2</v>
      </c>
      <c r="K709" s="4">
        <f t="shared" si="188"/>
        <v>1.9717211708941812E-3</v>
      </c>
      <c r="L709">
        <f t="shared" si="191"/>
        <v>-3.7024682076948854</v>
      </c>
      <c r="M709">
        <f>RSQ($D$3:D709,$B$3:B709)</f>
        <v>5.0114555133858915E-2</v>
      </c>
      <c r="N709">
        <v>677</v>
      </c>
      <c r="O709" t="str">
        <f t="shared" si="189"/>
        <v>buyY</v>
      </c>
      <c r="P709" t="str">
        <f t="shared" si="193"/>
        <v>close&amp;buy</v>
      </c>
      <c r="Q709">
        <f t="shared" si="194"/>
        <v>-20</v>
      </c>
      <c r="R709">
        <f t="shared" si="195"/>
        <v>-10</v>
      </c>
      <c r="S709">
        <f t="shared" si="196"/>
        <v>20</v>
      </c>
      <c r="T709">
        <f t="shared" si="197"/>
        <v>10</v>
      </c>
      <c r="U709">
        <f t="shared" si="192"/>
        <v>40</v>
      </c>
      <c r="V709">
        <f t="shared" si="198"/>
        <v>-30</v>
      </c>
      <c r="W709">
        <f>IF(ABS(V709)&gt;0,V709*(C709-A709),0)</f>
        <v>612.60986399999979</v>
      </c>
      <c r="X709">
        <f>SUM($W$34:W709)</f>
        <v>626.78691900000035</v>
      </c>
      <c r="Y709">
        <f>IF(P709="close",X709,0)</f>
        <v>0</v>
      </c>
      <c r="Z709">
        <f t="shared" si="199"/>
        <v>20</v>
      </c>
    </row>
    <row r="710" spans="1:26">
      <c r="A710">
        <v>130.57253750000001</v>
      </c>
      <c r="B710" s="2">
        <f t="shared" si="200"/>
        <v>2.930249260479695E-4</v>
      </c>
      <c r="C710">
        <v>111.75199790000001</v>
      </c>
      <c r="D710" s="3">
        <f t="shared" si="201"/>
        <v>1.487585240203371E-2</v>
      </c>
      <c r="E710" s="3">
        <f t="shared" si="184"/>
        <v>1.22780205119709E-2</v>
      </c>
      <c r="F710" s="3">
        <f>STDEV($E$3:E710)</f>
        <v>1.2911856012119536E-2</v>
      </c>
      <c r="G710" s="11">
        <f t="shared" si="190"/>
        <v>0.95091058175109033</v>
      </c>
      <c r="H710" s="3">
        <f t="shared" si="185"/>
        <v>2.5031981158716763E-3</v>
      </c>
      <c r="I710" s="5">
        <f t="shared" si="186"/>
        <v>0.32295469012640382</v>
      </c>
      <c r="J710" s="6">
        <f t="shared" si="187"/>
        <v>1.6226126113760734E-2</v>
      </c>
      <c r="K710" s="4">
        <f t="shared" si="188"/>
        <v>2.5978318900628109E-3</v>
      </c>
      <c r="L710">
        <f t="shared" si="191"/>
        <v>0.95091058175109033</v>
      </c>
      <c r="M710">
        <f>RSQ($D$3:D710,$B$3:B710)</f>
        <v>5.0022454356594817E-2</v>
      </c>
      <c r="N710">
        <v>678</v>
      </c>
      <c r="O710" t="str">
        <f t="shared" si="189"/>
        <v/>
      </c>
      <c r="P710" t="str">
        <f t="shared" si="193"/>
        <v>close</v>
      </c>
      <c r="Q710">
        <f t="shared" si="194"/>
        <v>0</v>
      </c>
      <c r="R710">
        <f t="shared" si="195"/>
        <v>0</v>
      </c>
      <c r="S710">
        <f t="shared" si="196"/>
        <v>0</v>
      </c>
      <c r="T710">
        <f t="shared" si="197"/>
        <v>0</v>
      </c>
      <c r="U710">
        <f t="shared" si="192"/>
        <v>0</v>
      </c>
      <c r="V710">
        <f t="shared" si="198"/>
        <v>20</v>
      </c>
      <c r="W710">
        <f>IF(ABS(V710)&gt;0,V710*(C710-A710),0)</f>
        <v>-376.41079200000007</v>
      </c>
      <c r="X710">
        <f>SUM($W$34:W710)</f>
        <v>250.37612700000028</v>
      </c>
      <c r="Y710">
        <f>IF(P710="close",X710,0)</f>
        <v>250.37612700000028</v>
      </c>
      <c r="Z710">
        <f t="shared" si="199"/>
        <v>40</v>
      </c>
    </row>
    <row r="711" spans="1:26">
      <c r="A711">
        <v>130.2043333</v>
      </c>
      <c r="B711" s="2">
        <f t="shared" si="200"/>
        <v>-2.8199206896780118E-3</v>
      </c>
      <c r="C711">
        <v>111.3479069</v>
      </c>
      <c r="D711" s="3">
        <f t="shared" si="201"/>
        <v>-3.6159621983814947E-3</v>
      </c>
      <c r="E711" s="3">
        <f t="shared" si="184"/>
        <v>-5.1442246142114623E-3</v>
      </c>
      <c r="F711" s="3">
        <f>STDEV($E$3:E711)</f>
        <v>1.2904207545631822E-2</v>
      </c>
      <c r="G711" s="11">
        <f t="shared" si="190"/>
        <v>-0.39864707662368803</v>
      </c>
      <c r="H711" s="3">
        <f t="shared" si="185"/>
        <v>2.4949746504422505E-3</v>
      </c>
      <c r="I711" s="5">
        <f t="shared" si="186"/>
        <v>0.34281539837301805</v>
      </c>
      <c r="J711" s="6">
        <f t="shared" si="187"/>
        <v>1.6251587792661608E-2</v>
      </c>
      <c r="K711" s="4">
        <f t="shared" si="188"/>
        <v>1.5282624158299671E-3</v>
      </c>
      <c r="L711">
        <f t="shared" si="191"/>
        <v>-0.39864707662368803</v>
      </c>
      <c r="M711">
        <f>RSQ($D$3:D711,$B$3:B711)</f>
        <v>5.0060487028951078E-2</v>
      </c>
      <c r="N711">
        <v>679</v>
      </c>
      <c r="O711" t="str">
        <f t="shared" si="189"/>
        <v/>
      </c>
      <c r="P711" t="str">
        <f t="shared" si="193"/>
        <v/>
      </c>
      <c r="Q711">
        <f t="shared" si="194"/>
        <v>0</v>
      </c>
      <c r="R711">
        <f t="shared" si="195"/>
        <v>0</v>
      </c>
      <c r="S711">
        <f t="shared" si="196"/>
        <v>0</v>
      </c>
      <c r="T711">
        <f t="shared" si="197"/>
        <v>0</v>
      </c>
      <c r="U711">
        <f t="shared" si="192"/>
        <v>0</v>
      </c>
      <c r="V711">
        <f t="shared" si="198"/>
        <v>0</v>
      </c>
      <c r="W711">
        <f>IF(ABS(V711)&gt;0,V711*(C711-A711),0)</f>
        <v>0</v>
      </c>
      <c r="X711">
        <f>SUM($W$34:W711)</f>
        <v>250.37612700000028</v>
      </c>
      <c r="Y711">
        <f>IF(P711="close",X711,0)</f>
        <v>0</v>
      </c>
      <c r="Z711">
        <f t="shared" si="199"/>
        <v>0</v>
      </c>
    </row>
    <row r="712" spans="1:26">
      <c r="A712">
        <v>128.37726079999999</v>
      </c>
      <c r="B712" s="2">
        <f t="shared" si="200"/>
        <v>-1.403234787731918E-2</v>
      </c>
      <c r="C712">
        <v>114.0105938</v>
      </c>
      <c r="D712" s="3">
        <f t="shared" si="201"/>
        <v>2.391321915365072E-2</v>
      </c>
      <c r="E712" s="3">
        <f t="shared" si="184"/>
        <v>2.0829606105540487E-2</v>
      </c>
      <c r="F712" s="3">
        <f>STDEV($E$3:E712)</f>
        <v>1.2918685063212462E-2</v>
      </c>
      <c r="G712" s="11">
        <f t="shared" si="190"/>
        <v>1.6123627136677665</v>
      </c>
      <c r="H712" s="3">
        <f t="shared" si="185"/>
        <v>4.2439029755039267E-3</v>
      </c>
      <c r="I712" s="5">
        <f t="shared" si="186"/>
        <v>8.2686798926151037E-2</v>
      </c>
      <c r="J712" s="6">
        <f t="shared" si="187"/>
        <v>1.6269604749925583E-2</v>
      </c>
      <c r="K712" s="4">
        <f t="shared" si="188"/>
        <v>3.0836130481102335E-3</v>
      </c>
      <c r="L712">
        <f t="shared" si="191"/>
        <v>1.6123627136677665</v>
      </c>
      <c r="M712">
        <f>RSQ($D$3:D712,$B$3:B712)</f>
        <v>4.8430672580862449E-2</v>
      </c>
      <c r="N712">
        <v>680</v>
      </c>
      <c r="O712" t="str">
        <f t="shared" si="189"/>
        <v>sellY</v>
      </c>
      <c r="P712" t="str">
        <f t="shared" si="193"/>
        <v/>
      </c>
      <c r="Q712">
        <f t="shared" si="194"/>
        <v>10</v>
      </c>
      <c r="R712">
        <f t="shared" si="195"/>
        <v>0</v>
      </c>
      <c r="S712">
        <f t="shared" si="196"/>
        <v>-10</v>
      </c>
      <c r="T712">
        <f t="shared" si="197"/>
        <v>0</v>
      </c>
      <c r="U712">
        <f t="shared" si="192"/>
        <v>20</v>
      </c>
      <c r="V712">
        <f t="shared" si="198"/>
        <v>10</v>
      </c>
      <c r="W712">
        <f>IF(ABS(V712)&gt;0,V712*(C712-A712),0)</f>
        <v>-143.66666999999993</v>
      </c>
      <c r="X712">
        <f>SUM($W$34:W712)</f>
        <v>106.70945700000036</v>
      </c>
      <c r="Y712">
        <f>IF(P712="close",X712,0)</f>
        <v>0</v>
      </c>
      <c r="Z712">
        <f t="shared" si="199"/>
        <v>20</v>
      </c>
    </row>
    <row r="713" spans="1:26">
      <c r="A713">
        <v>129.48224239999999</v>
      </c>
      <c r="B713" s="2">
        <f t="shared" si="200"/>
        <v>8.6073000242734756E-3</v>
      </c>
      <c r="C713">
        <v>118.4923584</v>
      </c>
      <c r="D713" s="3">
        <f t="shared" si="201"/>
        <v>3.9310071552315744E-2</v>
      </c>
      <c r="E713" s="3">
        <f t="shared" si="184"/>
        <v>3.2644862337531062E-2</v>
      </c>
      <c r="F713" s="3">
        <f>STDEV($E$3:E713)</f>
        <v>1.2967259611015546E-2</v>
      </c>
      <c r="G713" s="11">
        <f t="shared" si="190"/>
        <v>2.5174835174734689</v>
      </c>
      <c r="H713" s="3">
        <f t="shared" si="185"/>
        <v>5.245858559946648E-3</v>
      </c>
      <c r="I713" s="5">
        <f t="shared" si="186"/>
        <v>0.16490079941855376</v>
      </c>
      <c r="J713" s="6">
        <f t="shared" si="187"/>
        <v>1.745523336366692E-2</v>
      </c>
      <c r="K713" s="4">
        <f t="shared" si="188"/>
        <v>6.6652092147846814E-3</v>
      </c>
      <c r="L713">
        <f t="shared" si="191"/>
        <v>2.5174835174734689</v>
      </c>
      <c r="M713">
        <f>RSQ($D$3:D713,$B$3:B713)</f>
        <v>4.9045661336880347E-2</v>
      </c>
      <c r="N713">
        <v>681</v>
      </c>
      <c r="O713" t="str">
        <f t="shared" si="189"/>
        <v>sellY</v>
      </c>
      <c r="P713" t="str">
        <f t="shared" si="193"/>
        <v>sellhold</v>
      </c>
      <c r="Q713">
        <f t="shared" si="194"/>
        <v>20</v>
      </c>
      <c r="R713">
        <f t="shared" si="195"/>
        <v>10</v>
      </c>
      <c r="S713">
        <f t="shared" si="196"/>
        <v>-20</v>
      </c>
      <c r="T713">
        <f t="shared" si="197"/>
        <v>-10</v>
      </c>
      <c r="U713">
        <f t="shared" si="192"/>
        <v>40</v>
      </c>
      <c r="V713">
        <f t="shared" si="198"/>
        <v>10</v>
      </c>
      <c r="W713">
        <f>IF(ABS(V713)&gt;0,V713*(C713-A713),0)</f>
        <v>-109.89883999999989</v>
      </c>
      <c r="X713">
        <f>SUM($W$34:W713)</f>
        <v>-3.1893829999995376</v>
      </c>
      <c r="Y713">
        <f>IF(P713="close",X713,0)</f>
        <v>0</v>
      </c>
      <c r="Z713">
        <f t="shared" si="199"/>
        <v>20</v>
      </c>
    </row>
    <row r="714" spans="1:26">
      <c r="A714">
        <v>130.1039394</v>
      </c>
      <c r="B714" s="2">
        <f t="shared" si="200"/>
        <v>4.8014074244980155E-3</v>
      </c>
      <c r="C714">
        <v>117.155146</v>
      </c>
      <c r="D714" s="3">
        <f t="shared" si="201"/>
        <v>-1.128522056659477E-2</v>
      </c>
      <c r="E714" s="3">
        <f t="shared" si="184"/>
        <v>-1.6451633238952362E-2</v>
      </c>
      <c r="F714" s="3">
        <f>STDEV($E$3:E714)</f>
        <v>1.29730034687433E-2</v>
      </c>
      <c r="G714" s="11">
        <f t="shared" si="190"/>
        <v>-1.268143747790583</v>
      </c>
      <c r="H714" s="3">
        <f t="shared" si="185"/>
        <v>4.6180874637761389E-3</v>
      </c>
      <c r="I714" s="5">
        <f t="shared" si="186"/>
        <v>0.11420093320632529</v>
      </c>
      <c r="J714" s="6">
        <f t="shared" si="187"/>
        <v>1.7674635967553014E-2</v>
      </c>
      <c r="K714" s="4">
        <f t="shared" si="188"/>
        <v>5.166412672357591E-3</v>
      </c>
      <c r="L714">
        <f t="shared" si="191"/>
        <v>-1.268143747790583</v>
      </c>
      <c r="M714">
        <f>RSQ($D$3:D714,$B$3:B714)</f>
        <v>4.8793756595946439E-2</v>
      </c>
      <c r="N714">
        <v>682</v>
      </c>
      <c r="O714" t="str">
        <f t="shared" si="189"/>
        <v/>
      </c>
      <c r="P714" t="str">
        <f t="shared" si="193"/>
        <v>close</v>
      </c>
      <c r="Q714">
        <f t="shared" si="194"/>
        <v>0</v>
      </c>
      <c r="R714">
        <f t="shared" si="195"/>
        <v>0</v>
      </c>
      <c r="S714">
        <f t="shared" si="196"/>
        <v>0</v>
      </c>
      <c r="T714">
        <f t="shared" si="197"/>
        <v>0</v>
      </c>
      <c r="U714">
        <f t="shared" si="192"/>
        <v>0</v>
      </c>
      <c r="V714">
        <f t="shared" si="198"/>
        <v>-20</v>
      </c>
      <c r="W714">
        <f>IF(ABS(V714)&gt;0,V714*(C714-A714),0)</f>
        <v>258.97586799999999</v>
      </c>
      <c r="X714">
        <f>SUM($W$34:W714)</f>
        <v>255.78648500000045</v>
      </c>
      <c r="Y714">
        <f>IF(P714="close",X714,0)</f>
        <v>255.78648500000045</v>
      </c>
      <c r="Z714">
        <f t="shared" si="199"/>
        <v>40</v>
      </c>
    </row>
    <row r="715" spans="1:26">
      <c r="A715">
        <v>130.69545310000001</v>
      </c>
      <c r="B715" s="2">
        <f t="shared" si="200"/>
        <v>4.5464703277079037E-3</v>
      </c>
      <c r="C715">
        <v>116.9743608</v>
      </c>
      <c r="D715" s="3">
        <f t="shared" si="201"/>
        <v>-1.5431264111949682E-3</v>
      </c>
      <c r="E715" s="3">
        <f t="shared" si="184"/>
        <v>-6.2074054034365663E-3</v>
      </c>
      <c r="F715" s="3">
        <f>STDEV($E$3:E715)</f>
        <v>1.2966036608019997E-2</v>
      </c>
      <c r="G715" s="11">
        <f t="shared" si="190"/>
        <v>-0.4787434735142615</v>
      </c>
      <c r="H715" s="3">
        <f t="shared" si="185"/>
        <v>3.8742155485110208E-3</v>
      </c>
      <c r="I715" s="5">
        <f t="shared" si="186"/>
        <v>0.17377512372963991</v>
      </c>
      <c r="J715" s="6">
        <f t="shared" si="187"/>
        <v>1.7615075640471104E-2</v>
      </c>
      <c r="K715" s="4">
        <f t="shared" si="188"/>
        <v>4.6642789922415979E-3</v>
      </c>
      <c r="L715">
        <f t="shared" si="191"/>
        <v>-0.4787434735142615</v>
      </c>
      <c r="M715">
        <f>RSQ($D$3:D715,$B$3:B715)</f>
        <v>4.8755599331408293E-2</v>
      </c>
      <c r="N715">
        <v>683</v>
      </c>
      <c r="O715" t="str">
        <f t="shared" si="189"/>
        <v/>
      </c>
      <c r="P715" t="str">
        <f t="shared" si="193"/>
        <v/>
      </c>
      <c r="Q715">
        <f t="shared" si="194"/>
        <v>0</v>
      </c>
      <c r="R715">
        <f t="shared" si="195"/>
        <v>0</v>
      </c>
      <c r="S715">
        <f t="shared" si="196"/>
        <v>0</v>
      </c>
      <c r="T715">
        <f t="shared" si="197"/>
        <v>0</v>
      </c>
      <c r="U715">
        <f t="shared" si="192"/>
        <v>0</v>
      </c>
      <c r="V715">
        <f t="shared" si="198"/>
        <v>0</v>
      </c>
      <c r="W715">
        <f>IF(ABS(V715)&gt;0,V715*(C715-A715),0)</f>
        <v>0</v>
      </c>
      <c r="X715">
        <f>SUM($W$34:W715)</f>
        <v>255.78648500000045</v>
      </c>
      <c r="Y715">
        <f>IF(P715="close",X715,0)</f>
        <v>0</v>
      </c>
      <c r="Z715">
        <f t="shared" si="199"/>
        <v>0</v>
      </c>
    </row>
    <row r="716" spans="1:26">
      <c r="A716">
        <v>130.2022786</v>
      </c>
      <c r="B716" s="2">
        <f t="shared" si="200"/>
        <v>-3.7734633325205492E-3</v>
      </c>
      <c r="C716">
        <v>116.5139784</v>
      </c>
      <c r="D716" s="3">
        <f t="shared" si="201"/>
        <v>-3.9357547829404361E-3</v>
      </c>
      <c r="E716" s="3">
        <f t="shared" si="184"/>
        <v>-6.4695837965257231E-3</v>
      </c>
      <c r="F716" s="3">
        <f>STDEV($E$3:E716)</f>
        <v>1.2959261518449687E-2</v>
      </c>
      <c r="G716" s="11">
        <f t="shared" si="190"/>
        <v>-0.49922472722038852</v>
      </c>
      <c r="H716" s="3">
        <f t="shared" si="185"/>
        <v>3.2019917777629837E-3</v>
      </c>
      <c r="I716" s="5">
        <f t="shared" si="186"/>
        <v>0.17706883711293039</v>
      </c>
      <c r="J716" s="6">
        <f t="shared" si="187"/>
        <v>1.7494962773402966E-2</v>
      </c>
      <c r="K716" s="4">
        <f t="shared" si="188"/>
        <v>2.533829013585287E-3</v>
      </c>
      <c r="L716">
        <f t="shared" si="191"/>
        <v>-0.49922472722038852</v>
      </c>
      <c r="M716">
        <f>RSQ($D$3:D716,$B$3:B716)</f>
        <v>4.8808473911106709E-2</v>
      </c>
      <c r="N716">
        <v>684</v>
      </c>
      <c r="O716" t="str">
        <f t="shared" si="189"/>
        <v/>
      </c>
      <c r="P716" t="str">
        <f t="shared" si="193"/>
        <v/>
      </c>
      <c r="Q716">
        <f t="shared" si="194"/>
        <v>0</v>
      </c>
      <c r="R716">
        <f t="shared" si="195"/>
        <v>0</v>
      </c>
      <c r="S716">
        <f t="shared" si="196"/>
        <v>0</v>
      </c>
      <c r="T716">
        <f t="shared" si="197"/>
        <v>0</v>
      </c>
      <c r="U716">
        <f t="shared" si="192"/>
        <v>0</v>
      </c>
      <c r="V716">
        <f t="shared" si="198"/>
        <v>0</v>
      </c>
      <c r="W716">
        <f>IF(ABS(V716)&gt;0,V716*(C716-A716),0)</f>
        <v>0</v>
      </c>
      <c r="X716">
        <f>SUM($W$34:W716)</f>
        <v>255.78648500000045</v>
      </c>
      <c r="Y716">
        <f>IF(P716="close",X716,0)</f>
        <v>0</v>
      </c>
      <c r="Z716">
        <f t="shared" si="199"/>
        <v>0</v>
      </c>
    </row>
    <row r="717" spans="1:26">
      <c r="A717">
        <v>128.99931119999999</v>
      </c>
      <c r="B717" s="2">
        <f t="shared" si="200"/>
        <v>-9.2392192589477902E-3</v>
      </c>
      <c r="C717">
        <v>117.29263539999999</v>
      </c>
      <c r="D717" s="3">
        <f t="shared" si="201"/>
        <v>6.6829492108390273E-3</v>
      </c>
      <c r="E717" s="3">
        <f t="shared" si="184"/>
        <v>4.9196177038081396E-3</v>
      </c>
      <c r="F717" s="3">
        <f>STDEV($E$3:E717)</f>
        <v>1.2951450915305583E-2</v>
      </c>
      <c r="G717" s="11">
        <f t="shared" si="190"/>
        <v>0.37985070058786258</v>
      </c>
      <c r="H717" s="3">
        <f t="shared" si="185"/>
        <v>3.170908359107303E-3</v>
      </c>
      <c r="I717" s="5">
        <f t="shared" si="186"/>
        <v>0.15234802991748864</v>
      </c>
      <c r="J717" s="6">
        <f t="shared" si="187"/>
        <v>1.7451094175063551E-2</v>
      </c>
      <c r="K717" s="4">
        <f t="shared" si="188"/>
        <v>1.7633315070308879E-3</v>
      </c>
      <c r="L717">
        <f t="shared" si="191"/>
        <v>0.37985070058786258</v>
      </c>
      <c r="M717">
        <f>RSQ($D$3:D717,$B$3:B717)</f>
        <v>4.8515553804998147E-2</v>
      </c>
      <c r="N717">
        <v>685</v>
      </c>
      <c r="O717" t="str">
        <f t="shared" si="189"/>
        <v/>
      </c>
      <c r="P717" t="str">
        <f t="shared" si="193"/>
        <v/>
      </c>
      <c r="Q717">
        <f t="shared" si="194"/>
        <v>0</v>
      </c>
      <c r="R717">
        <f t="shared" si="195"/>
        <v>0</v>
      </c>
      <c r="S717">
        <f t="shared" si="196"/>
        <v>0</v>
      </c>
      <c r="T717">
        <f t="shared" si="197"/>
        <v>0</v>
      </c>
      <c r="U717">
        <f t="shared" si="192"/>
        <v>0</v>
      </c>
      <c r="V717">
        <f t="shared" si="198"/>
        <v>0</v>
      </c>
      <c r="W717">
        <f>IF(ABS(V717)&gt;0,V717*(C717-A717),0)</f>
        <v>0</v>
      </c>
      <c r="X717">
        <f>SUM($W$34:W717)</f>
        <v>255.78648500000045</v>
      </c>
      <c r="Y717">
        <f>IF(P717="close",X717,0)</f>
        <v>0</v>
      </c>
      <c r="Z717">
        <f t="shared" si="199"/>
        <v>0</v>
      </c>
    </row>
    <row r="718" spans="1:26">
      <c r="A718">
        <v>127.88574509999999</v>
      </c>
      <c r="B718" s="2">
        <f t="shared" si="200"/>
        <v>-8.6323414415254637E-3</v>
      </c>
      <c r="C718">
        <v>115.0103192</v>
      </c>
      <c r="D718" s="3">
        <f t="shared" si="201"/>
        <v>-1.9458307780507052E-2</v>
      </c>
      <c r="E718" s="3">
        <f t="shared" si="184"/>
        <v>-1.88135964045625E-2</v>
      </c>
      <c r="F718" s="3">
        <f>STDEV($E$3:E718)</f>
        <v>1.2961639335786123E-2</v>
      </c>
      <c r="G718" s="11">
        <f t="shared" si="190"/>
        <v>-1.4514827883398635</v>
      </c>
      <c r="H718" s="3">
        <f t="shared" si="185"/>
        <v>3.1190226992651865E-3</v>
      </c>
      <c r="I718" s="5">
        <f t="shared" si="186"/>
        <v>0.43600384677840437</v>
      </c>
      <c r="J718" s="6">
        <f t="shared" si="187"/>
        <v>1.7138225130500027E-2</v>
      </c>
      <c r="K718" s="4">
        <f t="shared" si="188"/>
        <v>-6.4471137594455203E-4</v>
      </c>
      <c r="L718">
        <f t="shared" si="191"/>
        <v>-1.4514827883398635</v>
      </c>
      <c r="M718">
        <f>RSQ($D$3:D718,$B$3:B718)</f>
        <v>4.9010206896383558E-2</v>
      </c>
      <c r="N718">
        <v>686</v>
      </c>
      <c r="O718" t="str">
        <f t="shared" si="189"/>
        <v/>
      </c>
      <c r="P718" t="str">
        <f t="shared" si="193"/>
        <v/>
      </c>
      <c r="Q718">
        <f t="shared" si="194"/>
        <v>0</v>
      </c>
      <c r="R718">
        <f t="shared" si="195"/>
        <v>0</v>
      </c>
      <c r="S718">
        <f t="shared" si="196"/>
        <v>0</v>
      </c>
      <c r="T718">
        <f t="shared" si="197"/>
        <v>0</v>
      </c>
      <c r="U718">
        <f t="shared" si="192"/>
        <v>0</v>
      </c>
      <c r="V718">
        <f t="shared" si="198"/>
        <v>0</v>
      </c>
      <c r="W718">
        <f>IF(ABS(V718)&gt;0,V718*(C718-A718),0)</f>
        <v>0</v>
      </c>
      <c r="X718">
        <f>SUM($W$34:W718)</f>
        <v>255.78648500000045</v>
      </c>
      <c r="Y718">
        <f>IF(P718="close",X718,0)</f>
        <v>0</v>
      </c>
      <c r="Z718">
        <f t="shared" si="199"/>
        <v>0</v>
      </c>
    </row>
    <row r="719" spans="1:26">
      <c r="A719">
        <v>129.1999649</v>
      </c>
      <c r="B719" s="2">
        <f t="shared" si="200"/>
        <v>1.027651517354301E-2</v>
      </c>
      <c r="C719">
        <v>115.7227803</v>
      </c>
      <c r="D719" s="3">
        <f t="shared" si="201"/>
        <v>6.1947580439373198E-3</v>
      </c>
      <c r="E719" s="3">
        <f t="shared" si="184"/>
        <v>-2.0876307550384719E-3</v>
      </c>
      <c r="F719" s="3">
        <f>STDEV($E$3:E719)</f>
        <v>1.2952831838643639E-2</v>
      </c>
      <c r="G719" s="11">
        <f t="shared" si="190"/>
        <v>-0.1611717639080443</v>
      </c>
      <c r="H719" s="3">
        <f t="shared" si="185"/>
        <v>3.5213067338224586E-3</v>
      </c>
      <c r="I719" s="5">
        <f t="shared" si="186"/>
        <v>0.46329733229127962</v>
      </c>
      <c r="J719" s="6">
        <f t="shared" si="187"/>
        <v>1.6978502018027881E-2</v>
      </c>
      <c r="K719" s="4">
        <f t="shared" si="188"/>
        <v>8.2823887989757917E-3</v>
      </c>
      <c r="L719">
        <f t="shared" si="191"/>
        <v>-0.1611717639080443</v>
      </c>
      <c r="M719">
        <f>RSQ($D$3:D719,$B$3:B719)</f>
        <v>4.9172016271680601E-2</v>
      </c>
      <c r="N719">
        <v>687</v>
      </c>
      <c r="O719" t="str">
        <f t="shared" si="189"/>
        <v/>
      </c>
      <c r="P719" t="str">
        <f t="shared" si="193"/>
        <v/>
      </c>
      <c r="Q719">
        <f t="shared" si="194"/>
        <v>0</v>
      </c>
      <c r="R719">
        <f t="shared" si="195"/>
        <v>0</v>
      </c>
      <c r="S719">
        <f t="shared" si="196"/>
        <v>0</v>
      </c>
      <c r="T719">
        <f t="shared" si="197"/>
        <v>0</v>
      </c>
      <c r="U719">
        <f t="shared" si="192"/>
        <v>0</v>
      </c>
      <c r="V719">
        <f t="shared" si="198"/>
        <v>0</v>
      </c>
      <c r="W719">
        <f>IF(ABS(V719)&gt;0,V719*(C719-A719),0)</f>
        <v>0</v>
      </c>
      <c r="X719">
        <f>SUM($W$34:W719)</f>
        <v>255.78648500000045</v>
      </c>
      <c r="Y719">
        <f>IF(P719="close",X719,0)</f>
        <v>0</v>
      </c>
      <c r="Z719">
        <f t="shared" si="199"/>
        <v>0</v>
      </c>
    </row>
    <row r="720" spans="1:26">
      <c r="A720">
        <v>127.9426047</v>
      </c>
      <c r="B720" s="2">
        <f t="shared" si="200"/>
        <v>-9.7318927367602854E-3</v>
      </c>
      <c r="C720">
        <v>116.36498709999999</v>
      </c>
      <c r="D720" s="3">
        <f t="shared" si="201"/>
        <v>5.5495279177975015E-3</v>
      </c>
      <c r="E720" s="3">
        <f t="shared" si="184"/>
        <v>5.9475857975289839E-3</v>
      </c>
      <c r="F720" s="3">
        <f>STDEV($E$3:E720)</f>
        <v>1.2945666073907356E-2</v>
      </c>
      <c r="G720" s="11">
        <f t="shared" si="190"/>
        <v>0.45942678913344165</v>
      </c>
      <c r="H720" s="3">
        <f t="shared" si="185"/>
        <v>3.8020273129790775E-3</v>
      </c>
      <c r="I720" s="5">
        <f t="shared" si="186"/>
        <v>0.43157947855770906</v>
      </c>
      <c r="J720" s="6">
        <f t="shared" si="187"/>
        <v>1.6979956866392566E-2</v>
      </c>
      <c r="K720" s="4">
        <f t="shared" si="188"/>
        <v>-3.9805787973148281E-4</v>
      </c>
      <c r="L720">
        <f t="shared" si="191"/>
        <v>0.45942678913344165</v>
      </c>
      <c r="M720">
        <f>RSQ($D$3:D720,$B$3:B720)</f>
        <v>4.8910588283076907E-2</v>
      </c>
      <c r="N720">
        <v>688</v>
      </c>
      <c r="O720" t="str">
        <f t="shared" si="189"/>
        <v/>
      </c>
      <c r="P720" t="str">
        <f t="shared" si="193"/>
        <v/>
      </c>
      <c r="Q720">
        <f t="shared" si="194"/>
        <v>0</v>
      </c>
      <c r="R720">
        <f t="shared" si="195"/>
        <v>0</v>
      </c>
      <c r="S720">
        <f t="shared" si="196"/>
        <v>0</v>
      </c>
      <c r="T720">
        <f t="shared" si="197"/>
        <v>0</v>
      </c>
      <c r="U720">
        <f t="shared" si="192"/>
        <v>0</v>
      </c>
      <c r="V720">
        <f t="shared" si="198"/>
        <v>0</v>
      </c>
      <c r="W720">
        <f>IF(ABS(V720)&gt;0,V720*(C720-A720),0)</f>
        <v>0</v>
      </c>
      <c r="X720">
        <f>SUM($W$34:W720)</f>
        <v>255.78648500000045</v>
      </c>
      <c r="Y720">
        <f>IF(P720="close",X720,0)</f>
        <v>0</v>
      </c>
      <c r="Z720">
        <f t="shared" si="199"/>
        <v>0</v>
      </c>
    </row>
    <row r="721" spans="1:26">
      <c r="A721">
        <v>127.4578262</v>
      </c>
      <c r="B721" s="2">
        <f t="shared" si="200"/>
        <v>-3.7890310357266348E-3</v>
      </c>
      <c r="C721">
        <v>115.28188160000001</v>
      </c>
      <c r="D721" s="3">
        <f t="shared" si="201"/>
        <v>-9.3078298463540841E-3</v>
      </c>
      <c r="E721" s="3">
        <f t="shared" si="184"/>
        <v>-1.1463782306036899E-2</v>
      </c>
      <c r="F721" s="3">
        <f>STDEV($E$3:E721)</f>
        <v>1.2943784295817587E-2</v>
      </c>
      <c r="G721" s="11">
        <f t="shared" si="190"/>
        <v>-0.8856592511156951</v>
      </c>
      <c r="H721" s="3">
        <f t="shared" si="185"/>
        <v>3.7903509058789778E-3</v>
      </c>
      <c r="I721" s="5">
        <f t="shared" si="186"/>
        <v>0.43134997596627694</v>
      </c>
      <c r="J721" s="6">
        <f t="shared" si="187"/>
        <v>1.6987338655520472E-2</v>
      </c>
      <c r="K721" s="4">
        <f t="shared" si="188"/>
        <v>2.1559524596828162E-3</v>
      </c>
      <c r="L721">
        <f t="shared" si="191"/>
        <v>-0.8856592511156951</v>
      </c>
      <c r="M721">
        <f>RSQ($D$3:D721,$B$3:B721)</f>
        <v>4.9020876078647455E-2</v>
      </c>
      <c r="N721">
        <v>689</v>
      </c>
      <c r="O721" t="str">
        <f t="shared" si="189"/>
        <v/>
      </c>
      <c r="P721" t="str">
        <f t="shared" si="193"/>
        <v/>
      </c>
      <c r="Q721">
        <f t="shared" si="194"/>
        <v>0</v>
      </c>
      <c r="R721">
        <f t="shared" si="195"/>
        <v>0</v>
      </c>
      <c r="S721">
        <f t="shared" si="196"/>
        <v>0</v>
      </c>
      <c r="T721">
        <f t="shared" si="197"/>
        <v>0</v>
      </c>
      <c r="U721">
        <f t="shared" si="192"/>
        <v>0</v>
      </c>
      <c r="V721">
        <f t="shared" si="198"/>
        <v>0</v>
      </c>
      <c r="W721">
        <f>IF(ABS(V721)&gt;0,V721*(C721-A721),0)</f>
        <v>0</v>
      </c>
      <c r="X721">
        <f>SUM($W$34:W721)</f>
        <v>255.78648500000045</v>
      </c>
      <c r="Y721">
        <f>IF(P721="close",X721,0)</f>
        <v>0</v>
      </c>
      <c r="Z721">
        <f t="shared" si="199"/>
        <v>0</v>
      </c>
    </row>
    <row r="722" spans="1:26">
      <c r="A722">
        <v>129.32633820000001</v>
      </c>
      <c r="B722" s="2">
        <f t="shared" si="200"/>
        <v>1.4659845187286033E-2</v>
      </c>
      <c r="C722">
        <v>116.11614059999999</v>
      </c>
      <c r="D722" s="3">
        <f t="shared" si="201"/>
        <v>7.2366879202636876E-3</v>
      </c>
      <c r="E722" s="3">
        <f t="shared" si="184"/>
        <v>-1.7821932720035417E-3</v>
      </c>
      <c r="F722" s="3">
        <f>STDEV($E$3:E722)</f>
        <v>1.2934958946208688E-2</v>
      </c>
      <c r="G722" s="11">
        <f t="shared" si="190"/>
        <v>-0.13778113091931482</v>
      </c>
      <c r="H722" s="3">
        <f t="shared" si="185"/>
        <v>3.3556840346657072E-3</v>
      </c>
      <c r="I722" s="5">
        <f t="shared" si="186"/>
        <v>0.38630675053192332</v>
      </c>
      <c r="J722" s="6">
        <f t="shared" si="187"/>
        <v>1.6779677652132615E-2</v>
      </c>
      <c r="K722" s="4">
        <f t="shared" si="188"/>
        <v>9.0188811922672293E-3</v>
      </c>
      <c r="L722">
        <f t="shared" si="191"/>
        <v>-0.13778113091931482</v>
      </c>
      <c r="M722">
        <f>RSQ($D$3:D722,$B$3:B722)</f>
        <v>4.9281676733418274E-2</v>
      </c>
      <c r="N722">
        <v>690</v>
      </c>
      <c r="O722" t="str">
        <f t="shared" si="189"/>
        <v/>
      </c>
      <c r="P722" t="str">
        <f t="shared" si="193"/>
        <v/>
      </c>
      <c r="Q722">
        <f t="shared" si="194"/>
        <v>0</v>
      </c>
      <c r="R722">
        <f t="shared" si="195"/>
        <v>0</v>
      </c>
      <c r="S722">
        <f t="shared" si="196"/>
        <v>0</v>
      </c>
      <c r="T722">
        <f t="shared" si="197"/>
        <v>0</v>
      </c>
      <c r="U722">
        <f t="shared" si="192"/>
        <v>0</v>
      </c>
      <c r="V722">
        <f t="shared" si="198"/>
        <v>0</v>
      </c>
      <c r="W722">
        <f>IF(ABS(V722)&gt;0,V722*(C722-A722),0)</f>
        <v>0</v>
      </c>
      <c r="X722">
        <f>SUM($W$34:W722)</f>
        <v>255.78648500000045</v>
      </c>
      <c r="Y722">
        <f>IF(P722="close",X722,0)</f>
        <v>0</v>
      </c>
      <c r="Z722">
        <f t="shared" si="199"/>
        <v>0</v>
      </c>
    </row>
    <row r="723" spans="1:26">
      <c r="A723">
        <v>128.51900860000001</v>
      </c>
      <c r="B723" s="2">
        <f t="shared" si="200"/>
        <v>-6.2425768117820466E-3</v>
      </c>
      <c r="C723">
        <v>117.6136439</v>
      </c>
      <c r="D723" s="3">
        <f t="shared" si="201"/>
        <v>1.2896598976352865E-2</v>
      </c>
      <c r="E723" s="3">
        <f t="shared" si="184"/>
        <v>1.1799352052789029E-2</v>
      </c>
      <c r="F723" s="3">
        <f>STDEV($E$3:E723)</f>
        <v>1.2933388278085114E-2</v>
      </c>
      <c r="G723" s="11">
        <f t="shared" si="190"/>
        <v>0.91231715920741008</v>
      </c>
      <c r="H723" s="3">
        <f t="shared" si="185"/>
        <v>3.4320121320545421E-3</v>
      </c>
      <c r="I723" s="5">
        <f t="shared" si="186"/>
        <v>0.37400664483361151</v>
      </c>
      <c r="J723" s="6">
        <f t="shared" si="187"/>
        <v>1.6801290244187857E-2</v>
      </c>
      <c r="K723" s="4">
        <f t="shared" si="188"/>
        <v>1.0972469235638353E-3</v>
      </c>
      <c r="L723">
        <f t="shared" si="191"/>
        <v>0.91231715920741008</v>
      </c>
      <c r="M723">
        <f>RSQ($D$3:D723,$B$3:B723)</f>
        <v>4.8883897208958887E-2</v>
      </c>
      <c r="N723">
        <v>691</v>
      </c>
      <c r="O723" t="str">
        <f t="shared" si="189"/>
        <v/>
      </c>
      <c r="P723" t="str">
        <f t="shared" si="193"/>
        <v/>
      </c>
      <c r="Q723">
        <f t="shared" si="194"/>
        <v>0</v>
      </c>
      <c r="R723">
        <f t="shared" si="195"/>
        <v>0</v>
      </c>
      <c r="S723">
        <f t="shared" si="196"/>
        <v>0</v>
      </c>
      <c r="T723">
        <f t="shared" si="197"/>
        <v>0</v>
      </c>
      <c r="U723">
        <f t="shared" si="192"/>
        <v>0</v>
      </c>
      <c r="V723">
        <f t="shared" si="198"/>
        <v>0</v>
      </c>
      <c r="W723">
        <f>IF(ABS(V723)&gt;0,V723*(C723-A723),0)</f>
        <v>0</v>
      </c>
      <c r="X723">
        <f>SUM($W$34:W723)</f>
        <v>255.78648500000045</v>
      </c>
      <c r="Y723">
        <f>IF(P723="close",X723,0)</f>
        <v>0</v>
      </c>
      <c r="Z723">
        <f t="shared" si="199"/>
        <v>0</v>
      </c>
    </row>
    <row r="724" spans="1:26">
      <c r="A724">
        <v>129.1232904</v>
      </c>
      <c r="B724" s="2">
        <f t="shared" si="200"/>
        <v>4.7018865659067604E-3</v>
      </c>
      <c r="C724">
        <v>117.2597698</v>
      </c>
      <c r="D724" s="3">
        <f t="shared" si="201"/>
        <v>-3.008784425562711E-3</v>
      </c>
      <c r="E724" s="3">
        <f t="shared" si="184"/>
        <v>-8.2683723474789583E-3</v>
      </c>
      <c r="F724" s="3">
        <f>STDEV($E$3:E724)</f>
        <v>1.2928130037778639E-2</v>
      </c>
      <c r="G724" s="11">
        <f t="shared" si="190"/>
        <v>-0.63956444770566845</v>
      </c>
      <c r="H724" s="3">
        <f t="shared" si="185"/>
        <v>3.6538188821452094E-3</v>
      </c>
      <c r="I724" s="5">
        <f t="shared" si="186"/>
        <v>0.34151590372562818</v>
      </c>
      <c r="J724" s="6">
        <f t="shared" si="187"/>
        <v>1.6624681098179415E-2</v>
      </c>
      <c r="K724" s="4">
        <f t="shared" si="188"/>
        <v>5.2595879219162469E-3</v>
      </c>
      <c r="L724">
        <f t="shared" si="191"/>
        <v>-0.63956444770566845</v>
      </c>
      <c r="M724">
        <f>RSQ($D$3:D724,$B$3:B724)</f>
        <v>4.8817495763704942E-2</v>
      </c>
      <c r="N724">
        <v>692</v>
      </c>
      <c r="O724" t="str">
        <f t="shared" si="189"/>
        <v/>
      </c>
      <c r="P724" t="str">
        <f t="shared" si="193"/>
        <v/>
      </c>
      <c r="Q724">
        <f t="shared" si="194"/>
        <v>0</v>
      </c>
      <c r="R724">
        <f t="shared" si="195"/>
        <v>0</v>
      </c>
      <c r="S724">
        <f t="shared" si="196"/>
        <v>0</v>
      </c>
      <c r="T724">
        <f t="shared" si="197"/>
        <v>0</v>
      </c>
      <c r="U724">
        <f t="shared" si="192"/>
        <v>0</v>
      </c>
      <c r="V724">
        <f t="shared" si="198"/>
        <v>0</v>
      </c>
      <c r="W724">
        <f>IF(ABS(V724)&gt;0,V724*(C724-A724),0)</f>
        <v>0</v>
      </c>
      <c r="X724">
        <f>SUM($W$34:W724)</f>
        <v>255.78648500000045</v>
      </c>
      <c r="Y724">
        <f>IF(P724="close",X724,0)</f>
        <v>0</v>
      </c>
      <c r="Z724">
        <f t="shared" si="199"/>
        <v>0</v>
      </c>
    </row>
    <row r="725" spans="1:26">
      <c r="A725">
        <v>131.90196950000001</v>
      </c>
      <c r="B725" s="2">
        <f t="shared" si="200"/>
        <v>2.1519580947729666E-2</v>
      </c>
      <c r="C725">
        <v>117.8626347</v>
      </c>
      <c r="D725" s="3">
        <f t="shared" si="201"/>
        <v>5.1412765096525044E-3</v>
      </c>
      <c r="E725" s="3">
        <f t="shared" si="184"/>
        <v>-6.390662345465311E-3</v>
      </c>
      <c r="F725" s="3">
        <f>STDEV($E$3:E725)</f>
        <v>1.2921391605121086E-2</v>
      </c>
      <c r="G725" s="11">
        <f t="shared" si="190"/>
        <v>-0.49458003756596342</v>
      </c>
      <c r="H725" s="3">
        <f t="shared" si="185"/>
        <v>3.7928457931738304E-3</v>
      </c>
      <c r="I725" s="5">
        <f t="shared" si="186"/>
        <v>0.35963028651635831</v>
      </c>
      <c r="J725" s="6">
        <f t="shared" si="187"/>
        <v>1.6589312583537023E-2</v>
      </c>
      <c r="K725" s="4">
        <f t="shared" si="188"/>
        <v>1.1531938855117815E-2</v>
      </c>
      <c r="L725">
        <f t="shared" si="191"/>
        <v>-0.49458003756596342</v>
      </c>
      <c r="M725">
        <f>RSQ($D$3:D725,$B$3:B725)</f>
        <v>4.898371080708E-2</v>
      </c>
      <c r="N725">
        <v>693</v>
      </c>
      <c r="O725" t="str">
        <f t="shared" si="189"/>
        <v/>
      </c>
      <c r="P725" t="str">
        <f t="shared" si="193"/>
        <v/>
      </c>
      <c r="Q725">
        <f t="shared" si="194"/>
        <v>0</v>
      </c>
      <c r="R725">
        <f t="shared" si="195"/>
        <v>0</v>
      </c>
      <c r="S725">
        <f t="shared" si="196"/>
        <v>0</v>
      </c>
      <c r="T725">
        <f t="shared" si="197"/>
        <v>0</v>
      </c>
      <c r="U725">
        <f t="shared" si="192"/>
        <v>0</v>
      </c>
      <c r="V725">
        <f t="shared" si="198"/>
        <v>0</v>
      </c>
      <c r="W725">
        <f>IF(ABS(V725)&gt;0,V725*(C725-A725),0)</f>
        <v>0</v>
      </c>
      <c r="X725">
        <f>SUM($W$34:W725)</f>
        <v>255.78648500000045</v>
      </c>
      <c r="Y725">
        <f>IF(P725="close",X725,0)</f>
        <v>0</v>
      </c>
      <c r="Z725">
        <f t="shared" si="199"/>
        <v>0</v>
      </c>
    </row>
    <row r="726" spans="1:26">
      <c r="A726">
        <v>131.2062215</v>
      </c>
      <c r="B726" s="2">
        <f t="shared" si="200"/>
        <v>-5.274735492103542E-3</v>
      </c>
      <c r="C726">
        <v>119.04665730000001</v>
      </c>
      <c r="D726" s="3">
        <f t="shared" si="201"/>
        <v>1.0045784255661187E-2</v>
      </c>
      <c r="E726" s="3">
        <f t="shared" si="184"/>
        <v>7.9749582563913308E-3</v>
      </c>
      <c r="F726" s="3">
        <f>STDEV($E$3:E726)</f>
        <v>1.2915822019325278E-2</v>
      </c>
      <c r="G726" s="11">
        <f t="shared" si="190"/>
        <v>0.6174564998231481</v>
      </c>
      <c r="H726" s="3">
        <f t="shared" si="185"/>
        <v>3.7890315974928711E-3</v>
      </c>
      <c r="I726" s="5">
        <f t="shared" si="186"/>
        <v>0.32574251368532642</v>
      </c>
      <c r="J726" s="6">
        <f t="shared" si="187"/>
        <v>1.6502354072540457E-2</v>
      </c>
      <c r="K726" s="4">
        <f t="shared" si="188"/>
        <v>2.0708259992698562E-3</v>
      </c>
      <c r="L726">
        <f t="shared" si="191"/>
        <v>0.6174564998231481</v>
      </c>
      <c r="M726">
        <f>RSQ($D$3:D726,$B$3:B726)</f>
        <v>4.8723785700472963E-2</v>
      </c>
      <c r="N726">
        <v>694</v>
      </c>
      <c r="O726" t="str">
        <f t="shared" si="189"/>
        <v/>
      </c>
      <c r="P726" t="str">
        <f t="shared" si="193"/>
        <v/>
      </c>
      <c r="Q726">
        <f t="shared" si="194"/>
        <v>0</v>
      </c>
      <c r="R726">
        <f t="shared" si="195"/>
        <v>0</v>
      </c>
      <c r="S726">
        <f t="shared" si="196"/>
        <v>0</v>
      </c>
      <c r="T726">
        <f t="shared" si="197"/>
        <v>0</v>
      </c>
      <c r="U726">
        <f t="shared" si="192"/>
        <v>0</v>
      </c>
      <c r="V726">
        <f t="shared" si="198"/>
        <v>0</v>
      </c>
      <c r="W726">
        <f>IF(ABS(V726)&gt;0,V726*(C726-A726),0)</f>
        <v>0</v>
      </c>
      <c r="X726">
        <f>SUM($W$34:W726)</f>
        <v>255.78648500000045</v>
      </c>
      <c r="Y726">
        <f>IF(P726="close",X726,0)</f>
        <v>0</v>
      </c>
      <c r="Z726">
        <f t="shared" si="199"/>
        <v>0</v>
      </c>
    </row>
    <row r="727" spans="1:26">
      <c r="A727">
        <v>132.7369534</v>
      </c>
      <c r="B727" s="2">
        <f t="shared" si="200"/>
        <v>1.1666610641630331E-2</v>
      </c>
      <c r="C727">
        <v>120.83013889999999</v>
      </c>
      <c r="D727" s="3">
        <f t="shared" si="201"/>
        <v>1.4981366469665566E-2</v>
      </c>
      <c r="E727" s="3">
        <f t="shared" si="184"/>
        <v>7.4744478936296498E-3</v>
      </c>
      <c r="F727" s="3">
        <f>STDEV($E$3:E727)</f>
        <v>1.2909845642445725E-2</v>
      </c>
      <c r="G727" s="11">
        <f t="shared" si="190"/>
        <v>0.57897267718327594</v>
      </c>
      <c r="H727" s="3">
        <f t="shared" si="185"/>
        <v>3.8371696249109646E-3</v>
      </c>
      <c r="I727" s="5">
        <f t="shared" si="186"/>
        <v>0.31455142061826186</v>
      </c>
      <c r="J727" s="6">
        <f t="shared" si="187"/>
        <v>1.6481370365826413E-2</v>
      </c>
      <c r="K727" s="4">
        <f t="shared" si="188"/>
        <v>7.5069185760359165E-3</v>
      </c>
      <c r="L727">
        <f t="shared" si="191"/>
        <v>0.57897267718327594</v>
      </c>
      <c r="M727">
        <f>RSQ($D$3:D727,$B$3:B727)</f>
        <v>4.9203781437465927E-2</v>
      </c>
      <c r="N727">
        <v>695</v>
      </c>
      <c r="O727" t="str">
        <f t="shared" si="189"/>
        <v/>
      </c>
      <c r="P727" t="str">
        <f t="shared" si="193"/>
        <v/>
      </c>
      <c r="Q727">
        <f t="shared" si="194"/>
        <v>0</v>
      </c>
      <c r="R727">
        <f t="shared" si="195"/>
        <v>0</v>
      </c>
      <c r="S727">
        <f t="shared" si="196"/>
        <v>0</v>
      </c>
      <c r="T727">
        <f t="shared" si="197"/>
        <v>0</v>
      </c>
      <c r="U727">
        <f t="shared" si="192"/>
        <v>0</v>
      </c>
      <c r="V727">
        <f t="shared" si="198"/>
        <v>0</v>
      </c>
      <c r="W727">
        <f>IF(ABS(V727)&gt;0,V727*(C727-A727),0)</f>
        <v>0</v>
      </c>
      <c r="X727">
        <f>SUM($W$34:W727)</f>
        <v>255.78648500000045</v>
      </c>
      <c r="Y727">
        <f>IF(P727="close",X727,0)</f>
        <v>0</v>
      </c>
      <c r="Z727">
        <f t="shared" si="199"/>
        <v>0</v>
      </c>
    </row>
    <row r="728" spans="1:26">
      <c r="A728">
        <v>134.02649049999999</v>
      </c>
      <c r="B728" s="2">
        <f t="shared" si="200"/>
        <v>9.7149819019425356E-3</v>
      </c>
      <c r="C728">
        <v>121.77723640000001</v>
      </c>
      <c r="D728" s="3">
        <f t="shared" si="201"/>
        <v>7.838255493390088E-3</v>
      </c>
      <c r="E728" s="3">
        <f t="shared" si="184"/>
        <v>9.4842380154025636E-4</v>
      </c>
      <c r="F728" s="3">
        <f>STDEV($E$3:E728)</f>
        <v>1.2900981514396535E-2</v>
      </c>
      <c r="G728" s="11">
        <f t="shared" si="190"/>
        <v>7.3515631386796884E-2</v>
      </c>
      <c r="H728" s="3">
        <f t="shared" si="185"/>
        <v>4.0620592703322573E-3</v>
      </c>
      <c r="I728" s="5">
        <f t="shared" si="186"/>
        <v>0.29107335968913683</v>
      </c>
      <c r="J728" s="6">
        <f t="shared" si="187"/>
        <v>1.6413391364550015E-2</v>
      </c>
      <c r="K728" s="4">
        <f t="shared" si="188"/>
        <v>6.8898316918498317E-3</v>
      </c>
      <c r="L728">
        <f t="shared" si="191"/>
        <v>7.3515631386796884E-2</v>
      </c>
      <c r="M728">
        <f>RSQ($D$3:D728,$B$3:B728)</f>
        <v>4.9403772814593475E-2</v>
      </c>
      <c r="N728">
        <v>696</v>
      </c>
      <c r="O728" t="str">
        <f t="shared" si="189"/>
        <v/>
      </c>
      <c r="P728" t="str">
        <f t="shared" si="193"/>
        <v/>
      </c>
      <c r="Q728">
        <f t="shared" si="194"/>
        <v>0</v>
      </c>
      <c r="R728">
        <f t="shared" si="195"/>
        <v>0</v>
      </c>
      <c r="S728">
        <f t="shared" si="196"/>
        <v>0</v>
      </c>
      <c r="T728">
        <f t="shared" si="197"/>
        <v>0</v>
      </c>
      <c r="U728">
        <f t="shared" si="192"/>
        <v>0</v>
      </c>
      <c r="V728">
        <f t="shared" si="198"/>
        <v>0</v>
      </c>
      <c r="W728">
        <f>IF(ABS(V728)&gt;0,V728*(C728-A728),0)</f>
        <v>0</v>
      </c>
      <c r="X728">
        <f>SUM($W$34:W728)</f>
        <v>255.78648500000045</v>
      </c>
      <c r="Y728">
        <f>IF(P728="close",X728,0)</f>
        <v>0</v>
      </c>
      <c r="Z728">
        <f t="shared" si="199"/>
        <v>0</v>
      </c>
    </row>
    <row r="729" spans="1:26">
      <c r="A729">
        <v>135.05120869999999</v>
      </c>
      <c r="B729" s="2">
        <f t="shared" si="200"/>
        <v>7.6456392775575612E-3</v>
      </c>
      <c r="C729">
        <v>121.621071</v>
      </c>
      <c r="D729" s="3">
        <f t="shared" si="201"/>
        <v>-1.2823858104896698E-3</v>
      </c>
      <c r="E729" s="3">
        <f t="shared" si="184"/>
        <v>-7.5250239969903753E-3</v>
      </c>
      <c r="F729" s="3">
        <f>STDEV($E$3:E729)</f>
        <v>1.2895162032315336E-2</v>
      </c>
      <c r="G729" s="11">
        <f t="shared" si="190"/>
        <v>-0.58355404748948714</v>
      </c>
      <c r="H729" s="3">
        <f t="shared" si="185"/>
        <v>4.1862143546384425E-3</v>
      </c>
      <c r="I729" s="5">
        <f t="shared" si="186"/>
        <v>0.26896689174161481</v>
      </c>
      <c r="J729" s="6">
        <f t="shared" si="187"/>
        <v>1.6340732764502361E-2</v>
      </c>
      <c r="K729" s="4">
        <f t="shared" si="188"/>
        <v>6.2426381865007055E-3</v>
      </c>
      <c r="L729">
        <f t="shared" si="191"/>
        <v>-0.58355404748948714</v>
      </c>
      <c r="M729">
        <f>RSQ($D$3:D729,$B$3:B729)</f>
        <v>4.9334001627412624E-2</v>
      </c>
      <c r="N729">
        <v>697</v>
      </c>
      <c r="O729" t="str">
        <f t="shared" si="189"/>
        <v/>
      </c>
      <c r="P729" t="str">
        <f t="shared" si="193"/>
        <v/>
      </c>
      <c r="Q729">
        <f t="shared" si="194"/>
        <v>0</v>
      </c>
      <c r="R729">
        <f t="shared" si="195"/>
        <v>0</v>
      </c>
      <c r="S729">
        <f t="shared" si="196"/>
        <v>0</v>
      </c>
      <c r="T729">
        <f t="shared" si="197"/>
        <v>0</v>
      </c>
      <c r="U729">
        <f t="shared" si="192"/>
        <v>0</v>
      </c>
      <c r="V729">
        <f t="shared" si="198"/>
        <v>0</v>
      </c>
      <c r="W729">
        <f>IF(ABS(V729)&gt;0,V729*(C729-A729),0)</f>
        <v>0</v>
      </c>
      <c r="X729">
        <f>SUM($W$34:W729)</f>
        <v>255.78648500000045</v>
      </c>
      <c r="Y729">
        <f>IF(P729="close",X729,0)</f>
        <v>0</v>
      </c>
      <c r="Z729">
        <f t="shared" si="199"/>
        <v>0</v>
      </c>
    </row>
    <row r="730" spans="1:26">
      <c r="A730">
        <v>138.430431</v>
      </c>
      <c r="B730" s="2">
        <f t="shared" si="200"/>
        <v>2.5021784940159587E-2</v>
      </c>
      <c r="C730">
        <v>122.6949054</v>
      </c>
      <c r="D730" s="3">
        <f t="shared" si="201"/>
        <v>8.8293450400547414E-3</v>
      </c>
      <c r="E730" s="3">
        <f t="shared" si="184"/>
        <v>-5.7420572089423791E-4</v>
      </c>
      <c r="F730" s="3">
        <f>STDEV($E$3:E730)</f>
        <v>1.2886310944943863E-2</v>
      </c>
      <c r="G730" s="11">
        <f t="shared" si="190"/>
        <v>-4.4559356308217606E-2</v>
      </c>
      <c r="H730" s="3">
        <f t="shared" si="185"/>
        <v>3.9924399241830239E-3</v>
      </c>
      <c r="I730" s="5">
        <f t="shared" si="186"/>
        <v>0.2162559885198759</v>
      </c>
      <c r="J730" s="6">
        <f t="shared" si="187"/>
        <v>1.623002611455852E-2</v>
      </c>
      <c r="K730" s="4">
        <f t="shared" si="188"/>
        <v>9.4035507609489793E-3</v>
      </c>
      <c r="L730">
        <f t="shared" si="191"/>
        <v>-4.4559356308217606E-2</v>
      </c>
      <c r="M730">
        <f>RSQ($D$3:D730,$B$3:B730)</f>
        <v>4.9806835235181347E-2</v>
      </c>
      <c r="N730">
        <v>698</v>
      </c>
      <c r="O730" t="str">
        <f t="shared" si="189"/>
        <v/>
      </c>
      <c r="P730" t="str">
        <f t="shared" si="193"/>
        <v/>
      </c>
      <c r="Q730">
        <f t="shared" si="194"/>
        <v>0</v>
      </c>
      <c r="R730">
        <f t="shared" si="195"/>
        <v>0</v>
      </c>
      <c r="S730">
        <f t="shared" si="196"/>
        <v>0</v>
      </c>
      <c r="T730">
        <f t="shared" si="197"/>
        <v>0</v>
      </c>
      <c r="U730">
        <f t="shared" si="192"/>
        <v>0</v>
      </c>
      <c r="V730">
        <f t="shared" si="198"/>
        <v>0</v>
      </c>
      <c r="W730">
        <f>IF(ABS(V730)&gt;0,V730*(C730-A730),0)</f>
        <v>0</v>
      </c>
      <c r="X730">
        <f>SUM($W$34:W730)</f>
        <v>255.78648500000045</v>
      </c>
      <c r="Y730">
        <f>IF(P730="close",X730,0)</f>
        <v>0</v>
      </c>
      <c r="Z730">
        <f t="shared" si="199"/>
        <v>0</v>
      </c>
    </row>
    <row r="731" spans="1:26">
      <c r="A731">
        <v>138.7667428</v>
      </c>
      <c r="B731" s="2">
        <f t="shared" si="200"/>
        <v>2.4294643711685348E-3</v>
      </c>
      <c r="C731">
        <v>122.7322492</v>
      </c>
      <c r="D731" s="3">
        <f t="shared" si="201"/>
        <v>3.0436308564122457E-4</v>
      </c>
      <c r="E731" s="3">
        <f t="shared" si="184"/>
        <v>-4.0632707662397391E-3</v>
      </c>
      <c r="F731" s="3">
        <f>STDEV($E$3:E731)</f>
        <v>1.2878357792140541E-2</v>
      </c>
      <c r="G731" s="11">
        <f t="shared" si="190"/>
        <v>-0.3155115606991048</v>
      </c>
      <c r="H731" s="3">
        <f t="shared" si="185"/>
        <v>3.8441077439243616E-3</v>
      </c>
      <c r="I731" s="5">
        <f t="shared" si="186"/>
        <v>0.21549034189161376</v>
      </c>
      <c r="J731" s="6">
        <f t="shared" si="187"/>
        <v>1.6246285938805564E-2</v>
      </c>
      <c r="K731" s="4">
        <f t="shared" si="188"/>
        <v>4.3676338518809634E-3</v>
      </c>
      <c r="L731">
        <f t="shared" si="191"/>
        <v>-0.3155115606991048</v>
      </c>
      <c r="M731">
        <f>RSQ($D$3:D731,$B$3:B731)</f>
        <v>4.9804616891103132E-2</v>
      </c>
      <c r="N731">
        <v>699</v>
      </c>
      <c r="O731" t="str">
        <f t="shared" si="189"/>
        <v/>
      </c>
      <c r="P731" t="str">
        <f t="shared" si="193"/>
        <v/>
      </c>
      <c r="Q731">
        <f t="shared" si="194"/>
        <v>0</v>
      </c>
      <c r="R731">
        <f t="shared" si="195"/>
        <v>0</v>
      </c>
      <c r="S731">
        <f t="shared" si="196"/>
        <v>0</v>
      </c>
      <c r="T731">
        <f t="shared" si="197"/>
        <v>0</v>
      </c>
      <c r="U731">
        <f t="shared" si="192"/>
        <v>0</v>
      </c>
      <c r="V731">
        <f t="shared" si="198"/>
        <v>0</v>
      </c>
      <c r="W731">
        <f>IF(ABS(V731)&gt;0,V731*(C731-A731),0)</f>
        <v>0</v>
      </c>
      <c r="X731">
        <f>SUM($W$34:W731)</f>
        <v>255.78648500000045</v>
      </c>
      <c r="Y731">
        <f>IF(P731="close",X731,0)</f>
        <v>0</v>
      </c>
      <c r="Z731">
        <f t="shared" si="199"/>
        <v>0</v>
      </c>
    </row>
    <row r="732" spans="1:26">
      <c r="A732">
        <v>139.55217500000001</v>
      </c>
      <c r="B732" s="2">
        <f t="shared" si="200"/>
        <v>5.6600896162275743E-3</v>
      </c>
      <c r="C732">
        <v>120.90715729999999</v>
      </c>
      <c r="D732" s="3">
        <f t="shared" si="201"/>
        <v>-1.4870516200073061E-2</v>
      </c>
      <c r="E732" s="3">
        <f t="shared" si="184"/>
        <v>-2.0125759096616878E-2</v>
      </c>
      <c r="F732" s="3">
        <f>STDEV($E$3:E732)</f>
        <v>1.2891152340074435E-2</v>
      </c>
      <c r="G732" s="11">
        <f t="shared" si="190"/>
        <v>-1.5612071415875199</v>
      </c>
      <c r="H732" s="3">
        <f t="shared" si="185"/>
        <v>3.8678427427739832E-3</v>
      </c>
      <c r="I732" s="5">
        <f t="shared" si="186"/>
        <v>0.24511982103465876</v>
      </c>
      <c r="J732" s="6">
        <f t="shared" si="187"/>
        <v>1.6162543257690155E-2</v>
      </c>
      <c r="K732" s="4">
        <f t="shared" si="188"/>
        <v>5.2552428965438169E-3</v>
      </c>
      <c r="L732">
        <f t="shared" si="191"/>
        <v>-1.5612071415875199</v>
      </c>
      <c r="M732">
        <f>RSQ($D$3:D732,$B$3:B732)</f>
        <v>4.9410407146827144E-2</v>
      </c>
      <c r="N732">
        <v>700</v>
      </c>
      <c r="O732" t="str">
        <f t="shared" si="189"/>
        <v>buyY</v>
      </c>
      <c r="P732" t="str">
        <f t="shared" si="193"/>
        <v/>
      </c>
      <c r="Q732">
        <f t="shared" si="194"/>
        <v>-10</v>
      </c>
      <c r="R732">
        <f t="shared" si="195"/>
        <v>0</v>
      </c>
      <c r="S732">
        <f t="shared" si="196"/>
        <v>10</v>
      </c>
      <c r="T732">
        <f t="shared" si="197"/>
        <v>0</v>
      </c>
      <c r="U732">
        <f t="shared" si="192"/>
        <v>20</v>
      </c>
      <c r="V732">
        <f t="shared" si="198"/>
        <v>-10</v>
      </c>
      <c r="W732">
        <f>IF(ABS(V732)&gt;0,V732*(C732-A732),0)</f>
        <v>186.45017700000011</v>
      </c>
      <c r="X732">
        <f>SUM($W$34:W732)</f>
        <v>442.23666200000059</v>
      </c>
      <c r="Y732">
        <f>IF(P732="close",X732,0)</f>
        <v>0</v>
      </c>
      <c r="Z732">
        <f t="shared" si="199"/>
        <v>20</v>
      </c>
    </row>
    <row r="733" spans="1:26">
      <c r="A733">
        <v>140.18637609999999</v>
      </c>
      <c r="B733" s="2">
        <f t="shared" si="200"/>
        <v>4.5445447195644516E-3</v>
      </c>
      <c r="C733">
        <v>122.3707091</v>
      </c>
      <c r="D733" s="3">
        <f t="shared" si="201"/>
        <v>1.2104757341772394E-2</v>
      </c>
      <c r="E733" s="3">
        <f t="shared" si="184"/>
        <v>6.9292152344925034E-3</v>
      </c>
      <c r="F733" s="3">
        <f>STDEV($E$3:E733)</f>
        <v>1.2884857752100937E-2</v>
      </c>
      <c r="G733" s="11">
        <f t="shared" si="190"/>
        <v>0.53777972312986244</v>
      </c>
      <c r="H733" s="3">
        <f t="shared" si="185"/>
        <v>4.0247003446762771E-3</v>
      </c>
      <c r="I733" s="5">
        <f t="shared" si="186"/>
        <v>0.25323587589515678</v>
      </c>
      <c r="J733" s="6">
        <f t="shared" si="187"/>
        <v>1.6222897287570419E-2</v>
      </c>
      <c r="K733" s="4">
        <f t="shared" si="188"/>
        <v>5.1755421072798907E-3</v>
      </c>
      <c r="L733">
        <f t="shared" si="191"/>
        <v>0.53777972312986244</v>
      </c>
      <c r="M733">
        <f>RSQ($D$3:D733,$B$3:B733)</f>
        <v>4.9528888461529981E-2</v>
      </c>
      <c r="N733">
        <v>701</v>
      </c>
      <c r="O733" t="str">
        <f t="shared" si="189"/>
        <v/>
      </c>
      <c r="P733" t="str">
        <f t="shared" si="193"/>
        <v>close</v>
      </c>
      <c r="Q733">
        <f t="shared" si="194"/>
        <v>0</v>
      </c>
      <c r="R733">
        <f t="shared" si="195"/>
        <v>0</v>
      </c>
      <c r="S733">
        <f t="shared" si="196"/>
        <v>0</v>
      </c>
      <c r="T733">
        <f t="shared" si="197"/>
        <v>0</v>
      </c>
      <c r="U733">
        <f t="shared" si="192"/>
        <v>0</v>
      </c>
      <c r="V733">
        <f t="shared" si="198"/>
        <v>10</v>
      </c>
      <c r="W733">
        <f>IF(ABS(V733)&gt;0,V733*(C733-A733),0)</f>
        <v>-178.15666999999991</v>
      </c>
      <c r="X733">
        <f>SUM($W$34:W733)</f>
        <v>264.07999200000069</v>
      </c>
      <c r="Y733">
        <f>IF(P733="close",X733,0)</f>
        <v>264.07999200000069</v>
      </c>
      <c r="Z733">
        <f t="shared" si="199"/>
        <v>20</v>
      </c>
    </row>
    <row r="734" spans="1:26">
      <c r="A734">
        <v>139.0752588</v>
      </c>
      <c r="B734" s="2">
        <f t="shared" si="200"/>
        <v>-7.9260005922928596E-3</v>
      </c>
      <c r="C734">
        <v>123.2378314</v>
      </c>
      <c r="D734" s="3">
        <f t="shared" si="201"/>
        <v>7.086028236474487E-3</v>
      </c>
      <c r="E734" s="3">
        <f t="shared" si="184"/>
        <v>5.6092295798266471E-3</v>
      </c>
      <c r="F734" s="3">
        <f>STDEV($E$3:E734)</f>
        <v>1.2877695984234841E-2</v>
      </c>
      <c r="G734" s="11">
        <f t="shared" si="190"/>
        <v>0.43557710841237357</v>
      </c>
      <c r="H734" s="3">
        <f t="shared" si="185"/>
        <v>3.4368271198974712E-3</v>
      </c>
      <c r="I734" s="5">
        <f t="shared" si="186"/>
        <v>0.24729098117347323</v>
      </c>
      <c r="J734" s="6">
        <f t="shared" si="187"/>
        <v>1.5661648289935673E-2</v>
      </c>
      <c r="K734" s="4">
        <f t="shared" si="188"/>
        <v>1.4767986566478399E-3</v>
      </c>
      <c r="L734">
        <f t="shared" si="191"/>
        <v>0.43557710841237357</v>
      </c>
      <c r="M734">
        <f>RSQ($D$3:D734,$B$3:B734)</f>
        <v>4.926518990773758E-2</v>
      </c>
      <c r="N734">
        <v>702</v>
      </c>
      <c r="O734" t="str">
        <f t="shared" si="189"/>
        <v/>
      </c>
      <c r="P734" t="str">
        <f t="shared" si="193"/>
        <v/>
      </c>
      <c r="Q734">
        <f t="shared" si="194"/>
        <v>0</v>
      </c>
      <c r="R734">
        <f t="shared" si="195"/>
        <v>0</v>
      </c>
      <c r="S734">
        <f t="shared" si="196"/>
        <v>0</v>
      </c>
      <c r="T734">
        <f t="shared" si="197"/>
        <v>0</v>
      </c>
      <c r="U734">
        <f t="shared" si="192"/>
        <v>0</v>
      </c>
      <c r="V734">
        <f t="shared" si="198"/>
        <v>0</v>
      </c>
      <c r="W734">
        <f>IF(ABS(V734)&gt;0,V734*(C734-A734),0)</f>
        <v>0</v>
      </c>
      <c r="X734">
        <f>SUM($W$34:W734)</f>
        <v>264.07999200000069</v>
      </c>
      <c r="Y734">
        <f>IF(P734="close",X734,0)</f>
        <v>0</v>
      </c>
      <c r="Z734">
        <f t="shared" si="199"/>
        <v>0</v>
      </c>
    </row>
    <row r="735" spans="1:26">
      <c r="A735">
        <v>137.7234071</v>
      </c>
      <c r="B735" s="2">
        <f t="shared" si="200"/>
        <v>-9.7202889404222163E-3</v>
      </c>
      <c r="C735">
        <v>122.7998207</v>
      </c>
      <c r="D735" s="3">
        <f t="shared" si="201"/>
        <v>-3.5541902597939308E-3</v>
      </c>
      <c r="E735" s="3">
        <f t="shared" si="184"/>
        <v>-4.109433506344488E-3</v>
      </c>
      <c r="F735" s="3">
        <f>STDEV($E$3:E735)</f>
        <v>1.286980591239518E-2</v>
      </c>
      <c r="G735" s="11">
        <f t="shared" si="190"/>
        <v>-0.31930811811129228</v>
      </c>
      <c r="H735" s="3">
        <f t="shared" si="185"/>
        <v>3.00317236242633E-3</v>
      </c>
      <c r="I735" s="5">
        <f t="shared" si="186"/>
        <v>0.25183707304172415</v>
      </c>
      <c r="J735" s="6">
        <f t="shared" si="187"/>
        <v>1.5618953631548426E-2</v>
      </c>
      <c r="K735" s="4">
        <f t="shared" si="188"/>
        <v>5.5524324655055685E-4</v>
      </c>
      <c r="L735">
        <f t="shared" si="191"/>
        <v>-0.31930811811129228</v>
      </c>
      <c r="M735">
        <f>RSQ($D$3:D735,$B$3:B735)</f>
        <v>4.9361296885399454E-2</v>
      </c>
      <c r="N735">
        <v>703</v>
      </c>
      <c r="O735" t="str">
        <f t="shared" si="189"/>
        <v/>
      </c>
      <c r="P735" t="str">
        <f t="shared" si="193"/>
        <v/>
      </c>
      <c r="Q735">
        <f t="shared" si="194"/>
        <v>0</v>
      </c>
      <c r="R735">
        <f t="shared" si="195"/>
        <v>0</v>
      </c>
      <c r="S735">
        <f t="shared" si="196"/>
        <v>0</v>
      </c>
      <c r="T735">
        <f t="shared" si="197"/>
        <v>0</v>
      </c>
      <c r="U735">
        <f t="shared" si="192"/>
        <v>0</v>
      </c>
      <c r="V735">
        <f t="shared" si="198"/>
        <v>0</v>
      </c>
      <c r="W735">
        <f>IF(ABS(V735)&gt;0,V735*(C735-A735),0)</f>
        <v>0</v>
      </c>
      <c r="X735">
        <f>SUM($W$34:W735)</f>
        <v>264.07999200000069</v>
      </c>
      <c r="Y735">
        <f>IF(P735="close",X735,0)</f>
        <v>0</v>
      </c>
      <c r="Z735">
        <f t="shared" si="199"/>
        <v>0</v>
      </c>
    </row>
    <row r="736" spans="1:26">
      <c r="A736">
        <v>138.25487419999999</v>
      </c>
      <c r="B736" s="2">
        <f t="shared" si="200"/>
        <v>3.8589453397278478E-3</v>
      </c>
      <c r="C736">
        <v>120.58845669999999</v>
      </c>
      <c r="D736" s="3">
        <f t="shared" si="201"/>
        <v>-1.8007876456125831E-2</v>
      </c>
      <c r="E736" s="3">
        <f t="shared" si="184"/>
        <v>-2.137447731292768E-2</v>
      </c>
      <c r="F736" s="3">
        <f>STDEV($E$3:E736)</f>
        <v>1.2885259871151997E-2</v>
      </c>
      <c r="G736" s="11">
        <f t="shared" si="190"/>
        <v>-1.658831682609806</v>
      </c>
      <c r="H736" s="3">
        <f t="shared" si="185"/>
        <v>2.5871547851922618E-3</v>
      </c>
      <c r="I736" s="5">
        <f t="shared" si="186"/>
        <v>0.20198422185077097</v>
      </c>
      <c r="J736" s="6">
        <f t="shared" si="187"/>
        <v>1.6005688847431872E-2</v>
      </c>
      <c r="K736" s="4">
        <f t="shared" si="188"/>
        <v>3.3666008568018499E-3</v>
      </c>
      <c r="L736">
        <f t="shared" si="191"/>
        <v>-1.658831682609806</v>
      </c>
      <c r="M736">
        <f>RSQ($D$3:D736,$B$3:B736)</f>
        <v>4.9001207925678497E-2</v>
      </c>
      <c r="N736">
        <v>704</v>
      </c>
      <c r="O736" t="str">
        <f t="shared" si="189"/>
        <v>buyY</v>
      </c>
      <c r="P736" t="str">
        <f t="shared" si="193"/>
        <v/>
      </c>
      <c r="Q736">
        <f t="shared" si="194"/>
        <v>-10</v>
      </c>
      <c r="R736">
        <f t="shared" si="195"/>
        <v>0</v>
      </c>
      <c r="S736">
        <f t="shared" si="196"/>
        <v>10</v>
      </c>
      <c r="T736">
        <f t="shared" si="197"/>
        <v>0</v>
      </c>
      <c r="U736">
        <f t="shared" si="192"/>
        <v>20</v>
      </c>
      <c r="V736">
        <f t="shared" si="198"/>
        <v>-10</v>
      </c>
      <c r="W736">
        <f>IF(ABS(V736)&gt;0,V736*(C736-A736),0)</f>
        <v>176.66417499999994</v>
      </c>
      <c r="X736">
        <f>SUM($W$34:W736)</f>
        <v>440.74416700000063</v>
      </c>
      <c r="Y736">
        <f>IF(P736="close",X736,0)</f>
        <v>0</v>
      </c>
      <c r="Z736">
        <f t="shared" si="199"/>
        <v>20</v>
      </c>
    </row>
    <row r="737" spans="1:26">
      <c r="A737">
        <v>137.61151409999999</v>
      </c>
      <c r="B737" s="2">
        <f t="shared" si="200"/>
        <v>-4.653435213208529E-3</v>
      </c>
      <c r="C737">
        <v>121.4643631</v>
      </c>
      <c r="D737" s="3">
        <f t="shared" si="201"/>
        <v>7.2636007124553007E-3</v>
      </c>
      <c r="E737" s="3">
        <f t="shared" ref="E737:E800" si="202">D737-K737</f>
        <v>6.0319034520631238E-3</v>
      </c>
      <c r="F737" s="3">
        <f>STDEV($E$3:E737)</f>
        <v>1.2878403169845083E-2</v>
      </c>
      <c r="G737" s="11">
        <f t="shared" si="190"/>
        <v>0.46837355318917873</v>
      </c>
      <c r="H737" s="3">
        <f t="shared" ref="H737:H800" si="203">yint(B708:B737,D708:D737)</f>
        <v>2.3124903675067624E-3</v>
      </c>
      <c r="I737" s="5">
        <f t="shared" ref="I737:I800" si="204">MyReg(B708:B737,D708:D737)</f>
        <v>0.23225704401058631</v>
      </c>
      <c r="J737" s="6">
        <f t="shared" ref="J737:J800" si="205">STDEV(D708:D737)</f>
        <v>1.5916871337875914E-2</v>
      </c>
      <c r="K737" s="4">
        <f t="shared" ref="K737:K800" si="206">H737+B737*I737</f>
        <v>1.2316972603921769E-3</v>
      </c>
      <c r="L737">
        <f t="shared" si="191"/>
        <v>0.46837355318917873</v>
      </c>
      <c r="M737">
        <f>RSQ($D$3:D737,$B$3:B737)</f>
        <v>4.8838088703602477E-2</v>
      </c>
      <c r="N737">
        <v>705</v>
      </c>
      <c r="O737" t="str">
        <f t="shared" ref="O737:O800" si="207">IF(L737&gt;1.5,"sellY",IF(L737&lt;-1.5,"buyY",""))</f>
        <v/>
      </c>
      <c r="P737" t="str">
        <f t="shared" si="193"/>
        <v>close</v>
      </c>
      <c r="Q737">
        <f t="shared" si="194"/>
        <v>0</v>
      </c>
      <c r="R737">
        <f t="shared" si="195"/>
        <v>0</v>
      </c>
      <c r="S737">
        <f t="shared" si="196"/>
        <v>0</v>
      </c>
      <c r="T737">
        <f t="shared" si="197"/>
        <v>0</v>
      </c>
      <c r="U737">
        <f t="shared" si="192"/>
        <v>0</v>
      </c>
      <c r="V737">
        <f t="shared" si="198"/>
        <v>10</v>
      </c>
      <c r="W737">
        <f>IF(ABS(V737)&gt;0,V737*(C737-A737),0)</f>
        <v>-161.47150999999994</v>
      </c>
      <c r="X737">
        <f>SUM($W$34:W737)</f>
        <v>279.27265700000066</v>
      </c>
      <c r="Y737">
        <f>IF(P737="close",X737,0)</f>
        <v>279.27265700000066</v>
      </c>
      <c r="Z737">
        <f t="shared" si="199"/>
        <v>20</v>
      </c>
    </row>
    <row r="738" spans="1:26">
      <c r="A738">
        <v>136.59382400000001</v>
      </c>
      <c r="B738" s="2">
        <f t="shared" si="200"/>
        <v>-7.3953848023243403E-3</v>
      </c>
      <c r="C738">
        <v>120.849457</v>
      </c>
      <c r="D738" s="3">
        <f t="shared" si="201"/>
        <v>-5.0624404089103471E-3</v>
      </c>
      <c r="E738" s="3">
        <f t="shared" si="202"/>
        <v>-5.1480132238678009E-3</v>
      </c>
      <c r="F738" s="3">
        <f>STDEV($E$3:E738)</f>
        <v>1.2871041285830885E-2</v>
      </c>
      <c r="G738" s="11">
        <f t="shared" ref="G738:G801" si="208">E738/F738</f>
        <v>-0.39996866683467197</v>
      </c>
      <c r="H738" s="3">
        <f t="shared" si="203"/>
        <v>1.3773186682933228E-3</v>
      </c>
      <c r="I738" s="5">
        <f t="shared" si="204"/>
        <v>0.17466918731935069</v>
      </c>
      <c r="J738" s="6">
        <f t="shared" si="205"/>
        <v>1.5141975825347003E-2</v>
      </c>
      <c r="K738" s="4">
        <f t="shared" si="206"/>
        <v>8.5572814957453423E-5</v>
      </c>
      <c r="L738">
        <f t="shared" ref="L738:L801" si="209">(D738-K738)/F738</f>
        <v>-0.39996866683467197</v>
      </c>
      <c r="M738">
        <f>RSQ($D$3:D738,$B$3:B738)</f>
        <v>4.8957874010530762E-2</v>
      </c>
      <c r="N738">
        <v>706</v>
      </c>
      <c r="O738" t="str">
        <f t="shared" si="207"/>
        <v/>
      </c>
      <c r="P738" t="str">
        <f t="shared" si="193"/>
        <v/>
      </c>
      <c r="Q738">
        <f t="shared" si="194"/>
        <v>0</v>
      </c>
      <c r="R738">
        <f t="shared" si="195"/>
        <v>0</v>
      </c>
      <c r="S738">
        <f t="shared" si="196"/>
        <v>0</v>
      </c>
      <c r="T738">
        <f t="shared" si="197"/>
        <v>0</v>
      </c>
      <c r="U738">
        <f t="shared" ref="U738:U801" si="210">ABS(Q738)+ABS(S738)</f>
        <v>0</v>
      </c>
      <c r="V738">
        <f t="shared" si="198"/>
        <v>0</v>
      </c>
      <c r="W738">
        <f>IF(ABS(V738)&gt;0,V738*(C738-A738),0)</f>
        <v>0</v>
      </c>
      <c r="X738">
        <f>SUM($W$34:W738)</f>
        <v>279.27265700000066</v>
      </c>
      <c r="Y738">
        <f>IF(P738="close",X738,0)</f>
        <v>0</v>
      </c>
      <c r="Z738">
        <f t="shared" si="199"/>
        <v>0</v>
      </c>
    </row>
    <row r="739" spans="1:26">
      <c r="A739">
        <v>135.3411677</v>
      </c>
      <c r="B739" s="2">
        <f t="shared" si="200"/>
        <v>-9.1706657249745957E-3</v>
      </c>
      <c r="C739">
        <v>121.39357699999999</v>
      </c>
      <c r="D739" s="3">
        <f t="shared" si="201"/>
        <v>4.5024612729537743E-3</v>
      </c>
      <c r="E739" s="3">
        <f t="shared" si="202"/>
        <v>2.5879694332175173E-3</v>
      </c>
      <c r="F739" s="3">
        <f>STDEV($E$3:E739)</f>
        <v>1.2862648050266075E-2</v>
      </c>
      <c r="G739" s="11">
        <f t="shared" si="208"/>
        <v>0.20120036116233336</v>
      </c>
      <c r="H739" s="3">
        <f t="shared" si="203"/>
        <v>3.1578035953182745E-3</v>
      </c>
      <c r="I739" s="5">
        <f t="shared" si="204"/>
        <v>0.13557486368695026</v>
      </c>
      <c r="J739" s="6">
        <f t="shared" si="205"/>
        <v>1.2201983146578499E-2</v>
      </c>
      <c r="K739" s="4">
        <f t="shared" si="206"/>
        <v>1.9144918397362568E-3</v>
      </c>
      <c r="L739">
        <f t="shared" si="209"/>
        <v>0.20120036116233336</v>
      </c>
      <c r="M739">
        <f>RSQ($D$3:D739,$B$3:B739)</f>
        <v>4.8758869727634727E-2</v>
      </c>
      <c r="N739">
        <v>707</v>
      </c>
      <c r="O739" t="str">
        <f t="shared" si="207"/>
        <v/>
      </c>
      <c r="P739" t="str">
        <f t="shared" ref="P739:P802" si="211">IF(AND(OR(O738="sellY",P738="sellhold"),L739&gt;0.5),"sellhold",IF(AND(OR(O738="sellY",P738="sellhold"),L739&lt;0.5,O739&lt;&gt;"buyY"),"close",IF(AND(OR(O738="sellY",P738="sellhold"),L739&lt;0.5,O739="buyY"),"close&amp;buy",IF(AND(OR(O738="buyY",P738="buyhold"),L739&lt;-0.5),"buyhold",IF(AND(OR(O738="buyY",P738="buyhold"),L739&gt;-0.5,O739&lt;&gt;"sellY"),"close",IF(AND(OR(O738="buyY",P738="buyhold"),L739&gt;-0.5,O739="sellY"),"close&amp;sell",""))))))</f>
        <v/>
      </c>
      <c r="Q739">
        <f t="shared" ref="Q739:Q802" si="212">IF(O739="sellY",MAX(10+R739,Q738),IF(O739="buyY",MIN(-10+R739,Q738),IF(P739="sellhold",Q738+R739,IF(P739="buyhold",Q738+R739,0))))</f>
        <v>0</v>
      </c>
      <c r="R739">
        <f t="shared" ref="R739:R802" si="213">IF(AND(L739&gt;2.5,Q738&lt;15),10,IF(AND(L739&gt;2,Q738&lt;15),5,IF(AND(L739&lt;-2.5,Q738&gt;-15),-10,IF(AND(L739&lt;-2,Q738&gt;-15),-5,0))))</f>
        <v>0</v>
      </c>
      <c r="S739">
        <f t="shared" ref="S739:S802" si="214">IF(O739="sellY",MIN(-10+T739,S738),IF(O739="buyY",MAX(10+T739,S738),IF(P739="sellhold",S738+T739,IF(P739="buyhold",S738+T739,0))))</f>
        <v>0</v>
      </c>
      <c r="T739">
        <f t="shared" ref="T739:T802" si="215">IF(AND(L739&gt;2.5,Q738&lt;15),-10,IF(AND(L739&gt;2,Q738&lt;15),-5,IF(AND(L739&lt;-2.5,Q738&gt;-15),10,IF(AND(L739&lt;-2,Q738&gt;-15),5,0))))</f>
        <v>0</v>
      </c>
      <c r="U739">
        <f t="shared" si="210"/>
        <v>0</v>
      </c>
      <c r="V739">
        <f t="shared" ref="V739:V802" si="216">Q739-Q738</f>
        <v>0</v>
      </c>
      <c r="W739">
        <f>IF(ABS(V739)&gt;0,V739*(C739-A739),0)</f>
        <v>0</v>
      </c>
      <c r="X739">
        <f>SUM($W$34:W739)</f>
        <v>279.27265700000066</v>
      </c>
      <c r="Y739">
        <f>IF(P739="close",X739,0)</f>
        <v>0</v>
      </c>
      <c r="Z739">
        <f t="shared" si="199"/>
        <v>0</v>
      </c>
    </row>
    <row r="740" spans="1:26">
      <c r="A740">
        <v>134.20523489999999</v>
      </c>
      <c r="B740" s="2">
        <f t="shared" si="200"/>
        <v>-8.3931062462674916E-3</v>
      </c>
      <c r="C740">
        <v>122.76195439999999</v>
      </c>
      <c r="D740" s="3">
        <f t="shared" si="201"/>
        <v>1.1272238892836975E-2</v>
      </c>
      <c r="E740" s="3">
        <f t="shared" si="202"/>
        <v>9.0726450527303989E-3</v>
      </c>
      <c r="F740" s="3">
        <f>STDEV($E$3:E740)</f>
        <v>1.2858254566596282E-2</v>
      </c>
      <c r="G740" s="11">
        <f t="shared" si="208"/>
        <v>0.70558916109031633</v>
      </c>
      <c r="H740" s="3">
        <f t="shared" si="203"/>
        <v>3.1037305769194071E-3</v>
      </c>
      <c r="I740" s="5">
        <f t="shared" si="204"/>
        <v>0.10772373305948679</v>
      </c>
      <c r="J740" s="6">
        <f t="shared" si="205"/>
        <v>1.210170241041578E-2</v>
      </c>
      <c r="K740" s="4">
        <f t="shared" si="206"/>
        <v>2.1995938401065764E-3</v>
      </c>
      <c r="L740">
        <f t="shared" si="209"/>
        <v>0.70558916109031633</v>
      </c>
      <c r="M740">
        <f>RSQ($D$3:D740,$B$3:B740)</f>
        <v>4.8320153116788188E-2</v>
      </c>
      <c r="N740">
        <v>708</v>
      </c>
      <c r="O740" t="str">
        <f t="shared" si="207"/>
        <v/>
      </c>
      <c r="P740" t="str">
        <f t="shared" si="211"/>
        <v/>
      </c>
      <c r="Q740">
        <f t="shared" si="212"/>
        <v>0</v>
      </c>
      <c r="R740">
        <f t="shared" si="213"/>
        <v>0</v>
      </c>
      <c r="S740">
        <f t="shared" si="214"/>
        <v>0</v>
      </c>
      <c r="T740">
        <f t="shared" si="215"/>
        <v>0</v>
      </c>
      <c r="U740">
        <f t="shared" si="210"/>
        <v>0</v>
      </c>
      <c r="V740">
        <f t="shared" si="216"/>
        <v>0</v>
      </c>
      <c r="W740">
        <f>IF(ABS(V740)&gt;0,V740*(C740-A740),0)</f>
        <v>0</v>
      </c>
      <c r="X740">
        <f>SUM($W$34:W740)</f>
        <v>279.27265700000066</v>
      </c>
      <c r="Y740">
        <f>IF(P740="close",X740,0)</f>
        <v>0</v>
      </c>
      <c r="Z740">
        <f t="shared" ref="Z740:Z803" si="217">ABS(U740-U739)</f>
        <v>0</v>
      </c>
    </row>
    <row r="741" spans="1:26">
      <c r="A741">
        <v>135.19039989999999</v>
      </c>
      <c r="B741" s="2">
        <f t="shared" si="200"/>
        <v>7.3407345155654209E-3</v>
      </c>
      <c r="C741">
        <v>121.68011199999999</v>
      </c>
      <c r="D741" s="3">
        <f t="shared" si="201"/>
        <v>-8.8125218052084002E-3</v>
      </c>
      <c r="E741" s="3">
        <f t="shared" si="202"/>
        <v>-1.2278652426622195E-2</v>
      </c>
      <c r="F741" s="3">
        <f>STDEV($E$3:E741)</f>
        <v>1.285749471918439E-2</v>
      </c>
      <c r="G741" s="11">
        <f t="shared" si="208"/>
        <v>-0.95498016486069282</v>
      </c>
      <c r="H741" s="3">
        <f t="shared" si="203"/>
        <v>2.9411169326434105E-3</v>
      </c>
      <c r="I741" s="5">
        <f t="shared" si="204"/>
        <v>7.1520593430689616E-2</v>
      </c>
      <c r="J741" s="6">
        <f t="shared" si="205"/>
        <v>1.2239146578736296E-2</v>
      </c>
      <c r="K741" s="4">
        <f t="shared" si="206"/>
        <v>3.4661306214137954E-3</v>
      </c>
      <c r="L741">
        <f t="shared" si="209"/>
        <v>-0.95498016486069282</v>
      </c>
      <c r="M741">
        <f>RSQ($D$3:D741,$B$3:B741)</f>
        <v>4.8035481800393187E-2</v>
      </c>
      <c r="N741">
        <v>709</v>
      </c>
      <c r="O741" t="str">
        <f t="shared" si="207"/>
        <v/>
      </c>
      <c r="P741" t="str">
        <f t="shared" si="211"/>
        <v/>
      </c>
      <c r="Q741">
        <f t="shared" si="212"/>
        <v>0</v>
      </c>
      <c r="R741">
        <f t="shared" si="213"/>
        <v>0</v>
      </c>
      <c r="S741">
        <f t="shared" si="214"/>
        <v>0</v>
      </c>
      <c r="T741">
        <f t="shared" si="215"/>
        <v>0</v>
      </c>
      <c r="U741">
        <f t="shared" si="210"/>
        <v>0</v>
      </c>
      <c r="V741">
        <f t="shared" si="216"/>
        <v>0</v>
      </c>
      <c r="W741">
        <f>IF(ABS(V741)&gt;0,V741*(C741-A741),0)</f>
        <v>0</v>
      </c>
      <c r="X741">
        <f>SUM($W$34:W741)</f>
        <v>279.27265700000066</v>
      </c>
      <c r="Y741">
        <f>IF(P741="close",X741,0)</f>
        <v>0</v>
      </c>
      <c r="Z741">
        <f t="shared" si="217"/>
        <v>0</v>
      </c>
    </row>
    <row r="742" spans="1:26">
      <c r="A742">
        <v>133.3175052</v>
      </c>
      <c r="B742" s="2">
        <f t="shared" si="200"/>
        <v>-1.3853755158542062E-2</v>
      </c>
      <c r="C742">
        <v>120.3211447</v>
      </c>
      <c r="D742" s="3">
        <f t="shared" si="201"/>
        <v>-1.1168360035697445E-2</v>
      </c>
      <c r="E742" s="3">
        <f t="shared" si="202"/>
        <v>-9.0925776146870783E-3</v>
      </c>
      <c r="F742" s="3">
        <f>STDEV($E$3:E742)</f>
        <v>1.2853137235930881E-2</v>
      </c>
      <c r="G742" s="11">
        <f t="shared" si="208"/>
        <v>-0.7074208769255822</v>
      </c>
      <c r="H742" s="3">
        <f t="shared" si="203"/>
        <v>1.5251266941450252E-3</v>
      </c>
      <c r="I742" s="5">
        <f t="shared" si="204"/>
        <v>0.25992296485297089</v>
      </c>
      <c r="J742" s="6">
        <f t="shared" si="205"/>
        <v>1.1845057213227272E-2</v>
      </c>
      <c r="K742" s="4">
        <f t="shared" si="206"/>
        <v>-2.0757824210103672E-3</v>
      </c>
      <c r="L742">
        <f t="shared" si="209"/>
        <v>-0.7074208769255822</v>
      </c>
      <c r="M742">
        <f>RSQ($D$3:D742,$B$3:B742)</f>
        <v>4.8503561618624937E-2</v>
      </c>
      <c r="N742">
        <v>710</v>
      </c>
      <c r="O742" t="str">
        <f t="shared" si="207"/>
        <v/>
      </c>
      <c r="P742" t="str">
        <f t="shared" si="211"/>
        <v/>
      </c>
      <c r="Q742">
        <f t="shared" si="212"/>
        <v>0</v>
      </c>
      <c r="R742">
        <f t="shared" si="213"/>
        <v>0</v>
      </c>
      <c r="S742">
        <f t="shared" si="214"/>
        <v>0</v>
      </c>
      <c r="T742">
        <f t="shared" si="215"/>
        <v>0</v>
      </c>
      <c r="U742">
        <f t="shared" si="210"/>
        <v>0</v>
      </c>
      <c r="V742">
        <f t="shared" si="216"/>
        <v>0</v>
      </c>
      <c r="W742">
        <f>IF(ABS(V742)&gt;0,V742*(C742-A742),0)</f>
        <v>0</v>
      </c>
      <c r="X742">
        <f>SUM($W$34:W742)</f>
        <v>279.27265700000066</v>
      </c>
      <c r="Y742">
        <f>IF(P742="close",X742,0)</f>
        <v>0</v>
      </c>
      <c r="Z742">
        <f t="shared" si="217"/>
        <v>0</v>
      </c>
    </row>
    <row r="743" spans="1:26">
      <c r="A743">
        <v>131.8593228</v>
      </c>
      <c r="B743" s="2">
        <f t="shared" si="200"/>
        <v>-1.0937666421318529E-2</v>
      </c>
      <c r="C743">
        <v>117.1900929</v>
      </c>
      <c r="D743" s="3">
        <f t="shared" si="201"/>
        <v>-2.6022456882426988E-2</v>
      </c>
      <c r="E743" s="3">
        <f t="shared" si="202"/>
        <v>-2.2681510542624982E-2</v>
      </c>
      <c r="F743" s="3">
        <f>STDEV($E$3:E743)</f>
        <v>1.2871412716156898E-2</v>
      </c>
      <c r="G743" s="11">
        <f t="shared" si="208"/>
        <v>-1.7621617022779414</v>
      </c>
      <c r="H743" s="3">
        <f t="shared" si="203"/>
        <v>-4.8411611516775428E-4</v>
      </c>
      <c r="I743" s="5">
        <f t="shared" si="204"/>
        <v>0.26119193204375163</v>
      </c>
      <c r="J743" s="6">
        <f t="shared" si="205"/>
        <v>1.067081642581239E-2</v>
      </c>
      <c r="K743" s="4">
        <f t="shared" si="206"/>
        <v>-3.3409463398020077E-3</v>
      </c>
      <c r="L743">
        <f t="shared" si="209"/>
        <v>-1.7621617022779414</v>
      </c>
      <c r="M743">
        <f>RSQ($D$3:D743,$B$3:B743)</f>
        <v>4.9304243567448468E-2</v>
      </c>
      <c r="N743">
        <v>711</v>
      </c>
      <c r="O743" t="str">
        <f t="shared" si="207"/>
        <v>buyY</v>
      </c>
      <c r="P743" t="str">
        <f t="shared" si="211"/>
        <v/>
      </c>
      <c r="Q743">
        <f t="shared" si="212"/>
        <v>-10</v>
      </c>
      <c r="R743">
        <f t="shared" si="213"/>
        <v>0</v>
      </c>
      <c r="S743">
        <f t="shared" si="214"/>
        <v>10</v>
      </c>
      <c r="T743">
        <f t="shared" si="215"/>
        <v>0</v>
      </c>
      <c r="U743">
        <f t="shared" si="210"/>
        <v>20</v>
      </c>
      <c r="V743">
        <f t="shared" si="216"/>
        <v>-10</v>
      </c>
      <c r="W743">
        <f>IF(ABS(V743)&gt;0,V743*(C743-A743),0)</f>
        <v>146.69229900000005</v>
      </c>
      <c r="X743">
        <f>SUM($W$34:W743)</f>
        <v>425.96495600000071</v>
      </c>
      <c r="Y743">
        <f>IF(P743="close",X743,0)</f>
        <v>0</v>
      </c>
      <c r="Z743">
        <f t="shared" si="217"/>
        <v>20</v>
      </c>
    </row>
    <row r="744" spans="1:26">
      <c r="A744">
        <v>130.8813858</v>
      </c>
      <c r="B744" s="2">
        <f t="shared" si="200"/>
        <v>-7.4165176889562879E-3</v>
      </c>
      <c r="C744">
        <v>119.1446117</v>
      </c>
      <c r="D744" s="3">
        <f t="shared" si="201"/>
        <v>1.6678191403669437E-2</v>
      </c>
      <c r="E744" s="3">
        <f t="shared" si="202"/>
        <v>1.7824981345450876E-2</v>
      </c>
      <c r="F744" s="3">
        <f>STDEV($E$3:E744)</f>
        <v>1.2879443432419899E-2</v>
      </c>
      <c r="G744" s="11">
        <f t="shared" si="208"/>
        <v>1.383986927616931</v>
      </c>
      <c r="H744" s="3">
        <f t="shared" si="203"/>
        <v>5.6200411690165812E-4</v>
      </c>
      <c r="I744" s="5">
        <f t="shared" si="204"/>
        <v>0.23040382701811804</v>
      </c>
      <c r="J744" s="6">
        <f t="shared" si="205"/>
        <v>1.0898226412115896E-2</v>
      </c>
      <c r="K744" s="4">
        <f t="shared" si="206"/>
        <v>-1.1467899417814389E-3</v>
      </c>
      <c r="L744">
        <f t="shared" si="209"/>
        <v>1.383986927616931</v>
      </c>
      <c r="M744">
        <f>RSQ($D$3:D744,$B$3:B744)</f>
        <v>4.870179693676404E-2</v>
      </c>
      <c r="N744">
        <v>712</v>
      </c>
      <c r="O744" t="str">
        <f t="shared" si="207"/>
        <v/>
      </c>
      <c r="P744" t="str">
        <f t="shared" si="211"/>
        <v>close</v>
      </c>
      <c r="Q744">
        <f t="shared" si="212"/>
        <v>0</v>
      </c>
      <c r="R744">
        <f t="shared" si="213"/>
        <v>0</v>
      </c>
      <c r="S744">
        <f t="shared" si="214"/>
        <v>0</v>
      </c>
      <c r="T744">
        <f t="shared" si="215"/>
        <v>0</v>
      </c>
      <c r="U744">
        <f t="shared" si="210"/>
        <v>0</v>
      </c>
      <c r="V744">
        <f t="shared" si="216"/>
        <v>10</v>
      </c>
      <c r="W744">
        <f>IF(ABS(V744)&gt;0,V744*(C744-A744),0)</f>
        <v>-117.36774100000005</v>
      </c>
      <c r="X744">
        <f>SUM($W$34:W744)</f>
        <v>308.59721500000069</v>
      </c>
      <c r="Y744">
        <f>IF(P744="close",X744,0)</f>
        <v>308.59721500000069</v>
      </c>
      <c r="Z744">
        <f t="shared" si="217"/>
        <v>20</v>
      </c>
    </row>
    <row r="745" spans="1:26">
      <c r="A745">
        <v>128.84573599999999</v>
      </c>
      <c r="B745" s="2">
        <f t="shared" si="200"/>
        <v>-1.555339430093363E-2</v>
      </c>
      <c r="C745">
        <v>118.1999014</v>
      </c>
      <c r="D745" s="3">
        <f t="shared" si="201"/>
        <v>-7.9291063735112827E-3</v>
      </c>
      <c r="E745" s="3">
        <f t="shared" si="202"/>
        <v>-4.4224449812241134E-3</v>
      </c>
      <c r="F745" s="3">
        <f>STDEV($E$3:E745)</f>
        <v>1.2871774477730913E-2</v>
      </c>
      <c r="G745" s="11">
        <f t="shared" si="208"/>
        <v>-0.34357694728689181</v>
      </c>
      <c r="H745" s="3">
        <f t="shared" si="203"/>
        <v>5.1540806855701604E-4</v>
      </c>
      <c r="I745" s="5">
        <f t="shared" si="204"/>
        <v>0.25859753716928213</v>
      </c>
      <c r="J745" s="6">
        <f t="shared" si="205"/>
        <v>1.1003771065885513E-2</v>
      </c>
      <c r="K745" s="4">
        <f t="shared" si="206"/>
        <v>-3.5066613922871692E-3</v>
      </c>
      <c r="L745">
        <f t="shared" si="209"/>
        <v>-0.34357694728689181</v>
      </c>
      <c r="M745">
        <f>RSQ($D$3:D745,$B$3:B745)</f>
        <v>4.9046855974923739E-2</v>
      </c>
      <c r="N745">
        <v>713</v>
      </c>
      <c r="O745" t="str">
        <f t="shared" si="207"/>
        <v/>
      </c>
      <c r="P745" t="str">
        <f t="shared" si="211"/>
        <v/>
      </c>
      <c r="Q745">
        <f t="shared" si="212"/>
        <v>0</v>
      </c>
      <c r="R745">
        <f t="shared" si="213"/>
        <v>0</v>
      </c>
      <c r="S745">
        <f t="shared" si="214"/>
        <v>0</v>
      </c>
      <c r="T745">
        <f t="shared" si="215"/>
        <v>0</v>
      </c>
      <c r="U745">
        <f t="shared" si="210"/>
        <v>0</v>
      </c>
      <c r="V745">
        <f t="shared" si="216"/>
        <v>0</v>
      </c>
      <c r="W745">
        <f>IF(ABS(V745)&gt;0,V745*(C745-A745),0)</f>
        <v>0</v>
      </c>
      <c r="X745">
        <f>SUM($W$34:W745)</f>
        <v>308.59721500000069</v>
      </c>
      <c r="Y745">
        <f>IF(P745="close",X745,0)</f>
        <v>0</v>
      </c>
      <c r="Z745">
        <f t="shared" si="217"/>
        <v>0</v>
      </c>
    </row>
    <row r="746" spans="1:26">
      <c r="A746">
        <v>128.7555467</v>
      </c>
      <c r="B746" s="2">
        <f t="shared" si="200"/>
        <v>-6.999789267375647E-4</v>
      </c>
      <c r="C746">
        <v>120.4312719</v>
      </c>
      <c r="D746" s="3">
        <f t="shared" si="201"/>
        <v>1.8877938759431123E-2</v>
      </c>
      <c r="E746" s="3">
        <f t="shared" si="202"/>
        <v>1.7807299658205392E-2</v>
      </c>
      <c r="F746" s="3">
        <f>STDEV($E$3:E746)</f>
        <v>1.2879716160040779E-2</v>
      </c>
      <c r="G746" s="11">
        <f t="shared" si="208"/>
        <v>1.3825847896751331</v>
      </c>
      <c r="H746" s="3">
        <f t="shared" si="203"/>
        <v>1.2474546473602883E-3</v>
      </c>
      <c r="I746" s="5">
        <f t="shared" si="204"/>
        <v>0.25260124180974092</v>
      </c>
      <c r="J746" s="6">
        <f t="shared" si="205"/>
        <v>1.1471715695846632E-2</v>
      </c>
      <c r="K746" s="4">
        <f t="shared" si="206"/>
        <v>1.0706391012257298E-3</v>
      </c>
      <c r="L746">
        <f t="shared" si="209"/>
        <v>1.3825847896751331</v>
      </c>
      <c r="M746">
        <f>RSQ($D$3:D746,$B$3:B746)</f>
        <v>4.8845332506818433E-2</v>
      </c>
      <c r="N746">
        <v>714</v>
      </c>
      <c r="O746" t="str">
        <f t="shared" si="207"/>
        <v/>
      </c>
      <c r="P746" t="str">
        <f t="shared" si="211"/>
        <v/>
      </c>
      <c r="Q746">
        <f t="shared" si="212"/>
        <v>0</v>
      </c>
      <c r="R746">
        <f t="shared" si="213"/>
        <v>0</v>
      </c>
      <c r="S746">
        <f t="shared" si="214"/>
        <v>0</v>
      </c>
      <c r="T746">
        <f t="shared" si="215"/>
        <v>0</v>
      </c>
      <c r="U746">
        <f t="shared" si="210"/>
        <v>0</v>
      </c>
      <c r="V746">
        <f t="shared" si="216"/>
        <v>0</v>
      </c>
      <c r="W746">
        <f>IF(ABS(V746)&gt;0,V746*(C746-A746),0)</f>
        <v>0</v>
      </c>
      <c r="X746">
        <f>SUM($W$34:W746)</f>
        <v>308.59721500000069</v>
      </c>
      <c r="Y746">
        <f>IF(P746="close",X746,0)</f>
        <v>0</v>
      </c>
      <c r="Z746">
        <f t="shared" si="217"/>
        <v>0</v>
      </c>
    </row>
    <row r="747" spans="1:26">
      <c r="A747">
        <v>128.04885329999999</v>
      </c>
      <c r="B747" s="2">
        <f t="shared" si="200"/>
        <v>-5.4886443195072548E-3</v>
      </c>
      <c r="C747">
        <v>121.8224323</v>
      </c>
      <c r="D747" s="3">
        <f t="shared" si="201"/>
        <v>1.1551488064953368E-2</v>
      </c>
      <c r="E747" s="3">
        <f t="shared" si="202"/>
        <v>1.1573966694105865E-2</v>
      </c>
      <c r="F747" s="3">
        <f>STDEV($E$3:E747)</f>
        <v>1.2878044209573683E-2</v>
      </c>
      <c r="G747" s="11">
        <f t="shared" si="208"/>
        <v>0.89873636910654864</v>
      </c>
      <c r="H747" s="3">
        <f t="shared" si="203"/>
        <v>1.378681303747759E-3</v>
      </c>
      <c r="I747" s="5">
        <f t="shared" si="204"/>
        <v>0.25528342726096792</v>
      </c>
      <c r="J747" s="6">
        <f t="shared" si="205"/>
        <v>1.1586306101579898E-2</v>
      </c>
      <c r="K747" s="4">
        <f t="shared" si="206"/>
        <v>-2.2478629152495981E-5</v>
      </c>
      <c r="L747">
        <f t="shared" si="209"/>
        <v>0.89873636910654864</v>
      </c>
      <c r="M747">
        <f>RSQ($D$3:D747,$B$3:B747)</f>
        <v>4.8541055326139851E-2</v>
      </c>
      <c r="N747">
        <v>715</v>
      </c>
      <c r="O747" t="str">
        <f t="shared" si="207"/>
        <v/>
      </c>
      <c r="P747" t="str">
        <f t="shared" si="211"/>
        <v/>
      </c>
      <c r="Q747">
        <f t="shared" si="212"/>
        <v>0</v>
      </c>
      <c r="R747">
        <f t="shared" si="213"/>
        <v>0</v>
      </c>
      <c r="S747">
        <f t="shared" si="214"/>
        <v>0</v>
      </c>
      <c r="T747">
        <f t="shared" si="215"/>
        <v>0</v>
      </c>
      <c r="U747">
        <f t="shared" si="210"/>
        <v>0</v>
      </c>
      <c r="V747">
        <f t="shared" si="216"/>
        <v>0</v>
      </c>
      <c r="W747">
        <f>IF(ABS(V747)&gt;0,V747*(C747-A747),0)</f>
        <v>0</v>
      </c>
      <c r="X747">
        <f>SUM($W$34:W747)</f>
        <v>308.59721500000069</v>
      </c>
      <c r="Y747">
        <f>IF(P747="close",X747,0)</f>
        <v>0</v>
      </c>
      <c r="Z747">
        <f t="shared" si="217"/>
        <v>0</v>
      </c>
    </row>
    <row r="748" spans="1:26">
      <c r="A748">
        <v>128.2869536</v>
      </c>
      <c r="B748" s="2">
        <f t="shared" si="200"/>
        <v>1.8594489045690931E-3</v>
      </c>
      <c r="C748">
        <v>122.5692998</v>
      </c>
      <c r="D748" s="3">
        <f t="shared" si="201"/>
        <v>6.1307879501269272E-3</v>
      </c>
      <c r="E748" s="3">
        <f t="shared" si="202"/>
        <v>3.6010390899420671E-3</v>
      </c>
      <c r="F748" s="3">
        <f>STDEV($E$3:E748)</f>
        <v>1.2870068960654577E-2</v>
      </c>
      <c r="G748" s="11">
        <f t="shared" si="208"/>
        <v>0.2797995178542475</v>
      </c>
      <c r="H748" s="3">
        <f t="shared" si="203"/>
        <v>2.1503171949079562E-3</v>
      </c>
      <c r="I748" s="5">
        <f t="shared" si="204"/>
        <v>0.20405597827644148</v>
      </c>
      <c r="J748" s="6">
        <f t="shared" si="205"/>
        <v>1.0926321655664685E-2</v>
      </c>
      <c r="K748" s="4">
        <f t="shared" si="206"/>
        <v>2.52974886018486E-3</v>
      </c>
      <c r="L748">
        <f t="shared" si="209"/>
        <v>0.2797995178542475</v>
      </c>
      <c r="M748">
        <f>RSQ($D$3:D748,$B$3:B748)</f>
        <v>4.8558996699527762E-2</v>
      </c>
      <c r="N748">
        <v>716</v>
      </c>
      <c r="O748" t="str">
        <f t="shared" si="207"/>
        <v/>
      </c>
      <c r="P748" t="str">
        <f t="shared" si="211"/>
        <v/>
      </c>
      <c r="Q748">
        <f t="shared" si="212"/>
        <v>0</v>
      </c>
      <c r="R748">
        <f t="shared" si="213"/>
        <v>0</v>
      </c>
      <c r="S748">
        <f t="shared" si="214"/>
        <v>0</v>
      </c>
      <c r="T748">
        <f t="shared" si="215"/>
        <v>0</v>
      </c>
      <c r="U748">
        <f t="shared" si="210"/>
        <v>0</v>
      </c>
      <c r="V748">
        <f t="shared" si="216"/>
        <v>0</v>
      </c>
      <c r="W748">
        <f>IF(ABS(V748)&gt;0,V748*(C748-A748),0)</f>
        <v>0</v>
      </c>
      <c r="X748">
        <f>SUM($W$34:W748)</f>
        <v>308.59721500000069</v>
      </c>
      <c r="Y748">
        <f>IF(P748="close",X748,0)</f>
        <v>0</v>
      </c>
      <c r="Z748">
        <f t="shared" si="217"/>
        <v>0</v>
      </c>
    </row>
    <row r="749" spans="1:26">
      <c r="A749">
        <v>126.3277155</v>
      </c>
      <c r="B749" s="2">
        <f t="shared" si="200"/>
        <v>-1.527230981030956E-2</v>
      </c>
      <c r="C749">
        <v>123.30735079999999</v>
      </c>
      <c r="D749" s="3">
        <f t="shared" si="201"/>
        <v>6.0214996838873899E-3</v>
      </c>
      <c r="E749" s="3">
        <f t="shared" si="202"/>
        <v>6.2526257816064284E-3</v>
      </c>
      <c r="F749" s="3">
        <f>STDEV($E$3:E749)</f>
        <v>1.2863463206530593E-2</v>
      </c>
      <c r="G749" s="11">
        <f t="shared" si="208"/>
        <v>0.48607639180963813</v>
      </c>
      <c r="H749" s="3">
        <f t="shared" si="203"/>
        <v>2.291228563928775E-3</v>
      </c>
      <c r="I749" s="5">
        <f t="shared" si="204"/>
        <v>0.16515868869718059</v>
      </c>
      <c r="J749" s="6">
        <f t="shared" si="205"/>
        <v>1.0924173070835508E-2</v>
      </c>
      <c r="K749" s="4">
        <f t="shared" si="206"/>
        <v>-2.3112609771903892E-4</v>
      </c>
      <c r="L749">
        <f t="shared" si="209"/>
        <v>0.48607639180963813</v>
      </c>
      <c r="M749">
        <f>RSQ($D$3:D749,$B$3:B749)</f>
        <v>4.811154785871543E-2</v>
      </c>
      <c r="N749">
        <v>717</v>
      </c>
      <c r="O749" t="str">
        <f t="shared" si="207"/>
        <v/>
      </c>
      <c r="P749" t="str">
        <f t="shared" si="211"/>
        <v/>
      </c>
      <c r="Q749">
        <f t="shared" si="212"/>
        <v>0</v>
      </c>
      <c r="R749">
        <f t="shared" si="213"/>
        <v>0</v>
      </c>
      <c r="S749">
        <f t="shared" si="214"/>
        <v>0</v>
      </c>
      <c r="T749">
        <f t="shared" si="215"/>
        <v>0</v>
      </c>
      <c r="U749">
        <f t="shared" si="210"/>
        <v>0</v>
      </c>
      <c r="V749">
        <f t="shared" si="216"/>
        <v>0</v>
      </c>
      <c r="W749">
        <f>IF(ABS(V749)&gt;0,V749*(C749-A749),0)</f>
        <v>0</v>
      </c>
      <c r="X749">
        <f>SUM($W$34:W749)</f>
        <v>308.59721500000069</v>
      </c>
      <c r="Y749">
        <f>IF(P749="close",X749,0)</f>
        <v>0</v>
      </c>
      <c r="Z749">
        <f t="shared" si="217"/>
        <v>0</v>
      </c>
    </row>
    <row r="750" spans="1:26">
      <c r="A750">
        <v>125.9423511</v>
      </c>
      <c r="B750" s="2">
        <f t="shared" si="200"/>
        <v>-3.0505134876756342E-3</v>
      </c>
      <c r="C750">
        <v>122.6320851</v>
      </c>
      <c r="D750" s="3">
        <f t="shared" si="201"/>
        <v>-5.4762809809713077E-3</v>
      </c>
      <c r="E750" s="3">
        <f t="shared" si="202"/>
        <v>-6.8062142004003852E-3</v>
      </c>
      <c r="F750" s="3">
        <f>STDEV($E$3:E750)</f>
        <v>1.2857277102577313E-2</v>
      </c>
      <c r="G750" s="11">
        <f t="shared" si="208"/>
        <v>-0.52936668830416989</v>
      </c>
      <c r="H750" s="3">
        <f t="shared" si="203"/>
        <v>1.8966951950833526E-3</v>
      </c>
      <c r="I750" s="5">
        <f t="shared" si="204"/>
        <v>0.18579231920922434</v>
      </c>
      <c r="J750" s="6">
        <f t="shared" si="205"/>
        <v>1.099203128945367E-2</v>
      </c>
      <c r="K750" s="4">
        <f t="shared" si="206"/>
        <v>1.3299332194290771E-3</v>
      </c>
      <c r="L750">
        <f t="shared" si="209"/>
        <v>-0.52936668830416989</v>
      </c>
      <c r="M750">
        <f>RSQ($D$3:D750,$B$3:B750)</f>
        <v>4.8167367023493335E-2</v>
      </c>
      <c r="N750">
        <v>718</v>
      </c>
      <c r="O750" t="str">
        <f t="shared" si="207"/>
        <v/>
      </c>
      <c r="P750" t="str">
        <f t="shared" si="211"/>
        <v/>
      </c>
      <c r="Q750">
        <f t="shared" si="212"/>
        <v>0</v>
      </c>
      <c r="R750">
        <f t="shared" si="213"/>
        <v>0</v>
      </c>
      <c r="S750">
        <f t="shared" si="214"/>
        <v>0</v>
      </c>
      <c r="T750">
        <f t="shared" si="215"/>
        <v>0</v>
      </c>
      <c r="U750">
        <f t="shared" si="210"/>
        <v>0</v>
      </c>
      <c r="V750">
        <f t="shared" si="216"/>
        <v>0</v>
      </c>
      <c r="W750">
        <f>IF(ABS(V750)&gt;0,V750*(C750-A750),0)</f>
        <v>0</v>
      </c>
      <c r="X750">
        <f>SUM($W$34:W750)</f>
        <v>308.59721500000069</v>
      </c>
      <c r="Y750">
        <f>IF(P750="close",X750,0)</f>
        <v>0</v>
      </c>
      <c r="Z750">
        <f t="shared" si="217"/>
        <v>0</v>
      </c>
    </row>
    <row r="751" spans="1:26">
      <c r="A751">
        <v>124.7877108</v>
      </c>
      <c r="B751" s="2">
        <f t="shared" si="200"/>
        <v>-9.1680065515308377E-3</v>
      </c>
      <c r="C751">
        <v>122.0403764</v>
      </c>
      <c r="D751" s="3">
        <f t="shared" si="201"/>
        <v>-4.8250724883091636E-3</v>
      </c>
      <c r="E751" s="3">
        <f t="shared" si="202"/>
        <v>-5.1746950871768768E-3</v>
      </c>
      <c r="F751" s="3">
        <f>STDEV($E$3:E751)</f>
        <v>1.2850079867837389E-2</v>
      </c>
      <c r="G751" s="11">
        <f t="shared" si="208"/>
        <v>-0.40269750385977598</v>
      </c>
      <c r="H751" s="3">
        <f t="shared" si="203"/>
        <v>2.0814627890855817E-3</v>
      </c>
      <c r="I751" s="5">
        <f t="shared" si="204"/>
        <v>0.18890040931839128</v>
      </c>
      <c r="J751" s="6">
        <f t="shared" si="205"/>
        <v>1.0865443468502612E-2</v>
      </c>
      <c r="K751" s="4">
        <f t="shared" si="206"/>
        <v>3.4962259886771362E-4</v>
      </c>
      <c r="L751">
        <f t="shared" si="209"/>
        <v>-0.40269750385977598</v>
      </c>
      <c r="M751">
        <f>RSQ($D$3:D751,$B$3:B751)</f>
        <v>4.8297463503592472E-2</v>
      </c>
      <c r="N751">
        <v>719</v>
      </c>
      <c r="O751" t="str">
        <f t="shared" si="207"/>
        <v/>
      </c>
      <c r="P751" t="str">
        <f t="shared" si="211"/>
        <v/>
      </c>
      <c r="Q751">
        <f t="shared" si="212"/>
        <v>0</v>
      </c>
      <c r="R751">
        <f t="shared" si="213"/>
        <v>0</v>
      </c>
      <c r="S751">
        <f t="shared" si="214"/>
        <v>0</v>
      </c>
      <c r="T751">
        <f t="shared" si="215"/>
        <v>0</v>
      </c>
      <c r="U751">
        <f t="shared" si="210"/>
        <v>0</v>
      </c>
      <c r="V751">
        <f t="shared" si="216"/>
        <v>0</v>
      </c>
      <c r="W751">
        <f>IF(ABS(V751)&gt;0,V751*(C751-A751),0)</f>
        <v>0</v>
      </c>
      <c r="X751">
        <f>SUM($W$34:W751)</f>
        <v>308.59721500000069</v>
      </c>
      <c r="Y751">
        <f>IF(P751="close",X751,0)</f>
        <v>0</v>
      </c>
      <c r="Z751">
        <f t="shared" si="217"/>
        <v>0</v>
      </c>
    </row>
    <row r="752" spans="1:26">
      <c r="A752">
        <v>123.81956460000001</v>
      </c>
      <c r="B752" s="2">
        <f t="shared" si="200"/>
        <v>-7.7583457040225831E-3</v>
      </c>
      <c r="C752">
        <v>121.2806283</v>
      </c>
      <c r="D752" s="3">
        <f t="shared" si="201"/>
        <v>-6.2253831265633164E-3</v>
      </c>
      <c r="E752" s="3">
        <f t="shared" si="202"/>
        <v>-6.5225690150154851E-3</v>
      </c>
      <c r="F752" s="3">
        <f>STDEV($E$3:E752)</f>
        <v>1.2843713851712613E-2</v>
      </c>
      <c r="G752" s="11">
        <f t="shared" si="208"/>
        <v>-0.50784135261202112</v>
      </c>
      <c r="H752" s="3">
        <f t="shared" si="203"/>
        <v>1.7763424116423133E-3</v>
      </c>
      <c r="I752" s="5">
        <f t="shared" si="204"/>
        <v>0.19065359802454082</v>
      </c>
      <c r="J752" s="6">
        <f t="shared" si="205"/>
        <v>1.0917784756939554E-2</v>
      </c>
      <c r="K752" s="4">
        <f t="shared" si="206"/>
        <v>2.9718588845216855E-4</v>
      </c>
      <c r="L752">
        <f t="shared" si="209"/>
        <v>-0.50784135261202112</v>
      </c>
      <c r="M752">
        <f>RSQ($D$3:D752,$B$3:B752)</f>
        <v>4.8447556423688136E-2</v>
      </c>
      <c r="N752">
        <v>720</v>
      </c>
      <c r="O752" t="str">
        <f t="shared" si="207"/>
        <v/>
      </c>
      <c r="P752" t="str">
        <f t="shared" si="211"/>
        <v/>
      </c>
      <c r="Q752">
        <f t="shared" si="212"/>
        <v>0</v>
      </c>
      <c r="R752">
        <f t="shared" si="213"/>
        <v>0</v>
      </c>
      <c r="S752">
        <f t="shared" si="214"/>
        <v>0</v>
      </c>
      <c r="T752">
        <f t="shared" si="215"/>
        <v>0</v>
      </c>
      <c r="U752">
        <f t="shared" si="210"/>
        <v>0</v>
      </c>
      <c r="V752">
        <f t="shared" si="216"/>
        <v>0</v>
      </c>
      <c r="W752">
        <f>IF(ABS(V752)&gt;0,V752*(C752-A752),0)</f>
        <v>0</v>
      </c>
      <c r="X752">
        <f>SUM($W$34:W752)</f>
        <v>308.59721500000069</v>
      </c>
      <c r="Y752">
        <f>IF(P752="close",X752,0)</f>
        <v>0</v>
      </c>
      <c r="Z752">
        <f t="shared" si="217"/>
        <v>0</v>
      </c>
    </row>
    <row r="753" spans="1:26">
      <c r="A753">
        <v>123.1581363</v>
      </c>
      <c r="B753" s="2">
        <f t="shared" si="200"/>
        <v>-5.3418722811436163E-3</v>
      </c>
      <c r="C753">
        <v>121.10208660000001</v>
      </c>
      <c r="D753" s="3">
        <f t="shared" si="201"/>
        <v>-1.4721369974960519E-3</v>
      </c>
      <c r="E753" s="3">
        <f t="shared" si="202"/>
        <v>-1.6525264677189203E-3</v>
      </c>
      <c r="F753" s="3">
        <f>STDEV($E$3:E753)</f>
        <v>1.2835290330663647E-2</v>
      </c>
      <c r="G753" s="11">
        <f t="shared" si="208"/>
        <v>-0.12874866287761461</v>
      </c>
      <c r="H753" s="3">
        <f t="shared" si="203"/>
        <v>1.3236891936793966E-3</v>
      </c>
      <c r="I753" s="5">
        <f t="shared" si="204"/>
        <v>0.21402603118990418</v>
      </c>
      <c r="J753" s="6">
        <f t="shared" si="205"/>
        <v>1.071428406013125E-2</v>
      </c>
      <c r="K753" s="4">
        <f t="shared" si="206"/>
        <v>1.8038947022286844E-4</v>
      </c>
      <c r="L753">
        <f t="shared" si="209"/>
        <v>-0.12874866287761461</v>
      </c>
      <c r="M753">
        <f>RSQ($D$3:D753,$B$3:B753)</f>
        <v>4.8469567648052887E-2</v>
      </c>
      <c r="N753">
        <v>721</v>
      </c>
      <c r="O753" t="str">
        <f t="shared" si="207"/>
        <v/>
      </c>
      <c r="P753" t="str">
        <f t="shared" si="211"/>
        <v/>
      </c>
      <c r="Q753">
        <f t="shared" si="212"/>
        <v>0</v>
      </c>
      <c r="R753">
        <f t="shared" si="213"/>
        <v>0</v>
      </c>
      <c r="S753">
        <f t="shared" si="214"/>
        <v>0</v>
      </c>
      <c r="T753">
        <f t="shared" si="215"/>
        <v>0</v>
      </c>
      <c r="U753">
        <f t="shared" si="210"/>
        <v>0</v>
      </c>
      <c r="V753">
        <f t="shared" si="216"/>
        <v>0</v>
      </c>
      <c r="W753">
        <f>IF(ABS(V753)&gt;0,V753*(C753-A753),0)</f>
        <v>0</v>
      </c>
      <c r="X753">
        <f>SUM($W$34:W753)</f>
        <v>308.59721500000069</v>
      </c>
      <c r="Y753">
        <f>IF(P753="close",X753,0)</f>
        <v>0</v>
      </c>
      <c r="Z753">
        <f t="shared" si="217"/>
        <v>0</v>
      </c>
    </row>
    <row r="754" spans="1:26">
      <c r="A754">
        <v>123.87004399999999</v>
      </c>
      <c r="B754" s="2">
        <f t="shared" si="200"/>
        <v>5.7804357989460547E-3</v>
      </c>
      <c r="C754">
        <v>120.72622339999999</v>
      </c>
      <c r="D754" s="3">
        <f t="shared" si="201"/>
        <v>-3.1036888839206171E-3</v>
      </c>
      <c r="E754" s="3">
        <f t="shared" si="202"/>
        <v>-5.6342682811276953E-3</v>
      </c>
      <c r="F754" s="3">
        <f>STDEV($E$3:E754)</f>
        <v>1.2828386715815467E-2</v>
      </c>
      <c r="G754" s="11">
        <f t="shared" si="208"/>
        <v>-0.4392031832172234</v>
      </c>
      <c r="H754" s="3">
        <f t="shared" si="203"/>
        <v>1.3091896942477878E-3</v>
      </c>
      <c r="I754" s="5">
        <f t="shared" si="204"/>
        <v>0.21129716606868731</v>
      </c>
      <c r="J754" s="6">
        <f t="shared" si="205"/>
        <v>1.0715531724051593E-2</v>
      </c>
      <c r="K754" s="4">
        <f t="shared" si="206"/>
        <v>2.5305793972070778E-3</v>
      </c>
      <c r="L754">
        <f t="shared" si="209"/>
        <v>-0.4392031832172234</v>
      </c>
      <c r="M754">
        <f>RSQ($D$3:D754,$B$3:B754)</f>
        <v>4.8383484803709215E-2</v>
      </c>
      <c r="N754">
        <v>722</v>
      </c>
      <c r="O754" t="str">
        <f t="shared" si="207"/>
        <v/>
      </c>
      <c r="P754" t="str">
        <f t="shared" si="211"/>
        <v/>
      </c>
      <c r="Q754">
        <f t="shared" si="212"/>
        <v>0</v>
      </c>
      <c r="R754">
        <f t="shared" si="213"/>
        <v>0</v>
      </c>
      <c r="S754">
        <f t="shared" si="214"/>
        <v>0</v>
      </c>
      <c r="T754">
        <f t="shared" si="215"/>
        <v>0</v>
      </c>
      <c r="U754">
        <f t="shared" si="210"/>
        <v>0</v>
      </c>
      <c r="V754">
        <f t="shared" si="216"/>
        <v>0</v>
      </c>
      <c r="W754">
        <f>IF(ABS(V754)&gt;0,V754*(C754-A754),0)</f>
        <v>0</v>
      </c>
      <c r="X754">
        <f>SUM($W$34:W754)</f>
        <v>308.59721500000069</v>
      </c>
      <c r="Y754">
        <f>IF(P754="close",X754,0)</f>
        <v>0</v>
      </c>
      <c r="Z754">
        <f t="shared" si="217"/>
        <v>0</v>
      </c>
    </row>
    <row r="755" spans="1:26">
      <c r="A755">
        <v>122.27318649999999</v>
      </c>
      <c r="B755" s="2">
        <f t="shared" si="200"/>
        <v>-1.2891393660924176E-2</v>
      </c>
      <c r="C755">
        <v>119.3049329</v>
      </c>
      <c r="D755" s="3">
        <f t="shared" si="201"/>
        <v>-1.1772839901492338E-2</v>
      </c>
      <c r="E755" s="3">
        <f t="shared" si="202"/>
        <v>-9.5226429983263951E-3</v>
      </c>
      <c r="F755" s="3">
        <f>STDEV($E$3:E755)</f>
        <v>1.2824541716996169E-2</v>
      </c>
      <c r="G755" s="11">
        <f t="shared" si="208"/>
        <v>-0.74253281001894844</v>
      </c>
      <c r="H755" s="3">
        <f t="shared" si="203"/>
        <v>1.1102816819509181E-3</v>
      </c>
      <c r="I755" s="5">
        <f t="shared" si="204"/>
        <v>0.26067612808248936</v>
      </c>
      <c r="J755" s="6">
        <f t="shared" si="205"/>
        <v>1.0934343593851618E-2</v>
      </c>
      <c r="K755" s="4">
        <f t="shared" si="206"/>
        <v>-2.2501969031659434E-3</v>
      </c>
      <c r="L755">
        <f t="shared" si="209"/>
        <v>-0.74253281001894844</v>
      </c>
      <c r="M755">
        <f>RSQ($D$3:D755,$B$3:B755)</f>
        <v>4.8838352957200702E-2</v>
      </c>
      <c r="N755">
        <v>723</v>
      </c>
      <c r="O755" t="str">
        <f t="shared" si="207"/>
        <v/>
      </c>
      <c r="P755" t="str">
        <f t="shared" si="211"/>
        <v/>
      </c>
      <c r="Q755">
        <f t="shared" si="212"/>
        <v>0</v>
      </c>
      <c r="R755">
        <f t="shared" si="213"/>
        <v>0</v>
      </c>
      <c r="S755">
        <f t="shared" si="214"/>
        <v>0</v>
      </c>
      <c r="T755">
        <f t="shared" si="215"/>
        <v>0</v>
      </c>
      <c r="U755">
        <f t="shared" si="210"/>
        <v>0</v>
      </c>
      <c r="V755">
        <f t="shared" si="216"/>
        <v>0</v>
      </c>
      <c r="W755">
        <f>IF(ABS(V755)&gt;0,V755*(C755-A755),0)</f>
        <v>0</v>
      </c>
      <c r="X755">
        <f>SUM($W$34:W755)</f>
        <v>308.59721500000069</v>
      </c>
      <c r="Y755">
        <f>IF(P755="close",X755,0)</f>
        <v>0</v>
      </c>
      <c r="Z755">
        <f t="shared" si="217"/>
        <v>0</v>
      </c>
    </row>
    <row r="756" spans="1:26">
      <c r="A756">
        <v>123.3197753</v>
      </c>
      <c r="B756" s="2">
        <f t="shared" si="200"/>
        <v>8.5594301576495616E-3</v>
      </c>
      <c r="C756">
        <v>118.9919852</v>
      </c>
      <c r="D756" s="3">
        <f t="shared" si="201"/>
        <v>-2.623091035659894E-3</v>
      </c>
      <c r="E756" s="3">
        <f t="shared" si="202"/>
        <v>-5.3036406341520192E-3</v>
      </c>
      <c r="F756" s="3">
        <f>STDEV($E$3:E756)</f>
        <v>1.2817466889415589E-2</v>
      </c>
      <c r="G756" s="11">
        <f t="shared" si="208"/>
        <v>-0.4137822769436339</v>
      </c>
      <c r="H756" s="3">
        <f t="shared" si="203"/>
        <v>5.4515540906621576E-4</v>
      </c>
      <c r="I756" s="5">
        <f t="shared" si="204"/>
        <v>0.24947854589566429</v>
      </c>
      <c r="J756" s="6">
        <f t="shared" si="205"/>
        <v>1.0795259605396172E-2</v>
      </c>
      <c r="K756" s="4">
        <f t="shared" si="206"/>
        <v>2.6805495984921247E-3</v>
      </c>
      <c r="L756">
        <f t="shared" si="209"/>
        <v>-0.4137822769436339</v>
      </c>
      <c r="M756">
        <f>RSQ($D$3:D756,$B$3:B756)</f>
        <v>4.8715712299928181E-2</v>
      </c>
      <c r="N756">
        <v>724</v>
      </c>
      <c r="O756" t="str">
        <f t="shared" si="207"/>
        <v/>
      </c>
      <c r="P756" t="str">
        <f t="shared" si="211"/>
        <v/>
      </c>
      <c r="Q756">
        <f t="shared" si="212"/>
        <v>0</v>
      </c>
      <c r="R756">
        <f t="shared" si="213"/>
        <v>0</v>
      </c>
      <c r="S756">
        <f t="shared" si="214"/>
        <v>0</v>
      </c>
      <c r="T756">
        <f t="shared" si="215"/>
        <v>0</v>
      </c>
      <c r="U756">
        <f t="shared" si="210"/>
        <v>0</v>
      </c>
      <c r="V756">
        <f t="shared" si="216"/>
        <v>0</v>
      </c>
      <c r="W756">
        <f>IF(ABS(V756)&gt;0,V756*(C756-A756),0)</f>
        <v>0</v>
      </c>
      <c r="X756">
        <f>SUM($W$34:W756)</f>
        <v>308.59721500000069</v>
      </c>
      <c r="Y756">
        <f>IF(P756="close",X756,0)</f>
        <v>0</v>
      </c>
      <c r="Z756">
        <f t="shared" si="217"/>
        <v>0</v>
      </c>
    </row>
    <row r="757" spans="1:26">
      <c r="A757">
        <v>119.6098073</v>
      </c>
      <c r="B757" s="2">
        <f t="shared" si="200"/>
        <v>-3.0084128769897325E-2</v>
      </c>
      <c r="C757">
        <v>117.2741539</v>
      </c>
      <c r="D757" s="3">
        <f t="shared" si="201"/>
        <v>-1.4436529461313671E-2</v>
      </c>
      <c r="E757" s="3">
        <f t="shared" si="202"/>
        <v>-6.6281297797509166E-3</v>
      </c>
      <c r="F757" s="3">
        <f>STDEV($E$3:E757)</f>
        <v>1.2811216183224663E-2</v>
      </c>
      <c r="G757" s="11">
        <f t="shared" si="208"/>
        <v>-0.51736928679963734</v>
      </c>
      <c r="H757" s="3">
        <f t="shared" si="203"/>
        <v>-6.0764587295406144E-5</v>
      </c>
      <c r="I757" s="5">
        <f t="shared" si="204"/>
        <v>0.25753230726826831</v>
      </c>
      <c r="J757" s="6">
        <f t="shared" si="205"/>
        <v>1.072723939504119E-2</v>
      </c>
      <c r="K757" s="4">
        <f t="shared" si="206"/>
        <v>-7.8083996815627547E-3</v>
      </c>
      <c r="L757">
        <f t="shared" si="209"/>
        <v>-0.51736928679963734</v>
      </c>
      <c r="M757">
        <f>RSQ($D$3:D757,$B$3:B757)</f>
        <v>4.9861311612276367E-2</v>
      </c>
      <c r="N757">
        <v>725</v>
      </c>
      <c r="O757" t="str">
        <f t="shared" si="207"/>
        <v/>
      </c>
      <c r="P757" t="str">
        <f t="shared" si="211"/>
        <v/>
      </c>
      <c r="Q757">
        <f t="shared" si="212"/>
        <v>0</v>
      </c>
      <c r="R757">
        <f t="shared" si="213"/>
        <v>0</v>
      </c>
      <c r="S757">
        <f t="shared" si="214"/>
        <v>0</v>
      </c>
      <c r="T757">
        <f t="shared" si="215"/>
        <v>0</v>
      </c>
      <c r="U757">
        <f t="shared" si="210"/>
        <v>0</v>
      </c>
      <c r="V757">
        <f t="shared" si="216"/>
        <v>0</v>
      </c>
      <c r="W757">
        <f>IF(ABS(V757)&gt;0,V757*(C757-A757),0)</f>
        <v>0</v>
      </c>
      <c r="X757">
        <f>SUM($W$34:W757)</f>
        <v>308.59721500000069</v>
      </c>
      <c r="Y757">
        <f>IF(P757="close",X757,0)</f>
        <v>0</v>
      </c>
      <c r="Z757">
        <f t="shared" si="217"/>
        <v>0</v>
      </c>
    </row>
    <row r="758" spans="1:26">
      <c r="A758">
        <v>118.3128002</v>
      </c>
      <c r="B758" s="2">
        <f t="shared" si="200"/>
        <v>-1.0843651781387008E-2</v>
      </c>
      <c r="C758">
        <v>117.6537529</v>
      </c>
      <c r="D758" s="3">
        <f t="shared" si="201"/>
        <v>3.2368513212526267E-3</v>
      </c>
      <c r="E758" s="3">
        <f t="shared" si="202"/>
        <v>5.8113198783932667E-3</v>
      </c>
      <c r="F758" s="3">
        <f>STDEV($E$3:E758)</f>
        <v>1.280449597437653E-2</v>
      </c>
      <c r="G758" s="11">
        <f t="shared" si="208"/>
        <v>0.45384995161250213</v>
      </c>
      <c r="H758" s="3">
        <f t="shared" si="203"/>
        <v>-1.9300624094421002E-4</v>
      </c>
      <c r="I758" s="5">
        <f t="shared" si="204"/>
        <v>0.21961811059667</v>
      </c>
      <c r="J758" s="6">
        <f t="shared" si="205"/>
        <v>1.0629859978810219E-2</v>
      </c>
      <c r="K758" s="4">
        <f t="shared" si="206"/>
        <v>-2.5744685571406399E-3</v>
      </c>
      <c r="L758">
        <f t="shared" si="209"/>
        <v>0.45384995161250213</v>
      </c>
      <c r="M758">
        <f>RSQ($D$3:D758,$B$3:B758)</f>
        <v>4.968047951923589E-2</v>
      </c>
      <c r="N758">
        <v>726</v>
      </c>
      <c r="O758" t="str">
        <f t="shared" si="207"/>
        <v/>
      </c>
      <c r="P758" t="str">
        <f t="shared" si="211"/>
        <v/>
      </c>
      <c r="Q758">
        <f t="shared" si="212"/>
        <v>0</v>
      </c>
      <c r="R758">
        <f t="shared" si="213"/>
        <v>0</v>
      </c>
      <c r="S758">
        <f t="shared" si="214"/>
        <v>0</v>
      </c>
      <c r="T758">
        <f t="shared" si="215"/>
        <v>0</v>
      </c>
      <c r="U758">
        <f t="shared" si="210"/>
        <v>0</v>
      </c>
      <c r="V758">
        <f t="shared" si="216"/>
        <v>0</v>
      </c>
      <c r="W758">
        <f>IF(ABS(V758)&gt;0,V758*(C758-A758),0)</f>
        <v>0</v>
      </c>
      <c r="X758">
        <f>SUM($W$34:W758)</f>
        <v>308.59721500000069</v>
      </c>
      <c r="Y758">
        <f>IF(P758="close",X758,0)</f>
        <v>0</v>
      </c>
      <c r="Z758">
        <f t="shared" si="217"/>
        <v>0</v>
      </c>
    </row>
    <row r="759" spans="1:26">
      <c r="A759">
        <v>118.3358028</v>
      </c>
      <c r="B759" s="2">
        <f t="shared" si="200"/>
        <v>1.9442190499348942E-4</v>
      </c>
      <c r="C759">
        <v>120.6142875</v>
      </c>
      <c r="D759" s="3">
        <f t="shared" si="201"/>
        <v>2.5163112327715665E-2</v>
      </c>
      <c r="E759" s="3">
        <f t="shared" si="202"/>
        <v>2.4147722082275568E-2</v>
      </c>
      <c r="F759" s="3">
        <f>STDEV($E$3:E759)</f>
        <v>1.2826161423062379E-2</v>
      </c>
      <c r="G759" s="11">
        <f t="shared" si="208"/>
        <v>1.8826928249052122</v>
      </c>
      <c r="H759" s="3">
        <f t="shared" si="203"/>
        <v>9.6285795856122639E-4</v>
      </c>
      <c r="I759" s="5">
        <f t="shared" si="204"/>
        <v>0.27019736732149641</v>
      </c>
      <c r="J759" s="6">
        <f t="shared" si="205"/>
        <v>1.1660204872190518E-2</v>
      </c>
      <c r="K759" s="4">
        <f t="shared" si="206"/>
        <v>1.0153902454400974E-3</v>
      </c>
      <c r="L759">
        <f t="shared" si="209"/>
        <v>1.8826928249052122</v>
      </c>
      <c r="M759">
        <f>RSQ($D$3:D759,$B$3:B759)</f>
        <v>4.9446788395007941E-2</v>
      </c>
      <c r="N759">
        <v>727</v>
      </c>
      <c r="O759" t="str">
        <f t="shared" si="207"/>
        <v>sellY</v>
      </c>
      <c r="P759" t="str">
        <f t="shared" si="211"/>
        <v/>
      </c>
      <c r="Q759">
        <f t="shared" si="212"/>
        <v>10</v>
      </c>
      <c r="R759">
        <f t="shared" si="213"/>
        <v>0</v>
      </c>
      <c r="S759">
        <f t="shared" si="214"/>
        <v>-10</v>
      </c>
      <c r="T759">
        <f t="shared" si="215"/>
        <v>0</v>
      </c>
      <c r="U759">
        <f t="shared" si="210"/>
        <v>20</v>
      </c>
      <c r="V759">
        <f t="shared" si="216"/>
        <v>10</v>
      </c>
      <c r="W759">
        <f>IF(ABS(V759)&gt;0,V759*(C759-A759),0)</f>
        <v>22.78484700000007</v>
      </c>
      <c r="X759">
        <f>SUM($W$34:W759)</f>
        <v>331.38206200000076</v>
      </c>
      <c r="Y759">
        <f>IF(P759="close",X759,0)</f>
        <v>0</v>
      </c>
      <c r="Z759">
        <f t="shared" si="217"/>
        <v>20</v>
      </c>
    </row>
    <row r="760" spans="1:26">
      <c r="A760">
        <v>117.93573189999999</v>
      </c>
      <c r="B760" s="2">
        <f t="shared" si="200"/>
        <v>-3.3808102918451905E-3</v>
      </c>
      <c r="C760">
        <v>120.7119897</v>
      </c>
      <c r="D760" s="3">
        <f t="shared" si="201"/>
        <v>8.1003836299244829E-4</v>
      </c>
      <c r="E760" s="3">
        <f t="shared" si="202"/>
        <v>8.0220985200875068E-4</v>
      </c>
      <c r="F760" s="3">
        <f>STDEV($E$3:E760)</f>
        <v>1.2817719828407008E-2</v>
      </c>
      <c r="G760" s="11">
        <f t="shared" si="208"/>
        <v>6.2586003029249368E-2</v>
      </c>
      <c r="H760" s="3">
        <f t="shared" si="203"/>
        <v>8.6818055183657782E-4</v>
      </c>
      <c r="I760" s="5">
        <f t="shared" si="204"/>
        <v>0.25448101685212104</v>
      </c>
      <c r="J760" s="6">
        <f t="shared" si="205"/>
        <v>1.153707178620394E-2</v>
      </c>
      <c r="K760" s="4">
        <f t="shared" si="206"/>
        <v>7.8285109836976089E-6</v>
      </c>
      <c r="L760">
        <f t="shared" si="209"/>
        <v>6.2586003029249368E-2</v>
      </c>
      <c r="M760">
        <f>RSQ($D$3:D760,$B$3:B760)</f>
        <v>4.943419310044761E-2</v>
      </c>
      <c r="N760">
        <v>728</v>
      </c>
      <c r="O760" t="str">
        <f t="shared" si="207"/>
        <v/>
      </c>
      <c r="P760" t="str">
        <f t="shared" si="211"/>
        <v>close</v>
      </c>
      <c r="Q760">
        <f t="shared" si="212"/>
        <v>0</v>
      </c>
      <c r="R760">
        <f t="shared" si="213"/>
        <v>0</v>
      </c>
      <c r="S760">
        <f t="shared" si="214"/>
        <v>0</v>
      </c>
      <c r="T760">
        <f t="shared" si="215"/>
        <v>0</v>
      </c>
      <c r="U760">
        <f t="shared" si="210"/>
        <v>0</v>
      </c>
      <c r="V760">
        <f t="shared" si="216"/>
        <v>-10</v>
      </c>
      <c r="W760">
        <f>IF(ABS(V760)&gt;0,V760*(C760-A760),0)</f>
        <v>-27.762578000000104</v>
      </c>
      <c r="X760">
        <f>SUM($W$34:W760)</f>
        <v>303.61948400000063</v>
      </c>
      <c r="Y760">
        <f>IF(P760="close",X760,0)</f>
        <v>303.61948400000063</v>
      </c>
      <c r="Z760">
        <f t="shared" si="217"/>
        <v>20</v>
      </c>
    </row>
    <row r="761" spans="1:26">
      <c r="A761">
        <v>116.70794100000001</v>
      </c>
      <c r="B761" s="2">
        <f t="shared" si="200"/>
        <v>-1.0410677749819333E-2</v>
      </c>
      <c r="C761">
        <v>120.0237566</v>
      </c>
      <c r="D761" s="3">
        <f t="shared" si="201"/>
        <v>-5.7014477328262035E-3</v>
      </c>
      <c r="E761" s="3">
        <f t="shared" si="202"/>
        <v>-3.7633602369908873E-3</v>
      </c>
      <c r="F761" s="3">
        <f>STDEV($E$3:E761)</f>
        <v>1.2809991819521558E-2</v>
      </c>
      <c r="G761" s="11">
        <f t="shared" si="208"/>
        <v>-0.29378318815596599</v>
      </c>
      <c r="H761" s="3">
        <f t="shared" si="203"/>
        <v>8.5700386750588631E-4</v>
      </c>
      <c r="I761" s="5">
        <f t="shared" si="204"/>
        <v>0.26848313150310588</v>
      </c>
      <c r="J761" s="6">
        <f t="shared" si="205"/>
        <v>1.1575060980554039E-2</v>
      </c>
      <c r="K761" s="4">
        <f t="shared" si="206"/>
        <v>-1.9380874958353162E-3</v>
      </c>
      <c r="L761">
        <f t="shared" si="209"/>
        <v>-0.29378318815596599</v>
      </c>
      <c r="M761">
        <f>RSQ($D$3:D761,$B$3:B761)</f>
        <v>4.9605045977646776E-2</v>
      </c>
      <c r="N761">
        <v>729</v>
      </c>
      <c r="O761" t="str">
        <f t="shared" si="207"/>
        <v/>
      </c>
      <c r="P761" t="str">
        <f t="shared" si="211"/>
        <v/>
      </c>
      <c r="Q761">
        <f t="shared" si="212"/>
        <v>0</v>
      </c>
      <c r="R761">
        <f t="shared" si="213"/>
        <v>0</v>
      </c>
      <c r="S761">
        <f t="shared" si="214"/>
        <v>0</v>
      </c>
      <c r="T761">
        <f t="shared" si="215"/>
        <v>0</v>
      </c>
      <c r="U761">
        <f t="shared" si="210"/>
        <v>0</v>
      </c>
      <c r="V761">
        <f t="shared" si="216"/>
        <v>0</v>
      </c>
      <c r="W761">
        <f>IF(ABS(V761)&gt;0,V761*(C761-A761),0)</f>
        <v>0</v>
      </c>
      <c r="X761">
        <f>SUM($W$34:W761)</f>
        <v>303.61948400000063</v>
      </c>
      <c r="Y761">
        <f>IF(P761="close",X761,0)</f>
        <v>0</v>
      </c>
      <c r="Z761">
        <f t="shared" si="217"/>
        <v>0</v>
      </c>
    </row>
    <row r="762" spans="1:26">
      <c r="A762">
        <v>116.29599330000001</v>
      </c>
      <c r="B762" s="2">
        <f t="shared" si="200"/>
        <v>-3.5297315372910133E-3</v>
      </c>
      <c r="C762">
        <v>119.40883839999999</v>
      </c>
      <c r="D762" s="3">
        <f t="shared" si="201"/>
        <v>-5.1233040642889305E-3</v>
      </c>
      <c r="E762" s="3">
        <f t="shared" si="202"/>
        <v>-5.6916609313882975E-3</v>
      </c>
      <c r="F762" s="3">
        <f>STDEV($E$3:E762)</f>
        <v>1.2803214228958294E-2</v>
      </c>
      <c r="G762" s="11">
        <f t="shared" si="208"/>
        <v>-0.44454937874232442</v>
      </c>
      <c r="H762" s="3">
        <f t="shared" si="203"/>
        <v>1.8720769925156505E-3</v>
      </c>
      <c r="I762" s="5">
        <f t="shared" si="204"/>
        <v>0.36935390457962641</v>
      </c>
      <c r="J762" s="6">
        <f t="shared" si="205"/>
        <v>1.1296416196739507E-2</v>
      </c>
      <c r="K762" s="4">
        <f t="shared" si="206"/>
        <v>5.6835686709936746E-4</v>
      </c>
      <c r="L762">
        <f t="shared" si="209"/>
        <v>-0.44454937874232442</v>
      </c>
      <c r="M762">
        <f>RSQ($D$3:D762,$B$3:B762)</f>
        <v>4.966358330434293E-2</v>
      </c>
      <c r="N762">
        <v>730</v>
      </c>
      <c r="O762" t="str">
        <f t="shared" si="207"/>
        <v/>
      </c>
      <c r="P762" t="str">
        <f t="shared" si="211"/>
        <v/>
      </c>
      <c r="Q762">
        <f t="shared" si="212"/>
        <v>0</v>
      </c>
      <c r="R762">
        <f t="shared" si="213"/>
        <v>0</v>
      </c>
      <c r="S762">
        <f t="shared" si="214"/>
        <v>0</v>
      </c>
      <c r="T762">
        <f t="shared" si="215"/>
        <v>0</v>
      </c>
      <c r="U762">
        <f t="shared" si="210"/>
        <v>0</v>
      </c>
      <c r="V762">
        <f t="shared" si="216"/>
        <v>0</v>
      </c>
      <c r="W762">
        <f>IF(ABS(V762)&gt;0,V762*(C762-A762),0)</f>
        <v>0</v>
      </c>
      <c r="X762">
        <f>SUM($W$34:W762)</f>
        <v>303.61948400000063</v>
      </c>
      <c r="Y762">
        <f>IF(P762="close",X762,0)</f>
        <v>0</v>
      </c>
      <c r="Z762">
        <f t="shared" si="217"/>
        <v>0</v>
      </c>
    </row>
    <row r="763" spans="1:26">
      <c r="A763">
        <v>116.5980003</v>
      </c>
      <c r="B763" s="2">
        <f t="shared" si="200"/>
        <v>2.5968822435775956E-3</v>
      </c>
      <c r="C763">
        <v>120.3207979</v>
      </c>
      <c r="D763" s="3">
        <f t="shared" si="201"/>
        <v>7.6372864205000836E-3</v>
      </c>
      <c r="E763" s="3">
        <f t="shared" si="202"/>
        <v>5.1639114705579721E-3</v>
      </c>
      <c r="F763" s="3">
        <f>STDEV($E$3:E763)</f>
        <v>1.2796162258938272E-2</v>
      </c>
      <c r="G763" s="11">
        <f t="shared" si="208"/>
        <v>0.40355157789210733</v>
      </c>
      <c r="H763" s="3">
        <f t="shared" si="203"/>
        <v>1.583827029036573E-3</v>
      </c>
      <c r="I763" s="5">
        <f t="shared" si="204"/>
        <v>0.34254457363459517</v>
      </c>
      <c r="J763" s="6">
        <f t="shared" si="205"/>
        <v>1.1155077660478649E-2</v>
      </c>
      <c r="K763" s="4">
        <f t="shared" si="206"/>
        <v>2.4733749499421115E-3</v>
      </c>
      <c r="L763">
        <f t="shared" si="209"/>
        <v>0.40355157789210733</v>
      </c>
      <c r="M763">
        <f>RSQ($D$3:D763,$B$3:B763)</f>
        <v>4.97039959170417E-2</v>
      </c>
      <c r="N763">
        <v>731</v>
      </c>
      <c r="O763" t="str">
        <f t="shared" si="207"/>
        <v/>
      </c>
      <c r="P763" t="str">
        <f t="shared" si="211"/>
        <v/>
      </c>
      <c r="Q763">
        <f t="shared" si="212"/>
        <v>0</v>
      </c>
      <c r="R763">
        <f t="shared" si="213"/>
        <v>0</v>
      </c>
      <c r="S763">
        <f t="shared" si="214"/>
        <v>0</v>
      </c>
      <c r="T763">
        <f t="shared" si="215"/>
        <v>0</v>
      </c>
      <c r="U763">
        <f t="shared" si="210"/>
        <v>0</v>
      </c>
      <c r="V763">
        <f t="shared" si="216"/>
        <v>0</v>
      </c>
      <c r="W763">
        <f>IF(ABS(V763)&gt;0,V763*(C763-A763),0)</f>
        <v>0</v>
      </c>
      <c r="X763">
        <f>SUM($W$34:W763)</f>
        <v>303.61948400000063</v>
      </c>
      <c r="Y763">
        <f>IF(P763="close",X763,0)</f>
        <v>0</v>
      </c>
      <c r="Z763">
        <f t="shared" si="217"/>
        <v>0</v>
      </c>
    </row>
    <row r="764" spans="1:26">
      <c r="A764">
        <v>115.6649858</v>
      </c>
      <c r="B764" s="2">
        <f t="shared" si="200"/>
        <v>-8.0019768572308757E-3</v>
      </c>
      <c r="C764">
        <v>121.70815469999999</v>
      </c>
      <c r="D764" s="3">
        <f t="shared" si="201"/>
        <v>1.1530482046445871E-2</v>
      </c>
      <c r="E764" s="3">
        <f t="shared" si="202"/>
        <v>1.252916423878995E-2</v>
      </c>
      <c r="F764" s="3">
        <f>STDEV($E$3:E764)</f>
        <v>1.2795807148590273E-2</v>
      </c>
      <c r="G764" s="11">
        <f t="shared" si="208"/>
        <v>0.97916169674144404</v>
      </c>
      <c r="H764" s="3">
        <f t="shared" si="203"/>
        <v>1.7024688939058705E-3</v>
      </c>
      <c r="I764" s="5">
        <f t="shared" si="204"/>
        <v>0.33756047217370944</v>
      </c>
      <c r="J764" s="6">
        <f t="shared" si="205"/>
        <v>1.1288059683507814E-2</v>
      </c>
      <c r="K764" s="4">
        <f t="shared" si="206"/>
        <v>-9.9868219234407955E-4</v>
      </c>
      <c r="L764">
        <f t="shared" si="209"/>
        <v>0.97916169674144404</v>
      </c>
      <c r="M764">
        <f>RSQ($D$3:D764,$B$3:B764)</f>
        <v>4.9288841994023891E-2</v>
      </c>
      <c r="N764">
        <v>732</v>
      </c>
      <c r="O764" t="str">
        <f t="shared" si="207"/>
        <v/>
      </c>
      <c r="P764" t="str">
        <f t="shared" si="211"/>
        <v/>
      </c>
      <c r="Q764">
        <f t="shared" si="212"/>
        <v>0</v>
      </c>
      <c r="R764">
        <f t="shared" si="213"/>
        <v>0</v>
      </c>
      <c r="S764">
        <f t="shared" si="214"/>
        <v>0</v>
      </c>
      <c r="T764">
        <f t="shared" si="215"/>
        <v>0</v>
      </c>
      <c r="U764">
        <f t="shared" si="210"/>
        <v>0</v>
      </c>
      <c r="V764">
        <f t="shared" si="216"/>
        <v>0</v>
      </c>
      <c r="W764">
        <f>IF(ABS(V764)&gt;0,V764*(C764-A764),0)</f>
        <v>0</v>
      </c>
      <c r="X764">
        <f>SUM($W$34:W764)</f>
        <v>303.61948400000063</v>
      </c>
      <c r="Y764">
        <f>IF(P764="close",X764,0)</f>
        <v>0</v>
      </c>
      <c r="Z764">
        <f t="shared" si="217"/>
        <v>0</v>
      </c>
    </row>
    <row r="765" spans="1:26">
      <c r="A765">
        <v>115.3661615</v>
      </c>
      <c r="B765" s="2">
        <f t="shared" si="200"/>
        <v>-2.5835329329197275E-3</v>
      </c>
      <c r="C765">
        <v>122.2412758</v>
      </c>
      <c r="D765" s="3">
        <f t="shared" si="201"/>
        <v>4.3803235807337608E-3</v>
      </c>
      <c r="E765" s="3">
        <f t="shared" si="202"/>
        <v>3.3586608266898675E-3</v>
      </c>
      <c r="F765" s="3">
        <f>STDEV($E$3:E765)</f>
        <v>1.2787981333097319E-2</v>
      </c>
      <c r="G765" s="11">
        <f t="shared" si="208"/>
        <v>0.26264198697233954</v>
      </c>
      <c r="H765" s="3">
        <f t="shared" si="203"/>
        <v>1.8993752223076174E-3</v>
      </c>
      <c r="I765" s="5">
        <f t="shared" si="204"/>
        <v>0.3397334158507494</v>
      </c>
      <c r="J765" s="6">
        <f t="shared" si="205"/>
        <v>1.1303453056140849E-2</v>
      </c>
      <c r="K765" s="4">
        <f t="shared" si="206"/>
        <v>1.0216627540438933E-3</v>
      </c>
      <c r="L765">
        <f t="shared" si="209"/>
        <v>0.26264198697233954</v>
      </c>
      <c r="M765">
        <f>RSQ($D$3:D765,$B$3:B765)</f>
        <v>4.9237502148892984E-2</v>
      </c>
      <c r="N765">
        <v>733</v>
      </c>
      <c r="O765" t="str">
        <f t="shared" si="207"/>
        <v/>
      </c>
      <c r="P765" t="str">
        <f t="shared" si="211"/>
        <v/>
      </c>
      <c r="Q765">
        <f t="shared" si="212"/>
        <v>0</v>
      </c>
      <c r="R765">
        <f t="shared" si="213"/>
        <v>0</v>
      </c>
      <c r="S765">
        <f t="shared" si="214"/>
        <v>0</v>
      </c>
      <c r="T765">
        <f t="shared" si="215"/>
        <v>0</v>
      </c>
      <c r="U765">
        <f t="shared" si="210"/>
        <v>0</v>
      </c>
      <c r="V765">
        <f t="shared" si="216"/>
        <v>0</v>
      </c>
      <c r="W765">
        <f>IF(ABS(V765)&gt;0,V765*(C765-A765),0)</f>
        <v>0</v>
      </c>
      <c r="X765">
        <f>SUM($W$34:W765)</f>
        <v>303.61948400000063</v>
      </c>
      <c r="Y765">
        <f>IF(P765="close",X765,0)</f>
        <v>0</v>
      </c>
      <c r="Z765">
        <f t="shared" si="217"/>
        <v>0</v>
      </c>
    </row>
    <row r="766" spans="1:26">
      <c r="A766">
        <v>112.9231176</v>
      </c>
      <c r="B766" s="2">
        <f t="shared" si="200"/>
        <v>-2.1176433958063224E-2</v>
      </c>
      <c r="C766">
        <v>121.7708288</v>
      </c>
      <c r="D766" s="3">
        <f t="shared" si="201"/>
        <v>-3.8485118624718489E-3</v>
      </c>
      <c r="E766" s="3">
        <f t="shared" si="202"/>
        <v>2.1955925705967631E-3</v>
      </c>
      <c r="F766" s="3">
        <f>STDEV($E$3:E766)</f>
        <v>1.2779841184128466E-2</v>
      </c>
      <c r="G766" s="11">
        <f t="shared" si="208"/>
        <v>0.1718012406385388</v>
      </c>
      <c r="H766" s="3">
        <f t="shared" si="203"/>
        <v>3.349844638774233E-3</v>
      </c>
      <c r="I766" s="5">
        <f t="shared" si="204"/>
        <v>0.4436039179422826</v>
      </c>
      <c r="J766" s="6">
        <f t="shared" si="205"/>
        <v>1.0814537724551009E-2</v>
      </c>
      <c r="K766" s="4">
        <f t="shared" si="206"/>
        <v>-6.044104433068612E-3</v>
      </c>
      <c r="L766">
        <f t="shared" si="209"/>
        <v>0.1718012406385388</v>
      </c>
      <c r="M766">
        <f>RSQ($D$3:D766,$B$3:B766)</f>
        <v>4.9350555163339846E-2</v>
      </c>
      <c r="N766">
        <v>734</v>
      </c>
      <c r="O766" t="str">
        <f t="shared" si="207"/>
        <v/>
      </c>
      <c r="P766" t="str">
        <f t="shared" si="211"/>
        <v/>
      </c>
      <c r="Q766">
        <f t="shared" si="212"/>
        <v>0</v>
      </c>
      <c r="R766">
        <f t="shared" si="213"/>
        <v>0</v>
      </c>
      <c r="S766">
        <f t="shared" si="214"/>
        <v>0</v>
      </c>
      <c r="T766">
        <f t="shared" si="215"/>
        <v>0</v>
      </c>
      <c r="U766">
        <f t="shared" si="210"/>
        <v>0</v>
      </c>
      <c r="V766">
        <f t="shared" si="216"/>
        <v>0</v>
      </c>
      <c r="W766">
        <f>IF(ABS(V766)&gt;0,V766*(C766-A766),0)</f>
        <v>0</v>
      </c>
      <c r="X766">
        <f>SUM($W$34:W766)</f>
        <v>303.61948400000063</v>
      </c>
      <c r="Y766">
        <f>IF(P766="close",X766,0)</f>
        <v>0</v>
      </c>
      <c r="Z766">
        <f t="shared" si="217"/>
        <v>0</v>
      </c>
    </row>
    <row r="767" spans="1:26">
      <c r="A767">
        <v>111.8326139</v>
      </c>
      <c r="B767" s="2">
        <f t="shared" si="200"/>
        <v>-9.6570456357999036E-3</v>
      </c>
      <c r="C767">
        <v>122.462602</v>
      </c>
      <c r="D767" s="3">
        <f t="shared" si="201"/>
        <v>5.6809435134599334E-3</v>
      </c>
      <c r="E767" s="3">
        <f t="shared" si="202"/>
        <v>6.5484348974146908E-3</v>
      </c>
      <c r="F767" s="3">
        <f>STDEV($E$3:E767)</f>
        <v>1.2773654567571275E-2</v>
      </c>
      <c r="G767" s="11">
        <f t="shared" si="208"/>
        <v>0.51265163487662568</v>
      </c>
      <c r="H767" s="3">
        <f t="shared" si="203"/>
        <v>3.2600222331969657E-3</v>
      </c>
      <c r="I767" s="5">
        <f t="shared" si="204"/>
        <v>0.42740955907368838</v>
      </c>
      <c r="J767" s="6">
        <f t="shared" si="205"/>
        <v>1.0783625382353591E-2</v>
      </c>
      <c r="K767" s="4">
        <f t="shared" si="206"/>
        <v>-8.6749138395475749E-4</v>
      </c>
      <c r="L767">
        <f t="shared" si="209"/>
        <v>0.51265163487662568</v>
      </c>
      <c r="M767">
        <f>RSQ($D$3:D767,$B$3:B767)</f>
        <v>4.9104573520760197E-2</v>
      </c>
      <c r="N767">
        <v>735</v>
      </c>
      <c r="O767" t="str">
        <f t="shared" si="207"/>
        <v/>
      </c>
      <c r="P767" t="str">
        <f t="shared" si="211"/>
        <v/>
      </c>
      <c r="Q767">
        <f t="shared" si="212"/>
        <v>0</v>
      </c>
      <c r="R767">
        <f t="shared" si="213"/>
        <v>0</v>
      </c>
      <c r="S767">
        <f t="shared" si="214"/>
        <v>0</v>
      </c>
      <c r="T767">
        <f t="shared" si="215"/>
        <v>0</v>
      </c>
      <c r="U767">
        <f t="shared" si="210"/>
        <v>0</v>
      </c>
      <c r="V767">
        <f t="shared" si="216"/>
        <v>0</v>
      </c>
      <c r="W767">
        <f>IF(ABS(V767)&gt;0,V767*(C767-A767),0)</f>
        <v>0</v>
      </c>
      <c r="X767">
        <f>SUM($W$34:W767)</f>
        <v>303.61948400000063</v>
      </c>
      <c r="Y767">
        <f>IF(P767="close",X767,0)</f>
        <v>0</v>
      </c>
      <c r="Z767">
        <f t="shared" si="217"/>
        <v>0</v>
      </c>
    </row>
    <row r="768" spans="1:26">
      <c r="A768">
        <v>112.6441743</v>
      </c>
      <c r="B768" s="2">
        <f t="shared" si="200"/>
        <v>7.2569206039098466E-3</v>
      </c>
      <c r="C768">
        <v>121.384494</v>
      </c>
      <c r="D768" s="3">
        <f t="shared" si="201"/>
        <v>-8.8035692725196239E-3</v>
      </c>
      <c r="E768" s="3">
        <f t="shared" si="202"/>
        <v>-1.3487924374409585E-2</v>
      </c>
      <c r="F768" s="3">
        <f>STDEV($E$3:E768)</f>
        <v>1.2774643756960332E-2</v>
      </c>
      <c r="G768" s="11">
        <f t="shared" si="208"/>
        <v>-1.0558356562436912</v>
      </c>
      <c r="H768" s="3">
        <f t="shared" si="203"/>
        <v>2.2983986498420934E-3</v>
      </c>
      <c r="I768" s="5">
        <f t="shared" si="204"/>
        <v>0.32878359600108831</v>
      </c>
      <c r="J768" s="6">
        <f t="shared" si="205"/>
        <v>1.0869413729435786E-2</v>
      </c>
      <c r="K768" s="4">
        <f t="shared" si="206"/>
        <v>4.684355101889962E-3</v>
      </c>
      <c r="L768">
        <f t="shared" si="209"/>
        <v>-1.0558356562436912</v>
      </c>
      <c r="M768">
        <f>RSQ($D$3:D768,$B$3:B768)</f>
        <v>4.8818896950480813E-2</v>
      </c>
      <c r="N768">
        <v>736</v>
      </c>
      <c r="O768" t="str">
        <f t="shared" si="207"/>
        <v/>
      </c>
      <c r="P768" t="str">
        <f t="shared" si="211"/>
        <v/>
      </c>
      <c r="Q768">
        <f t="shared" si="212"/>
        <v>0</v>
      </c>
      <c r="R768">
        <f t="shared" si="213"/>
        <v>0</v>
      </c>
      <c r="S768">
        <f t="shared" si="214"/>
        <v>0</v>
      </c>
      <c r="T768">
        <f t="shared" si="215"/>
        <v>0</v>
      </c>
      <c r="U768">
        <f t="shared" si="210"/>
        <v>0</v>
      </c>
      <c r="V768">
        <f t="shared" si="216"/>
        <v>0</v>
      </c>
      <c r="W768">
        <f>IF(ABS(V768)&gt;0,V768*(C768-A768),0)</f>
        <v>0</v>
      </c>
      <c r="X768">
        <f>SUM($W$34:W768)</f>
        <v>303.61948400000063</v>
      </c>
      <c r="Y768">
        <f>IF(P768="close",X768,0)</f>
        <v>0</v>
      </c>
      <c r="Z768">
        <f t="shared" si="217"/>
        <v>0</v>
      </c>
    </row>
    <row r="769" spans="1:26">
      <c r="A769">
        <v>110.89046980000001</v>
      </c>
      <c r="B769" s="2">
        <f t="shared" si="200"/>
        <v>-1.5568532601867522E-2</v>
      </c>
      <c r="C769">
        <v>120.1650004</v>
      </c>
      <c r="D769" s="3">
        <f t="shared" si="201"/>
        <v>-1.0046535268335072E-2</v>
      </c>
      <c r="E769" s="3">
        <f t="shared" si="202"/>
        <v>-6.4945023293068501E-3</v>
      </c>
      <c r="F769" s="3">
        <f>STDEV($E$3:E769)</f>
        <v>1.2768464381451022E-2</v>
      </c>
      <c r="G769" s="11">
        <f t="shared" si="208"/>
        <v>-0.50863613158850418</v>
      </c>
      <c r="H769" s="3">
        <f t="shared" si="203"/>
        <v>2.1156870308066613E-3</v>
      </c>
      <c r="I769" s="5">
        <f t="shared" si="204"/>
        <v>0.36404972226830234</v>
      </c>
      <c r="J769" s="6">
        <f t="shared" si="205"/>
        <v>1.0994874164514657E-2</v>
      </c>
      <c r="K769" s="4">
        <f t="shared" si="206"/>
        <v>-3.5520329390282212E-3</v>
      </c>
      <c r="L769">
        <f t="shared" si="209"/>
        <v>-0.50863613158850418</v>
      </c>
      <c r="M769">
        <f>RSQ($D$3:D769,$B$3:B769)</f>
        <v>4.926228628630315E-2</v>
      </c>
      <c r="N769">
        <v>737</v>
      </c>
      <c r="O769" t="str">
        <f t="shared" si="207"/>
        <v/>
      </c>
      <c r="P769" t="str">
        <f t="shared" si="211"/>
        <v/>
      </c>
      <c r="Q769">
        <f t="shared" si="212"/>
        <v>0</v>
      </c>
      <c r="R769">
        <f t="shared" si="213"/>
        <v>0</v>
      </c>
      <c r="S769">
        <f t="shared" si="214"/>
        <v>0</v>
      </c>
      <c r="T769">
        <f t="shared" si="215"/>
        <v>0</v>
      </c>
      <c r="U769">
        <f t="shared" si="210"/>
        <v>0</v>
      </c>
      <c r="V769">
        <f t="shared" si="216"/>
        <v>0</v>
      </c>
      <c r="W769">
        <f>IF(ABS(V769)&gt;0,V769*(C769-A769),0)</f>
        <v>0</v>
      </c>
      <c r="X769">
        <f>SUM($W$34:W769)</f>
        <v>303.61948400000063</v>
      </c>
      <c r="Y769">
        <f>IF(P769="close",X769,0)</f>
        <v>0</v>
      </c>
      <c r="Z769">
        <f t="shared" si="217"/>
        <v>0</v>
      </c>
    </row>
    <row r="770" spans="1:26">
      <c r="A770">
        <v>109.724186</v>
      </c>
      <c r="B770" s="2">
        <f t="shared" si="200"/>
        <v>-1.0517439434637531E-2</v>
      </c>
      <c r="C770">
        <v>118.38337730000001</v>
      </c>
      <c r="D770" s="3">
        <f t="shared" si="201"/>
        <v>-1.4826472717258779E-2</v>
      </c>
      <c r="E770" s="3">
        <f t="shared" si="202"/>
        <v>-1.2144845306638622E-2</v>
      </c>
      <c r="F770" s="3">
        <f>STDEV($E$3:E770)</f>
        <v>1.2767666305178874E-2</v>
      </c>
      <c r="G770" s="11">
        <f t="shared" si="208"/>
        <v>-0.95121888498232288</v>
      </c>
      <c r="H770" s="3">
        <f t="shared" si="203"/>
        <v>1.4854667690990568E-3</v>
      </c>
      <c r="I770" s="5">
        <f t="shared" si="204"/>
        <v>0.39620805098202372</v>
      </c>
      <c r="J770" s="6">
        <f t="shared" si="205"/>
        <v>1.1081418385700878E-2</v>
      </c>
      <c r="K770" s="4">
        <f t="shared" si="206"/>
        <v>-2.6816274106201566E-3</v>
      </c>
      <c r="L770">
        <f t="shared" si="209"/>
        <v>-0.95121888498232288</v>
      </c>
      <c r="M770">
        <f>RSQ($D$3:D770,$B$3:B770)</f>
        <v>4.971763093403965E-2</v>
      </c>
      <c r="N770">
        <v>738</v>
      </c>
      <c r="O770" t="str">
        <f t="shared" si="207"/>
        <v/>
      </c>
      <c r="P770" t="str">
        <f t="shared" si="211"/>
        <v/>
      </c>
      <c r="Q770">
        <f t="shared" si="212"/>
        <v>0</v>
      </c>
      <c r="R770">
        <f t="shared" si="213"/>
        <v>0</v>
      </c>
      <c r="S770">
        <f t="shared" si="214"/>
        <v>0</v>
      </c>
      <c r="T770">
        <f t="shared" si="215"/>
        <v>0</v>
      </c>
      <c r="U770">
        <f t="shared" si="210"/>
        <v>0</v>
      </c>
      <c r="V770">
        <f t="shared" si="216"/>
        <v>0</v>
      </c>
      <c r="W770">
        <f>IF(ABS(V770)&gt;0,V770*(C770-A770),0)</f>
        <v>0</v>
      </c>
      <c r="X770">
        <f>SUM($W$34:W770)</f>
        <v>303.61948400000063</v>
      </c>
      <c r="Y770">
        <f>IF(P770="close",X770,0)</f>
        <v>0</v>
      </c>
      <c r="Z770">
        <f t="shared" si="217"/>
        <v>0</v>
      </c>
    </row>
    <row r="771" spans="1:26">
      <c r="A771">
        <v>109.2747766</v>
      </c>
      <c r="B771" s="2">
        <f t="shared" si="200"/>
        <v>-4.0958098335767785E-3</v>
      </c>
      <c r="C771">
        <v>118.0814069</v>
      </c>
      <c r="D771" s="3">
        <f t="shared" si="201"/>
        <v>-2.5507837915011221E-3</v>
      </c>
      <c r="E771" s="3">
        <f t="shared" si="202"/>
        <v>-3.0361306849607493E-3</v>
      </c>
      <c r="F771" s="3">
        <f>STDEV($E$3:E771)</f>
        <v>1.2759817396291567E-2</v>
      </c>
      <c r="G771" s="11">
        <f t="shared" si="208"/>
        <v>-0.23794468139043676</v>
      </c>
      <c r="H771" s="3">
        <f t="shared" si="203"/>
        <v>2.474568347267051E-3</v>
      </c>
      <c r="I771" s="5">
        <f t="shared" si="204"/>
        <v>0.4856723174743397</v>
      </c>
      <c r="J771" s="6">
        <f t="shared" si="205"/>
        <v>1.0990726204277315E-2</v>
      </c>
      <c r="K771" s="4">
        <f t="shared" si="206"/>
        <v>4.8534689345962724E-4</v>
      </c>
      <c r="L771">
        <f t="shared" si="209"/>
        <v>-0.23794468139043676</v>
      </c>
      <c r="M771">
        <f>RSQ($D$3:D771,$B$3:B771)</f>
        <v>4.9750923525850782E-2</v>
      </c>
      <c r="N771">
        <v>739</v>
      </c>
      <c r="O771" t="str">
        <f t="shared" si="207"/>
        <v/>
      </c>
      <c r="P771" t="str">
        <f t="shared" si="211"/>
        <v/>
      </c>
      <c r="Q771">
        <f t="shared" si="212"/>
        <v>0</v>
      </c>
      <c r="R771">
        <f t="shared" si="213"/>
        <v>0</v>
      </c>
      <c r="S771">
        <f t="shared" si="214"/>
        <v>0</v>
      </c>
      <c r="T771">
        <f t="shared" si="215"/>
        <v>0</v>
      </c>
      <c r="U771">
        <f t="shared" si="210"/>
        <v>0</v>
      </c>
      <c r="V771">
        <f t="shared" si="216"/>
        <v>0</v>
      </c>
      <c r="W771">
        <f>IF(ABS(V771)&gt;0,V771*(C771-A771),0)</f>
        <v>0</v>
      </c>
      <c r="X771">
        <f>SUM($W$34:W771)</f>
        <v>303.61948400000063</v>
      </c>
      <c r="Y771">
        <f>IF(P771="close",X771,0)</f>
        <v>0</v>
      </c>
      <c r="Z771">
        <f t="shared" si="217"/>
        <v>0</v>
      </c>
    </row>
    <row r="772" spans="1:26">
      <c r="A772">
        <v>110.02079120000001</v>
      </c>
      <c r="B772" s="2">
        <f t="shared" ref="B772:B835" si="218">(A772-A771)/A771</f>
        <v>6.8269606510457E-3</v>
      </c>
      <c r="C772">
        <v>117.330583</v>
      </c>
      <c r="D772" s="3">
        <f t="shared" ref="D772:D835" si="219">(C772-C771)/C771</f>
        <v>-6.3585277285513123E-3</v>
      </c>
      <c r="E772" s="3">
        <f t="shared" si="202"/>
        <v>-1.0690218468576339E-2</v>
      </c>
      <c r="F772" s="3">
        <f>STDEV($E$3:E772)</f>
        <v>1.2757319441501264E-2</v>
      </c>
      <c r="G772" s="11">
        <f t="shared" si="208"/>
        <v>-0.83796745214356161</v>
      </c>
      <c r="H772" s="3">
        <f t="shared" si="203"/>
        <v>1.6815450526197612E-3</v>
      </c>
      <c r="I772" s="5">
        <f t="shared" si="204"/>
        <v>0.38818821769528378</v>
      </c>
      <c r="J772" s="6">
        <f t="shared" si="205"/>
        <v>1.0870830813170159E-2</v>
      </c>
      <c r="K772" s="4">
        <f t="shared" si="206"/>
        <v>4.3316907400250257E-3</v>
      </c>
      <c r="L772">
        <f t="shared" si="209"/>
        <v>-0.83796745214356161</v>
      </c>
      <c r="M772">
        <f>RSQ($D$3:D772,$B$3:B772)</f>
        <v>4.9554057301437485E-2</v>
      </c>
      <c r="N772">
        <v>740</v>
      </c>
      <c r="O772" t="str">
        <f t="shared" si="207"/>
        <v/>
      </c>
      <c r="P772" t="str">
        <f t="shared" si="211"/>
        <v/>
      </c>
      <c r="Q772">
        <f t="shared" si="212"/>
        <v>0</v>
      </c>
      <c r="R772">
        <f t="shared" si="213"/>
        <v>0</v>
      </c>
      <c r="S772">
        <f t="shared" si="214"/>
        <v>0</v>
      </c>
      <c r="T772">
        <f t="shared" si="215"/>
        <v>0</v>
      </c>
      <c r="U772">
        <f t="shared" si="210"/>
        <v>0</v>
      </c>
      <c r="V772">
        <f t="shared" si="216"/>
        <v>0</v>
      </c>
      <c r="W772">
        <f>IF(ABS(V772)&gt;0,V772*(C772-A772),0)</f>
        <v>0</v>
      </c>
      <c r="X772">
        <f>SUM($W$34:W772)</f>
        <v>303.61948400000063</v>
      </c>
      <c r="Y772">
        <f>IF(P772="close",X772,0)</f>
        <v>0</v>
      </c>
      <c r="Z772">
        <f t="shared" si="217"/>
        <v>0</v>
      </c>
    </row>
    <row r="773" spans="1:26">
      <c r="A773">
        <v>110.1070647</v>
      </c>
      <c r="B773" s="2">
        <f t="shared" si="218"/>
        <v>7.8415633135339713E-4</v>
      </c>
      <c r="C773">
        <v>115.6326937</v>
      </c>
      <c r="D773" s="3">
        <f t="shared" si="219"/>
        <v>-1.4470986648042139E-2</v>
      </c>
      <c r="E773" s="3">
        <f t="shared" si="202"/>
        <v>-1.5992350130928541E-2</v>
      </c>
      <c r="F773" s="3">
        <f>STDEV($E$3:E773)</f>
        <v>1.2761987636390897E-2</v>
      </c>
      <c r="G773" s="11">
        <f t="shared" si="208"/>
        <v>-1.2531237755885487</v>
      </c>
      <c r="H773" s="3">
        <f t="shared" si="203"/>
        <v>1.298183245104586E-3</v>
      </c>
      <c r="I773" s="5">
        <f t="shared" si="204"/>
        <v>0.28461191838701788</v>
      </c>
      <c r="J773" s="6">
        <f t="shared" si="205"/>
        <v>1.0124949646723155E-2</v>
      </c>
      <c r="K773" s="4">
        <f t="shared" si="206"/>
        <v>1.5213634828864025E-3</v>
      </c>
      <c r="L773">
        <f t="shared" si="209"/>
        <v>-1.2531237755885487</v>
      </c>
      <c r="M773">
        <f>RSQ($D$3:D773,$B$3:B773)</f>
        <v>4.9443869241077749E-2</v>
      </c>
      <c r="N773">
        <v>741</v>
      </c>
      <c r="O773" t="str">
        <f t="shared" si="207"/>
        <v/>
      </c>
      <c r="P773" t="str">
        <f t="shared" si="211"/>
        <v/>
      </c>
      <c r="Q773">
        <f t="shared" si="212"/>
        <v>0</v>
      </c>
      <c r="R773">
        <f t="shared" si="213"/>
        <v>0</v>
      </c>
      <c r="S773">
        <f t="shared" si="214"/>
        <v>0</v>
      </c>
      <c r="T773">
        <f t="shared" si="215"/>
        <v>0</v>
      </c>
      <c r="U773">
        <f t="shared" si="210"/>
        <v>0</v>
      </c>
      <c r="V773">
        <f t="shared" si="216"/>
        <v>0</v>
      </c>
      <c r="W773">
        <f>IF(ABS(V773)&gt;0,V773*(C773-A773),0)</f>
        <v>0</v>
      </c>
      <c r="X773">
        <f>SUM($W$34:W773)</f>
        <v>303.61948400000063</v>
      </c>
      <c r="Y773">
        <f>IF(P773="close",X773,0)</f>
        <v>0</v>
      </c>
      <c r="Z773">
        <f t="shared" si="217"/>
        <v>0</v>
      </c>
    </row>
    <row r="774" spans="1:26">
      <c r="A774">
        <v>113.1592222</v>
      </c>
      <c r="B774" s="2">
        <f t="shared" si="218"/>
        <v>2.7719906150581518E-2</v>
      </c>
      <c r="C774">
        <v>116.6163751</v>
      </c>
      <c r="D774" s="3">
        <f t="shared" si="219"/>
        <v>8.5069487575207686E-3</v>
      </c>
      <c r="E774" s="3">
        <f t="shared" si="202"/>
        <v>-3.1140830020520531E-4</v>
      </c>
      <c r="F774" s="3">
        <f>STDEV($E$3:E774)</f>
        <v>1.2753712156357937E-2</v>
      </c>
      <c r="G774" s="11">
        <f t="shared" si="208"/>
        <v>-2.4417071389678739E-2</v>
      </c>
      <c r="H774" s="3">
        <f t="shared" si="203"/>
        <v>7.2726680654577663E-4</v>
      </c>
      <c r="I774" s="5">
        <f t="shared" si="204"/>
        <v>0.29188736091772299</v>
      </c>
      <c r="J774" s="6">
        <f t="shared" si="205"/>
        <v>9.7528493646501964E-3</v>
      </c>
      <c r="K774" s="4">
        <f t="shared" si="206"/>
        <v>8.8183570577259739E-3</v>
      </c>
      <c r="L774">
        <f t="shared" si="209"/>
        <v>-2.4417071389678739E-2</v>
      </c>
      <c r="M774">
        <f>RSQ($D$3:D774,$B$3:B774)</f>
        <v>4.9897823393354614E-2</v>
      </c>
      <c r="N774">
        <v>742</v>
      </c>
      <c r="O774" t="str">
        <f t="shared" si="207"/>
        <v/>
      </c>
      <c r="P774" t="str">
        <f t="shared" si="211"/>
        <v/>
      </c>
      <c r="Q774">
        <f t="shared" si="212"/>
        <v>0</v>
      </c>
      <c r="R774">
        <f t="shared" si="213"/>
        <v>0</v>
      </c>
      <c r="S774">
        <f t="shared" si="214"/>
        <v>0</v>
      </c>
      <c r="T774">
        <f t="shared" si="215"/>
        <v>0</v>
      </c>
      <c r="U774">
        <f t="shared" si="210"/>
        <v>0</v>
      </c>
      <c r="V774">
        <f t="shared" si="216"/>
        <v>0</v>
      </c>
      <c r="W774">
        <f>IF(ABS(V774)&gt;0,V774*(C774-A774),0)</f>
        <v>0</v>
      </c>
      <c r="X774">
        <f>SUM($W$34:W774)</f>
        <v>303.61948400000063</v>
      </c>
      <c r="Y774">
        <f>IF(P774="close",X774,0)</f>
        <v>0</v>
      </c>
      <c r="Z774">
        <f t="shared" si="217"/>
        <v>0</v>
      </c>
    </row>
    <row r="775" spans="1:26">
      <c r="A775">
        <v>113.1331881</v>
      </c>
      <c r="B775" s="2">
        <f t="shared" si="218"/>
        <v>-2.3006609177633554E-4</v>
      </c>
      <c r="C775">
        <v>119.5615875</v>
      </c>
      <c r="D775" s="3">
        <f t="shared" si="219"/>
        <v>2.5255564644968996E-2</v>
      </c>
      <c r="E775" s="3">
        <f t="shared" si="202"/>
        <v>2.3571177059356428E-2</v>
      </c>
      <c r="F775" s="3">
        <f>STDEV($E$3:E775)</f>
        <v>1.2773735901800771E-2</v>
      </c>
      <c r="G775" s="11">
        <f t="shared" si="208"/>
        <v>1.8452845150832884</v>
      </c>
      <c r="H775" s="3">
        <f t="shared" si="203"/>
        <v>1.7553660464769845E-3</v>
      </c>
      <c r="I775" s="5">
        <f t="shared" si="204"/>
        <v>0.30851335073496844</v>
      </c>
      <c r="J775" s="6">
        <f t="shared" si="205"/>
        <v>1.0733580808100059E-2</v>
      </c>
      <c r="K775" s="4">
        <f t="shared" si="206"/>
        <v>1.6843875856125685E-3</v>
      </c>
      <c r="L775">
        <f t="shared" si="209"/>
        <v>1.8452845150832884</v>
      </c>
      <c r="M775">
        <f>RSQ($D$3:D775,$B$3:B775)</f>
        <v>4.9631310778760894E-2</v>
      </c>
      <c r="N775">
        <v>743</v>
      </c>
      <c r="O775" t="str">
        <f t="shared" si="207"/>
        <v>sellY</v>
      </c>
      <c r="P775" t="str">
        <f t="shared" si="211"/>
        <v/>
      </c>
      <c r="Q775">
        <f t="shared" si="212"/>
        <v>10</v>
      </c>
      <c r="R775">
        <f t="shared" si="213"/>
        <v>0</v>
      </c>
      <c r="S775">
        <f t="shared" si="214"/>
        <v>-10</v>
      </c>
      <c r="T775">
        <f t="shared" si="215"/>
        <v>0</v>
      </c>
      <c r="U775">
        <f t="shared" si="210"/>
        <v>20</v>
      </c>
      <c r="V775">
        <f t="shared" si="216"/>
        <v>10</v>
      </c>
      <c r="W775">
        <f>IF(ABS(V775)&gt;0,V775*(C775-A775),0)</f>
        <v>64.283994000000035</v>
      </c>
      <c r="X775">
        <f>SUM($W$34:W775)</f>
        <v>367.90347800000063</v>
      </c>
      <c r="Y775">
        <f>IF(P775="close",X775,0)</f>
        <v>0</v>
      </c>
      <c r="Z775">
        <f t="shared" si="217"/>
        <v>20</v>
      </c>
    </row>
    <row r="776" spans="1:26">
      <c r="A776">
        <v>112.0745491</v>
      </c>
      <c r="B776" s="2">
        <f t="shared" si="218"/>
        <v>-9.357457504549891E-3</v>
      </c>
      <c r="C776">
        <v>120.00791700000001</v>
      </c>
      <c r="D776" s="3">
        <f t="shared" si="219"/>
        <v>3.7330509683973917E-3</v>
      </c>
      <c r="E776" s="3">
        <f t="shared" si="202"/>
        <v>5.1449601071463964E-3</v>
      </c>
      <c r="F776" s="3">
        <f>STDEV($E$3:E776)</f>
        <v>1.2766820738921695E-2</v>
      </c>
      <c r="G776" s="11">
        <f t="shared" si="208"/>
        <v>0.40299462273024345</v>
      </c>
      <c r="H776" s="3">
        <f t="shared" si="203"/>
        <v>1.2107929095241416E-3</v>
      </c>
      <c r="I776" s="5">
        <f t="shared" si="204"/>
        <v>0.28027934372108082</v>
      </c>
      <c r="J776" s="6">
        <f t="shared" si="205"/>
        <v>1.0178139650858401E-2</v>
      </c>
      <c r="K776" s="4">
        <f t="shared" si="206"/>
        <v>-1.4119091387490045E-3</v>
      </c>
      <c r="L776">
        <f t="shared" si="209"/>
        <v>0.40299462273024345</v>
      </c>
      <c r="M776">
        <f>RSQ($D$3:D776,$B$3:B776)</f>
        <v>4.9467892361971265E-2</v>
      </c>
      <c r="N776">
        <v>744</v>
      </c>
      <c r="O776" t="str">
        <f t="shared" si="207"/>
        <v/>
      </c>
      <c r="P776" t="str">
        <f t="shared" si="211"/>
        <v>close</v>
      </c>
      <c r="Q776">
        <f t="shared" si="212"/>
        <v>0</v>
      </c>
      <c r="R776">
        <f t="shared" si="213"/>
        <v>0</v>
      </c>
      <c r="S776">
        <f t="shared" si="214"/>
        <v>0</v>
      </c>
      <c r="T776">
        <f t="shared" si="215"/>
        <v>0</v>
      </c>
      <c r="U776">
        <f t="shared" si="210"/>
        <v>0</v>
      </c>
      <c r="V776">
        <f t="shared" si="216"/>
        <v>-10</v>
      </c>
      <c r="W776">
        <f>IF(ABS(V776)&gt;0,V776*(C776-A776),0)</f>
        <v>-79.333679000000075</v>
      </c>
      <c r="X776">
        <f>SUM($W$34:W776)</f>
        <v>288.56979900000056</v>
      </c>
      <c r="Y776">
        <f>IF(P776="close",X776,0)</f>
        <v>288.56979900000056</v>
      </c>
      <c r="Z776">
        <f t="shared" si="217"/>
        <v>20</v>
      </c>
    </row>
    <row r="777" spans="1:26">
      <c r="A777">
        <v>113.6298096</v>
      </c>
      <c r="B777" s="2">
        <f t="shared" si="218"/>
        <v>1.3877017685900311E-2</v>
      </c>
      <c r="C777">
        <v>119.19040339999999</v>
      </c>
      <c r="D777" s="3">
        <f t="shared" si="219"/>
        <v>-6.8121639008200787E-3</v>
      </c>
      <c r="E777" s="3">
        <f t="shared" si="202"/>
        <v>-1.0143589497979338E-2</v>
      </c>
      <c r="F777" s="3">
        <f>STDEV($E$3:E777)</f>
        <v>1.2763758910252027E-2</v>
      </c>
      <c r="G777" s="11">
        <f t="shared" si="208"/>
        <v>-0.79471804264744206</v>
      </c>
      <c r="H777" s="3">
        <f t="shared" si="203"/>
        <v>2.0301571799492162E-4</v>
      </c>
      <c r="I777" s="5">
        <f t="shared" si="204"/>
        <v>0.22543819932887646</v>
      </c>
      <c r="J777" s="6">
        <f t="shared" si="205"/>
        <v>1.0006011828084754E-2</v>
      </c>
      <c r="K777" s="4">
        <f t="shared" si="206"/>
        <v>3.3314255971592598E-3</v>
      </c>
      <c r="L777">
        <f t="shared" si="209"/>
        <v>-0.79471804264744206</v>
      </c>
      <c r="M777">
        <f>RSQ($D$3:D777,$B$3:B777)</f>
        <v>4.901654643798975E-2</v>
      </c>
      <c r="N777">
        <v>745</v>
      </c>
      <c r="O777" t="str">
        <f t="shared" si="207"/>
        <v/>
      </c>
      <c r="P777" t="str">
        <f t="shared" si="211"/>
        <v/>
      </c>
      <c r="Q777">
        <f t="shared" si="212"/>
        <v>0</v>
      </c>
      <c r="R777">
        <f t="shared" si="213"/>
        <v>0</v>
      </c>
      <c r="S777">
        <f t="shared" si="214"/>
        <v>0</v>
      </c>
      <c r="T777">
        <f t="shared" si="215"/>
        <v>0</v>
      </c>
      <c r="U777">
        <f t="shared" si="210"/>
        <v>0</v>
      </c>
      <c r="V777">
        <f t="shared" si="216"/>
        <v>0</v>
      </c>
      <c r="W777">
        <f>IF(ABS(V777)&gt;0,V777*(C777-A777),0)</f>
        <v>0</v>
      </c>
      <c r="X777">
        <f>SUM($W$34:W777)</f>
        <v>288.56979900000056</v>
      </c>
      <c r="Y777">
        <f>IF(P777="close",X777,0)</f>
        <v>0</v>
      </c>
      <c r="Z777">
        <f t="shared" si="217"/>
        <v>0</v>
      </c>
    </row>
    <row r="778" spans="1:26">
      <c r="A778">
        <v>114.86448040000001</v>
      </c>
      <c r="B778" s="2">
        <f t="shared" si="218"/>
        <v>1.0865729726612193E-2</v>
      </c>
      <c r="C778">
        <v>121.3437534</v>
      </c>
      <c r="D778" s="3">
        <f t="shared" si="219"/>
        <v>1.8066471281025998E-2</v>
      </c>
      <c r="E778" s="3">
        <f t="shared" si="202"/>
        <v>1.4329491951034196E-2</v>
      </c>
      <c r="F778" s="3">
        <f>STDEV($E$3:E778)</f>
        <v>1.2765927927765602E-2</v>
      </c>
      <c r="G778" s="11">
        <f t="shared" si="208"/>
        <v>1.1224794650350389</v>
      </c>
      <c r="H778" s="3">
        <f t="shared" si="203"/>
        <v>7.2149240493108249E-4</v>
      </c>
      <c r="I778" s="5">
        <f t="shared" si="204"/>
        <v>0.27752272520410953</v>
      </c>
      <c r="J778" s="6">
        <f t="shared" si="205"/>
        <v>1.0510708770484363E-2</v>
      </c>
      <c r="K778" s="4">
        <f t="shared" si="206"/>
        <v>3.7369793299918022E-3</v>
      </c>
      <c r="L778">
        <f t="shared" si="209"/>
        <v>1.1224794650350389</v>
      </c>
      <c r="M778">
        <f>RSQ($D$3:D778,$B$3:B778)</f>
        <v>4.9530928814564397E-2</v>
      </c>
      <c r="N778">
        <v>746</v>
      </c>
      <c r="O778" t="str">
        <f t="shared" si="207"/>
        <v/>
      </c>
      <c r="P778" t="str">
        <f t="shared" si="211"/>
        <v/>
      </c>
      <c r="Q778">
        <f t="shared" si="212"/>
        <v>0</v>
      </c>
      <c r="R778">
        <f t="shared" si="213"/>
        <v>0</v>
      </c>
      <c r="S778">
        <f t="shared" si="214"/>
        <v>0</v>
      </c>
      <c r="T778">
        <f t="shared" si="215"/>
        <v>0</v>
      </c>
      <c r="U778">
        <f t="shared" si="210"/>
        <v>0</v>
      </c>
      <c r="V778">
        <f t="shared" si="216"/>
        <v>0</v>
      </c>
      <c r="W778">
        <f>IF(ABS(V778)&gt;0,V778*(C778-A778),0)</f>
        <v>0</v>
      </c>
      <c r="X778">
        <f>SUM($W$34:W778)</f>
        <v>288.56979900000056</v>
      </c>
      <c r="Y778">
        <f>IF(P778="close",X778,0)</f>
        <v>0</v>
      </c>
      <c r="Z778">
        <f t="shared" si="217"/>
        <v>0</v>
      </c>
    </row>
    <row r="779" spans="1:26">
      <c r="A779">
        <v>114.2908942</v>
      </c>
      <c r="B779" s="2">
        <f t="shared" si="218"/>
        <v>-4.9935906905474343E-3</v>
      </c>
      <c r="C779">
        <v>121.80838730000001</v>
      </c>
      <c r="D779" s="3">
        <f t="shared" si="219"/>
        <v>3.8290714353328196E-3</v>
      </c>
      <c r="E779" s="3">
        <f t="shared" si="202"/>
        <v>4.7130432719384241E-3</v>
      </c>
      <c r="F779" s="3">
        <f>STDEV($E$3:E779)</f>
        <v>1.2758823976405716E-2</v>
      </c>
      <c r="G779" s="11">
        <f t="shared" si="208"/>
        <v>0.36939480320866797</v>
      </c>
      <c r="H779" s="3">
        <f t="shared" si="203"/>
        <v>6.5118881874799976E-4</v>
      </c>
      <c r="I779" s="5">
        <f t="shared" si="204"/>
        <v>0.30742620901219853</v>
      </c>
      <c r="J779" s="6">
        <f t="shared" si="205"/>
        <v>1.0472924548171629E-2</v>
      </c>
      <c r="K779" s="4">
        <f t="shared" si="206"/>
        <v>-8.8397183660560456E-4</v>
      </c>
      <c r="L779">
        <f t="shared" si="209"/>
        <v>0.36939480320866797</v>
      </c>
      <c r="M779">
        <f>RSQ($D$3:D779,$B$3:B779)</f>
        <v>4.9448553263828542E-2</v>
      </c>
      <c r="N779">
        <v>747</v>
      </c>
      <c r="O779" t="str">
        <f t="shared" si="207"/>
        <v/>
      </c>
      <c r="P779" t="str">
        <f t="shared" si="211"/>
        <v/>
      </c>
      <c r="Q779">
        <f t="shared" si="212"/>
        <v>0</v>
      </c>
      <c r="R779">
        <f t="shared" si="213"/>
        <v>0</v>
      </c>
      <c r="S779">
        <f t="shared" si="214"/>
        <v>0</v>
      </c>
      <c r="T779">
        <f t="shared" si="215"/>
        <v>0</v>
      </c>
      <c r="U779">
        <f t="shared" si="210"/>
        <v>0</v>
      </c>
      <c r="V779">
        <f t="shared" si="216"/>
        <v>0</v>
      </c>
      <c r="W779">
        <f>IF(ABS(V779)&gt;0,V779*(C779-A779),0)</f>
        <v>0</v>
      </c>
      <c r="X779">
        <f>SUM($W$34:W779)</f>
        <v>288.56979900000056</v>
      </c>
      <c r="Y779">
        <f>IF(P779="close",X779,0)</f>
        <v>0</v>
      </c>
      <c r="Z779">
        <f t="shared" si="217"/>
        <v>0</v>
      </c>
    </row>
    <row r="780" spans="1:26">
      <c r="A780">
        <v>114.0477836</v>
      </c>
      <c r="B780" s="2">
        <f t="shared" si="218"/>
        <v>-2.1271213398205637E-3</v>
      </c>
      <c r="C780">
        <v>121.957105</v>
      </c>
      <c r="D780" s="3">
        <f t="shared" si="219"/>
        <v>1.2209151052440846E-3</v>
      </c>
      <c r="E780" s="3">
        <f t="shared" si="202"/>
        <v>1.0091458088695394E-3</v>
      </c>
      <c r="F780" s="3">
        <f>STDEV($E$3:E780)</f>
        <v>1.2750662545988932E-2</v>
      </c>
      <c r="G780" s="11">
        <f t="shared" si="208"/>
        <v>7.9144578191899032E-2</v>
      </c>
      <c r="H780" s="3">
        <f t="shared" si="203"/>
        <v>8.6710648346508641E-4</v>
      </c>
      <c r="I780" s="5">
        <f t="shared" si="204"/>
        <v>0.30808641464046566</v>
      </c>
      <c r="J780" s="6">
        <f t="shared" si="205"/>
        <v>1.0431289071289467E-2</v>
      </c>
      <c r="K780" s="4">
        <f t="shared" si="206"/>
        <v>2.1176929637454535E-4</v>
      </c>
      <c r="L780">
        <f t="shared" si="209"/>
        <v>7.9144578191899032E-2</v>
      </c>
      <c r="M780">
        <f>RSQ($D$3:D780,$B$3:B780)</f>
        <v>4.9438300448337781E-2</v>
      </c>
      <c r="N780">
        <v>748</v>
      </c>
      <c r="O780" t="str">
        <f t="shared" si="207"/>
        <v/>
      </c>
      <c r="P780" t="str">
        <f t="shared" si="211"/>
        <v/>
      </c>
      <c r="Q780">
        <f t="shared" si="212"/>
        <v>0</v>
      </c>
      <c r="R780">
        <f t="shared" si="213"/>
        <v>0</v>
      </c>
      <c r="S780">
        <f t="shared" si="214"/>
        <v>0</v>
      </c>
      <c r="T780">
        <f t="shared" si="215"/>
        <v>0</v>
      </c>
      <c r="U780">
        <f t="shared" si="210"/>
        <v>0</v>
      </c>
      <c r="V780">
        <f t="shared" si="216"/>
        <v>0</v>
      </c>
      <c r="W780">
        <f>IF(ABS(V780)&gt;0,V780*(C780-A780),0)</f>
        <v>0</v>
      </c>
      <c r="X780">
        <f>SUM($W$34:W780)</f>
        <v>288.56979900000056</v>
      </c>
      <c r="Y780">
        <f>IF(P780="close",X780,0)</f>
        <v>0</v>
      </c>
      <c r="Z780">
        <f t="shared" si="217"/>
        <v>0</v>
      </c>
    </row>
    <row r="781" spans="1:26">
      <c r="A781">
        <v>115.53395089999999</v>
      </c>
      <c r="B781" s="2">
        <f t="shared" si="218"/>
        <v>1.3031093223279361E-2</v>
      </c>
      <c r="C781">
        <v>123.98762259999999</v>
      </c>
      <c r="D781" s="3">
        <f t="shared" si="219"/>
        <v>1.6649440801337453E-2</v>
      </c>
      <c r="E781" s="3">
        <f t="shared" si="202"/>
        <v>1.0607844187717482E-2</v>
      </c>
      <c r="F781" s="3">
        <f>STDEV($E$3:E781)</f>
        <v>1.2748132840768766E-2</v>
      </c>
      <c r="G781" s="11">
        <f t="shared" si="208"/>
        <v>0.83210963677703442</v>
      </c>
      <c r="H781" s="3">
        <f t="shared" si="203"/>
        <v>1.4631786890170837E-3</v>
      </c>
      <c r="I781" s="5">
        <f t="shared" si="204"/>
        <v>0.35134565044963262</v>
      </c>
      <c r="J781" s="6">
        <f t="shared" si="205"/>
        <v>1.0827403967007567E-2</v>
      </c>
      <c r="K781" s="4">
        <f t="shared" si="206"/>
        <v>6.0415966136199706E-3</v>
      </c>
      <c r="L781">
        <f t="shared" si="209"/>
        <v>0.83210963677703442</v>
      </c>
      <c r="M781">
        <f>RSQ($D$3:D781,$B$3:B781)</f>
        <v>5.0019747671376895E-2</v>
      </c>
      <c r="N781">
        <v>749</v>
      </c>
      <c r="O781" t="str">
        <f t="shared" si="207"/>
        <v/>
      </c>
      <c r="P781" t="str">
        <f t="shared" si="211"/>
        <v/>
      </c>
      <c r="Q781">
        <f t="shared" si="212"/>
        <v>0</v>
      </c>
      <c r="R781">
        <f t="shared" si="213"/>
        <v>0</v>
      </c>
      <c r="S781">
        <f t="shared" si="214"/>
        <v>0</v>
      </c>
      <c r="T781">
        <f t="shared" si="215"/>
        <v>0</v>
      </c>
      <c r="U781">
        <f t="shared" si="210"/>
        <v>0</v>
      </c>
      <c r="V781">
        <f t="shared" si="216"/>
        <v>0</v>
      </c>
      <c r="W781">
        <f>IF(ABS(V781)&gt;0,V781*(C781-A781),0)</f>
        <v>0</v>
      </c>
      <c r="X781">
        <f>SUM($W$34:W781)</f>
        <v>288.56979900000056</v>
      </c>
      <c r="Y781">
        <f>IF(P781="close",X781,0)</f>
        <v>0</v>
      </c>
      <c r="Z781">
        <f t="shared" si="217"/>
        <v>0</v>
      </c>
    </row>
    <row r="782" spans="1:26">
      <c r="A782">
        <v>116.59197810000001</v>
      </c>
      <c r="B782" s="2">
        <f t="shared" si="218"/>
        <v>9.1577167729318277E-3</v>
      </c>
      <c r="C782">
        <v>122.70319189999999</v>
      </c>
      <c r="D782" s="3">
        <f t="shared" si="219"/>
        <v>-1.0359346143314159E-2</v>
      </c>
      <c r="E782" s="3">
        <f t="shared" si="202"/>
        <v>-1.4144628357869447E-2</v>
      </c>
      <c r="F782" s="3">
        <f>STDEV($E$3:E782)</f>
        <v>1.2750029156951196E-2</v>
      </c>
      <c r="G782" s="11">
        <f t="shared" si="208"/>
        <v>-1.109380079351264</v>
      </c>
      <c r="H782" s="3">
        <f t="shared" si="203"/>
        <v>1.0295413273474817E-3</v>
      </c>
      <c r="I782" s="5">
        <f t="shared" si="204"/>
        <v>0.30092008254209851</v>
      </c>
      <c r="J782" s="6">
        <f t="shared" si="205"/>
        <v>1.0942748098504701E-2</v>
      </c>
      <c r="K782" s="4">
        <f t="shared" si="206"/>
        <v>3.7852822145552872E-3</v>
      </c>
      <c r="L782">
        <f t="shared" si="209"/>
        <v>-1.109380079351264</v>
      </c>
      <c r="M782">
        <f>RSQ($D$3:D782,$B$3:B782)</f>
        <v>4.9599741901531838E-2</v>
      </c>
      <c r="N782">
        <v>750</v>
      </c>
      <c r="O782" t="str">
        <f t="shared" si="207"/>
        <v/>
      </c>
      <c r="P782" t="str">
        <f t="shared" si="211"/>
        <v/>
      </c>
      <c r="Q782">
        <f t="shared" si="212"/>
        <v>0</v>
      </c>
      <c r="R782">
        <f t="shared" si="213"/>
        <v>0</v>
      </c>
      <c r="S782">
        <f t="shared" si="214"/>
        <v>0</v>
      </c>
      <c r="T782">
        <f t="shared" si="215"/>
        <v>0</v>
      </c>
      <c r="U782">
        <f t="shared" si="210"/>
        <v>0</v>
      </c>
      <c r="V782">
        <f t="shared" si="216"/>
        <v>0</v>
      </c>
      <c r="W782">
        <f>IF(ABS(V782)&gt;0,V782*(C782-A782),0)</f>
        <v>0</v>
      </c>
      <c r="X782">
        <f>SUM($W$34:W782)</f>
        <v>288.56979900000056</v>
      </c>
      <c r="Y782">
        <f>IF(P782="close",X782,0)</f>
        <v>0</v>
      </c>
      <c r="Z782">
        <f t="shared" si="217"/>
        <v>0</v>
      </c>
    </row>
    <row r="783" spans="1:26">
      <c r="A783">
        <v>116.2178888</v>
      </c>
      <c r="B783" s="2">
        <f t="shared" si="218"/>
        <v>-3.2085337781914561E-3</v>
      </c>
      <c r="C783">
        <v>123.39697169999999</v>
      </c>
      <c r="D783" s="3">
        <f t="shared" si="219"/>
        <v>5.6541300128966042E-3</v>
      </c>
      <c r="E783" s="3">
        <f t="shared" si="202"/>
        <v>5.3702823298714328E-3</v>
      </c>
      <c r="F783" s="3">
        <f>STDEV($E$3:E783)</f>
        <v>1.2743305177576152E-2</v>
      </c>
      <c r="G783" s="11">
        <f t="shared" si="208"/>
        <v>0.42141989499877069</v>
      </c>
      <c r="H783" s="3">
        <f t="shared" si="203"/>
        <v>1.2405706253640764E-3</v>
      </c>
      <c r="I783" s="5">
        <f t="shared" si="204"/>
        <v>0.29818072941659285</v>
      </c>
      <c r="J783" s="6">
        <f t="shared" si="205"/>
        <v>1.0976960044027491E-2</v>
      </c>
      <c r="K783" s="4">
        <f t="shared" si="206"/>
        <v>2.8384768302517141E-4</v>
      </c>
      <c r="L783">
        <f t="shared" si="209"/>
        <v>0.42141989499877069</v>
      </c>
      <c r="M783">
        <f>RSQ($D$3:D783,$B$3:B783)</f>
        <v>4.9518248445180879E-2</v>
      </c>
      <c r="N783">
        <v>751</v>
      </c>
      <c r="O783" t="str">
        <f t="shared" si="207"/>
        <v/>
      </c>
      <c r="P783" t="str">
        <f t="shared" si="211"/>
        <v/>
      </c>
      <c r="Q783">
        <f t="shared" si="212"/>
        <v>0</v>
      </c>
      <c r="R783">
        <f t="shared" si="213"/>
        <v>0</v>
      </c>
      <c r="S783">
        <f t="shared" si="214"/>
        <v>0</v>
      </c>
      <c r="T783">
        <f t="shared" si="215"/>
        <v>0</v>
      </c>
      <c r="U783">
        <f t="shared" si="210"/>
        <v>0</v>
      </c>
      <c r="V783">
        <f t="shared" si="216"/>
        <v>0</v>
      </c>
      <c r="W783">
        <f>IF(ABS(V783)&gt;0,V783*(C783-A783),0)</f>
        <v>0</v>
      </c>
      <c r="X783">
        <f>SUM($W$34:W783)</f>
        <v>288.56979900000056</v>
      </c>
      <c r="Y783">
        <f>IF(P783="close",X783,0)</f>
        <v>0</v>
      </c>
      <c r="Z783">
        <f t="shared" si="217"/>
        <v>0</v>
      </c>
    </row>
    <row r="784" spans="1:26">
      <c r="A784">
        <v>115.9838022</v>
      </c>
      <c r="B784" s="2">
        <f t="shared" si="218"/>
        <v>-2.0142045464518685E-3</v>
      </c>
      <c r="C784">
        <v>122.3494555</v>
      </c>
      <c r="D784" s="3">
        <f t="shared" si="219"/>
        <v>-8.4889943859131987E-3</v>
      </c>
      <c r="E784" s="3">
        <f t="shared" si="202"/>
        <v>-9.0283176722504143E-3</v>
      </c>
      <c r="F784" s="3">
        <f>STDEV($E$3:E784)</f>
        <v>1.2739237506048558E-2</v>
      </c>
      <c r="G784" s="11">
        <f t="shared" si="208"/>
        <v>-0.708701574012086</v>
      </c>
      <c r="H784" s="3">
        <f t="shared" si="203"/>
        <v>1.1647315450907234E-3</v>
      </c>
      <c r="I784" s="5">
        <f t="shared" si="204"/>
        <v>0.31049888148410659</v>
      </c>
      <c r="J784" s="6">
        <f t="shared" si="205"/>
        <v>1.1084542338654054E-2</v>
      </c>
      <c r="K784" s="4">
        <f t="shared" si="206"/>
        <v>5.3932328633721606E-4</v>
      </c>
      <c r="L784">
        <f t="shared" si="209"/>
        <v>-0.708701574012086</v>
      </c>
      <c r="M784">
        <f>RSQ($D$3:D784,$B$3:B784)</f>
        <v>4.9560269211348797E-2</v>
      </c>
      <c r="N784">
        <v>752</v>
      </c>
      <c r="O784" t="str">
        <f t="shared" si="207"/>
        <v/>
      </c>
      <c r="P784" t="str">
        <f t="shared" si="211"/>
        <v/>
      </c>
      <c r="Q784">
        <f t="shared" si="212"/>
        <v>0</v>
      </c>
      <c r="R784">
        <f t="shared" si="213"/>
        <v>0</v>
      </c>
      <c r="S784">
        <f t="shared" si="214"/>
        <v>0</v>
      </c>
      <c r="T784">
        <f t="shared" si="215"/>
        <v>0</v>
      </c>
      <c r="U784">
        <f t="shared" si="210"/>
        <v>0</v>
      </c>
      <c r="V784">
        <f t="shared" si="216"/>
        <v>0</v>
      </c>
      <c r="W784">
        <f>IF(ABS(V784)&gt;0,V784*(C784-A784),0)</f>
        <v>0</v>
      </c>
      <c r="X784">
        <f>SUM($W$34:W784)</f>
        <v>288.56979900000056</v>
      </c>
      <c r="Y784">
        <f>IF(P784="close",X784,0)</f>
        <v>0</v>
      </c>
      <c r="Z784">
        <f t="shared" si="217"/>
        <v>0</v>
      </c>
    </row>
    <row r="785" spans="1:26">
      <c r="A785">
        <v>119.0843919</v>
      </c>
      <c r="B785" s="2">
        <f t="shared" si="218"/>
        <v>2.6732954440081294E-2</v>
      </c>
      <c r="C785">
        <v>123.8944036</v>
      </c>
      <c r="D785" s="3">
        <f t="shared" si="219"/>
        <v>1.2627339399969779E-2</v>
      </c>
      <c r="E785" s="3">
        <f t="shared" si="202"/>
        <v>2.8874182279412016E-3</v>
      </c>
      <c r="F785" s="3">
        <f>STDEV($E$3:E785)</f>
        <v>1.2731510626852368E-2</v>
      </c>
      <c r="G785" s="11">
        <f t="shared" si="208"/>
        <v>0.22679305799354799</v>
      </c>
      <c r="H785" s="3">
        <f t="shared" si="203"/>
        <v>1.564197127004288E-3</v>
      </c>
      <c r="I785" s="5">
        <f t="shared" si="204"/>
        <v>0.30582942350607722</v>
      </c>
      <c r="J785" s="6">
        <f t="shared" si="205"/>
        <v>1.1047757569199788E-2</v>
      </c>
      <c r="K785" s="4">
        <f t="shared" si="206"/>
        <v>9.7399211720285775E-3</v>
      </c>
      <c r="L785">
        <f t="shared" si="209"/>
        <v>0.22679305799354799</v>
      </c>
      <c r="M785">
        <f>RSQ($D$3:D785,$B$3:B785)</f>
        <v>5.035887204178377E-2</v>
      </c>
      <c r="N785">
        <v>753</v>
      </c>
      <c r="O785" t="str">
        <f t="shared" si="207"/>
        <v/>
      </c>
      <c r="P785" t="str">
        <f t="shared" si="211"/>
        <v/>
      </c>
      <c r="Q785">
        <f t="shared" si="212"/>
        <v>0</v>
      </c>
      <c r="R785">
        <f t="shared" si="213"/>
        <v>0</v>
      </c>
      <c r="S785">
        <f t="shared" si="214"/>
        <v>0</v>
      </c>
      <c r="T785">
        <f t="shared" si="215"/>
        <v>0</v>
      </c>
      <c r="U785">
        <f t="shared" si="210"/>
        <v>0</v>
      </c>
      <c r="V785">
        <f t="shared" si="216"/>
        <v>0</v>
      </c>
      <c r="W785">
        <f>IF(ABS(V785)&gt;0,V785*(C785-A785),0)</f>
        <v>0</v>
      </c>
      <c r="X785">
        <f>SUM($W$34:W785)</f>
        <v>288.56979900000056</v>
      </c>
      <c r="Y785">
        <f>IF(P785="close",X785,0)</f>
        <v>0</v>
      </c>
      <c r="Z785">
        <f t="shared" si="217"/>
        <v>0</v>
      </c>
    </row>
    <row r="786" spans="1:26">
      <c r="A786">
        <v>118.1677746</v>
      </c>
      <c r="B786" s="2">
        <f t="shared" si="218"/>
        <v>-7.6972077144225534E-3</v>
      </c>
      <c r="C786">
        <v>123.6426122</v>
      </c>
      <c r="D786" s="3">
        <f t="shared" si="219"/>
        <v>-2.0323064858758632E-3</v>
      </c>
      <c r="E786" s="3">
        <f t="shared" si="202"/>
        <v>-1.3198861992446626E-3</v>
      </c>
      <c r="F786" s="3">
        <f>STDEV($E$3:E786)</f>
        <v>1.272346458868014E-2</v>
      </c>
      <c r="G786" s="11">
        <f t="shared" si="208"/>
        <v>-0.10373638328187308</v>
      </c>
      <c r="H786" s="3">
        <f t="shared" si="203"/>
        <v>1.7725413191563787E-3</v>
      </c>
      <c r="I786" s="5">
        <f t="shared" si="204"/>
        <v>0.32283935915246403</v>
      </c>
      <c r="J786" s="6">
        <f t="shared" si="205"/>
        <v>1.1041015257192907E-2</v>
      </c>
      <c r="K786" s="4">
        <f t="shared" si="206"/>
        <v>-7.1242028663120061E-4</v>
      </c>
      <c r="L786">
        <f t="shared" si="209"/>
        <v>-0.10373638328187308</v>
      </c>
      <c r="M786">
        <f>RSQ($D$3:D786,$B$3:B786)</f>
        <v>5.0396855547542162E-2</v>
      </c>
      <c r="N786">
        <v>754</v>
      </c>
      <c r="O786" t="str">
        <f t="shared" si="207"/>
        <v/>
      </c>
      <c r="P786" t="str">
        <f t="shared" si="211"/>
        <v/>
      </c>
      <c r="Q786">
        <f t="shared" si="212"/>
        <v>0</v>
      </c>
      <c r="R786">
        <f t="shared" si="213"/>
        <v>0</v>
      </c>
      <c r="S786">
        <f t="shared" si="214"/>
        <v>0</v>
      </c>
      <c r="T786">
        <f t="shared" si="215"/>
        <v>0</v>
      </c>
      <c r="U786">
        <f t="shared" si="210"/>
        <v>0</v>
      </c>
      <c r="V786">
        <f t="shared" si="216"/>
        <v>0</v>
      </c>
      <c r="W786">
        <f>IF(ABS(V786)&gt;0,V786*(C786-A786),0)</f>
        <v>0</v>
      </c>
      <c r="X786">
        <f>SUM($W$34:W786)</f>
        <v>288.56979900000056</v>
      </c>
      <c r="Y786">
        <f>IF(P786="close",X786,0)</f>
        <v>0</v>
      </c>
      <c r="Z786">
        <f t="shared" si="217"/>
        <v>0</v>
      </c>
    </row>
    <row r="787" spans="1:26">
      <c r="A787">
        <v>117.6420621</v>
      </c>
      <c r="B787" s="2">
        <f t="shared" si="218"/>
        <v>-4.4488651984819329E-3</v>
      </c>
      <c r="C787">
        <v>123.30375050000001</v>
      </c>
      <c r="D787" s="3">
        <f t="shared" si="219"/>
        <v>-2.7406546494817209E-3</v>
      </c>
      <c r="E787" s="3">
        <f t="shared" si="202"/>
        <v>-3.3893730822950698E-3</v>
      </c>
      <c r="F787" s="3">
        <f>STDEV($E$3:E787)</f>
        <v>1.2715920344944205E-2</v>
      </c>
      <c r="G787" s="11">
        <f t="shared" si="208"/>
        <v>-0.26654563652112445</v>
      </c>
      <c r="H787" s="3">
        <f t="shared" si="203"/>
        <v>1.8617857942309706E-3</v>
      </c>
      <c r="I787" s="5">
        <f t="shared" si="204"/>
        <v>0.27266894079675674</v>
      </c>
      <c r="J787" s="6">
        <f t="shared" si="205"/>
        <v>1.0664911906231133E-2</v>
      </c>
      <c r="K787" s="4">
        <f t="shared" si="206"/>
        <v>6.4871843281334891E-4</v>
      </c>
      <c r="L787">
        <f t="shared" si="209"/>
        <v>-0.26654563652112445</v>
      </c>
      <c r="M787">
        <f>RSQ($D$3:D787,$B$3:B787)</f>
        <v>5.043608004032453E-2</v>
      </c>
      <c r="N787">
        <v>755</v>
      </c>
      <c r="O787" t="str">
        <f t="shared" si="207"/>
        <v/>
      </c>
      <c r="P787" t="str">
        <f t="shared" si="211"/>
        <v/>
      </c>
      <c r="Q787">
        <f t="shared" si="212"/>
        <v>0</v>
      </c>
      <c r="R787">
        <f t="shared" si="213"/>
        <v>0</v>
      </c>
      <c r="S787">
        <f t="shared" si="214"/>
        <v>0</v>
      </c>
      <c r="T787">
        <f t="shared" si="215"/>
        <v>0</v>
      </c>
      <c r="U787">
        <f t="shared" si="210"/>
        <v>0</v>
      </c>
      <c r="V787">
        <f t="shared" si="216"/>
        <v>0</v>
      </c>
      <c r="W787">
        <f>IF(ABS(V787)&gt;0,V787*(C787-A787),0)</f>
        <v>0</v>
      </c>
      <c r="X787">
        <f>SUM($W$34:W787)</f>
        <v>288.56979900000056</v>
      </c>
      <c r="Y787">
        <f>IF(P787="close",X787,0)</f>
        <v>0</v>
      </c>
      <c r="Z787">
        <f t="shared" si="217"/>
        <v>0</v>
      </c>
    </row>
    <row r="788" spans="1:26">
      <c r="A788">
        <v>117.9207179</v>
      </c>
      <c r="B788" s="2">
        <f t="shared" si="218"/>
        <v>2.3686749027157328E-3</v>
      </c>
      <c r="C788">
        <v>122.662278</v>
      </c>
      <c r="D788" s="3">
        <f t="shared" si="219"/>
        <v>-5.2023762245577932E-3</v>
      </c>
      <c r="E788" s="3">
        <f t="shared" si="202"/>
        <v>-7.3281417894864934E-3</v>
      </c>
      <c r="F788" s="3">
        <f>STDEV($E$3:E788)</f>
        <v>1.2710497518239121E-2</v>
      </c>
      <c r="G788" s="11">
        <f t="shared" si="208"/>
        <v>-0.57654248222548843</v>
      </c>
      <c r="H788" s="3">
        <f t="shared" si="203"/>
        <v>1.4608179282546766E-3</v>
      </c>
      <c r="I788" s="5">
        <f t="shared" si="204"/>
        <v>0.28072558032832928</v>
      </c>
      <c r="J788" s="6">
        <f t="shared" si="205"/>
        <v>1.0734792490571686E-2</v>
      </c>
      <c r="K788" s="4">
        <f t="shared" si="206"/>
        <v>2.1257655649286997E-3</v>
      </c>
      <c r="L788">
        <f t="shared" si="209"/>
        <v>-0.57654248222548843</v>
      </c>
      <c r="M788">
        <f>RSQ($D$3:D788,$B$3:B788)</f>
        <v>5.0381123005663886E-2</v>
      </c>
      <c r="N788">
        <v>756</v>
      </c>
      <c r="O788" t="str">
        <f t="shared" si="207"/>
        <v/>
      </c>
      <c r="P788" t="str">
        <f t="shared" si="211"/>
        <v/>
      </c>
      <c r="Q788">
        <f t="shared" si="212"/>
        <v>0</v>
      </c>
      <c r="R788">
        <f t="shared" si="213"/>
        <v>0</v>
      </c>
      <c r="S788">
        <f t="shared" si="214"/>
        <v>0</v>
      </c>
      <c r="T788">
        <f t="shared" si="215"/>
        <v>0</v>
      </c>
      <c r="U788">
        <f t="shared" si="210"/>
        <v>0</v>
      </c>
      <c r="V788">
        <f t="shared" si="216"/>
        <v>0</v>
      </c>
      <c r="W788">
        <f>IF(ABS(V788)&gt;0,V788*(C788-A788),0)</f>
        <v>0</v>
      </c>
      <c r="X788">
        <f>SUM($W$34:W788)</f>
        <v>288.56979900000056</v>
      </c>
      <c r="Y788">
        <f>IF(P788="close",X788,0)</f>
        <v>0</v>
      </c>
      <c r="Z788">
        <f t="shared" si="217"/>
        <v>0</v>
      </c>
    </row>
    <row r="789" spans="1:26">
      <c r="A789">
        <v>119.1551059</v>
      </c>
      <c r="B789" s="2">
        <f t="shared" si="218"/>
        <v>1.0467948482528664E-2</v>
      </c>
      <c r="C789">
        <v>122.627161</v>
      </c>
      <c r="D789" s="3">
        <f t="shared" si="219"/>
        <v>-2.8629013395625687E-4</v>
      </c>
      <c r="E789" s="3">
        <f t="shared" si="202"/>
        <v>-3.612496246778279E-3</v>
      </c>
      <c r="F789" s="3">
        <f>STDEV($E$3:E789)</f>
        <v>1.270305437413892E-2</v>
      </c>
      <c r="G789" s="11">
        <f t="shared" si="208"/>
        <v>-0.28438012940672414</v>
      </c>
      <c r="H789" s="3">
        <f t="shared" si="203"/>
        <v>5.2003357259628683E-4</v>
      </c>
      <c r="I789" s="5">
        <f t="shared" si="204"/>
        <v>0.26807282677301342</v>
      </c>
      <c r="J789" s="6">
        <f t="shared" si="205"/>
        <v>9.7569536727851215E-3</v>
      </c>
      <c r="K789" s="4">
        <f t="shared" si="206"/>
        <v>3.3262061128220221E-3</v>
      </c>
      <c r="L789">
        <f t="shared" si="209"/>
        <v>-0.28438012940672414</v>
      </c>
      <c r="M789">
        <f>RSQ($D$3:D789,$B$3:B789)</f>
        <v>5.0310970135484703E-2</v>
      </c>
      <c r="N789">
        <v>757</v>
      </c>
      <c r="O789" t="str">
        <f t="shared" si="207"/>
        <v/>
      </c>
      <c r="P789" t="str">
        <f t="shared" si="211"/>
        <v/>
      </c>
      <c r="Q789">
        <f t="shared" si="212"/>
        <v>0</v>
      </c>
      <c r="R789">
        <f t="shared" si="213"/>
        <v>0</v>
      </c>
      <c r="S789">
        <f t="shared" si="214"/>
        <v>0</v>
      </c>
      <c r="T789">
        <f t="shared" si="215"/>
        <v>0</v>
      </c>
      <c r="U789">
        <f t="shared" si="210"/>
        <v>0</v>
      </c>
      <c r="V789">
        <f t="shared" si="216"/>
        <v>0</v>
      </c>
      <c r="W789">
        <f>IF(ABS(V789)&gt;0,V789*(C789-A789),0)</f>
        <v>0</v>
      </c>
      <c r="X789">
        <f>SUM($W$34:W789)</f>
        <v>288.56979900000056</v>
      </c>
      <c r="Y789">
        <f>IF(P789="close",X789,0)</f>
        <v>0</v>
      </c>
      <c r="Z789">
        <f t="shared" si="217"/>
        <v>0</v>
      </c>
    </row>
    <row r="790" spans="1:26">
      <c r="A790">
        <v>120.97813720000001</v>
      </c>
      <c r="B790" s="2">
        <f t="shared" si="218"/>
        <v>1.5299649026622291E-2</v>
      </c>
      <c r="C790">
        <v>121.8845705</v>
      </c>
      <c r="D790" s="3">
        <f t="shared" si="219"/>
        <v>-6.0556771757930995E-3</v>
      </c>
      <c r="E790" s="3">
        <f t="shared" si="202"/>
        <v>-9.7179591055709582E-3</v>
      </c>
      <c r="F790" s="3">
        <f>STDEV($E$3:E790)</f>
        <v>1.269967540964613E-2</v>
      </c>
      <c r="G790" s="11">
        <f t="shared" si="208"/>
        <v>-0.76521318790475634</v>
      </c>
      <c r="H790" s="3">
        <f t="shared" si="203"/>
        <v>1.5997454670265863E-4</v>
      </c>
      <c r="I790" s="5">
        <f t="shared" si="204"/>
        <v>0.22891423044940307</v>
      </c>
      <c r="J790" s="6">
        <f t="shared" si="205"/>
        <v>9.8320319176938946E-3</v>
      </c>
      <c r="K790" s="4">
        <f t="shared" si="206"/>
        <v>3.6622819297778592E-3</v>
      </c>
      <c r="L790">
        <f t="shared" si="209"/>
        <v>-0.76521318790475634</v>
      </c>
      <c r="M790">
        <f>RSQ($D$3:D790,$B$3:B790)</f>
        <v>4.9851195153965321E-2</v>
      </c>
      <c r="N790">
        <v>758</v>
      </c>
      <c r="O790" t="str">
        <f t="shared" si="207"/>
        <v/>
      </c>
      <c r="P790" t="str">
        <f t="shared" si="211"/>
        <v/>
      </c>
      <c r="Q790">
        <f t="shared" si="212"/>
        <v>0</v>
      </c>
      <c r="R790">
        <f t="shared" si="213"/>
        <v>0</v>
      </c>
      <c r="S790">
        <f t="shared" si="214"/>
        <v>0</v>
      </c>
      <c r="T790">
        <f t="shared" si="215"/>
        <v>0</v>
      </c>
      <c r="U790">
        <f t="shared" si="210"/>
        <v>0</v>
      </c>
      <c r="V790">
        <f t="shared" si="216"/>
        <v>0</v>
      </c>
      <c r="W790">
        <f>IF(ABS(V790)&gt;0,V790*(C790-A790),0)</f>
        <v>0</v>
      </c>
      <c r="X790">
        <f>SUM($W$34:W790)</f>
        <v>288.56979900000056</v>
      </c>
      <c r="Y790">
        <f>IF(P790="close",X790,0)</f>
        <v>0</v>
      </c>
      <c r="Z790">
        <f t="shared" si="217"/>
        <v>0</v>
      </c>
    </row>
    <row r="791" spans="1:26">
      <c r="A791">
        <v>122.0498966</v>
      </c>
      <c r="B791" s="2">
        <f t="shared" si="218"/>
        <v>8.8591164057036792E-3</v>
      </c>
      <c r="C791">
        <v>124.0343086</v>
      </c>
      <c r="D791" s="3">
        <f t="shared" si="219"/>
        <v>1.7637491695472705E-2</v>
      </c>
      <c r="E791" s="3">
        <f t="shared" si="202"/>
        <v>1.4678525952407311E-2</v>
      </c>
      <c r="F791" s="3">
        <f>STDEV($E$3:E791)</f>
        <v>1.2702424478711057E-2</v>
      </c>
      <c r="G791" s="11">
        <f t="shared" si="208"/>
        <v>1.1555688425471964</v>
      </c>
      <c r="H791" s="3">
        <f t="shared" si="203"/>
        <v>7.6108796089048971E-4</v>
      </c>
      <c r="I791" s="5">
        <f t="shared" si="204"/>
        <v>0.24809221162957823</v>
      </c>
      <c r="J791" s="6">
        <f t="shared" si="205"/>
        <v>1.024964188113431E-2</v>
      </c>
      <c r="K791" s="4">
        <f t="shared" si="206"/>
        <v>2.9589657430653953E-3</v>
      </c>
      <c r="L791">
        <f t="shared" si="209"/>
        <v>1.1555688425471964</v>
      </c>
      <c r="M791">
        <f>RSQ($D$3:D791,$B$3:B791)</f>
        <v>5.0240133727393201E-2</v>
      </c>
      <c r="N791">
        <v>759</v>
      </c>
      <c r="O791" t="str">
        <f t="shared" si="207"/>
        <v/>
      </c>
      <c r="P791" t="str">
        <f t="shared" si="211"/>
        <v/>
      </c>
      <c r="Q791">
        <f t="shared" si="212"/>
        <v>0</v>
      </c>
      <c r="R791">
        <f t="shared" si="213"/>
        <v>0</v>
      </c>
      <c r="S791">
        <f t="shared" si="214"/>
        <v>0</v>
      </c>
      <c r="T791">
        <f t="shared" si="215"/>
        <v>0</v>
      </c>
      <c r="U791">
        <f t="shared" si="210"/>
        <v>0</v>
      </c>
      <c r="V791">
        <f t="shared" si="216"/>
        <v>0</v>
      </c>
      <c r="W791">
        <f>IF(ABS(V791)&gt;0,V791*(C791-A791),0)</f>
        <v>0</v>
      </c>
      <c r="X791">
        <f>SUM($W$34:W791)</f>
        <v>288.56979900000056</v>
      </c>
      <c r="Y791">
        <f>IF(P791="close",X791,0)</f>
        <v>0</v>
      </c>
      <c r="Z791">
        <f t="shared" si="217"/>
        <v>0</v>
      </c>
    </row>
    <row r="792" spans="1:26">
      <c r="A792">
        <v>119.3042501</v>
      </c>
      <c r="B792" s="2">
        <f t="shared" si="218"/>
        <v>-2.2496098534179276E-2</v>
      </c>
      <c r="C792">
        <v>123.04613019999999</v>
      </c>
      <c r="D792" s="3">
        <f t="shared" si="219"/>
        <v>-7.966976324162052E-3</v>
      </c>
      <c r="E792" s="3">
        <f t="shared" si="202"/>
        <v>-2.9261303438005131E-3</v>
      </c>
      <c r="F792" s="3">
        <f>STDEV($E$3:E792)</f>
        <v>1.2694793410074998E-2</v>
      </c>
      <c r="G792" s="11">
        <f t="shared" si="208"/>
        <v>-0.2304984610051426</v>
      </c>
      <c r="H792" s="3">
        <f t="shared" si="203"/>
        <v>8.120040987201955E-4</v>
      </c>
      <c r="I792" s="5">
        <f t="shared" si="204"/>
        <v>0.26017178357346055</v>
      </c>
      <c r="J792" s="6">
        <f t="shared" si="205"/>
        <v>1.0322517351332806E-2</v>
      </c>
      <c r="K792" s="4">
        <f t="shared" si="206"/>
        <v>-5.0408459803615389E-3</v>
      </c>
      <c r="L792">
        <f t="shared" si="209"/>
        <v>-0.2304984610051426</v>
      </c>
      <c r="M792">
        <f>RSQ($D$3:D792,$B$3:B792)</f>
        <v>5.0662512975381324E-2</v>
      </c>
      <c r="N792">
        <v>760</v>
      </c>
      <c r="O792" t="str">
        <f t="shared" si="207"/>
        <v/>
      </c>
      <c r="P792" t="str">
        <f t="shared" si="211"/>
        <v/>
      </c>
      <c r="Q792">
        <f t="shared" si="212"/>
        <v>0</v>
      </c>
      <c r="R792">
        <f t="shared" si="213"/>
        <v>0</v>
      </c>
      <c r="S792">
        <f t="shared" si="214"/>
        <v>0</v>
      </c>
      <c r="T792">
        <f t="shared" si="215"/>
        <v>0</v>
      </c>
      <c r="U792">
        <f t="shared" si="210"/>
        <v>0</v>
      </c>
      <c r="V792">
        <f t="shared" si="216"/>
        <v>0</v>
      </c>
      <c r="W792">
        <f>IF(ABS(V792)&gt;0,V792*(C792-A792),0)</f>
        <v>0</v>
      </c>
      <c r="X792">
        <f>SUM($W$34:W792)</f>
        <v>288.56979900000056</v>
      </c>
      <c r="Y792">
        <f>IF(P792="close",X792,0)</f>
        <v>0</v>
      </c>
      <c r="Z792">
        <f t="shared" si="217"/>
        <v>0</v>
      </c>
    </row>
    <row r="793" spans="1:26">
      <c r="A793">
        <v>118.2537554</v>
      </c>
      <c r="B793" s="2">
        <f t="shared" si="218"/>
        <v>-8.8051741586698228E-3</v>
      </c>
      <c r="C793">
        <v>121.7965715</v>
      </c>
      <c r="D793" s="3">
        <f t="shared" si="219"/>
        <v>-1.0155205189866219E-2</v>
      </c>
      <c r="E793" s="3">
        <f t="shared" si="202"/>
        <v>-8.0347699823997178E-3</v>
      </c>
      <c r="F793" s="3">
        <f>STDEV($E$3:E793)</f>
        <v>1.2689953707258259E-2</v>
      </c>
      <c r="G793" s="11">
        <f t="shared" si="208"/>
        <v>-0.63315991277447126</v>
      </c>
      <c r="H793" s="3">
        <f t="shared" si="203"/>
        <v>3.092538419510924E-4</v>
      </c>
      <c r="I793" s="5">
        <f t="shared" si="204"/>
        <v>0.27593878390528526</v>
      </c>
      <c r="J793" s="6">
        <f t="shared" si="205"/>
        <v>1.0441559451281109E-2</v>
      </c>
      <c r="K793" s="4">
        <f t="shared" si="206"/>
        <v>-2.1204352074665018E-3</v>
      </c>
      <c r="L793">
        <f t="shared" si="209"/>
        <v>-0.63315991277447126</v>
      </c>
      <c r="M793">
        <f>RSQ($D$3:D793,$B$3:B793)</f>
        <v>5.0928380566800414E-2</v>
      </c>
      <c r="N793">
        <v>761</v>
      </c>
      <c r="O793" t="str">
        <f t="shared" si="207"/>
        <v/>
      </c>
      <c r="P793" t="str">
        <f t="shared" si="211"/>
        <v/>
      </c>
      <c r="Q793">
        <f t="shared" si="212"/>
        <v>0</v>
      </c>
      <c r="R793">
        <f t="shared" si="213"/>
        <v>0</v>
      </c>
      <c r="S793">
        <f t="shared" si="214"/>
        <v>0</v>
      </c>
      <c r="T793">
        <f t="shared" si="215"/>
        <v>0</v>
      </c>
      <c r="U793">
        <f t="shared" si="210"/>
        <v>0</v>
      </c>
      <c r="V793">
        <f t="shared" si="216"/>
        <v>0</v>
      </c>
      <c r="W793">
        <f>IF(ABS(V793)&gt;0,V793*(C793-A793),0)</f>
        <v>0</v>
      </c>
      <c r="X793">
        <f>SUM($W$34:W793)</f>
        <v>288.56979900000056</v>
      </c>
      <c r="Y793">
        <f>IF(P793="close",X793,0)</f>
        <v>0</v>
      </c>
      <c r="Z793">
        <f t="shared" si="217"/>
        <v>0</v>
      </c>
    </row>
    <row r="794" spans="1:26">
      <c r="A794">
        <v>117.0633764</v>
      </c>
      <c r="B794" s="2">
        <f t="shared" si="218"/>
        <v>-1.0066310333853525E-2</v>
      </c>
      <c r="C794">
        <v>122.5760817</v>
      </c>
      <c r="D794" s="3">
        <f t="shared" si="219"/>
        <v>6.4000996941034937E-3</v>
      </c>
      <c r="E794" s="3">
        <f t="shared" si="202"/>
        <v>9.0694976779994337E-3</v>
      </c>
      <c r="F794" s="3">
        <f>STDEV($E$3:E794)</f>
        <v>1.2686054007684184E-2</v>
      </c>
      <c r="G794" s="11">
        <f t="shared" si="208"/>
        <v>0.7149187345809711</v>
      </c>
      <c r="H794" s="3">
        <f t="shared" si="203"/>
        <v>1.5503015467776526E-4</v>
      </c>
      <c r="I794" s="5">
        <f t="shared" si="204"/>
        <v>0.28058226350075921</v>
      </c>
      <c r="J794" s="6">
        <f t="shared" si="205"/>
        <v>1.0294958999918948E-2</v>
      </c>
      <c r="K794" s="4">
        <f t="shared" si="206"/>
        <v>-2.6693979838959396E-3</v>
      </c>
      <c r="L794">
        <f t="shared" si="209"/>
        <v>0.7149187345809711</v>
      </c>
      <c r="M794">
        <f>RSQ($D$3:D794,$B$3:B794)</f>
        <v>5.0641688757540881E-2</v>
      </c>
      <c r="N794">
        <v>762</v>
      </c>
      <c r="O794" t="str">
        <f t="shared" si="207"/>
        <v/>
      </c>
      <c r="P794" t="str">
        <f t="shared" si="211"/>
        <v/>
      </c>
      <c r="Q794">
        <f t="shared" si="212"/>
        <v>0</v>
      </c>
      <c r="R794">
        <f t="shared" si="213"/>
        <v>0</v>
      </c>
      <c r="S794">
        <f t="shared" si="214"/>
        <v>0</v>
      </c>
      <c r="T794">
        <f t="shared" si="215"/>
        <v>0</v>
      </c>
      <c r="U794">
        <f t="shared" si="210"/>
        <v>0</v>
      </c>
      <c r="V794">
        <f t="shared" si="216"/>
        <v>0</v>
      </c>
      <c r="W794">
        <f>IF(ABS(V794)&gt;0,V794*(C794-A794),0)</f>
        <v>0</v>
      </c>
      <c r="X794">
        <f>SUM($W$34:W794)</f>
        <v>288.56979900000056</v>
      </c>
      <c r="Y794">
        <f>IF(P794="close",X794,0)</f>
        <v>0</v>
      </c>
      <c r="Z794">
        <f t="shared" si="217"/>
        <v>0</v>
      </c>
    </row>
    <row r="795" spans="1:26">
      <c r="A795">
        <v>118.50622660000001</v>
      </c>
      <c r="B795" s="2">
        <f t="shared" si="218"/>
        <v>1.2325376598312515E-2</v>
      </c>
      <c r="C795">
        <v>126.95756729999999</v>
      </c>
      <c r="D795" s="3">
        <f t="shared" si="219"/>
        <v>3.5745029040196434E-2</v>
      </c>
      <c r="E795" s="3">
        <f t="shared" si="202"/>
        <v>3.0261815641208938E-2</v>
      </c>
      <c r="F795" s="3">
        <f>STDEV($E$3:E795)</f>
        <v>1.2723571239292884E-2</v>
      </c>
      <c r="G795" s="11">
        <f t="shared" si="208"/>
        <v>2.3784058007043272</v>
      </c>
      <c r="H795" s="3">
        <f t="shared" si="203"/>
        <v>9.7870611608965848E-4</v>
      </c>
      <c r="I795" s="5">
        <f t="shared" si="204"/>
        <v>0.36546609728051266</v>
      </c>
      <c r="J795" s="6">
        <f t="shared" si="205"/>
        <v>1.2150307287601603E-2</v>
      </c>
      <c r="K795" s="4">
        <f t="shared" si="206"/>
        <v>5.4832133989874948E-3</v>
      </c>
      <c r="L795">
        <f t="shared" si="209"/>
        <v>2.3784058007043272</v>
      </c>
      <c r="M795">
        <f>RSQ($D$3:D795,$B$3:B795)</f>
        <v>5.1652173944798839E-2</v>
      </c>
      <c r="N795">
        <v>763</v>
      </c>
      <c r="O795" t="str">
        <f t="shared" si="207"/>
        <v>sellY</v>
      </c>
      <c r="P795" t="str">
        <f t="shared" si="211"/>
        <v/>
      </c>
      <c r="Q795">
        <f t="shared" si="212"/>
        <v>15</v>
      </c>
      <c r="R795">
        <f t="shared" si="213"/>
        <v>5</v>
      </c>
      <c r="S795">
        <f t="shared" si="214"/>
        <v>-15</v>
      </c>
      <c r="T795">
        <f t="shared" si="215"/>
        <v>-5</v>
      </c>
      <c r="U795">
        <f t="shared" si="210"/>
        <v>30</v>
      </c>
      <c r="V795">
        <f t="shared" si="216"/>
        <v>15</v>
      </c>
      <c r="W795">
        <f>IF(ABS(V795)&gt;0,V795*(C795-A795),0)</f>
        <v>126.77011049999983</v>
      </c>
      <c r="X795">
        <f>SUM($W$34:W795)</f>
        <v>415.33990950000037</v>
      </c>
      <c r="Y795">
        <f>IF(P795="close",X795,0)</f>
        <v>0</v>
      </c>
      <c r="Z795">
        <f t="shared" si="217"/>
        <v>30</v>
      </c>
    </row>
    <row r="796" spans="1:26">
      <c r="A796">
        <v>119.4513128</v>
      </c>
      <c r="B796" s="2">
        <f t="shared" si="218"/>
        <v>7.9749919233357107E-3</v>
      </c>
      <c r="C796">
        <v>128.7407345</v>
      </c>
      <c r="D796" s="3">
        <f t="shared" si="219"/>
        <v>1.4045379396616781E-2</v>
      </c>
      <c r="E796" s="3">
        <f t="shared" si="202"/>
        <v>9.7185608694068497E-3</v>
      </c>
      <c r="F796" s="3">
        <f>STDEV($E$3:E796)</f>
        <v>1.2720207335700746E-2</v>
      </c>
      <c r="G796" s="11">
        <f t="shared" si="208"/>
        <v>0.76402535060341159</v>
      </c>
      <c r="H796" s="3">
        <f t="shared" si="203"/>
        <v>1.1581689565086876E-3</v>
      </c>
      <c r="I796" s="5">
        <f t="shared" si="204"/>
        <v>0.39732323257023294</v>
      </c>
      <c r="J796" s="6">
        <f t="shared" si="205"/>
        <v>1.2325106511052219E-2</v>
      </c>
      <c r="K796" s="4">
        <f t="shared" si="206"/>
        <v>4.3268185272099316E-3</v>
      </c>
      <c r="L796">
        <f t="shared" si="209"/>
        <v>0.76402535060341159</v>
      </c>
      <c r="M796">
        <f>RSQ($D$3:D796,$B$3:B796)</f>
        <v>5.1934972782252765E-2</v>
      </c>
      <c r="N796">
        <v>764</v>
      </c>
      <c r="O796" t="str">
        <f t="shared" si="207"/>
        <v/>
      </c>
      <c r="P796" t="str">
        <f t="shared" si="211"/>
        <v>sellhold</v>
      </c>
      <c r="Q796">
        <f t="shared" si="212"/>
        <v>15</v>
      </c>
      <c r="R796">
        <f t="shared" si="213"/>
        <v>0</v>
      </c>
      <c r="S796">
        <f t="shared" si="214"/>
        <v>-15</v>
      </c>
      <c r="T796">
        <f t="shared" si="215"/>
        <v>0</v>
      </c>
      <c r="U796">
        <f t="shared" si="210"/>
        <v>30</v>
      </c>
      <c r="V796">
        <f t="shared" si="216"/>
        <v>0</v>
      </c>
      <c r="W796">
        <f>IF(ABS(V796)&gt;0,V796*(C796-A796),0)</f>
        <v>0</v>
      </c>
      <c r="X796">
        <f>SUM($W$34:W796)</f>
        <v>415.33990950000037</v>
      </c>
      <c r="Y796">
        <f>IF(P796="close",X796,0)</f>
        <v>0</v>
      </c>
      <c r="Z796">
        <f t="shared" si="217"/>
        <v>0</v>
      </c>
    </row>
    <row r="797" spans="1:26">
      <c r="A797">
        <v>119.9315754</v>
      </c>
      <c r="B797" s="2">
        <f t="shared" si="218"/>
        <v>4.02057196980428E-3</v>
      </c>
      <c r="C797">
        <v>128.6335129</v>
      </c>
      <c r="D797" s="3">
        <f t="shared" si="219"/>
        <v>-8.3284906223680575E-4</v>
      </c>
      <c r="E797" s="3">
        <f t="shared" si="202"/>
        <v>-3.2297210197577363E-3</v>
      </c>
      <c r="F797" s="3">
        <f>STDEV($E$3:E797)</f>
        <v>1.2712719811400063E-2</v>
      </c>
      <c r="G797" s="11">
        <f t="shared" si="208"/>
        <v>-0.25405429110940536</v>
      </c>
      <c r="H797" s="3">
        <f t="shared" si="203"/>
        <v>7.0149717097917172E-4</v>
      </c>
      <c r="I797" s="5">
        <f t="shared" si="204"/>
        <v>0.4216750251642154</v>
      </c>
      <c r="J797" s="6">
        <f t="shared" si="205"/>
        <v>1.2314116568405132E-2</v>
      </c>
      <c r="K797" s="4">
        <f t="shared" si="206"/>
        <v>2.3968719575209307E-3</v>
      </c>
      <c r="L797">
        <f t="shared" si="209"/>
        <v>-0.25405429110940536</v>
      </c>
      <c r="M797">
        <f>RSQ($D$3:D797,$B$3:B797)</f>
        <v>5.1911377160491046E-2</v>
      </c>
      <c r="N797">
        <v>765</v>
      </c>
      <c r="O797" t="str">
        <f t="shared" si="207"/>
        <v/>
      </c>
      <c r="P797" t="str">
        <f t="shared" si="211"/>
        <v>close</v>
      </c>
      <c r="Q797">
        <f t="shared" si="212"/>
        <v>0</v>
      </c>
      <c r="R797">
        <f t="shared" si="213"/>
        <v>0</v>
      </c>
      <c r="S797">
        <f t="shared" si="214"/>
        <v>0</v>
      </c>
      <c r="T797">
        <f t="shared" si="215"/>
        <v>0</v>
      </c>
      <c r="U797">
        <f t="shared" si="210"/>
        <v>0</v>
      </c>
      <c r="V797">
        <f t="shared" si="216"/>
        <v>-15</v>
      </c>
      <c r="W797">
        <f>IF(ABS(V797)&gt;0,V797*(C797-A797),0)</f>
        <v>-130.52906250000001</v>
      </c>
      <c r="X797">
        <f>SUM($W$34:W797)</f>
        <v>284.81084700000036</v>
      </c>
      <c r="Y797">
        <f>IF(P797="close",X797,0)</f>
        <v>284.81084700000036</v>
      </c>
      <c r="Z797">
        <f t="shared" si="217"/>
        <v>30</v>
      </c>
    </row>
    <row r="798" spans="1:26">
      <c r="A798">
        <v>119.4295474</v>
      </c>
      <c r="B798" s="2">
        <f t="shared" si="218"/>
        <v>-4.1859535182925288E-3</v>
      </c>
      <c r="C798">
        <v>129.199196</v>
      </c>
      <c r="D798" s="3">
        <f t="shared" si="219"/>
        <v>4.3976339232822204E-3</v>
      </c>
      <c r="E798" s="3">
        <f t="shared" si="202"/>
        <v>4.9110252391906094E-3</v>
      </c>
      <c r="F798" s="3">
        <f>STDEV($E$3:E798)</f>
        <v>1.2705902447196247E-2</v>
      </c>
      <c r="G798" s="11">
        <f t="shared" si="208"/>
        <v>0.38651526403575553</v>
      </c>
      <c r="H798" s="3">
        <f t="shared" si="203"/>
        <v>1.2859067580387664E-3</v>
      </c>
      <c r="I798" s="5">
        <f t="shared" si="204"/>
        <v>0.42984186663427115</v>
      </c>
      <c r="J798" s="6">
        <f t="shared" si="205"/>
        <v>1.2160272002054983E-2</v>
      </c>
      <c r="K798" s="4">
        <f t="shared" si="206"/>
        <v>-5.1339131590838884E-4</v>
      </c>
      <c r="L798">
        <f t="shared" si="209"/>
        <v>0.38651526403575553</v>
      </c>
      <c r="M798">
        <f>RSQ($D$3:D798,$B$3:B798)</f>
        <v>5.1831786636483669E-2</v>
      </c>
      <c r="N798">
        <v>766</v>
      </c>
      <c r="O798" t="str">
        <f t="shared" si="207"/>
        <v/>
      </c>
      <c r="P798" t="str">
        <f t="shared" si="211"/>
        <v/>
      </c>
      <c r="Q798">
        <f t="shared" si="212"/>
        <v>0</v>
      </c>
      <c r="R798">
        <f t="shared" si="213"/>
        <v>0</v>
      </c>
      <c r="S798">
        <f t="shared" si="214"/>
        <v>0</v>
      </c>
      <c r="T798">
        <f t="shared" si="215"/>
        <v>0</v>
      </c>
      <c r="U798">
        <f t="shared" si="210"/>
        <v>0</v>
      </c>
      <c r="V798">
        <f t="shared" si="216"/>
        <v>0</v>
      </c>
      <c r="W798">
        <f>IF(ABS(V798)&gt;0,V798*(C798-A798),0)</f>
        <v>0</v>
      </c>
      <c r="X798">
        <f>SUM($W$34:W798)</f>
        <v>284.81084700000036</v>
      </c>
      <c r="Y798">
        <f>IF(P798="close",X798,0)</f>
        <v>0</v>
      </c>
      <c r="Z798">
        <f t="shared" si="217"/>
        <v>0</v>
      </c>
    </row>
    <row r="799" spans="1:26">
      <c r="A799">
        <v>117.2619122</v>
      </c>
      <c r="B799" s="2">
        <f t="shared" si="218"/>
        <v>-1.8149907181177229E-2</v>
      </c>
      <c r="C799">
        <v>129.3409068</v>
      </c>
      <c r="D799" s="3">
        <f t="shared" si="219"/>
        <v>1.0968396428720692E-3</v>
      </c>
      <c r="E799" s="3">
        <f t="shared" si="202"/>
        <v>6.0325380978872222E-3</v>
      </c>
      <c r="F799" s="3">
        <f>STDEV($E$3:E799)</f>
        <v>1.2699698529425334E-2</v>
      </c>
      <c r="G799" s="11">
        <f t="shared" si="208"/>
        <v>0.47501427564676191</v>
      </c>
      <c r="H799" s="3">
        <f t="shared" si="203"/>
        <v>1.8069754959277602E-3</v>
      </c>
      <c r="I799" s="5">
        <f t="shared" si="204"/>
        <v>0.37149908722043246</v>
      </c>
      <c r="J799" s="6">
        <f t="shared" si="205"/>
        <v>1.1943036528946196E-2</v>
      </c>
      <c r="K799" s="4">
        <f t="shared" si="206"/>
        <v>-4.9356984550151528E-3</v>
      </c>
      <c r="L799">
        <f t="shared" si="209"/>
        <v>0.47501427564676191</v>
      </c>
      <c r="M799">
        <f>RSQ($D$3:D799,$B$3:B799)</f>
        <v>5.1630679648999284E-2</v>
      </c>
      <c r="N799">
        <v>767</v>
      </c>
      <c r="O799" t="str">
        <f t="shared" si="207"/>
        <v/>
      </c>
      <c r="P799" t="str">
        <f t="shared" si="211"/>
        <v/>
      </c>
      <c r="Q799">
        <f t="shared" si="212"/>
        <v>0</v>
      </c>
      <c r="R799">
        <f t="shared" si="213"/>
        <v>0</v>
      </c>
      <c r="S799">
        <f t="shared" si="214"/>
        <v>0</v>
      </c>
      <c r="T799">
        <f t="shared" si="215"/>
        <v>0</v>
      </c>
      <c r="U799">
        <f t="shared" si="210"/>
        <v>0</v>
      </c>
      <c r="V799">
        <f t="shared" si="216"/>
        <v>0</v>
      </c>
      <c r="W799">
        <f>IF(ABS(V799)&gt;0,V799*(C799-A799),0)</f>
        <v>0</v>
      </c>
      <c r="X799">
        <f>SUM($W$34:W799)</f>
        <v>284.81084700000036</v>
      </c>
      <c r="Y799">
        <f>IF(P799="close",X799,0)</f>
        <v>0</v>
      </c>
      <c r="Z799">
        <f t="shared" si="217"/>
        <v>0</v>
      </c>
    </row>
    <row r="800" spans="1:26">
      <c r="A800">
        <v>117.8668393</v>
      </c>
      <c r="B800" s="2">
        <f t="shared" si="218"/>
        <v>5.1587688504366519E-3</v>
      </c>
      <c r="C800">
        <v>129.65513720000001</v>
      </c>
      <c r="D800" s="3">
        <f t="shared" si="219"/>
        <v>2.4294742303446861E-3</v>
      </c>
      <c r="E800" s="3">
        <f t="shared" si="202"/>
        <v>-1.55687413524099E-3</v>
      </c>
      <c r="F800" s="3">
        <f>STDEV($E$3:E800)</f>
        <v>1.2691854421603931E-2</v>
      </c>
      <c r="G800" s="11">
        <f t="shared" si="208"/>
        <v>-0.12266719137519388</v>
      </c>
      <c r="H800" s="3">
        <f t="shared" si="203"/>
        <v>2.2952023628448766E-3</v>
      </c>
      <c r="I800" s="5">
        <f t="shared" si="204"/>
        <v>0.32781968949774842</v>
      </c>
      <c r="J800" s="6">
        <f t="shared" si="205"/>
        <v>1.14853509382072E-2</v>
      </c>
      <c r="K800" s="4">
        <f t="shared" si="206"/>
        <v>3.9863483655856761E-3</v>
      </c>
      <c r="L800">
        <f t="shared" si="209"/>
        <v>-0.12266719137519388</v>
      </c>
      <c r="M800">
        <f>RSQ($D$3:D800,$B$3:B800)</f>
        <v>5.1653711451996286E-2</v>
      </c>
      <c r="N800">
        <v>768</v>
      </c>
      <c r="O800" t="str">
        <f t="shared" si="207"/>
        <v/>
      </c>
      <c r="P800" t="str">
        <f t="shared" si="211"/>
        <v/>
      </c>
      <c r="Q800">
        <f t="shared" si="212"/>
        <v>0</v>
      </c>
      <c r="R800">
        <f t="shared" si="213"/>
        <v>0</v>
      </c>
      <c r="S800">
        <f t="shared" si="214"/>
        <v>0</v>
      </c>
      <c r="T800">
        <f t="shared" si="215"/>
        <v>0</v>
      </c>
      <c r="U800">
        <f t="shared" si="210"/>
        <v>0</v>
      </c>
      <c r="V800">
        <f t="shared" si="216"/>
        <v>0</v>
      </c>
      <c r="W800">
        <f>IF(ABS(V800)&gt;0,V800*(C800-A800),0)</f>
        <v>0</v>
      </c>
      <c r="X800">
        <f>SUM($W$34:W800)</f>
        <v>284.81084700000036</v>
      </c>
      <c r="Y800">
        <f>IF(P800="close",X800,0)</f>
        <v>0</v>
      </c>
      <c r="Z800">
        <f t="shared" si="217"/>
        <v>0</v>
      </c>
    </row>
    <row r="801" spans="1:26">
      <c r="A801">
        <v>118.33717559999999</v>
      </c>
      <c r="B801" s="2">
        <f t="shared" si="218"/>
        <v>3.9904039405254466E-3</v>
      </c>
      <c r="C801">
        <v>130.30967269999999</v>
      </c>
      <c r="D801" s="3">
        <f t="shared" si="219"/>
        <v>5.0482804934317725E-3</v>
      </c>
      <c r="E801" s="3">
        <f t="shared" ref="E801:E864" si="220">D801-K801</f>
        <v>1.2873297929515064E-3</v>
      </c>
      <c r="F801" s="3">
        <f>STDEV($E$3:E801)</f>
        <v>1.2683976884921082E-2</v>
      </c>
      <c r="G801" s="11">
        <f t="shared" si="208"/>
        <v>0.10149260004422626</v>
      </c>
      <c r="H801" s="3">
        <f t="shared" ref="H801:H864" si="221">yint(B772:B801,D772:D801)</f>
        <v>2.4758781630415346E-3</v>
      </c>
      <c r="I801" s="5">
        <f t="shared" ref="I801:I864" si="222">MyReg(B772:B801,D772:D801)</f>
        <v>0.32204071482284979</v>
      </c>
      <c r="J801" s="6">
        <f t="shared" ref="J801:J864" si="223">STDEV(D772:D801)</f>
        <v>1.1440150301463987E-2</v>
      </c>
      <c r="K801" s="4">
        <f t="shared" ref="K801:K864" si="224">H801+B801*I801</f>
        <v>3.7609507004802661E-3</v>
      </c>
      <c r="L801">
        <f t="shared" si="209"/>
        <v>0.10149260004422626</v>
      </c>
      <c r="M801">
        <f>RSQ($D$3:D801,$B$3:B801)</f>
        <v>5.1701355401737085E-2</v>
      </c>
      <c r="N801">
        <v>769</v>
      </c>
      <c r="O801" t="str">
        <f t="shared" ref="O801:O864" si="225">IF(L801&gt;1.5,"sellY",IF(L801&lt;-1.5,"buyY",""))</f>
        <v/>
      </c>
      <c r="P801" t="str">
        <f t="shared" si="211"/>
        <v/>
      </c>
      <c r="Q801">
        <f t="shared" si="212"/>
        <v>0</v>
      </c>
      <c r="R801">
        <f t="shared" si="213"/>
        <v>0</v>
      </c>
      <c r="S801">
        <f t="shared" si="214"/>
        <v>0</v>
      </c>
      <c r="T801">
        <f t="shared" si="215"/>
        <v>0</v>
      </c>
      <c r="U801">
        <f t="shared" si="210"/>
        <v>0</v>
      </c>
      <c r="V801">
        <f t="shared" si="216"/>
        <v>0</v>
      </c>
      <c r="W801">
        <f>IF(ABS(V801)&gt;0,V801*(C801-A801),0)</f>
        <v>0</v>
      </c>
      <c r="X801">
        <f>SUM($W$34:W801)</f>
        <v>284.81084700000036</v>
      </c>
      <c r="Y801">
        <f>IF(P801="close",X801,0)</f>
        <v>0</v>
      </c>
      <c r="Z801">
        <f t="shared" si="217"/>
        <v>0</v>
      </c>
    </row>
    <row r="802" spans="1:26">
      <c r="A802">
        <v>116.4777892</v>
      </c>
      <c r="B802" s="2">
        <f t="shared" si="218"/>
        <v>-1.5712614320668231E-2</v>
      </c>
      <c r="C802">
        <v>129.52051220000001</v>
      </c>
      <c r="D802" s="3">
        <f t="shared" si="219"/>
        <v>-6.0560393073566515E-3</v>
      </c>
      <c r="E802" s="3">
        <f t="shared" si="220"/>
        <v>-3.2306976593055145E-3</v>
      </c>
      <c r="F802" s="3">
        <f>STDEV($E$3:E802)</f>
        <v>1.2676563659210485E-2</v>
      </c>
      <c r="G802" s="11">
        <f t="shared" ref="G802:G865" si="226">E802/F802</f>
        <v>-0.25485594883264501</v>
      </c>
      <c r="H802" s="3">
        <f t="shared" si="221"/>
        <v>2.6729406145064162E-3</v>
      </c>
      <c r="I802" s="5">
        <f t="shared" si="222"/>
        <v>0.34992790826190917</v>
      </c>
      <c r="J802" s="6">
        <f t="shared" si="223"/>
        <v>1.1431426003857463E-2</v>
      </c>
      <c r="K802" s="4">
        <f t="shared" si="224"/>
        <v>-2.8253416480511369E-3</v>
      </c>
      <c r="L802">
        <f t="shared" ref="L802:L865" si="227">(D802-K802)/F802</f>
        <v>-0.25485594883264501</v>
      </c>
      <c r="M802">
        <f>RSQ($D$3:D802,$B$3:B802)</f>
        <v>5.1941304249571461E-2</v>
      </c>
      <c r="N802">
        <v>770</v>
      </c>
      <c r="O802" t="str">
        <f t="shared" si="225"/>
        <v/>
      </c>
      <c r="P802" t="str">
        <f t="shared" si="211"/>
        <v/>
      </c>
      <c r="Q802">
        <f t="shared" si="212"/>
        <v>0</v>
      </c>
      <c r="R802">
        <f t="shared" si="213"/>
        <v>0</v>
      </c>
      <c r="S802">
        <f t="shared" si="214"/>
        <v>0</v>
      </c>
      <c r="T802">
        <f t="shared" si="215"/>
        <v>0</v>
      </c>
      <c r="U802">
        <f t="shared" ref="U802:U865" si="228">ABS(Q802)+ABS(S802)</f>
        <v>0</v>
      </c>
      <c r="V802">
        <f t="shared" si="216"/>
        <v>0</v>
      </c>
      <c r="W802">
        <f>IF(ABS(V802)&gt;0,V802*(C802-A802),0)</f>
        <v>0</v>
      </c>
      <c r="X802">
        <f>SUM($W$34:W802)</f>
        <v>284.81084700000036</v>
      </c>
      <c r="Y802">
        <f>IF(P802="close",X802,0)</f>
        <v>0</v>
      </c>
      <c r="Z802">
        <f t="shared" si="217"/>
        <v>0</v>
      </c>
    </row>
    <row r="803" spans="1:26">
      <c r="A803">
        <v>117.3610492</v>
      </c>
      <c r="B803" s="2">
        <f t="shared" si="218"/>
        <v>7.5830766197268517E-3</v>
      </c>
      <c r="C803">
        <v>129.33986469999999</v>
      </c>
      <c r="D803" s="3">
        <f t="shared" si="219"/>
        <v>-1.394740469533292E-3</v>
      </c>
      <c r="E803" s="3">
        <f t="shared" si="220"/>
        <v>-6.9988810709260005E-3</v>
      </c>
      <c r="F803" s="3">
        <f>STDEV($E$3:E803)</f>
        <v>1.2671074876420177E-2</v>
      </c>
      <c r="G803" s="11">
        <f t="shared" si="226"/>
        <v>-0.55235101514160723</v>
      </c>
      <c r="H803" s="3">
        <f t="shared" si="221"/>
        <v>3.0617154915745909E-3</v>
      </c>
      <c r="I803" s="5">
        <f t="shared" si="222"/>
        <v>0.33527619953149013</v>
      </c>
      <c r="J803" s="6">
        <f t="shared" si="223"/>
        <v>1.0967882212546336E-2</v>
      </c>
      <c r="K803" s="4">
        <f t="shared" si="224"/>
        <v>5.6041406013927087E-3</v>
      </c>
      <c r="L803">
        <f t="shared" si="227"/>
        <v>-0.55235101514160723</v>
      </c>
      <c r="M803">
        <f>RSQ($D$3:D803,$B$3:B803)</f>
        <v>5.1868126714656321E-2</v>
      </c>
      <c r="N803">
        <v>771</v>
      </c>
      <c r="O803" t="str">
        <f t="shared" si="225"/>
        <v/>
      </c>
      <c r="P803" t="str">
        <f t="shared" ref="P803:P866" si="229">IF(AND(OR(O802="sellY",P802="sellhold"),L803&gt;0.5),"sellhold",IF(AND(OR(O802="sellY",P802="sellhold"),L803&lt;0.5,O803&lt;&gt;"buyY"),"close",IF(AND(OR(O802="sellY",P802="sellhold"),L803&lt;0.5,O803="buyY"),"close&amp;buy",IF(AND(OR(O802="buyY",P802="buyhold"),L803&lt;-0.5),"buyhold",IF(AND(OR(O802="buyY",P802="buyhold"),L803&gt;-0.5,O803&lt;&gt;"sellY"),"close",IF(AND(OR(O802="buyY",P802="buyhold"),L803&gt;-0.5,O803="sellY"),"close&amp;sell",""))))))</f>
        <v/>
      </c>
      <c r="Q803">
        <f t="shared" ref="Q803:Q866" si="230">IF(O803="sellY",MAX(10+R803,Q802),IF(O803="buyY",MIN(-10+R803,Q802),IF(P803="sellhold",Q802+R803,IF(P803="buyhold",Q802+R803,0))))</f>
        <v>0</v>
      </c>
      <c r="R803">
        <f t="shared" ref="R803:R866" si="231">IF(AND(L803&gt;2.5,Q802&lt;15),10,IF(AND(L803&gt;2,Q802&lt;15),5,IF(AND(L803&lt;-2.5,Q802&gt;-15),-10,IF(AND(L803&lt;-2,Q802&gt;-15),-5,0))))</f>
        <v>0</v>
      </c>
      <c r="S803">
        <f t="shared" ref="S803:S866" si="232">IF(O803="sellY",MIN(-10+T803,S802),IF(O803="buyY",MAX(10+T803,S802),IF(P803="sellhold",S802+T803,IF(P803="buyhold",S802+T803,0))))</f>
        <v>0</v>
      </c>
      <c r="T803">
        <f t="shared" ref="T803:T866" si="233">IF(AND(L803&gt;2.5,Q802&lt;15),-10,IF(AND(L803&gt;2,Q802&lt;15),-5,IF(AND(L803&lt;-2.5,Q802&gt;-15),10,IF(AND(L803&lt;-2,Q802&gt;-15),5,0))))</f>
        <v>0</v>
      </c>
      <c r="U803">
        <f t="shared" si="228"/>
        <v>0</v>
      </c>
      <c r="V803">
        <f t="shared" ref="V803:V866" si="234">Q803-Q802</f>
        <v>0</v>
      </c>
      <c r="W803">
        <f>IF(ABS(V803)&gt;0,V803*(C803-A803),0)</f>
        <v>0</v>
      </c>
      <c r="X803">
        <f>SUM($W$34:W803)</f>
        <v>284.81084700000036</v>
      </c>
      <c r="Y803">
        <f>IF(P803="close",X803,0)</f>
        <v>0</v>
      </c>
      <c r="Z803">
        <f t="shared" si="217"/>
        <v>0</v>
      </c>
    </row>
    <row r="804" spans="1:26">
      <c r="A804">
        <v>118.82081410000001</v>
      </c>
      <c r="B804" s="2">
        <f t="shared" si="218"/>
        <v>1.2438240028958521E-2</v>
      </c>
      <c r="C804">
        <v>127.88391729999999</v>
      </c>
      <c r="D804" s="3">
        <f t="shared" si="219"/>
        <v>-1.1256756788612904E-2</v>
      </c>
      <c r="E804" s="3">
        <f t="shared" si="220"/>
        <v>-1.7706144202775172E-2</v>
      </c>
      <c r="F804" s="3">
        <f>STDEV($E$3:E804)</f>
        <v>1.2678631427072767E-2</v>
      </c>
      <c r="G804" s="11">
        <f t="shared" si="226"/>
        <v>-1.3965343424186243</v>
      </c>
      <c r="H804" s="3">
        <f t="shared" si="221"/>
        <v>2.6199837942756763E-3</v>
      </c>
      <c r="I804" s="5">
        <f t="shared" si="222"/>
        <v>0.30787342992023231</v>
      </c>
      <c r="J804" s="6">
        <f t="shared" si="223"/>
        <v>1.1264861267467971E-2</v>
      </c>
      <c r="K804" s="4">
        <f t="shared" si="224"/>
        <v>6.4493874141622661E-3</v>
      </c>
      <c r="L804">
        <f t="shared" si="227"/>
        <v>-1.3965343424186243</v>
      </c>
      <c r="M804">
        <f>RSQ($D$3:D804,$B$3:B804)</f>
        <v>5.1243647815181897E-2</v>
      </c>
      <c r="N804">
        <v>772</v>
      </c>
      <c r="O804" t="str">
        <f t="shared" si="225"/>
        <v/>
      </c>
      <c r="P804" t="str">
        <f t="shared" si="229"/>
        <v/>
      </c>
      <c r="Q804">
        <f t="shared" si="230"/>
        <v>0</v>
      </c>
      <c r="R804">
        <f t="shared" si="231"/>
        <v>0</v>
      </c>
      <c r="S804">
        <f t="shared" si="232"/>
        <v>0</v>
      </c>
      <c r="T804">
        <f t="shared" si="233"/>
        <v>0</v>
      </c>
      <c r="U804">
        <f t="shared" si="228"/>
        <v>0</v>
      </c>
      <c r="V804">
        <f t="shared" si="234"/>
        <v>0</v>
      </c>
      <c r="W804">
        <f>IF(ABS(V804)&gt;0,V804*(C804-A804),0)</f>
        <v>0</v>
      </c>
      <c r="X804">
        <f>SUM($W$34:W804)</f>
        <v>284.81084700000036</v>
      </c>
      <c r="Y804">
        <f>IF(P804="close",X804,0)</f>
        <v>0</v>
      </c>
      <c r="Z804">
        <f t="shared" ref="Z804:Z867" si="235">ABS(U804-U803)</f>
        <v>0</v>
      </c>
    </row>
    <row r="805" spans="1:26">
      <c r="A805">
        <v>118.5950483</v>
      </c>
      <c r="B805" s="2">
        <f t="shared" si="218"/>
        <v>-1.9000526272274117E-3</v>
      </c>
      <c r="C805">
        <v>126.8926254</v>
      </c>
      <c r="D805" s="3">
        <f t="shared" si="219"/>
        <v>-7.7514977717999039E-3</v>
      </c>
      <c r="E805" s="3">
        <f t="shared" si="220"/>
        <v>-8.628085766260651E-3</v>
      </c>
      <c r="F805" s="3">
        <f>STDEV($E$3:E805)</f>
        <v>1.2674384615419899E-2</v>
      </c>
      <c r="G805" s="11">
        <f t="shared" si="226"/>
        <v>-0.68074987686294108</v>
      </c>
      <c r="H805" s="3">
        <f t="shared" si="221"/>
        <v>1.502072505277344E-3</v>
      </c>
      <c r="I805" s="5">
        <f t="shared" si="222"/>
        <v>0.32919325594118654</v>
      </c>
      <c r="J805" s="6">
        <f t="shared" si="223"/>
        <v>1.0624009411418923E-2</v>
      </c>
      <c r="K805" s="4">
        <f t="shared" si="224"/>
        <v>8.7658799446074678E-4</v>
      </c>
      <c r="L805">
        <f t="shared" si="227"/>
        <v>-0.68074987686294108</v>
      </c>
      <c r="M805">
        <f>RSQ($D$3:D805,$B$3:B805)</f>
        <v>5.128097036047486E-2</v>
      </c>
      <c r="N805">
        <v>773</v>
      </c>
      <c r="O805" t="str">
        <f t="shared" si="225"/>
        <v/>
      </c>
      <c r="P805" t="str">
        <f t="shared" si="229"/>
        <v/>
      </c>
      <c r="Q805">
        <f t="shared" si="230"/>
        <v>0</v>
      </c>
      <c r="R805">
        <f t="shared" si="231"/>
        <v>0</v>
      </c>
      <c r="S805">
        <f t="shared" si="232"/>
        <v>0</v>
      </c>
      <c r="T805">
        <f t="shared" si="233"/>
        <v>0</v>
      </c>
      <c r="U805">
        <f t="shared" si="228"/>
        <v>0</v>
      </c>
      <c r="V805">
        <f t="shared" si="234"/>
        <v>0</v>
      </c>
      <c r="W805">
        <f>IF(ABS(V805)&gt;0,V805*(C805-A805),0)</f>
        <v>0</v>
      </c>
      <c r="X805">
        <f>SUM($W$34:W805)</f>
        <v>284.81084700000036</v>
      </c>
      <c r="Y805">
        <f>IF(P805="close",X805,0)</f>
        <v>0</v>
      </c>
      <c r="Z805">
        <f t="shared" si="235"/>
        <v>0</v>
      </c>
    </row>
    <row r="806" spans="1:26">
      <c r="A806">
        <v>116.5627884</v>
      </c>
      <c r="B806" s="2">
        <f t="shared" si="218"/>
        <v>-1.7136127765293888E-2</v>
      </c>
      <c r="C806">
        <v>126.5395132</v>
      </c>
      <c r="D806" s="3">
        <f t="shared" si="219"/>
        <v>-2.7827637649303315E-3</v>
      </c>
      <c r="E806" s="3">
        <f t="shared" si="220"/>
        <v>1.6420156585927074E-3</v>
      </c>
      <c r="F806" s="3">
        <f>STDEV($E$3:E806)</f>
        <v>1.2666623946882805E-2</v>
      </c>
      <c r="G806" s="11">
        <f t="shared" si="226"/>
        <v>0.12963325235504441</v>
      </c>
      <c r="H806" s="3">
        <f t="shared" si="221"/>
        <v>1.3588123774061853E-3</v>
      </c>
      <c r="I806" s="5">
        <f t="shared" si="222"/>
        <v>0.33750867641421523</v>
      </c>
      <c r="J806" s="6">
        <f t="shared" si="223"/>
        <v>1.0654754904945753E-2</v>
      </c>
      <c r="K806" s="4">
        <f t="shared" si="224"/>
        <v>-4.4247794235230389E-3</v>
      </c>
      <c r="L806">
        <f t="shared" si="227"/>
        <v>0.12963325235504441</v>
      </c>
      <c r="M806">
        <f>RSQ($D$3:D806,$B$3:B806)</f>
        <v>5.133744802496485E-2</v>
      </c>
      <c r="N806">
        <v>774</v>
      </c>
      <c r="O806" t="str">
        <f t="shared" si="225"/>
        <v/>
      </c>
      <c r="P806" t="str">
        <f t="shared" si="229"/>
        <v/>
      </c>
      <c r="Q806">
        <f t="shared" si="230"/>
        <v>0</v>
      </c>
      <c r="R806">
        <f t="shared" si="231"/>
        <v>0</v>
      </c>
      <c r="S806">
        <f t="shared" si="232"/>
        <v>0</v>
      </c>
      <c r="T806">
        <f t="shared" si="233"/>
        <v>0</v>
      </c>
      <c r="U806">
        <f t="shared" si="228"/>
        <v>0</v>
      </c>
      <c r="V806">
        <f t="shared" si="234"/>
        <v>0</v>
      </c>
      <c r="W806">
        <f>IF(ABS(V806)&gt;0,V806*(C806-A806),0)</f>
        <v>0</v>
      </c>
      <c r="X806">
        <f>SUM($W$34:W806)</f>
        <v>284.81084700000036</v>
      </c>
      <c r="Y806">
        <f>IF(P806="close",X806,0)</f>
        <v>0</v>
      </c>
      <c r="Z806">
        <f t="shared" si="235"/>
        <v>0</v>
      </c>
    </row>
    <row r="807" spans="1:26">
      <c r="A807">
        <v>118.42932589999999</v>
      </c>
      <c r="B807" s="2">
        <f t="shared" si="218"/>
        <v>1.6013150728641908E-2</v>
      </c>
      <c r="C807">
        <v>125.81983820000001</v>
      </c>
      <c r="D807" s="3">
        <f t="shared" si="219"/>
        <v>-5.6873539481894827E-3</v>
      </c>
      <c r="E807" s="3">
        <f t="shared" si="220"/>
        <v>-1.2383469741065542E-2</v>
      </c>
      <c r="F807" s="3">
        <f>STDEV($E$3:E807)</f>
        <v>1.2666258998114773E-2</v>
      </c>
      <c r="G807" s="11">
        <f t="shared" si="226"/>
        <v>-0.97767381378421825</v>
      </c>
      <c r="H807" s="3">
        <f t="shared" si="221"/>
        <v>1.3802811213861424E-3</v>
      </c>
      <c r="I807" s="5">
        <f t="shared" si="222"/>
        <v>0.33196681662289945</v>
      </c>
      <c r="J807" s="6">
        <f t="shared" si="223"/>
        <v>1.0625260606850125E-2</v>
      </c>
      <c r="K807" s="4">
        <f t="shared" si="224"/>
        <v>6.696115792876059E-3</v>
      </c>
      <c r="L807">
        <f t="shared" si="227"/>
        <v>-0.97767381378421825</v>
      </c>
      <c r="M807">
        <f>RSQ($D$3:D807,$B$3:B807)</f>
        <v>5.0873721262459745E-2</v>
      </c>
      <c r="N807">
        <v>775</v>
      </c>
      <c r="O807" t="str">
        <f t="shared" si="225"/>
        <v/>
      </c>
      <c r="P807" t="str">
        <f t="shared" si="229"/>
        <v/>
      </c>
      <c r="Q807">
        <f t="shared" si="230"/>
        <v>0</v>
      </c>
      <c r="R807">
        <f t="shared" si="231"/>
        <v>0</v>
      </c>
      <c r="S807">
        <f t="shared" si="232"/>
        <v>0</v>
      </c>
      <c r="T807">
        <f t="shared" si="233"/>
        <v>0</v>
      </c>
      <c r="U807">
        <f t="shared" si="228"/>
        <v>0</v>
      </c>
      <c r="V807">
        <f t="shared" si="234"/>
        <v>0</v>
      </c>
      <c r="W807">
        <f>IF(ABS(V807)&gt;0,V807*(C807-A807),0)</f>
        <v>0</v>
      </c>
      <c r="X807">
        <f>SUM($W$34:W807)</f>
        <v>284.81084700000036</v>
      </c>
      <c r="Y807">
        <f>IF(P807="close",X807,0)</f>
        <v>0</v>
      </c>
      <c r="Z807">
        <f t="shared" si="235"/>
        <v>0</v>
      </c>
    </row>
    <row r="808" spans="1:26">
      <c r="A808">
        <v>119.1772174</v>
      </c>
      <c r="B808" s="2">
        <f t="shared" si="218"/>
        <v>6.3150870303147495E-3</v>
      </c>
      <c r="C808">
        <v>121.7681154</v>
      </c>
      <c r="D808" s="3">
        <f t="shared" si="219"/>
        <v>-3.2202575189768504E-2</v>
      </c>
      <c r="E808" s="3">
        <f t="shared" si="220"/>
        <v>-3.3654612988877251E-2</v>
      </c>
      <c r="F808" s="3">
        <f>STDEV($E$3:E808)</f>
        <v>1.2713704540275293E-2</v>
      </c>
      <c r="G808" s="11">
        <f t="shared" si="226"/>
        <v>-2.6471130332047594</v>
      </c>
      <c r="H808" s="3">
        <f t="shared" si="221"/>
        <v>-1.4216036638707878E-4</v>
      </c>
      <c r="I808" s="5">
        <f t="shared" si="222"/>
        <v>0.25244278627405908</v>
      </c>
      <c r="J808" s="6">
        <f t="shared" si="223"/>
        <v>1.1871957681295502E-2</v>
      </c>
      <c r="K808" s="4">
        <f t="shared" si="224"/>
        <v>1.4520377991087501E-3</v>
      </c>
      <c r="L808">
        <f t="shared" si="227"/>
        <v>-2.6471130332047594</v>
      </c>
      <c r="M808">
        <f>RSQ($D$3:D808,$B$3:B808)</f>
        <v>4.9791185136701228E-2</v>
      </c>
      <c r="N808">
        <v>776</v>
      </c>
      <c r="O808" t="str">
        <f t="shared" si="225"/>
        <v>buyY</v>
      </c>
      <c r="P808" t="str">
        <f t="shared" si="229"/>
        <v/>
      </c>
      <c r="Q808">
        <f t="shared" si="230"/>
        <v>-20</v>
      </c>
      <c r="R808">
        <f t="shared" si="231"/>
        <v>-10</v>
      </c>
      <c r="S808">
        <f t="shared" si="232"/>
        <v>20</v>
      </c>
      <c r="T808">
        <f t="shared" si="233"/>
        <v>10</v>
      </c>
      <c r="U808">
        <f t="shared" si="228"/>
        <v>40</v>
      </c>
      <c r="V808">
        <f t="shared" si="234"/>
        <v>-20</v>
      </c>
      <c r="W808">
        <f>IF(ABS(V808)&gt;0,V808*(C808-A808),0)</f>
        <v>-51.817959999999914</v>
      </c>
      <c r="X808">
        <f>SUM($W$34:W808)</f>
        <v>232.99288700000045</v>
      </c>
      <c r="Y808">
        <f>IF(P808="close",X808,0)</f>
        <v>0</v>
      </c>
      <c r="Z808">
        <f t="shared" si="235"/>
        <v>40</v>
      </c>
    </row>
    <row r="809" spans="1:26">
      <c r="A809">
        <v>117.2753507</v>
      </c>
      <c r="B809" s="2">
        <f t="shared" si="218"/>
        <v>-1.5958307648824156E-2</v>
      </c>
      <c r="C809">
        <v>123.5992603</v>
      </c>
      <c r="D809" s="3">
        <f t="shared" si="219"/>
        <v>1.5037966991480581E-2</v>
      </c>
      <c r="E809" s="3">
        <f t="shared" si="220"/>
        <v>1.7529053352509955E-2</v>
      </c>
      <c r="F809" s="3">
        <f>STDEV($E$3:E809)</f>
        <v>1.2720897802995113E-2</v>
      </c>
      <c r="G809" s="11">
        <f t="shared" si="226"/>
        <v>1.3779729720321132</v>
      </c>
      <c r="H809" s="3">
        <f t="shared" si="221"/>
        <v>3.9041499682760641E-4</v>
      </c>
      <c r="I809" s="5">
        <f t="shared" si="222"/>
        <v>0.1805643443695169</v>
      </c>
      <c r="J809" s="6">
        <f t="shared" si="223"/>
        <v>1.2163423534834697E-2</v>
      </c>
      <c r="K809" s="4">
        <f t="shared" si="224"/>
        <v>-2.4910863610293739E-3</v>
      </c>
      <c r="L809">
        <f t="shared" si="227"/>
        <v>1.3779729720321132</v>
      </c>
      <c r="M809">
        <f>RSQ($D$3:D809,$B$3:B809)</f>
        <v>4.8774275909679379E-2</v>
      </c>
      <c r="N809">
        <v>777</v>
      </c>
      <c r="O809" t="str">
        <f t="shared" si="225"/>
        <v/>
      </c>
      <c r="P809" t="str">
        <f t="shared" si="229"/>
        <v>close</v>
      </c>
      <c r="Q809">
        <f t="shared" si="230"/>
        <v>0</v>
      </c>
      <c r="R809">
        <f t="shared" si="231"/>
        <v>0</v>
      </c>
      <c r="S809">
        <f t="shared" si="232"/>
        <v>0</v>
      </c>
      <c r="T809">
        <f t="shared" si="233"/>
        <v>0</v>
      </c>
      <c r="U809">
        <f t="shared" si="228"/>
        <v>0</v>
      </c>
      <c r="V809">
        <f t="shared" si="234"/>
        <v>20</v>
      </c>
      <c r="W809">
        <f>IF(ABS(V809)&gt;0,V809*(C809-A809),0)</f>
        <v>126.47819199999986</v>
      </c>
      <c r="X809">
        <f>SUM($W$34:W809)</f>
        <v>359.47107900000032</v>
      </c>
      <c r="Y809">
        <f>IF(P809="close",X809,0)</f>
        <v>359.47107900000032</v>
      </c>
      <c r="Z809">
        <f t="shared" si="235"/>
        <v>40</v>
      </c>
    </row>
    <row r="810" spans="1:26">
      <c r="A810">
        <v>115.23095069999999</v>
      </c>
      <c r="B810" s="2">
        <f t="shared" si="218"/>
        <v>-1.7432478247110542E-2</v>
      </c>
      <c r="C810">
        <v>122.9293381</v>
      </c>
      <c r="D810" s="3">
        <f t="shared" si="219"/>
        <v>-5.4201149616427118E-3</v>
      </c>
      <c r="E810" s="3">
        <f t="shared" si="220"/>
        <v>-2.3283049914142916E-3</v>
      </c>
      <c r="F810" s="3">
        <f>STDEV($E$3:E810)</f>
        <v>1.2713268339821896E-2</v>
      </c>
      <c r="G810" s="11">
        <f t="shared" si="226"/>
        <v>-0.18313976620168701</v>
      </c>
      <c r="H810" s="3">
        <f t="shared" si="221"/>
        <v>2.5636570619224546E-4</v>
      </c>
      <c r="I810" s="5">
        <f t="shared" si="222"/>
        <v>0.19206538674302551</v>
      </c>
      <c r="J810" s="6">
        <f t="shared" si="223"/>
        <v>1.2211278744079011E-2</v>
      </c>
      <c r="K810" s="4">
        <f t="shared" si="224"/>
        <v>-3.0918099702284202E-3</v>
      </c>
      <c r="L810">
        <f t="shared" si="227"/>
        <v>-0.18313976620168701</v>
      </c>
      <c r="M810">
        <f>RSQ($D$3:D810,$B$3:B810)</f>
        <v>4.8981949295201138E-2</v>
      </c>
      <c r="N810">
        <v>778</v>
      </c>
      <c r="O810" t="str">
        <f t="shared" si="225"/>
        <v/>
      </c>
      <c r="P810" t="str">
        <f t="shared" si="229"/>
        <v/>
      </c>
      <c r="Q810">
        <f t="shared" si="230"/>
        <v>0</v>
      </c>
      <c r="R810">
        <f t="shared" si="231"/>
        <v>0</v>
      </c>
      <c r="S810">
        <f t="shared" si="232"/>
        <v>0</v>
      </c>
      <c r="T810">
        <f t="shared" si="233"/>
        <v>0</v>
      </c>
      <c r="U810">
        <f t="shared" si="228"/>
        <v>0</v>
      </c>
      <c r="V810">
        <f t="shared" si="234"/>
        <v>0</v>
      </c>
      <c r="W810">
        <f>IF(ABS(V810)&gt;0,V810*(C810-A810),0)</f>
        <v>0</v>
      </c>
      <c r="X810">
        <f>SUM($W$34:W810)</f>
        <v>359.47107900000032</v>
      </c>
      <c r="Y810">
        <f>IF(P810="close",X810,0)</f>
        <v>0</v>
      </c>
      <c r="Z810">
        <f t="shared" si="235"/>
        <v>0</v>
      </c>
    </row>
    <row r="811" spans="1:26">
      <c r="A811">
        <v>114.2371904</v>
      </c>
      <c r="B811" s="2">
        <f t="shared" si="218"/>
        <v>-8.6240744692562109E-3</v>
      </c>
      <c r="C811">
        <v>123.70848530000001</v>
      </c>
      <c r="D811" s="3">
        <f t="shared" si="219"/>
        <v>6.3381712782525045E-3</v>
      </c>
      <c r="E811" s="3">
        <f t="shared" si="220"/>
        <v>7.4612651570914457E-3</v>
      </c>
      <c r="F811" s="3">
        <f>STDEV($E$3:E811)</f>
        <v>1.270813871484257E-2</v>
      </c>
      <c r="G811" s="11">
        <f t="shared" si="226"/>
        <v>0.58712493816084987</v>
      </c>
      <c r="H811" s="3">
        <f t="shared" si="221"/>
        <v>3.3665402114701058E-5</v>
      </c>
      <c r="I811" s="5">
        <f t="shared" si="222"/>
        <v>0.13413141144332072</v>
      </c>
      <c r="J811" s="6">
        <f t="shared" si="223"/>
        <v>1.1876824090964078E-2</v>
      </c>
      <c r="K811" s="4">
        <f t="shared" si="224"/>
        <v>-1.1230938788389414E-3</v>
      </c>
      <c r="L811">
        <f t="shared" si="227"/>
        <v>0.58712493816084987</v>
      </c>
      <c r="M811">
        <f>RSQ($D$3:D811,$B$3:B811)</f>
        <v>4.875306411066916E-2</v>
      </c>
      <c r="N811">
        <v>779</v>
      </c>
      <c r="O811" t="str">
        <f t="shared" si="225"/>
        <v/>
      </c>
      <c r="P811" t="str">
        <f t="shared" si="229"/>
        <v/>
      </c>
      <c r="Q811">
        <f t="shared" si="230"/>
        <v>0</v>
      </c>
      <c r="R811">
        <f t="shared" si="231"/>
        <v>0</v>
      </c>
      <c r="S811">
        <f t="shared" si="232"/>
        <v>0</v>
      </c>
      <c r="T811">
        <f t="shared" si="233"/>
        <v>0</v>
      </c>
      <c r="U811">
        <f t="shared" si="228"/>
        <v>0</v>
      </c>
      <c r="V811">
        <f t="shared" si="234"/>
        <v>0</v>
      </c>
      <c r="W811">
        <f>IF(ABS(V811)&gt;0,V811*(C811-A811),0)</f>
        <v>0</v>
      </c>
      <c r="X811">
        <f>SUM($W$34:W811)</f>
        <v>359.47107900000032</v>
      </c>
      <c r="Y811">
        <f>IF(P811="close",X811,0)</f>
        <v>0</v>
      </c>
      <c r="Z811">
        <f t="shared" si="235"/>
        <v>0</v>
      </c>
    </row>
    <row r="812" spans="1:26">
      <c r="A812">
        <v>113.1932874</v>
      </c>
      <c r="B812" s="2">
        <f t="shared" si="218"/>
        <v>-9.1380311118015745E-3</v>
      </c>
      <c r="C812">
        <v>124.1020662</v>
      </c>
      <c r="D812" s="3">
        <f t="shared" si="219"/>
        <v>3.1815190287516133E-3</v>
      </c>
      <c r="E812" s="3">
        <f t="shared" si="220"/>
        <v>3.9959677915645973E-3</v>
      </c>
      <c r="F812" s="3">
        <f>STDEV($E$3:E812)</f>
        <v>1.2701071749820722E-2</v>
      </c>
      <c r="G812" s="11">
        <f t="shared" si="226"/>
        <v>0.31461658277940213</v>
      </c>
      <c r="H812" s="3">
        <f t="shared" si="221"/>
        <v>5.8412373745972618E-4</v>
      </c>
      <c r="I812" s="5">
        <f t="shared" si="222"/>
        <v>0.15304965404051676</v>
      </c>
      <c r="J812" s="6">
        <f t="shared" si="223"/>
        <v>1.17261828158113E-2</v>
      </c>
      <c r="K812" s="4">
        <f t="shared" si="224"/>
        <v>-8.1444876281298363E-4</v>
      </c>
      <c r="L812">
        <f t="shared" si="227"/>
        <v>0.31461658277940213</v>
      </c>
      <c r="M812">
        <f>RSQ($D$3:D812,$B$3:B812)</f>
        <v>4.8622000402506339E-2</v>
      </c>
      <c r="N812">
        <v>780</v>
      </c>
      <c r="O812" t="str">
        <f t="shared" si="225"/>
        <v/>
      </c>
      <c r="P812" t="str">
        <f t="shared" si="229"/>
        <v/>
      </c>
      <c r="Q812">
        <f t="shared" si="230"/>
        <v>0</v>
      </c>
      <c r="R812">
        <f t="shared" si="231"/>
        <v>0</v>
      </c>
      <c r="S812">
        <f t="shared" si="232"/>
        <v>0</v>
      </c>
      <c r="T812">
        <f t="shared" si="233"/>
        <v>0</v>
      </c>
      <c r="U812">
        <f t="shared" si="228"/>
        <v>0</v>
      </c>
      <c r="V812">
        <f t="shared" si="234"/>
        <v>0</v>
      </c>
      <c r="W812">
        <f>IF(ABS(V812)&gt;0,V812*(C812-A812),0)</f>
        <v>0</v>
      </c>
      <c r="X812">
        <f>SUM($W$34:W812)</f>
        <v>359.47107900000032</v>
      </c>
      <c r="Y812">
        <f>IF(P812="close",X812,0)</f>
        <v>0</v>
      </c>
      <c r="Z812">
        <f t="shared" si="235"/>
        <v>0</v>
      </c>
    </row>
    <row r="813" spans="1:26">
      <c r="A813">
        <v>112.7457552</v>
      </c>
      <c r="B813" s="2">
        <f t="shared" si="218"/>
        <v>-3.953699113080072E-3</v>
      </c>
      <c r="C813">
        <v>121.4440594</v>
      </c>
      <c r="D813" s="3">
        <f t="shared" si="219"/>
        <v>-2.1417909317612921E-2</v>
      </c>
      <c r="E813" s="3">
        <f t="shared" si="220"/>
        <v>-2.0444121942362854E-2</v>
      </c>
      <c r="F813" s="3">
        <f>STDEV($E$3:E813)</f>
        <v>1.2713454486163615E-2</v>
      </c>
      <c r="G813" s="11">
        <f t="shared" si="226"/>
        <v>-1.6080697787224334</v>
      </c>
      <c r="H813" s="3">
        <f t="shared" si="221"/>
        <v>-2.9759353352491681E-4</v>
      </c>
      <c r="I813" s="5">
        <f t="shared" si="222"/>
        <v>0.17102814918011616</v>
      </c>
      <c r="J813" s="6">
        <f t="shared" si="223"/>
        <v>1.2337183044910631E-2</v>
      </c>
      <c r="K813" s="4">
        <f t="shared" si="224"/>
        <v>-9.7378737525006837E-4</v>
      </c>
      <c r="L813">
        <f t="shared" si="227"/>
        <v>-1.6080697787224334</v>
      </c>
      <c r="M813">
        <f>RSQ($D$3:D813,$B$3:B813)</f>
        <v>4.8765955174838012E-2</v>
      </c>
      <c r="N813">
        <v>781</v>
      </c>
      <c r="O813" t="str">
        <f t="shared" si="225"/>
        <v>buyY</v>
      </c>
      <c r="P813" t="str">
        <f t="shared" si="229"/>
        <v/>
      </c>
      <c r="Q813">
        <f t="shared" si="230"/>
        <v>-10</v>
      </c>
      <c r="R813">
        <f t="shared" si="231"/>
        <v>0</v>
      </c>
      <c r="S813">
        <f t="shared" si="232"/>
        <v>10</v>
      </c>
      <c r="T813">
        <f t="shared" si="233"/>
        <v>0</v>
      </c>
      <c r="U813">
        <f t="shared" si="228"/>
        <v>20</v>
      </c>
      <c r="V813">
        <f t="shared" si="234"/>
        <v>-10</v>
      </c>
      <c r="W813">
        <f>IF(ABS(V813)&gt;0,V813*(C813-A813),0)</f>
        <v>-86.983041999999955</v>
      </c>
      <c r="X813">
        <f>SUM($W$34:W813)</f>
        <v>272.48803700000036</v>
      </c>
      <c r="Y813">
        <f>IF(P813="close",X813,0)</f>
        <v>0</v>
      </c>
      <c r="Z813">
        <f t="shared" si="235"/>
        <v>20</v>
      </c>
    </row>
    <row r="814" spans="1:26">
      <c r="A814">
        <v>110.7222676</v>
      </c>
      <c r="B814" s="2">
        <f t="shared" si="218"/>
        <v>-1.7947350624513886E-2</v>
      </c>
      <c r="C814">
        <v>121.64618900000001</v>
      </c>
      <c r="D814" s="3">
        <f t="shared" si="219"/>
        <v>1.6643844169787884E-3</v>
      </c>
      <c r="E814" s="3">
        <f t="shared" si="220"/>
        <v>4.2878608134060492E-3</v>
      </c>
      <c r="F814" s="3">
        <f>STDEV($E$3:E814)</f>
        <v>1.2706527994432473E-2</v>
      </c>
      <c r="G814" s="11">
        <f t="shared" si="226"/>
        <v>0.33745337949791088</v>
      </c>
      <c r="H814" s="3">
        <f t="shared" si="221"/>
        <v>1.0364008901830675E-4</v>
      </c>
      <c r="I814" s="5">
        <f t="shared" si="222"/>
        <v>0.15195092259024906</v>
      </c>
      <c r="J814" s="6">
        <f t="shared" si="223"/>
        <v>1.2248225371642477E-2</v>
      </c>
      <c r="K814" s="4">
        <f t="shared" si="224"/>
        <v>-2.6234763964272608E-3</v>
      </c>
      <c r="L814">
        <f t="shared" si="227"/>
        <v>0.33745337949791088</v>
      </c>
      <c r="M814">
        <f>RSQ($D$3:D814,$B$3:B814)</f>
        <v>4.854300432741683E-2</v>
      </c>
      <c r="N814">
        <v>782</v>
      </c>
      <c r="O814" t="str">
        <f t="shared" si="225"/>
        <v/>
      </c>
      <c r="P814" t="str">
        <f t="shared" si="229"/>
        <v>close</v>
      </c>
      <c r="Q814">
        <f t="shared" si="230"/>
        <v>0</v>
      </c>
      <c r="R814">
        <f t="shared" si="231"/>
        <v>0</v>
      </c>
      <c r="S814">
        <f t="shared" si="232"/>
        <v>0</v>
      </c>
      <c r="T814">
        <f t="shared" si="233"/>
        <v>0</v>
      </c>
      <c r="U814">
        <f t="shared" si="228"/>
        <v>0</v>
      </c>
      <c r="V814">
        <f t="shared" si="234"/>
        <v>10</v>
      </c>
      <c r="W814">
        <f>IF(ABS(V814)&gt;0,V814*(C814-A814),0)</f>
        <v>109.23921400000012</v>
      </c>
      <c r="X814">
        <f>SUM($W$34:W814)</f>
        <v>381.72725100000048</v>
      </c>
      <c r="Y814">
        <f>IF(P814="close",X814,0)</f>
        <v>381.72725100000048</v>
      </c>
      <c r="Z814">
        <f t="shared" si="235"/>
        <v>20</v>
      </c>
    </row>
    <row r="815" spans="1:26">
      <c r="A815">
        <v>110.7097364</v>
      </c>
      <c r="B815" s="2">
        <f t="shared" si="218"/>
        <v>-1.1317687283346395E-4</v>
      </c>
      <c r="C815">
        <v>121.1598293</v>
      </c>
      <c r="D815" s="3">
        <f t="shared" si="219"/>
        <v>-3.9981499132702662E-3</v>
      </c>
      <c r="E815" s="3">
        <f t="shared" si="220"/>
        <v>-3.5130922373374819E-3</v>
      </c>
      <c r="F815" s="3">
        <f>STDEV($E$3:E815)</f>
        <v>1.269928226546848E-2</v>
      </c>
      <c r="G815" s="11">
        <f t="shared" si="226"/>
        <v>-0.27663707002482973</v>
      </c>
      <c r="H815" s="3">
        <f t="shared" si="221"/>
        <v>-4.7556487300207963E-4</v>
      </c>
      <c r="I815" s="5">
        <f t="shared" si="222"/>
        <v>8.3875819264534648E-2</v>
      </c>
      <c r="J815" s="6">
        <f t="shared" si="223"/>
        <v>1.2025679244327117E-2</v>
      </c>
      <c r="K815" s="4">
        <f t="shared" si="224"/>
        <v>-4.8505767593278446E-4</v>
      </c>
      <c r="L815">
        <f t="shared" si="227"/>
        <v>-0.27663707002482973</v>
      </c>
      <c r="M815">
        <f>RSQ($D$3:D815,$B$3:B815)</f>
        <v>4.8541217096669621E-2</v>
      </c>
      <c r="N815">
        <v>783</v>
      </c>
      <c r="O815" t="str">
        <f t="shared" si="225"/>
        <v/>
      </c>
      <c r="P815" t="str">
        <f t="shared" si="229"/>
        <v/>
      </c>
      <c r="Q815">
        <f t="shared" si="230"/>
        <v>0</v>
      </c>
      <c r="R815">
        <f t="shared" si="231"/>
        <v>0</v>
      </c>
      <c r="S815">
        <f t="shared" si="232"/>
        <v>0</v>
      </c>
      <c r="T815">
        <f t="shared" si="233"/>
        <v>0</v>
      </c>
      <c r="U815">
        <f t="shared" si="228"/>
        <v>0</v>
      </c>
      <c r="V815">
        <f t="shared" si="234"/>
        <v>0</v>
      </c>
      <c r="W815">
        <f>IF(ABS(V815)&gt;0,V815*(C815-A815),0)</f>
        <v>0</v>
      </c>
      <c r="X815">
        <f>SUM($W$34:W815)</f>
        <v>381.72725100000048</v>
      </c>
      <c r="Y815">
        <f>IF(P815="close",X815,0)</f>
        <v>0</v>
      </c>
      <c r="Z815">
        <f t="shared" si="235"/>
        <v>0</v>
      </c>
    </row>
    <row r="816" spans="1:26">
      <c r="A816">
        <v>109.9946616</v>
      </c>
      <c r="B816" s="2">
        <f t="shared" si="218"/>
        <v>-6.4590055333199805E-3</v>
      </c>
      <c r="C816">
        <v>121.9841373</v>
      </c>
      <c r="D816" s="3">
        <f t="shared" si="219"/>
        <v>6.8034760758779152E-3</v>
      </c>
      <c r="E816" s="3">
        <f t="shared" si="220"/>
        <v>7.4885609529850563E-3</v>
      </c>
      <c r="F816" s="3">
        <f>STDEV($E$3:E816)</f>
        <v>1.2694222850097884E-2</v>
      </c>
      <c r="G816" s="11">
        <f t="shared" si="226"/>
        <v>0.58991881908921373</v>
      </c>
      <c r="H816" s="3">
        <f t="shared" si="221"/>
        <v>-2.0763544739999036E-4</v>
      </c>
      <c r="I816" s="5">
        <f t="shared" si="222"/>
        <v>7.3919959852045164E-2</v>
      </c>
      <c r="J816" s="6">
        <f t="shared" si="223"/>
        <v>1.2099239023105541E-2</v>
      </c>
      <c r="K816" s="4">
        <f t="shared" si="224"/>
        <v>-6.8508487710714091E-4</v>
      </c>
      <c r="L816">
        <f t="shared" si="227"/>
        <v>0.58991881908921373</v>
      </c>
      <c r="M816">
        <f>RSQ($D$3:D816,$B$3:B816)</f>
        <v>4.8361154009637995E-2</v>
      </c>
      <c r="N816">
        <v>784</v>
      </c>
      <c r="O816" t="str">
        <f t="shared" si="225"/>
        <v/>
      </c>
      <c r="P816" t="str">
        <f t="shared" si="229"/>
        <v/>
      </c>
      <c r="Q816">
        <f t="shared" si="230"/>
        <v>0</v>
      </c>
      <c r="R816">
        <f t="shared" si="231"/>
        <v>0</v>
      </c>
      <c r="S816">
        <f t="shared" si="232"/>
        <v>0</v>
      </c>
      <c r="T816">
        <f t="shared" si="233"/>
        <v>0</v>
      </c>
      <c r="U816">
        <f t="shared" si="228"/>
        <v>0</v>
      </c>
      <c r="V816">
        <f t="shared" si="234"/>
        <v>0</v>
      </c>
      <c r="W816">
        <f>IF(ABS(V816)&gt;0,V816*(C816-A816),0)</f>
        <v>0</v>
      </c>
      <c r="X816">
        <f>SUM($W$34:W816)</f>
        <v>381.72725100000048</v>
      </c>
      <c r="Y816">
        <f>IF(P816="close",X816,0)</f>
        <v>0</v>
      </c>
      <c r="Z816">
        <f t="shared" si="235"/>
        <v>0</v>
      </c>
    </row>
    <row r="817" spans="1:26">
      <c r="A817">
        <v>108.46060060000001</v>
      </c>
      <c r="B817" s="2">
        <f t="shared" si="218"/>
        <v>-1.394668593625633E-2</v>
      </c>
      <c r="C817">
        <v>122.0828759</v>
      </c>
      <c r="D817" s="3">
        <f t="shared" si="219"/>
        <v>8.0943803174320062E-4</v>
      </c>
      <c r="E817" s="3">
        <f t="shared" si="220"/>
        <v>1.8269314815697163E-3</v>
      </c>
      <c r="F817" s="3">
        <f>STDEV($E$3:E817)</f>
        <v>1.2686592427379878E-2</v>
      </c>
      <c r="G817" s="11">
        <f t="shared" si="226"/>
        <v>0.14400490060884116</v>
      </c>
      <c r="H817" s="3">
        <f t="shared" si="221"/>
        <v>-8.4424731859159718E-5</v>
      </c>
      <c r="I817" s="5">
        <f t="shared" si="222"/>
        <v>6.6902540304698166E-2</v>
      </c>
      <c r="J817" s="6">
        <f t="shared" si="223"/>
        <v>1.2092707568673408E-2</v>
      </c>
      <c r="K817" s="4">
        <f t="shared" si="224"/>
        <v>-1.0174934498265158E-3</v>
      </c>
      <c r="L817">
        <f t="shared" si="227"/>
        <v>0.14400490060884116</v>
      </c>
      <c r="M817">
        <f>RSQ($D$3:D817,$B$3:B817)</f>
        <v>4.825466850419826E-2</v>
      </c>
      <c r="N817">
        <v>785</v>
      </c>
      <c r="O817" t="str">
        <f t="shared" si="225"/>
        <v/>
      </c>
      <c r="P817" t="str">
        <f t="shared" si="229"/>
        <v/>
      </c>
      <c r="Q817">
        <f t="shared" si="230"/>
        <v>0</v>
      </c>
      <c r="R817">
        <f t="shared" si="231"/>
        <v>0</v>
      </c>
      <c r="S817">
        <f t="shared" si="232"/>
        <v>0</v>
      </c>
      <c r="T817">
        <f t="shared" si="233"/>
        <v>0</v>
      </c>
      <c r="U817">
        <f t="shared" si="228"/>
        <v>0</v>
      </c>
      <c r="V817">
        <f t="shared" si="234"/>
        <v>0</v>
      </c>
      <c r="W817">
        <f>IF(ABS(V817)&gt;0,V817*(C817-A817),0)</f>
        <v>0</v>
      </c>
      <c r="X817">
        <f>SUM($W$34:W817)</f>
        <v>381.72725100000048</v>
      </c>
      <c r="Y817">
        <f>IF(P817="close",X817,0)</f>
        <v>0</v>
      </c>
      <c r="Z817">
        <f t="shared" si="235"/>
        <v>0</v>
      </c>
    </row>
    <row r="818" spans="1:26">
      <c r="A818">
        <v>106.2407498</v>
      </c>
      <c r="B818" s="2">
        <f t="shared" si="218"/>
        <v>-2.0466886479697431E-2</v>
      </c>
      <c r="C818">
        <v>120.3481367</v>
      </c>
      <c r="D818" s="3">
        <f t="shared" si="219"/>
        <v>-1.4209521091401542E-2</v>
      </c>
      <c r="E818" s="3">
        <f t="shared" si="220"/>
        <v>-1.148445742446927E-2</v>
      </c>
      <c r="F818" s="3">
        <f>STDEV($E$3:E818)</f>
        <v>1.2685132391128687E-2</v>
      </c>
      <c r="G818" s="11">
        <f t="shared" si="226"/>
        <v>-0.90534785687383879</v>
      </c>
      <c r="H818" s="3">
        <f t="shared" si="221"/>
        <v>-1.3002183242771494E-4</v>
      </c>
      <c r="I818" s="5">
        <f t="shared" si="222"/>
        <v>0.12679221322103701</v>
      </c>
      <c r="J818" s="6">
        <f t="shared" si="223"/>
        <v>1.2329124771026132E-2</v>
      </c>
      <c r="K818" s="4">
        <f t="shared" si="224"/>
        <v>-2.7250636669322714E-3</v>
      </c>
      <c r="L818">
        <f t="shared" si="227"/>
        <v>-0.90534785687383879</v>
      </c>
      <c r="M818">
        <f>RSQ($D$3:D818,$B$3:B818)</f>
        <v>4.9029649035767273E-2</v>
      </c>
      <c r="N818">
        <v>786</v>
      </c>
      <c r="O818" t="str">
        <f t="shared" si="225"/>
        <v/>
      </c>
      <c r="P818" t="str">
        <f t="shared" si="229"/>
        <v/>
      </c>
      <c r="Q818">
        <f t="shared" si="230"/>
        <v>0</v>
      </c>
      <c r="R818">
        <f t="shared" si="231"/>
        <v>0</v>
      </c>
      <c r="S818">
        <f t="shared" si="232"/>
        <v>0</v>
      </c>
      <c r="T818">
        <f t="shared" si="233"/>
        <v>0</v>
      </c>
      <c r="U818">
        <f t="shared" si="228"/>
        <v>0</v>
      </c>
      <c r="V818">
        <f t="shared" si="234"/>
        <v>0</v>
      </c>
      <c r="W818">
        <f>IF(ABS(V818)&gt;0,V818*(C818-A818),0)</f>
        <v>0</v>
      </c>
      <c r="X818">
        <f>SUM($W$34:W818)</f>
        <v>381.72725100000048</v>
      </c>
      <c r="Y818">
        <f>IF(P818="close",X818,0)</f>
        <v>0</v>
      </c>
      <c r="Z818">
        <f t="shared" si="235"/>
        <v>0</v>
      </c>
    </row>
    <row r="819" spans="1:26">
      <c r="A819">
        <v>105.318191</v>
      </c>
      <c r="B819" s="2">
        <f t="shared" si="218"/>
        <v>-8.6836623587158122E-3</v>
      </c>
      <c r="C819">
        <v>120.0324296</v>
      </c>
      <c r="D819" s="3">
        <f t="shared" si="219"/>
        <v>-2.6232819938623725E-3</v>
      </c>
      <c r="E819" s="3">
        <f t="shared" si="220"/>
        <v>-1.3625146679834786E-3</v>
      </c>
      <c r="F819" s="3">
        <f>STDEV($E$3:E819)</f>
        <v>1.2677439599551034E-2</v>
      </c>
      <c r="G819" s="11">
        <f t="shared" si="226"/>
        <v>-0.10747554009499927</v>
      </c>
      <c r="H819" s="3">
        <f t="shared" si="221"/>
        <v>-9.8472482730956826E-5</v>
      </c>
      <c r="I819" s="5">
        <f t="shared" si="222"/>
        <v>0.13384846106796622</v>
      </c>
      <c r="J819" s="6">
        <f t="shared" si="223"/>
        <v>1.2334708895282086E-2</v>
      </c>
      <c r="K819" s="4">
        <f t="shared" si="224"/>
        <v>-1.2607673258788938E-3</v>
      </c>
      <c r="L819">
        <f t="shared" si="227"/>
        <v>-0.10747554009499927</v>
      </c>
      <c r="M819">
        <f>RSQ($D$3:D819,$B$3:B819)</f>
        <v>4.9082674399970057E-2</v>
      </c>
      <c r="N819">
        <v>787</v>
      </c>
      <c r="O819" t="str">
        <f t="shared" si="225"/>
        <v/>
      </c>
      <c r="P819" t="str">
        <f t="shared" si="229"/>
        <v/>
      </c>
      <c r="Q819">
        <f t="shared" si="230"/>
        <v>0</v>
      </c>
      <c r="R819">
        <f t="shared" si="231"/>
        <v>0</v>
      </c>
      <c r="S819">
        <f t="shared" si="232"/>
        <v>0</v>
      </c>
      <c r="T819">
        <f t="shared" si="233"/>
        <v>0</v>
      </c>
      <c r="U819">
        <f t="shared" si="228"/>
        <v>0</v>
      </c>
      <c r="V819">
        <f t="shared" si="234"/>
        <v>0</v>
      </c>
      <c r="W819">
        <f>IF(ABS(V819)&gt;0,V819*(C819-A819),0)</f>
        <v>0</v>
      </c>
      <c r="X819">
        <f>SUM($W$34:W819)</f>
        <v>381.72725100000048</v>
      </c>
      <c r="Y819">
        <f>IF(P819="close",X819,0)</f>
        <v>0</v>
      </c>
      <c r="Z819">
        <f t="shared" si="235"/>
        <v>0</v>
      </c>
    </row>
    <row r="820" spans="1:26">
      <c r="A820">
        <v>105.60179290000001</v>
      </c>
      <c r="B820" s="2">
        <f t="shared" si="218"/>
        <v>2.6928102097766552E-3</v>
      </c>
      <c r="C820">
        <v>121.3151251</v>
      </c>
      <c r="D820" s="3">
        <f t="shared" si="219"/>
        <v>1.0686241245590871E-2</v>
      </c>
      <c r="E820" s="3">
        <f t="shared" si="220"/>
        <v>9.3516597518130268E-3</v>
      </c>
      <c r="F820" s="3">
        <f>STDEV($E$3:E820)</f>
        <v>1.2673949720753761E-2</v>
      </c>
      <c r="G820" s="11">
        <f t="shared" si="226"/>
        <v>0.73786467185518023</v>
      </c>
      <c r="H820" s="3">
        <f t="shared" si="221"/>
        <v>8.0161501777708567E-4</v>
      </c>
      <c r="I820" s="5">
        <f t="shared" si="222"/>
        <v>0.19792203478200712</v>
      </c>
      <c r="J820" s="6">
        <f t="shared" si="223"/>
        <v>1.2459300432270734E-2</v>
      </c>
      <c r="K820" s="4">
        <f t="shared" si="224"/>
        <v>1.3345814937778446E-3</v>
      </c>
      <c r="L820">
        <f t="shared" si="227"/>
        <v>0.73786467185518023</v>
      </c>
      <c r="M820">
        <f>RSQ($D$3:D820,$B$3:B820)</f>
        <v>4.9134104542693631E-2</v>
      </c>
      <c r="N820">
        <v>788</v>
      </c>
      <c r="O820" t="str">
        <f t="shared" si="225"/>
        <v/>
      </c>
      <c r="P820" t="str">
        <f t="shared" si="229"/>
        <v/>
      </c>
      <c r="Q820">
        <f t="shared" si="230"/>
        <v>0</v>
      </c>
      <c r="R820">
        <f t="shared" si="231"/>
        <v>0</v>
      </c>
      <c r="S820">
        <f t="shared" si="232"/>
        <v>0</v>
      </c>
      <c r="T820">
        <f t="shared" si="233"/>
        <v>0</v>
      </c>
      <c r="U820">
        <f t="shared" si="228"/>
        <v>0</v>
      </c>
      <c r="V820">
        <f t="shared" si="234"/>
        <v>0</v>
      </c>
      <c r="W820">
        <f>IF(ABS(V820)&gt;0,V820*(C820-A820),0)</f>
        <v>0</v>
      </c>
      <c r="X820">
        <f>SUM($W$34:W820)</f>
        <v>381.72725100000048</v>
      </c>
      <c r="Y820">
        <f>IF(P820="close",X820,0)</f>
        <v>0</v>
      </c>
      <c r="Z820">
        <f t="shared" si="235"/>
        <v>0</v>
      </c>
    </row>
    <row r="821" spans="1:26">
      <c r="A821">
        <v>102.2565187</v>
      </c>
      <c r="B821" s="2">
        <f t="shared" si="218"/>
        <v>-3.1678195115189239E-2</v>
      </c>
      <c r="C821">
        <v>120.2752519</v>
      </c>
      <c r="D821" s="3">
        <f t="shared" si="219"/>
        <v>-8.571669848609853E-3</v>
      </c>
      <c r="E821" s="3">
        <f t="shared" si="220"/>
        <v>-3.3779578786633738E-3</v>
      </c>
      <c r="F821" s="3">
        <f>STDEV($E$3:E821)</f>
        <v>1.266673534938771E-2</v>
      </c>
      <c r="G821" s="11">
        <f t="shared" si="226"/>
        <v>-0.26667943913635639</v>
      </c>
      <c r="H821" s="3">
        <f t="shared" si="221"/>
        <v>-2.4418772577530388E-6</v>
      </c>
      <c r="I821" s="5">
        <f t="shared" si="222"/>
        <v>0.1638751852437321</v>
      </c>
      <c r="J821" s="6">
        <f t="shared" si="223"/>
        <v>1.2087372305354742E-2</v>
      </c>
      <c r="K821" s="4">
        <f t="shared" si="224"/>
        <v>-5.1937119699464792E-3</v>
      </c>
      <c r="L821">
        <f t="shared" si="227"/>
        <v>-0.26667943913635639</v>
      </c>
      <c r="M821">
        <f>RSQ($D$3:D821,$B$3:B821)</f>
        <v>4.9648909934176158E-2</v>
      </c>
      <c r="N821">
        <v>789</v>
      </c>
      <c r="O821" t="str">
        <f t="shared" si="225"/>
        <v/>
      </c>
      <c r="P821" t="str">
        <f t="shared" si="229"/>
        <v/>
      </c>
      <c r="Q821">
        <f t="shared" si="230"/>
        <v>0</v>
      </c>
      <c r="R821">
        <f t="shared" si="231"/>
        <v>0</v>
      </c>
      <c r="S821">
        <f t="shared" si="232"/>
        <v>0</v>
      </c>
      <c r="T821">
        <f t="shared" si="233"/>
        <v>0</v>
      </c>
      <c r="U821">
        <f t="shared" si="228"/>
        <v>0</v>
      </c>
      <c r="V821">
        <f t="shared" si="234"/>
        <v>0</v>
      </c>
      <c r="W821">
        <f>IF(ABS(V821)&gt;0,V821*(C821-A821),0)</f>
        <v>0</v>
      </c>
      <c r="X821">
        <f>SUM($W$34:W821)</f>
        <v>381.72725100000048</v>
      </c>
      <c r="Y821">
        <f>IF(P821="close",X821,0)</f>
        <v>0</v>
      </c>
      <c r="Z821">
        <f t="shared" si="235"/>
        <v>0</v>
      </c>
    </row>
    <row r="822" spans="1:26">
      <c r="A822">
        <v>99.908539129999994</v>
      </c>
      <c r="B822" s="2">
        <f t="shared" si="218"/>
        <v>-2.2961661514103615E-2</v>
      </c>
      <c r="C822">
        <v>121.0532762</v>
      </c>
      <c r="D822" s="3">
        <f t="shared" si="219"/>
        <v>6.4686981545203351E-3</v>
      </c>
      <c r="E822" s="3">
        <f t="shared" si="220"/>
        <v>8.7334674108358254E-3</v>
      </c>
      <c r="F822" s="3">
        <f>STDEV($E$3:E822)</f>
        <v>1.2662716042303349E-2</v>
      </c>
      <c r="G822" s="11">
        <f t="shared" si="226"/>
        <v>0.68969938057990332</v>
      </c>
      <c r="H822" s="3">
        <f t="shared" si="221"/>
        <v>1.3551905225924003E-4</v>
      </c>
      <c r="I822" s="5">
        <f t="shared" si="222"/>
        <v>0.10453460900903949</v>
      </c>
      <c r="J822" s="6">
        <f t="shared" si="223"/>
        <v>1.2085932856959148E-2</v>
      </c>
      <c r="K822" s="4">
        <f t="shared" si="224"/>
        <v>-2.2647692563154912E-3</v>
      </c>
      <c r="L822">
        <f t="shared" si="227"/>
        <v>0.68969938057990332</v>
      </c>
      <c r="M822">
        <f>RSQ($D$3:D822,$B$3:B822)</f>
        <v>4.892881438168236E-2</v>
      </c>
      <c r="N822">
        <v>790</v>
      </c>
      <c r="O822" t="str">
        <f t="shared" si="225"/>
        <v/>
      </c>
      <c r="P822" t="str">
        <f t="shared" si="229"/>
        <v/>
      </c>
      <c r="Q822">
        <f t="shared" si="230"/>
        <v>0</v>
      </c>
      <c r="R822">
        <f t="shared" si="231"/>
        <v>0</v>
      </c>
      <c r="S822">
        <f t="shared" si="232"/>
        <v>0</v>
      </c>
      <c r="T822">
        <f t="shared" si="233"/>
        <v>0</v>
      </c>
      <c r="U822">
        <f t="shared" si="228"/>
        <v>0</v>
      </c>
      <c r="V822">
        <f t="shared" si="234"/>
        <v>0</v>
      </c>
      <c r="W822">
        <f>IF(ABS(V822)&gt;0,V822*(C822-A822),0)</f>
        <v>0</v>
      </c>
      <c r="X822">
        <f>SUM($W$34:W822)</f>
        <v>381.72725100000048</v>
      </c>
      <c r="Y822">
        <f>IF(P822="close",X822,0)</f>
        <v>0</v>
      </c>
      <c r="Z822">
        <f t="shared" si="235"/>
        <v>0</v>
      </c>
    </row>
    <row r="823" spans="1:26">
      <c r="A823">
        <v>99.777288510000005</v>
      </c>
      <c r="B823" s="2">
        <f t="shared" si="218"/>
        <v>-1.3137077285176474E-3</v>
      </c>
      <c r="C823">
        <v>120.5979236</v>
      </c>
      <c r="D823" s="3">
        <f t="shared" si="219"/>
        <v>-3.7615884038336971E-3</v>
      </c>
      <c r="E823" s="3">
        <f t="shared" si="220"/>
        <v>-3.8994414873862035E-3</v>
      </c>
      <c r="F823" s="3">
        <f>STDEV($E$3:E823)</f>
        <v>1.2655709352685604E-2</v>
      </c>
      <c r="G823" s="11">
        <f t="shared" si="226"/>
        <v>-0.3081171808483989</v>
      </c>
      <c r="H823" s="3">
        <f t="shared" si="221"/>
        <v>2.6058956407891295E-4</v>
      </c>
      <c r="I823" s="5">
        <f t="shared" si="222"/>
        <v>9.3427539369734289E-2</v>
      </c>
      <c r="J823" s="6">
        <f t="shared" si="223"/>
        <v>1.1965090181701844E-2</v>
      </c>
      <c r="K823" s="4">
        <f t="shared" si="224"/>
        <v>1.3785308355250626E-4</v>
      </c>
      <c r="L823">
        <f t="shared" si="227"/>
        <v>-0.3081171808483989</v>
      </c>
      <c r="M823">
        <f>RSQ($D$3:D823,$B$3:B823)</f>
        <v>4.8941546088653545E-2</v>
      </c>
      <c r="N823">
        <v>791</v>
      </c>
      <c r="O823" t="str">
        <f t="shared" si="225"/>
        <v/>
      </c>
      <c r="P823" t="str">
        <f t="shared" si="229"/>
        <v/>
      </c>
      <c r="Q823">
        <f t="shared" si="230"/>
        <v>0</v>
      </c>
      <c r="R823">
        <f t="shared" si="231"/>
        <v>0</v>
      </c>
      <c r="S823">
        <f t="shared" si="232"/>
        <v>0</v>
      </c>
      <c r="T823">
        <f t="shared" si="233"/>
        <v>0</v>
      </c>
      <c r="U823">
        <f t="shared" si="228"/>
        <v>0</v>
      </c>
      <c r="V823">
        <f t="shared" si="234"/>
        <v>0</v>
      </c>
      <c r="W823">
        <f>IF(ABS(V823)&gt;0,V823*(C823-A823),0)</f>
        <v>0</v>
      </c>
      <c r="X823">
        <f>SUM($W$34:W823)</f>
        <v>381.72725100000048</v>
      </c>
      <c r="Y823">
        <f>IF(P823="close",X823,0)</f>
        <v>0</v>
      </c>
      <c r="Z823">
        <f t="shared" si="235"/>
        <v>0</v>
      </c>
    </row>
    <row r="824" spans="1:26">
      <c r="A824">
        <v>100.4652732</v>
      </c>
      <c r="B824" s="2">
        <f t="shared" si="218"/>
        <v>6.8952033100302306E-3</v>
      </c>
      <c r="C824">
        <v>122.656008</v>
      </c>
      <c r="D824" s="3">
        <f t="shared" si="219"/>
        <v>1.7065670274939944E-2</v>
      </c>
      <c r="E824" s="3">
        <f t="shared" si="220"/>
        <v>1.5225103232020471E-2</v>
      </c>
      <c r="F824" s="3">
        <f>STDEV($E$3:E824)</f>
        <v>1.2659207983800413E-2</v>
      </c>
      <c r="G824" s="11">
        <f t="shared" si="226"/>
        <v>1.2026900301743642</v>
      </c>
      <c r="H824" s="3">
        <f t="shared" si="221"/>
        <v>8.2975657761039535E-4</v>
      </c>
      <c r="I824" s="5">
        <f t="shared" si="222"/>
        <v>0.14659617996160959</v>
      </c>
      <c r="J824" s="6">
        <f t="shared" si="223"/>
        <v>1.2322922711747957E-2</v>
      </c>
      <c r="K824" s="4">
        <f t="shared" si="224"/>
        <v>1.8405670429194731E-3</v>
      </c>
      <c r="L824">
        <f t="shared" si="227"/>
        <v>1.2026900301743642</v>
      </c>
      <c r="M824">
        <f>RSQ($D$3:D824,$B$3:B824)</f>
        <v>4.9215189883811586E-2</v>
      </c>
      <c r="N824">
        <v>792</v>
      </c>
      <c r="O824" t="str">
        <f t="shared" si="225"/>
        <v/>
      </c>
      <c r="P824" t="str">
        <f t="shared" si="229"/>
        <v/>
      </c>
      <c r="Q824">
        <f t="shared" si="230"/>
        <v>0</v>
      </c>
      <c r="R824">
        <f t="shared" si="231"/>
        <v>0</v>
      </c>
      <c r="S824">
        <f t="shared" si="232"/>
        <v>0</v>
      </c>
      <c r="T824">
        <f t="shared" si="233"/>
        <v>0</v>
      </c>
      <c r="U824">
        <f t="shared" si="228"/>
        <v>0</v>
      </c>
      <c r="V824">
        <f t="shared" si="234"/>
        <v>0</v>
      </c>
      <c r="W824">
        <f>IF(ABS(V824)&gt;0,V824*(C824-A824),0)</f>
        <v>0</v>
      </c>
      <c r="X824">
        <f>SUM($W$34:W824)</f>
        <v>381.72725100000048</v>
      </c>
      <c r="Y824">
        <f>IF(P824="close",X824,0)</f>
        <v>0</v>
      </c>
      <c r="Z824">
        <f t="shared" si="235"/>
        <v>0</v>
      </c>
    </row>
    <row r="825" spans="1:26">
      <c r="A825">
        <v>100.82645170000001</v>
      </c>
      <c r="B825" s="2">
        <f t="shared" si="218"/>
        <v>3.5950581578671134E-3</v>
      </c>
      <c r="C825">
        <v>123.0680629</v>
      </c>
      <c r="D825" s="3">
        <f t="shared" si="219"/>
        <v>3.3594351122205211E-3</v>
      </c>
      <c r="E825" s="3">
        <f t="shared" si="220"/>
        <v>4.2785850010966277E-3</v>
      </c>
      <c r="F825" s="3">
        <f>STDEV($E$3:E825)</f>
        <v>1.2652395177295576E-2</v>
      </c>
      <c r="G825" s="11">
        <f t="shared" si="226"/>
        <v>0.33816403464653455</v>
      </c>
      <c r="H825" s="3">
        <f t="shared" si="221"/>
        <v>-9.4554296144915017E-4</v>
      </c>
      <c r="I825" s="5">
        <f t="shared" si="222"/>
        <v>7.3414869562785099E-3</v>
      </c>
      <c r="J825" s="6">
        <f t="shared" si="223"/>
        <v>1.0353330929566347E-2</v>
      </c>
      <c r="K825" s="4">
        <f t="shared" si="224"/>
        <v>-9.1914988887610615E-4</v>
      </c>
      <c r="L825">
        <f t="shared" si="227"/>
        <v>0.33816403464653455</v>
      </c>
      <c r="M825">
        <f>RSQ($D$3:D825,$B$3:B825)</f>
        <v>4.9243076109832112E-2</v>
      </c>
      <c r="N825">
        <v>793</v>
      </c>
      <c r="O825" t="str">
        <f t="shared" si="225"/>
        <v/>
      </c>
      <c r="P825" t="str">
        <f t="shared" si="229"/>
        <v/>
      </c>
      <c r="Q825">
        <f t="shared" si="230"/>
        <v>0</v>
      </c>
      <c r="R825">
        <f t="shared" si="231"/>
        <v>0</v>
      </c>
      <c r="S825">
        <f t="shared" si="232"/>
        <v>0</v>
      </c>
      <c r="T825">
        <f t="shared" si="233"/>
        <v>0</v>
      </c>
      <c r="U825">
        <f t="shared" si="228"/>
        <v>0</v>
      </c>
      <c r="V825">
        <f t="shared" si="234"/>
        <v>0</v>
      </c>
      <c r="W825">
        <f>IF(ABS(V825)&gt;0,V825*(C825-A825),0)</f>
        <v>0</v>
      </c>
      <c r="X825">
        <f>SUM($W$34:W825)</f>
        <v>381.72725100000048</v>
      </c>
      <c r="Y825">
        <f>IF(P825="close",X825,0)</f>
        <v>0</v>
      </c>
      <c r="Z825">
        <f t="shared" si="235"/>
        <v>0</v>
      </c>
    </row>
    <row r="826" spans="1:26">
      <c r="A826">
        <v>101.0678265</v>
      </c>
      <c r="B826" s="2">
        <f t="shared" si="218"/>
        <v>2.3939630516620516E-3</v>
      </c>
      <c r="C826">
        <v>124.0237975</v>
      </c>
      <c r="D826" s="3">
        <f t="shared" si="219"/>
        <v>7.7659026840829516E-3</v>
      </c>
      <c r="E826" s="3">
        <f t="shared" si="220"/>
        <v>9.1666007098137742E-3</v>
      </c>
      <c r="F826" s="3">
        <f>STDEV($E$3:E826)</f>
        <v>1.2648756055666194E-2</v>
      </c>
      <c r="G826" s="11">
        <f t="shared" si="226"/>
        <v>0.72470373129755017</v>
      </c>
      <c r="H826" s="3">
        <f t="shared" si="221"/>
        <v>-1.3378610312143899E-3</v>
      </c>
      <c r="I826" s="5">
        <f t="shared" si="222"/>
        <v>-2.624810540530581E-2</v>
      </c>
      <c r="J826" s="6">
        <f t="shared" si="223"/>
        <v>1.0099352301524438E-2</v>
      </c>
      <c r="K826" s="4">
        <f t="shared" si="224"/>
        <v>-1.400698025730823E-3</v>
      </c>
      <c r="L826">
        <f t="shared" si="227"/>
        <v>0.72470373129755017</v>
      </c>
      <c r="M826">
        <f>RSQ($D$3:D826,$B$3:B826)</f>
        <v>4.9280442800180034E-2</v>
      </c>
      <c r="N826">
        <v>794</v>
      </c>
      <c r="O826" t="str">
        <f t="shared" si="225"/>
        <v/>
      </c>
      <c r="P826" t="str">
        <f t="shared" si="229"/>
        <v/>
      </c>
      <c r="Q826">
        <f t="shared" si="230"/>
        <v>0</v>
      </c>
      <c r="R826">
        <f t="shared" si="231"/>
        <v>0</v>
      </c>
      <c r="S826">
        <f t="shared" si="232"/>
        <v>0</v>
      </c>
      <c r="T826">
        <f t="shared" si="233"/>
        <v>0</v>
      </c>
      <c r="U826">
        <f t="shared" si="228"/>
        <v>0</v>
      </c>
      <c r="V826">
        <f t="shared" si="234"/>
        <v>0</v>
      </c>
      <c r="W826">
        <f>IF(ABS(V826)&gt;0,V826*(C826-A826),0)</f>
        <v>0</v>
      </c>
      <c r="X826">
        <f>SUM($W$34:W826)</f>
        <v>381.72725100000048</v>
      </c>
      <c r="Y826">
        <f>IF(P826="close",X826,0)</f>
        <v>0</v>
      </c>
      <c r="Z826">
        <f t="shared" si="235"/>
        <v>0</v>
      </c>
    </row>
    <row r="827" spans="1:26">
      <c r="A827">
        <v>103.9711492</v>
      </c>
      <c r="B827" s="2">
        <f t="shared" si="218"/>
        <v>2.8726478054814052E-2</v>
      </c>
      <c r="C827">
        <v>123.98737680000001</v>
      </c>
      <c r="D827" s="3">
        <f t="shared" si="219"/>
        <v>-2.936589649256115E-4</v>
      </c>
      <c r="E827" s="3">
        <f t="shared" si="220"/>
        <v>1.3934054942325383E-3</v>
      </c>
      <c r="F827" s="3">
        <f>STDEV($E$3:E827)</f>
        <v>1.264117289204243E-2</v>
      </c>
      <c r="G827" s="11">
        <f t="shared" si="226"/>
        <v>0.11022754819765827</v>
      </c>
      <c r="H827" s="3">
        <f t="shared" si="221"/>
        <v>-1.2472450239544126E-3</v>
      </c>
      <c r="I827" s="5">
        <f t="shared" si="222"/>
        <v>-1.5310593744367182E-2</v>
      </c>
      <c r="J827" s="6">
        <f t="shared" si="223"/>
        <v>1.0100496499137008E-2</v>
      </c>
      <c r="K827" s="4">
        <f t="shared" si="224"/>
        <v>-1.6870644591581497E-3</v>
      </c>
      <c r="L827">
        <f t="shared" si="227"/>
        <v>0.11022754819765827</v>
      </c>
      <c r="M827">
        <f>RSQ($D$3:D827,$B$3:B827)</f>
        <v>4.8877682390192398E-2</v>
      </c>
      <c r="N827">
        <v>795</v>
      </c>
      <c r="O827" t="str">
        <f t="shared" si="225"/>
        <v/>
      </c>
      <c r="P827" t="str">
        <f t="shared" si="229"/>
        <v/>
      </c>
      <c r="Q827">
        <f t="shared" si="230"/>
        <v>0</v>
      </c>
      <c r="R827">
        <f t="shared" si="231"/>
        <v>0</v>
      </c>
      <c r="S827">
        <f t="shared" si="232"/>
        <v>0</v>
      </c>
      <c r="T827">
        <f t="shared" si="233"/>
        <v>0</v>
      </c>
      <c r="U827">
        <f t="shared" si="228"/>
        <v>0</v>
      </c>
      <c r="V827">
        <f t="shared" si="234"/>
        <v>0</v>
      </c>
      <c r="W827">
        <f>IF(ABS(V827)&gt;0,V827*(C827-A827),0)</f>
        <v>0</v>
      </c>
      <c r="X827">
        <f>SUM($W$34:W827)</f>
        <v>381.72725100000048</v>
      </c>
      <c r="Y827">
        <f>IF(P827="close",X827,0)</f>
        <v>0</v>
      </c>
      <c r="Z827">
        <f t="shared" si="235"/>
        <v>0</v>
      </c>
    </row>
    <row r="828" spans="1:26">
      <c r="A828">
        <v>104.1807838</v>
      </c>
      <c r="B828" s="2">
        <f t="shared" si="218"/>
        <v>2.0162766460986767E-3</v>
      </c>
      <c r="C828">
        <v>126.33968489999999</v>
      </c>
      <c r="D828" s="3">
        <f t="shared" si="219"/>
        <v>1.8972157978585345E-2</v>
      </c>
      <c r="E828" s="3">
        <f t="shared" si="220"/>
        <v>1.9595068888656138E-2</v>
      </c>
      <c r="F828" s="3">
        <f>STDEV($E$3:E828)</f>
        <v>1.265190834982211E-2</v>
      </c>
      <c r="G828" s="11">
        <f t="shared" si="226"/>
        <v>1.5487836575208553</v>
      </c>
      <c r="H828" s="3">
        <f t="shared" si="221"/>
        <v>-6.4380219728708029E-4</v>
      </c>
      <c r="I828" s="5">
        <f t="shared" si="222"/>
        <v>1.0361319840067353E-2</v>
      </c>
      <c r="J828" s="6">
        <f t="shared" si="223"/>
        <v>1.0709933866339276E-2</v>
      </c>
      <c r="K828" s="4">
        <f t="shared" si="224"/>
        <v>-6.2291091007079364E-4</v>
      </c>
      <c r="L828">
        <f t="shared" si="227"/>
        <v>1.5487836575208553</v>
      </c>
      <c r="M828">
        <f>RSQ($D$3:D828,$B$3:B828)</f>
        <v>4.8878189440191989E-2</v>
      </c>
      <c r="N828">
        <v>796</v>
      </c>
      <c r="O828" t="str">
        <f t="shared" si="225"/>
        <v>sellY</v>
      </c>
      <c r="P828" t="str">
        <f t="shared" si="229"/>
        <v/>
      </c>
      <c r="Q828">
        <f t="shared" si="230"/>
        <v>10</v>
      </c>
      <c r="R828">
        <f t="shared" si="231"/>
        <v>0</v>
      </c>
      <c r="S828">
        <f t="shared" si="232"/>
        <v>-10</v>
      </c>
      <c r="T828">
        <f t="shared" si="233"/>
        <v>0</v>
      </c>
      <c r="U828">
        <f t="shared" si="228"/>
        <v>20</v>
      </c>
      <c r="V828">
        <f t="shared" si="234"/>
        <v>10</v>
      </c>
      <c r="W828">
        <f>IF(ABS(V828)&gt;0,V828*(C828-A828),0)</f>
        <v>221.58901099999994</v>
      </c>
      <c r="X828">
        <f>SUM($W$34:W828)</f>
        <v>603.31626200000039</v>
      </c>
      <c r="Y828">
        <f>IF(P828="close",X828,0)</f>
        <v>0</v>
      </c>
      <c r="Z828">
        <f t="shared" si="235"/>
        <v>20</v>
      </c>
    </row>
    <row r="829" spans="1:26">
      <c r="A829">
        <v>102.53555729999999</v>
      </c>
      <c r="B829" s="2">
        <f t="shared" si="218"/>
        <v>-1.5792034192777946E-2</v>
      </c>
      <c r="C829">
        <v>127.308038</v>
      </c>
      <c r="D829" s="3">
        <f t="shared" si="219"/>
        <v>7.6646787647639738E-3</v>
      </c>
      <c r="E829" s="3">
        <f t="shared" si="220"/>
        <v>8.0935831329331E-3</v>
      </c>
      <c r="F829" s="3">
        <f>STDEV($E$3:E829)</f>
        <v>1.2647367141968981E-2</v>
      </c>
      <c r="G829" s="11">
        <f t="shared" si="226"/>
        <v>0.63994213515597098</v>
      </c>
      <c r="H829" s="3">
        <f t="shared" si="221"/>
        <v>-4.8725450974302991E-4</v>
      </c>
      <c r="I829" s="5">
        <f t="shared" si="222"/>
        <v>-3.6949097792979917E-3</v>
      </c>
      <c r="J829" s="6">
        <f t="shared" si="223"/>
        <v>1.0814338792477906E-2</v>
      </c>
      <c r="K829" s="4">
        <f t="shared" si="224"/>
        <v>-4.289043681691264E-4</v>
      </c>
      <c r="L829">
        <f t="shared" si="227"/>
        <v>0.63994213515597098</v>
      </c>
      <c r="M829">
        <f>RSQ($D$3:D829,$B$3:B829)</f>
        <v>4.8366603325910092E-2</v>
      </c>
      <c r="N829">
        <v>797</v>
      </c>
      <c r="O829" t="str">
        <f t="shared" si="225"/>
        <v/>
      </c>
      <c r="P829" t="str">
        <f t="shared" si="229"/>
        <v>sellhold</v>
      </c>
      <c r="Q829">
        <f t="shared" si="230"/>
        <v>10</v>
      </c>
      <c r="R829">
        <f t="shared" si="231"/>
        <v>0</v>
      </c>
      <c r="S829">
        <f t="shared" si="232"/>
        <v>-10</v>
      </c>
      <c r="T829">
        <f t="shared" si="233"/>
        <v>0</v>
      </c>
      <c r="U829">
        <f t="shared" si="228"/>
        <v>20</v>
      </c>
      <c r="V829">
        <f t="shared" si="234"/>
        <v>0</v>
      </c>
      <c r="W829">
        <f>IF(ABS(V829)&gt;0,V829*(C829-A829),0)</f>
        <v>0</v>
      </c>
      <c r="X829">
        <f>SUM($W$34:W829)</f>
        <v>603.31626200000039</v>
      </c>
      <c r="Y829">
        <f>IF(P829="close",X829,0)</f>
        <v>0</v>
      </c>
      <c r="Z829">
        <f t="shared" si="235"/>
        <v>0</v>
      </c>
    </row>
    <row r="830" spans="1:26">
      <c r="A830">
        <v>103.8315288</v>
      </c>
      <c r="B830" s="2">
        <f t="shared" si="218"/>
        <v>1.2639239831780847E-2</v>
      </c>
      <c r="C830">
        <v>126.87947579999999</v>
      </c>
      <c r="D830" s="3">
        <f t="shared" si="219"/>
        <v>-3.3663404662634248E-3</v>
      </c>
      <c r="E830" s="3">
        <f t="shared" si="220"/>
        <v>-2.3983183809521968E-3</v>
      </c>
      <c r="F830" s="3">
        <f>STDEV($E$3:E830)</f>
        <v>1.2639998973628778E-2</v>
      </c>
      <c r="G830" s="11">
        <f t="shared" si="226"/>
        <v>-0.18974039364685732</v>
      </c>
      <c r="H830" s="3">
        <f t="shared" si="221"/>
        <v>-7.3908392197590033E-4</v>
      </c>
      <c r="I830" s="5">
        <f t="shared" si="222"/>
        <v>-1.8113285797431596E-2</v>
      </c>
      <c r="J830" s="6">
        <f t="shared" si="223"/>
        <v>1.0812504718363989E-2</v>
      </c>
      <c r="K830" s="4">
        <f t="shared" si="224"/>
        <v>-9.6802208531122805E-4</v>
      </c>
      <c r="L830">
        <f t="shared" si="227"/>
        <v>-0.18974039364685732</v>
      </c>
      <c r="M830">
        <f>RSQ($D$3:D830,$B$3:B830)</f>
        <v>4.8141141138588743E-2</v>
      </c>
      <c r="N830">
        <v>798</v>
      </c>
      <c r="O830" t="str">
        <f t="shared" si="225"/>
        <v/>
      </c>
      <c r="P830" t="str">
        <f t="shared" si="229"/>
        <v>close</v>
      </c>
      <c r="Q830">
        <f t="shared" si="230"/>
        <v>0</v>
      </c>
      <c r="R830">
        <f t="shared" si="231"/>
        <v>0</v>
      </c>
      <c r="S830">
        <f t="shared" si="232"/>
        <v>0</v>
      </c>
      <c r="T830">
        <f t="shared" si="233"/>
        <v>0</v>
      </c>
      <c r="U830">
        <f t="shared" si="228"/>
        <v>0</v>
      </c>
      <c r="V830">
        <f t="shared" si="234"/>
        <v>-10</v>
      </c>
      <c r="W830">
        <f>IF(ABS(V830)&gt;0,V830*(C830-A830),0)</f>
        <v>-230.47946999999994</v>
      </c>
      <c r="X830">
        <f>SUM($W$34:W830)</f>
        <v>372.83679200000046</v>
      </c>
      <c r="Y830">
        <f>IF(P830="close",X830,0)</f>
        <v>372.83679200000046</v>
      </c>
      <c r="Z830">
        <f t="shared" si="235"/>
        <v>20</v>
      </c>
    </row>
    <row r="831" spans="1:26">
      <c r="A831">
        <v>106.56905949999999</v>
      </c>
      <c r="B831" s="2">
        <f t="shared" si="218"/>
        <v>2.6365119840169333E-2</v>
      </c>
      <c r="C831">
        <v>129.27108129999999</v>
      </c>
      <c r="D831" s="3">
        <f t="shared" si="219"/>
        <v>1.8849427655028169E-2</v>
      </c>
      <c r="E831" s="3">
        <f t="shared" si="220"/>
        <v>1.6861938380643239E-2</v>
      </c>
      <c r="F831" s="3">
        <f>STDEV($E$3:E831)</f>
        <v>1.2645895385163627E-2</v>
      </c>
      <c r="G831" s="11">
        <f t="shared" si="226"/>
        <v>1.3333922088605874</v>
      </c>
      <c r="H831" s="3">
        <f t="shared" si="221"/>
        <v>4.5136292979473076E-5</v>
      </c>
      <c r="I831" s="5">
        <f t="shared" si="222"/>
        <v>7.3671312445397222E-2</v>
      </c>
      <c r="J831" s="6">
        <f t="shared" si="223"/>
        <v>1.1344449428409722E-2</v>
      </c>
      <c r="K831" s="4">
        <f t="shared" si="224"/>
        <v>1.9874892743849291E-3</v>
      </c>
      <c r="L831">
        <f t="shared" si="227"/>
        <v>1.3333922088605874</v>
      </c>
      <c r="M831">
        <f>RSQ($D$3:D831,$B$3:B831)</f>
        <v>4.937196152348295E-2</v>
      </c>
      <c r="N831">
        <v>799</v>
      </c>
      <c r="O831" t="str">
        <f t="shared" si="225"/>
        <v/>
      </c>
      <c r="P831" t="str">
        <f t="shared" si="229"/>
        <v/>
      </c>
      <c r="Q831">
        <f t="shared" si="230"/>
        <v>0</v>
      </c>
      <c r="R831">
        <f t="shared" si="231"/>
        <v>0</v>
      </c>
      <c r="S831">
        <f t="shared" si="232"/>
        <v>0</v>
      </c>
      <c r="T831">
        <f t="shared" si="233"/>
        <v>0</v>
      </c>
      <c r="U831">
        <f t="shared" si="228"/>
        <v>0</v>
      </c>
      <c r="V831">
        <f t="shared" si="234"/>
        <v>0</v>
      </c>
      <c r="W831">
        <f>IF(ABS(V831)&gt;0,V831*(C831-A831),0)</f>
        <v>0</v>
      </c>
      <c r="X831">
        <f>SUM($W$34:W831)</f>
        <v>372.83679200000046</v>
      </c>
      <c r="Y831">
        <f>IF(P831="close",X831,0)</f>
        <v>0</v>
      </c>
      <c r="Z831">
        <f t="shared" si="235"/>
        <v>0</v>
      </c>
    </row>
    <row r="832" spans="1:26">
      <c r="A832">
        <v>109.72131709999999</v>
      </c>
      <c r="B832" s="2">
        <f t="shared" si="218"/>
        <v>2.9579482213596891E-2</v>
      </c>
      <c r="C832">
        <v>128.8134618</v>
      </c>
      <c r="D832" s="3">
        <f t="shared" si="219"/>
        <v>-3.53999901136429E-3</v>
      </c>
      <c r="E832" s="3">
        <f t="shared" si="220"/>
        <v>-4.5984575806195414E-3</v>
      </c>
      <c r="F832" s="3">
        <f>STDEV($E$3:E832)</f>
        <v>1.2639292671549384E-2</v>
      </c>
      <c r="G832" s="11">
        <f t="shared" si="226"/>
        <v>-0.36382238311250698</v>
      </c>
      <c r="H832" s="3">
        <f t="shared" si="221"/>
        <v>-5.0086960282887165E-5</v>
      </c>
      <c r="I832" s="5">
        <f t="shared" si="222"/>
        <v>3.7476840248020643E-2</v>
      </c>
      <c r="J832" s="6">
        <f t="shared" si="223"/>
        <v>1.1308940774691766E-2</v>
      </c>
      <c r="K832" s="4">
        <f t="shared" si="224"/>
        <v>1.0584585692552514E-3</v>
      </c>
      <c r="L832">
        <f t="shared" si="227"/>
        <v>-0.36382238311250698</v>
      </c>
      <c r="M832">
        <f>RSQ($D$3:D832,$B$3:B832)</f>
        <v>4.8625712475471157E-2</v>
      </c>
      <c r="N832">
        <v>800</v>
      </c>
      <c r="O832" t="str">
        <f t="shared" si="225"/>
        <v/>
      </c>
      <c r="P832" t="str">
        <f t="shared" si="229"/>
        <v/>
      </c>
      <c r="Q832">
        <f t="shared" si="230"/>
        <v>0</v>
      </c>
      <c r="R832">
        <f t="shared" si="231"/>
        <v>0</v>
      </c>
      <c r="S832">
        <f t="shared" si="232"/>
        <v>0</v>
      </c>
      <c r="T832">
        <f t="shared" si="233"/>
        <v>0</v>
      </c>
      <c r="U832">
        <f t="shared" si="228"/>
        <v>0</v>
      </c>
      <c r="V832">
        <f t="shared" si="234"/>
        <v>0</v>
      </c>
      <c r="W832">
        <f>IF(ABS(V832)&gt;0,V832*(C832-A832),0)</f>
        <v>0</v>
      </c>
      <c r="X832">
        <f>SUM($W$34:W832)</f>
        <v>372.83679200000046</v>
      </c>
      <c r="Y832">
        <f>IF(P832="close",X832,0)</f>
        <v>0</v>
      </c>
      <c r="Z832">
        <f t="shared" si="235"/>
        <v>0</v>
      </c>
    </row>
    <row r="833" spans="1:26">
      <c r="A833">
        <v>109.94400760000001</v>
      </c>
      <c r="B833" s="2">
        <f t="shared" si="218"/>
        <v>2.0296010464133686E-3</v>
      </c>
      <c r="C833">
        <v>128.57056320000001</v>
      </c>
      <c r="D833" s="3">
        <f t="shared" si="219"/>
        <v>-1.8856616118051533E-3</v>
      </c>
      <c r="E833" s="3">
        <f t="shared" si="220"/>
        <v>-1.9069392477467852E-3</v>
      </c>
      <c r="F833" s="3">
        <f>STDEV($E$3:E833)</f>
        <v>1.2631856404468556E-2</v>
      </c>
      <c r="G833" s="11">
        <f t="shared" si="226"/>
        <v>-0.15096270783067164</v>
      </c>
      <c r="H833" s="3">
        <f t="shared" si="221"/>
        <v>-5.7131743573460175E-5</v>
      </c>
      <c r="I833" s="5">
        <f t="shared" si="222"/>
        <v>3.863290258627624E-2</v>
      </c>
      <c r="J833" s="6">
        <f t="shared" si="223"/>
        <v>1.1311203347924525E-2</v>
      </c>
      <c r="K833" s="4">
        <f t="shared" si="224"/>
        <v>2.1277635941631813E-5</v>
      </c>
      <c r="L833">
        <f t="shared" si="227"/>
        <v>-0.15096270783067164</v>
      </c>
      <c r="M833">
        <f>RSQ($D$3:D833,$B$3:B833)</f>
        <v>4.8608602512324364E-2</v>
      </c>
      <c r="N833">
        <v>801</v>
      </c>
      <c r="O833" t="str">
        <f t="shared" si="225"/>
        <v/>
      </c>
      <c r="P833" t="str">
        <f t="shared" si="229"/>
        <v/>
      </c>
      <c r="Q833">
        <f t="shared" si="230"/>
        <v>0</v>
      </c>
      <c r="R833">
        <f t="shared" si="231"/>
        <v>0</v>
      </c>
      <c r="S833">
        <f t="shared" si="232"/>
        <v>0</v>
      </c>
      <c r="T833">
        <f t="shared" si="233"/>
        <v>0</v>
      </c>
      <c r="U833">
        <f t="shared" si="228"/>
        <v>0</v>
      </c>
      <c r="V833">
        <f t="shared" si="234"/>
        <v>0</v>
      </c>
      <c r="W833">
        <f>IF(ABS(V833)&gt;0,V833*(C833-A833),0)</f>
        <v>0</v>
      </c>
      <c r="X833">
        <f>SUM($W$34:W833)</f>
        <v>372.83679200000046</v>
      </c>
      <c r="Y833">
        <f>IF(P833="close",X833,0)</f>
        <v>0</v>
      </c>
      <c r="Z833">
        <f t="shared" si="235"/>
        <v>0</v>
      </c>
    </row>
    <row r="834" spans="1:26">
      <c r="A834">
        <v>109.1537945</v>
      </c>
      <c r="B834" s="2">
        <f t="shared" si="218"/>
        <v>-7.1874140050903739E-3</v>
      </c>
      <c r="C834">
        <v>129.15618499999999</v>
      </c>
      <c r="D834" s="3">
        <f t="shared" si="219"/>
        <v>4.5548668795127763E-3</v>
      </c>
      <c r="E834" s="3">
        <f t="shared" si="220"/>
        <v>4.4420323823464638E-3</v>
      </c>
      <c r="F834" s="3">
        <f>STDEV($E$3:E834)</f>
        <v>1.2625178250068068E-2</v>
      </c>
      <c r="G834" s="11">
        <f t="shared" si="226"/>
        <v>0.35183918154363603</v>
      </c>
      <c r="H834" s="3">
        <f t="shared" si="221"/>
        <v>5.5872466880752718E-4</v>
      </c>
      <c r="I834" s="5">
        <f t="shared" si="222"/>
        <v>6.2037635695595159E-2</v>
      </c>
      <c r="J834" s="6">
        <f t="shared" si="223"/>
        <v>1.1142306115279275E-2</v>
      </c>
      <c r="K834" s="4">
        <f t="shared" si="224"/>
        <v>1.1283449716631205E-4</v>
      </c>
      <c r="L834">
        <f t="shared" si="227"/>
        <v>0.35183918154363603</v>
      </c>
      <c r="M834">
        <f>RSQ($D$3:D834,$B$3:B834)</f>
        <v>4.8478736363342753E-2</v>
      </c>
      <c r="N834">
        <v>802</v>
      </c>
      <c r="O834" t="str">
        <f t="shared" si="225"/>
        <v/>
      </c>
      <c r="P834" t="str">
        <f t="shared" si="229"/>
        <v/>
      </c>
      <c r="Q834">
        <f t="shared" si="230"/>
        <v>0</v>
      </c>
      <c r="R834">
        <f t="shared" si="231"/>
        <v>0</v>
      </c>
      <c r="S834">
        <f t="shared" si="232"/>
        <v>0</v>
      </c>
      <c r="T834">
        <f t="shared" si="233"/>
        <v>0</v>
      </c>
      <c r="U834">
        <f t="shared" si="228"/>
        <v>0</v>
      </c>
      <c r="V834">
        <f t="shared" si="234"/>
        <v>0</v>
      </c>
      <c r="W834">
        <f>IF(ABS(V834)&gt;0,V834*(C834-A834),0)</f>
        <v>0</v>
      </c>
      <c r="X834">
        <f>SUM($W$34:W834)</f>
        <v>372.83679200000046</v>
      </c>
      <c r="Y834">
        <f>IF(P834="close",X834,0)</f>
        <v>0</v>
      </c>
      <c r="Z834">
        <f t="shared" si="235"/>
        <v>0</v>
      </c>
    </row>
    <row r="835" spans="1:26">
      <c r="A835">
        <v>109.54147690000001</v>
      </c>
      <c r="B835" s="2">
        <f t="shared" si="218"/>
        <v>3.5517079527638659E-3</v>
      </c>
      <c r="C835">
        <v>129.9078255</v>
      </c>
      <c r="D835" s="3">
        <f t="shared" si="219"/>
        <v>5.8196245112071693E-3</v>
      </c>
      <c r="E835" s="3">
        <f t="shared" si="220"/>
        <v>4.5667358511861092E-3</v>
      </c>
      <c r="F835" s="3">
        <f>STDEV($E$3:E835)</f>
        <v>1.2618563370457563E-2</v>
      </c>
      <c r="G835" s="11">
        <f t="shared" si="226"/>
        <v>0.36190616293750993</v>
      </c>
      <c r="H835" s="3">
        <f t="shared" si="221"/>
        <v>1.0134445952747722E-3</v>
      </c>
      <c r="I835" s="5">
        <f t="shared" si="222"/>
        <v>6.7416597290877317E-2</v>
      </c>
      <c r="J835" s="6">
        <f t="shared" si="223"/>
        <v>1.1075644666341509E-2</v>
      </c>
      <c r="K835" s="4">
        <f t="shared" si="224"/>
        <v>1.2528886600210601E-3</v>
      </c>
      <c r="L835">
        <f t="shared" si="227"/>
        <v>0.36190616293750993</v>
      </c>
      <c r="M835">
        <f>RSQ($D$3:D835,$B$3:B835)</f>
        <v>4.8525205574559395E-2</v>
      </c>
      <c r="N835">
        <v>803</v>
      </c>
      <c r="O835" t="str">
        <f t="shared" si="225"/>
        <v/>
      </c>
      <c r="P835" t="str">
        <f t="shared" si="229"/>
        <v/>
      </c>
      <c r="Q835">
        <f t="shared" si="230"/>
        <v>0</v>
      </c>
      <c r="R835">
        <f t="shared" si="231"/>
        <v>0</v>
      </c>
      <c r="S835">
        <f t="shared" si="232"/>
        <v>0</v>
      </c>
      <c r="T835">
        <f t="shared" si="233"/>
        <v>0</v>
      </c>
      <c r="U835">
        <f t="shared" si="228"/>
        <v>0</v>
      </c>
      <c r="V835">
        <f t="shared" si="234"/>
        <v>0</v>
      </c>
      <c r="W835">
        <f>IF(ABS(V835)&gt;0,V835*(C835-A835),0)</f>
        <v>0</v>
      </c>
      <c r="X835">
        <f>SUM($W$34:W835)</f>
        <v>372.83679200000046</v>
      </c>
      <c r="Y835">
        <f>IF(P835="close",X835,0)</f>
        <v>0</v>
      </c>
      <c r="Z835">
        <f t="shared" si="235"/>
        <v>0</v>
      </c>
    </row>
    <row r="836" spans="1:26">
      <c r="A836">
        <v>108.8380899</v>
      </c>
      <c r="B836" s="2">
        <f t="shared" ref="B836:B899" si="236">(A836-A835)/A835</f>
        <v>-6.4211933224355344E-3</v>
      </c>
      <c r="C836">
        <v>130.3063435</v>
      </c>
      <c r="D836" s="3">
        <f t="shared" ref="D836:D899" si="237">(C836-C835)/C835</f>
        <v>3.0676981811230126E-3</v>
      </c>
      <c r="E836" s="3">
        <f t="shared" si="220"/>
        <v>2.283320020482408E-3</v>
      </c>
      <c r="F836" s="3">
        <f>STDEV($E$3:E836)</f>
        <v>1.261122495011539E-2</v>
      </c>
      <c r="G836" s="11">
        <f t="shared" si="226"/>
        <v>0.1810545787196918</v>
      </c>
      <c r="H836" s="3">
        <f t="shared" si="221"/>
        <v>1.1675275135811917E-3</v>
      </c>
      <c r="I836" s="5">
        <f t="shared" si="222"/>
        <v>5.9669493457216123E-2</v>
      </c>
      <c r="J836" s="6">
        <f t="shared" si="223"/>
        <v>1.106110443785851E-2</v>
      </c>
      <c r="K836" s="4">
        <f t="shared" si="224"/>
        <v>7.8437816064060473E-4</v>
      </c>
      <c r="L836">
        <f t="shared" si="227"/>
        <v>0.1810545787196918</v>
      </c>
      <c r="M836">
        <f>RSQ($D$3:D836,$B$3:B836)</f>
        <v>4.8446802119221276E-2</v>
      </c>
      <c r="N836">
        <v>804</v>
      </c>
      <c r="O836" t="str">
        <f t="shared" si="225"/>
        <v/>
      </c>
      <c r="P836" t="str">
        <f t="shared" si="229"/>
        <v/>
      </c>
      <c r="Q836">
        <f t="shared" si="230"/>
        <v>0</v>
      </c>
      <c r="R836">
        <f t="shared" si="231"/>
        <v>0</v>
      </c>
      <c r="S836">
        <f t="shared" si="232"/>
        <v>0</v>
      </c>
      <c r="T836">
        <f t="shared" si="233"/>
        <v>0</v>
      </c>
      <c r="U836">
        <f t="shared" si="228"/>
        <v>0</v>
      </c>
      <c r="V836">
        <f t="shared" si="234"/>
        <v>0</v>
      </c>
      <c r="W836">
        <f>IF(ABS(V836)&gt;0,V836*(C836-A836),0)</f>
        <v>0</v>
      </c>
      <c r="X836">
        <f>SUM($W$34:W836)</f>
        <v>372.83679200000046</v>
      </c>
      <c r="Y836">
        <f>IF(P836="close",X836,0)</f>
        <v>0</v>
      </c>
      <c r="Z836">
        <f t="shared" si="235"/>
        <v>0</v>
      </c>
    </row>
    <row r="837" spans="1:26">
      <c r="A837">
        <v>107.0454818</v>
      </c>
      <c r="B837" s="2">
        <f t="shared" si="236"/>
        <v>-1.6470411247083042E-2</v>
      </c>
      <c r="C837">
        <v>130.29669319999999</v>
      </c>
      <c r="D837" s="3">
        <f t="shared" si="237"/>
        <v>-7.4058558783856196E-5</v>
      </c>
      <c r="E837" s="3">
        <f t="shared" si="220"/>
        <v>-1.8776610647019065E-4</v>
      </c>
      <c r="F837" s="3">
        <f>STDEV($E$3:E837)</f>
        <v>1.2603664645794471E-2</v>
      </c>
      <c r="G837" s="11">
        <f t="shared" si="226"/>
        <v>-1.4897739010601454E-2</v>
      </c>
      <c r="H837" s="3">
        <f t="shared" si="221"/>
        <v>1.4988423881881411E-3</v>
      </c>
      <c r="I837" s="5">
        <f t="shared" si="222"/>
        <v>8.4098376156036672E-2</v>
      </c>
      <c r="J837" s="6">
        <f t="shared" si="223"/>
        <v>1.0990673263135091E-2</v>
      </c>
      <c r="K837" s="4">
        <f t="shared" si="224"/>
        <v>1.1370754768633444E-4</v>
      </c>
      <c r="L837">
        <f t="shared" si="227"/>
        <v>-1.4897739010601454E-2</v>
      </c>
      <c r="M837">
        <f>RSQ($D$3:D837,$B$3:B837)</f>
        <v>4.8362306836958309E-2</v>
      </c>
      <c r="N837">
        <v>805</v>
      </c>
      <c r="O837" t="str">
        <f t="shared" si="225"/>
        <v/>
      </c>
      <c r="P837" t="str">
        <f t="shared" si="229"/>
        <v/>
      </c>
      <c r="Q837">
        <f t="shared" si="230"/>
        <v>0</v>
      </c>
      <c r="R837">
        <f t="shared" si="231"/>
        <v>0</v>
      </c>
      <c r="S837">
        <f t="shared" si="232"/>
        <v>0</v>
      </c>
      <c r="T837">
        <f t="shared" si="233"/>
        <v>0</v>
      </c>
      <c r="U837">
        <f t="shared" si="228"/>
        <v>0</v>
      </c>
      <c r="V837">
        <f t="shared" si="234"/>
        <v>0</v>
      </c>
      <c r="W837">
        <f>IF(ABS(V837)&gt;0,V837*(C837-A837),0)</f>
        <v>0</v>
      </c>
      <c r="X837">
        <f>SUM($W$34:W837)</f>
        <v>372.83679200000046</v>
      </c>
      <c r="Y837">
        <f>IF(P837="close",X837,0)</f>
        <v>0</v>
      </c>
      <c r="Z837">
        <f t="shared" si="235"/>
        <v>0</v>
      </c>
    </row>
    <row r="838" spans="1:26">
      <c r="A838">
        <v>105.3613142</v>
      </c>
      <c r="B838" s="2">
        <f t="shared" si="236"/>
        <v>-1.5733196503768823E-2</v>
      </c>
      <c r="C838">
        <v>130.4260496</v>
      </c>
      <c r="D838" s="3">
        <f t="shared" si="237"/>
        <v>9.9278344540524406E-4</v>
      </c>
      <c r="E838" s="3">
        <f t="shared" si="220"/>
        <v>2.835133333452043E-4</v>
      </c>
      <c r="F838" s="3">
        <f>STDEV($E$3:E838)</f>
        <v>1.2596117911281067E-2</v>
      </c>
      <c r="G838" s="11">
        <f t="shared" si="226"/>
        <v>2.2507992965935173E-2</v>
      </c>
      <c r="H838" s="3">
        <f t="shared" si="221"/>
        <v>2.8830658219888509E-3</v>
      </c>
      <c r="I838" s="5">
        <f t="shared" si="222"/>
        <v>0.13816618316615362</v>
      </c>
      <c r="J838" s="6">
        <f t="shared" si="223"/>
        <v>8.9999685645824074E-3</v>
      </c>
      <c r="K838" s="4">
        <f t="shared" si="224"/>
        <v>7.0927011206003976E-4</v>
      </c>
      <c r="L838">
        <f t="shared" si="227"/>
        <v>2.2507992965935173E-2</v>
      </c>
      <c r="M838">
        <f>RSQ($D$3:D838,$B$3:B838)</f>
        <v>4.8230649517498198E-2</v>
      </c>
      <c r="N838">
        <v>806</v>
      </c>
      <c r="O838" t="str">
        <f t="shared" si="225"/>
        <v/>
      </c>
      <c r="P838" t="str">
        <f t="shared" si="229"/>
        <v/>
      </c>
      <c r="Q838">
        <f t="shared" si="230"/>
        <v>0</v>
      </c>
      <c r="R838">
        <f t="shared" si="231"/>
        <v>0</v>
      </c>
      <c r="S838">
        <f t="shared" si="232"/>
        <v>0</v>
      </c>
      <c r="T838">
        <f t="shared" si="233"/>
        <v>0</v>
      </c>
      <c r="U838">
        <f t="shared" si="228"/>
        <v>0</v>
      </c>
      <c r="V838">
        <f t="shared" si="234"/>
        <v>0</v>
      </c>
      <c r="W838">
        <f>IF(ABS(V838)&gt;0,V838*(C838-A838),0)</f>
        <v>0</v>
      </c>
      <c r="X838">
        <f>SUM($W$34:W838)</f>
        <v>372.83679200000046</v>
      </c>
      <c r="Y838">
        <f>IF(P838="close",X838,0)</f>
        <v>0</v>
      </c>
      <c r="Z838">
        <f t="shared" si="235"/>
        <v>0</v>
      </c>
    </row>
    <row r="839" spans="1:26">
      <c r="A839">
        <v>106.2229189</v>
      </c>
      <c r="B839" s="2">
        <f t="shared" si="236"/>
        <v>8.1776191436306218E-3</v>
      </c>
      <c r="C839">
        <v>132.2513386</v>
      </c>
      <c r="D839" s="3">
        <f t="shared" si="237"/>
        <v>1.3994819329404867E-2</v>
      </c>
      <c r="E839" s="3">
        <f t="shared" si="220"/>
        <v>9.5952230680685768E-3</v>
      </c>
      <c r="F839" s="3">
        <f>STDEV($E$3:E839)</f>
        <v>1.2592906345890009E-2</v>
      </c>
      <c r="G839" s="11">
        <f t="shared" si="226"/>
        <v>0.76195461194708269</v>
      </c>
      <c r="H839" s="3">
        <f t="shared" si="221"/>
        <v>2.8865471108362743E-3</v>
      </c>
      <c r="I839" s="5">
        <f t="shared" si="222"/>
        <v>0.18502318632416351</v>
      </c>
      <c r="J839" s="6">
        <f t="shared" si="223"/>
        <v>8.9510656242356348E-3</v>
      </c>
      <c r="K839" s="4">
        <f t="shared" si="224"/>
        <v>4.3995962613362898E-3</v>
      </c>
      <c r="L839">
        <f t="shared" si="227"/>
        <v>0.76195461194708269</v>
      </c>
      <c r="M839">
        <f>RSQ($D$3:D839,$B$3:B839)</f>
        <v>4.8505348226682794E-2</v>
      </c>
      <c r="N839">
        <v>807</v>
      </c>
      <c r="O839" t="str">
        <f t="shared" si="225"/>
        <v/>
      </c>
      <c r="P839" t="str">
        <f t="shared" si="229"/>
        <v/>
      </c>
      <c r="Q839">
        <f t="shared" si="230"/>
        <v>0</v>
      </c>
      <c r="R839">
        <f t="shared" si="231"/>
        <v>0</v>
      </c>
      <c r="S839">
        <f t="shared" si="232"/>
        <v>0</v>
      </c>
      <c r="T839">
        <f t="shared" si="233"/>
        <v>0</v>
      </c>
      <c r="U839">
        <f t="shared" si="228"/>
        <v>0</v>
      </c>
      <c r="V839">
        <f t="shared" si="234"/>
        <v>0</v>
      </c>
      <c r="W839">
        <f>IF(ABS(V839)&gt;0,V839*(C839-A839),0)</f>
        <v>0</v>
      </c>
      <c r="X839">
        <f>SUM($W$34:W839)</f>
        <v>372.83679200000046</v>
      </c>
      <c r="Y839">
        <f>IF(P839="close",X839,0)</f>
        <v>0</v>
      </c>
      <c r="Z839">
        <f t="shared" si="235"/>
        <v>0</v>
      </c>
    </row>
    <row r="840" spans="1:26">
      <c r="A840">
        <v>106.22847109999999</v>
      </c>
      <c r="B840" s="2">
        <f t="shared" si="236"/>
        <v>5.2269322454071518E-5</v>
      </c>
      <c r="C840">
        <v>132.48621779999999</v>
      </c>
      <c r="D840" s="3">
        <f t="shared" si="237"/>
        <v>1.7760062203256567E-3</v>
      </c>
      <c r="E840" s="3">
        <f t="shared" si="220"/>
        <v>-1.2182989116664533E-3</v>
      </c>
      <c r="F840" s="3">
        <f>STDEV($E$3:E840)</f>
        <v>1.2585458897932934E-2</v>
      </c>
      <c r="G840" s="11">
        <f t="shared" si="226"/>
        <v>-9.6802104837555802E-2</v>
      </c>
      <c r="H840" s="3">
        <f t="shared" si="221"/>
        <v>2.9853016413086421E-3</v>
      </c>
      <c r="I840" s="5">
        <f t="shared" si="222"/>
        <v>0.17225191107803642</v>
      </c>
      <c r="J840" s="6">
        <f t="shared" si="223"/>
        <v>8.8327824900205874E-3</v>
      </c>
      <c r="K840" s="4">
        <f t="shared" si="224"/>
        <v>2.99430513199211E-3</v>
      </c>
      <c r="L840">
        <f t="shared" si="227"/>
        <v>-9.6802104837555802E-2</v>
      </c>
      <c r="M840">
        <f>RSQ($D$3:D840,$B$3:B840)</f>
        <v>4.8504317776558101E-2</v>
      </c>
      <c r="N840">
        <v>808</v>
      </c>
      <c r="O840" t="str">
        <f t="shared" si="225"/>
        <v/>
      </c>
      <c r="P840" t="str">
        <f t="shared" si="229"/>
        <v/>
      </c>
      <c r="Q840">
        <f t="shared" si="230"/>
        <v>0</v>
      </c>
      <c r="R840">
        <f t="shared" si="231"/>
        <v>0</v>
      </c>
      <c r="S840">
        <f t="shared" si="232"/>
        <v>0</v>
      </c>
      <c r="T840">
        <f t="shared" si="233"/>
        <v>0</v>
      </c>
      <c r="U840">
        <f t="shared" si="228"/>
        <v>0</v>
      </c>
      <c r="V840">
        <f t="shared" si="234"/>
        <v>0</v>
      </c>
      <c r="W840">
        <f>IF(ABS(V840)&gt;0,V840*(C840-A840),0)</f>
        <v>0</v>
      </c>
      <c r="X840">
        <f>SUM($W$34:W840)</f>
        <v>372.83679200000046</v>
      </c>
      <c r="Y840">
        <f>IF(P840="close",X840,0)</f>
        <v>0</v>
      </c>
      <c r="Z840">
        <f t="shared" si="235"/>
        <v>0</v>
      </c>
    </row>
    <row r="841" spans="1:26">
      <c r="A841">
        <v>105.6278992</v>
      </c>
      <c r="B841" s="2">
        <f t="shared" si="236"/>
        <v>-5.6535869694917546E-3</v>
      </c>
      <c r="C841">
        <v>130.904584</v>
      </c>
      <c r="D841" s="3">
        <f t="shared" si="237"/>
        <v>-1.1938100628607361E-2</v>
      </c>
      <c r="E841" s="3">
        <f t="shared" si="220"/>
        <v>-1.3285414590199537E-2</v>
      </c>
      <c r="F841" s="3">
        <f>STDEV($E$3:E841)</f>
        <v>1.2586380874479041E-2</v>
      </c>
      <c r="G841" s="11">
        <f t="shared" si="226"/>
        <v>-1.0555388973758058</v>
      </c>
      <c r="H841" s="3">
        <f t="shared" si="221"/>
        <v>2.3892150239164939E-3</v>
      </c>
      <c r="I841" s="5">
        <f t="shared" si="222"/>
        <v>0.18429026880574922</v>
      </c>
      <c r="J841" s="6">
        <f t="shared" si="223"/>
        <v>9.1847857624040817E-3</v>
      </c>
      <c r="K841" s="4">
        <f t="shared" si="224"/>
        <v>1.3473139615921774E-3</v>
      </c>
      <c r="L841">
        <f t="shared" si="227"/>
        <v>-1.0555388973758058</v>
      </c>
      <c r="M841">
        <f>RSQ($D$3:D841,$B$3:B841)</f>
        <v>4.8677525213879282E-2</v>
      </c>
      <c r="N841">
        <v>809</v>
      </c>
      <c r="O841" t="str">
        <f t="shared" si="225"/>
        <v/>
      </c>
      <c r="P841" t="str">
        <f t="shared" si="229"/>
        <v/>
      </c>
      <c r="Q841">
        <f t="shared" si="230"/>
        <v>0</v>
      </c>
      <c r="R841">
        <f t="shared" si="231"/>
        <v>0</v>
      </c>
      <c r="S841">
        <f t="shared" si="232"/>
        <v>0</v>
      </c>
      <c r="T841">
        <f t="shared" si="233"/>
        <v>0</v>
      </c>
      <c r="U841">
        <f t="shared" si="228"/>
        <v>0</v>
      </c>
      <c r="V841">
        <f t="shared" si="234"/>
        <v>0</v>
      </c>
      <c r="W841">
        <f>IF(ABS(V841)&gt;0,V841*(C841-A841),0)</f>
        <v>0</v>
      </c>
      <c r="X841">
        <f>SUM($W$34:W841)</f>
        <v>372.83679200000046</v>
      </c>
      <c r="Y841">
        <f>IF(P841="close",X841,0)</f>
        <v>0</v>
      </c>
      <c r="Z841">
        <f t="shared" si="235"/>
        <v>0</v>
      </c>
    </row>
    <row r="842" spans="1:26">
      <c r="A842">
        <v>105.400869</v>
      </c>
      <c r="B842" s="2">
        <f t="shared" si="236"/>
        <v>-2.149339348027112E-3</v>
      </c>
      <c r="C842">
        <v>130.42847190000001</v>
      </c>
      <c r="D842" s="3">
        <f t="shared" si="237"/>
        <v>-3.6370926475729421E-3</v>
      </c>
      <c r="E842" s="3">
        <f t="shared" si="220"/>
        <v>-5.3603216428621467E-3</v>
      </c>
      <c r="F842" s="3">
        <f>STDEV($E$3:E842)</f>
        <v>1.2580258982129056E-2</v>
      </c>
      <c r="G842" s="11">
        <f t="shared" si="226"/>
        <v>-0.42608992791617217</v>
      </c>
      <c r="H842" s="3">
        <f t="shared" si="221"/>
        <v>2.1251119603329541E-3</v>
      </c>
      <c r="I842" s="5">
        <f t="shared" si="222"/>
        <v>0.18697976446234033</v>
      </c>
      <c r="J842" s="6">
        <f t="shared" si="223"/>
        <v>9.236895757007613E-3</v>
      </c>
      <c r="K842" s="4">
        <f t="shared" si="224"/>
        <v>1.7232289952892046E-3</v>
      </c>
      <c r="L842">
        <f t="shared" si="227"/>
        <v>-0.42608992791617217</v>
      </c>
      <c r="M842">
        <f>RSQ($D$3:D842,$B$3:B842)</f>
        <v>4.8700654147137194E-2</v>
      </c>
      <c r="N842">
        <v>810</v>
      </c>
      <c r="O842" t="str">
        <f t="shared" si="225"/>
        <v/>
      </c>
      <c r="P842" t="str">
        <f t="shared" si="229"/>
        <v/>
      </c>
      <c r="Q842">
        <f t="shared" si="230"/>
        <v>0</v>
      </c>
      <c r="R842">
        <f t="shared" si="231"/>
        <v>0</v>
      </c>
      <c r="S842">
        <f t="shared" si="232"/>
        <v>0</v>
      </c>
      <c r="T842">
        <f t="shared" si="233"/>
        <v>0</v>
      </c>
      <c r="U842">
        <f t="shared" si="228"/>
        <v>0</v>
      </c>
      <c r="V842">
        <f t="shared" si="234"/>
        <v>0</v>
      </c>
      <c r="W842">
        <f>IF(ABS(V842)&gt;0,V842*(C842-A842),0)</f>
        <v>0</v>
      </c>
      <c r="X842">
        <f>SUM($W$34:W842)</f>
        <v>372.83679200000046</v>
      </c>
      <c r="Y842">
        <f>IF(P842="close",X842,0)</f>
        <v>0</v>
      </c>
      <c r="Z842">
        <f t="shared" si="235"/>
        <v>0</v>
      </c>
    </row>
    <row r="843" spans="1:26">
      <c r="A843">
        <v>106.8847075</v>
      </c>
      <c r="B843" s="2">
        <f t="shared" si="236"/>
        <v>1.4078048066188188E-2</v>
      </c>
      <c r="C843">
        <v>129.5485334</v>
      </c>
      <c r="D843" s="3">
        <f t="shared" si="237"/>
        <v>-6.7465215775483495E-3</v>
      </c>
      <c r="E843" s="3">
        <f t="shared" si="220"/>
        <v>-1.1298765320987406E-2</v>
      </c>
      <c r="F843" s="3">
        <f>STDEV($E$3:E843)</f>
        <v>1.257884228101922E-2</v>
      </c>
      <c r="G843" s="11">
        <f t="shared" si="226"/>
        <v>-0.89823570950059695</v>
      </c>
      <c r="H843" s="3">
        <f t="shared" si="221"/>
        <v>2.4399782951869185E-3</v>
      </c>
      <c r="I843" s="5">
        <f t="shared" si="222"/>
        <v>0.1500396531054082</v>
      </c>
      <c r="J843" s="6">
        <f t="shared" si="223"/>
        <v>8.3128893428273832E-3</v>
      </c>
      <c r="K843" s="4">
        <f t="shared" si="224"/>
        <v>4.5522437434390569E-3</v>
      </c>
      <c r="L843">
        <f t="shared" si="227"/>
        <v>-0.89823570950059695</v>
      </c>
      <c r="M843">
        <f>RSQ($D$3:D843,$B$3:B843)</f>
        <v>4.8276141174314953E-2</v>
      </c>
      <c r="N843">
        <v>811</v>
      </c>
      <c r="O843" t="str">
        <f t="shared" si="225"/>
        <v/>
      </c>
      <c r="P843" t="str">
        <f t="shared" si="229"/>
        <v/>
      </c>
      <c r="Q843">
        <f t="shared" si="230"/>
        <v>0</v>
      </c>
      <c r="R843">
        <f t="shared" si="231"/>
        <v>0</v>
      </c>
      <c r="S843">
        <f t="shared" si="232"/>
        <v>0</v>
      </c>
      <c r="T843">
        <f t="shared" si="233"/>
        <v>0</v>
      </c>
      <c r="U843">
        <f t="shared" si="228"/>
        <v>0</v>
      </c>
      <c r="V843">
        <f t="shared" si="234"/>
        <v>0</v>
      </c>
      <c r="W843">
        <f>IF(ABS(V843)&gt;0,V843*(C843-A843),0)</f>
        <v>0</v>
      </c>
      <c r="X843">
        <f>SUM($W$34:W843)</f>
        <v>372.83679200000046</v>
      </c>
      <c r="Y843">
        <f>IF(P843="close",X843,0)</f>
        <v>0</v>
      </c>
      <c r="Z843">
        <f t="shared" si="235"/>
        <v>0</v>
      </c>
    </row>
    <row r="844" spans="1:26">
      <c r="A844">
        <v>109.00494569999999</v>
      </c>
      <c r="B844" s="2">
        <f t="shared" si="236"/>
        <v>1.9836684307715288E-2</v>
      </c>
      <c r="C844">
        <v>132.0091189</v>
      </c>
      <c r="D844" s="3">
        <f t="shared" si="237"/>
        <v>1.8993541921486605E-2</v>
      </c>
      <c r="E844" s="3">
        <f t="shared" si="220"/>
        <v>1.2221886660081361E-2</v>
      </c>
      <c r="F844" s="3">
        <f>STDEV($E$3:E844)</f>
        <v>1.2578389567899091E-2</v>
      </c>
      <c r="G844" s="11">
        <f t="shared" si="226"/>
        <v>0.97165750783172189</v>
      </c>
      <c r="H844" s="3">
        <f t="shared" si="221"/>
        <v>2.8483798862216094E-3</v>
      </c>
      <c r="I844" s="5">
        <f t="shared" si="222"/>
        <v>0.19777878774114052</v>
      </c>
      <c r="J844" s="6">
        <f t="shared" si="223"/>
        <v>8.8592977715325101E-3</v>
      </c>
      <c r="K844" s="4">
        <f t="shared" si="224"/>
        <v>6.7716552614052444E-3</v>
      </c>
      <c r="L844">
        <f t="shared" si="227"/>
        <v>0.97165750783172189</v>
      </c>
      <c r="M844">
        <f>RSQ($D$3:D844,$B$3:B844)</f>
        <v>4.9218262612276679E-2</v>
      </c>
      <c r="N844">
        <v>812</v>
      </c>
      <c r="O844" t="str">
        <f t="shared" si="225"/>
        <v/>
      </c>
      <c r="P844" t="str">
        <f t="shared" si="229"/>
        <v/>
      </c>
      <c r="Q844">
        <f t="shared" si="230"/>
        <v>0</v>
      </c>
      <c r="R844">
        <f t="shared" si="231"/>
        <v>0</v>
      </c>
      <c r="S844">
        <f t="shared" si="232"/>
        <v>0</v>
      </c>
      <c r="T844">
        <f t="shared" si="233"/>
        <v>0</v>
      </c>
      <c r="U844">
        <f t="shared" si="228"/>
        <v>0</v>
      </c>
      <c r="V844">
        <f t="shared" si="234"/>
        <v>0</v>
      </c>
      <c r="W844">
        <f>IF(ABS(V844)&gt;0,V844*(C844-A844),0)</f>
        <v>0</v>
      </c>
      <c r="X844">
        <f>SUM($W$34:W844)</f>
        <v>372.83679200000046</v>
      </c>
      <c r="Y844">
        <f>IF(P844="close",X844,0)</f>
        <v>0</v>
      </c>
      <c r="Z844">
        <f t="shared" si="235"/>
        <v>0</v>
      </c>
    </row>
    <row r="845" spans="1:26">
      <c r="A845">
        <v>107.44336130000001</v>
      </c>
      <c r="B845" s="2">
        <f t="shared" si="236"/>
        <v>-1.4325812374584641E-2</v>
      </c>
      <c r="C845">
        <v>134.06780910000001</v>
      </c>
      <c r="D845" s="3">
        <f t="shared" si="237"/>
        <v>1.559506053183725E-2</v>
      </c>
      <c r="E845" s="3">
        <f t="shared" si="220"/>
        <v>1.4420779981503255E-2</v>
      </c>
      <c r="F845" s="3">
        <f>STDEV($E$3:E845)</f>
        <v>1.2580675882110736E-2</v>
      </c>
      <c r="G845" s="11">
        <f t="shared" si="226"/>
        <v>1.1462643276589837</v>
      </c>
      <c r="H845" s="3">
        <f t="shared" si="221"/>
        <v>3.5679599602973545E-3</v>
      </c>
      <c r="I845" s="5">
        <f t="shared" si="222"/>
        <v>0.16708856345277662</v>
      </c>
      <c r="J845" s="6">
        <f t="shared" si="223"/>
        <v>9.0632596229558611E-3</v>
      </c>
      <c r="K845" s="4">
        <f t="shared" si="224"/>
        <v>1.174280550333996E-3</v>
      </c>
      <c r="L845">
        <f t="shared" si="227"/>
        <v>1.1462643276589837</v>
      </c>
      <c r="M845">
        <f>RSQ($D$3:D845,$B$3:B845)</f>
        <v>4.83297622579376E-2</v>
      </c>
      <c r="N845">
        <v>813</v>
      </c>
      <c r="O845" t="str">
        <f t="shared" si="225"/>
        <v/>
      </c>
      <c r="P845" t="str">
        <f t="shared" si="229"/>
        <v/>
      </c>
      <c r="Q845">
        <f t="shared" si="230"/>
        <v>0</v>
      </c>
      <c r="R845">
        <f t="shared" si="231"/>
        <v>0</v>
      </c>
      <c r="S845">
        <f t="shared" si="232"/>
        <v>0</v>
      </c>
      <c r="T845">
        <f t="shared" si="233"/>
        <v>0</v>
      </c>
      <c r="U845">
        <f t="shared" si="228"/>
        <v>0</v>
      </c>
      <c r="V845">
        <f t="shared" si="234"/>
        <v>0</v>
      </c>
      <c r="W845">
        <f>IF(ABS(V845)&gt;0,V845*(C845-A845),0)</f>
        <v>0</v>
      </c>
      <c r="X845">
        <f>SUM($W$34:W845)</f>
        <v>372.83679200000046</v>
      </c>
      <c r="Y845">
        <f>IF(P845="close",X845,0)</f>
        <v>0</v>
      </c>
      <c r="Z845">
        <f t="shared" si="235"/>
        <v>0</v>
      </c>
    </row>
    <row r="846" spans="1:26">
      <c r="A846">
        <v>105.1865597</v>
      </c>
      <c r="B846" s="2">
        <f t="shared" si="236"/>
        <v>-2.1004569967786393E-2</v>
      </c>
      <c r="C846">
        <v>134.75431359999999</v>
      </c>
      <c r="D846" s="3">
        <f t="shared" si="237"/>
        <v>5.1205767037479236E-3</v>
      </c>
      <c r="E846" s="3">
        <f t="shared" si="220"/>
        <v>4.8206610402795839E-3</v>
      </c>
      <c r="F846" s="3">
        <f>STDEV($E$3:E846)</f>
        <v>1.2574282323748834E-2</v>
      </c>
      <c r="G846" s="11">
        <f t="shared" si="226"/>
        <v>0.38337464645396763</v>
      </c>
      <c r="H846" s="3">
        <f t="shared" si="221"/>
        <v>3.5777358214440871E-3</v>
      </c>
      <c r="I846" s="5">
        <f t="shared" si="222"/>
        <v>0.15605271438562029</v>
      </c>
      <c r="J846" s="6">
        <f t="shared" si="223"/>
        <v>9.0467870589791693E-3</v>
      </c>
      <c r="K846" s="4">
        <f t="shared" si="224"/>
        <v>2.9991566346833929E-4</v>
      </c>
      <c r="L846">
        <f t="shared" si="227"/>
        <v>0.38337464645396763</v>
      </c>
      <c r="M846">
        <f>RSQ($D$3:D846,$B$3:B846)</f>
        <v>4.7821831323882333E-2</v>
      </c>
      <c r="N846">
        <v>814</v>
      </c>
      <c r="O846" t="str">
        <f t="shared" si="225"/>
        <v/>
      </c>
      <c r="P846" t="str">
        <f t="shared" si="229"/>
        <v/>
      </c>
      <c r="Q846">
        <f t="shared" si="230"/>
        <v>0</v>
      </c>
      <c r="R846">
        <f t="shared" si="231"/>
        <v>0</v>
      </c>
      <c r="S846">
        <f t="shared" si="232"/>
        <v>0</v>
      </c>
      <c r="T846">
        <f t="shared" si="233"/>
        <v>0</v>
      </c>
      <c r="U846">
        <f t="shared" si="228"/>
        <v>0</v>
      </c>
      <c r="V846">
        <f t="shared" si="234"/>
        <v>0</v>
      </c>
      <c r="W846">
        <f>IF(ABS(V846)&gt;0,V846*(C846-A846),0)</f>
        <v>0</v>
      </c>
      <c r="X846">
        <f>SUM($W$34:W846)</f>
        <v>372.83679200000046</v>
      </c>
      <c r="Y846">
        <f>IF(P846="close",X846,0)</f>
        <v>0</v>
      </c>
      <c r="Z846">
        <f t="shared" si="235"/>
        <v>0</v>
      </c>
    </row>
    <row r="847" spans="1:26">
      <c r="A847">
        <v>103.16449160000001</v>
      </c>
      <c r="B847" s="2">
        <f t="shared" si="236"/>
        <v>-1.9223635659984403E-2</v>
      </c>
      <c r="C847">
        <v>136.10338350000001</v>
      </c>
      <c r="D847" s="3">
        <f t="shared" si="237"/>
        <v>1.0011329982389653E-2</v>
      </c>
      <c r="E847" s="3">
        <f t="shared" si="220"/>
        <v>8.6705401229934202E-3</v>
      </c>
      <c r="F847" s="3">
        <f>STDEV($E$3:E847)</f>
        <v>1.2570321671200972E-2</v>
      </c>
      <c r="G847" s="11">
        <f t="shared" si="226"/>
        <v>0.68976278808026992</v>
      </c>
      <c r="H847" s="3">
        <f t="shared" si="221"/>
        <v>3.8743673344793948E-3</v>
      </c>
      <c r="I847" s="5">
        <f t="shared" si="222"/>
        <v>0.13179491745970892</v>
      </c>
      <c r="J847" s="6">
        <f t="shared" si="223"/>
        <v>9.1129534717966209E-3</v>
      </c>
      <c r="K847" s="4">
        <f t="shared" si="224"/>
        <v>1.3407898593962332E-3</v>
      </c>
      <c r="L847">
        <f t="shared" si="227"/>
        <v>0.68976278808026992</v>
      </c>
      <c r="M847">
        <f>RSQ($D$3:D847,$B$3:B847)</f>
        <v>4.7045703254215948E-2</v>
      </c>
      <c r="N847">
        <v>815</v>
      </c>
      <c r="O847" t="str">
        <f t="shared" si="225"/>
        <v/>
      </c>
      <c r="P847" t="str">
        <f t="shared" si="229"/>
        <v/>
      </c>
      <c r="Q847">
        <f t="shared" si="230"/>
        <v>0</v>
      </c>
      <c r="R847">
        <f t="shared" si="231"/>
        <v>0</v>
      </c>
      <c r="S847">
        <f t="shared" si="232"/>
        <v>0</v>
      </c>
      <c r="T847">
        <f t="shared" si="233"/>
        <v>0</v>
      </c>
      <c r="U847">
        <f t="shared" si="228"/>
        <v>0</v>
      </c>
      <c r="V847">
        <f t="shared" si="234"/>
        <v>0</v>
      </c>
      <c r="W847">
        <f>IF(ABS(V847)&gt;0,V847*(C847-A847),0)</f>
        <v>0</v>
      </c>
      <c r="X847">
        <f>SUM($W$34:W847)</f>
        <v>372.83679200000046</v>
      </c>
      <c r="Y847">
        <f>IF(P847="close",X847,0)</f>
        <v>0</v>
      </c>
      <c r="Z847">
        <f t="shared" si="235"/>
        <v>0</v>
      </c>
    </row>
    <row r="848" spans="1:26">
      <c r="A848">
        <v>103.1096541</v>
      </c>
      <c r="B848" s="2">
        <f t="shared" si="236"/>
        <v>-5.3155401775861581E-4</v>
      </c>
      <c r="C848">
        <v>138.2376016</v>
      </c>
      <c r="D848" s="3">
        <f t="shared" si="237"/>
        <v>1.5680859983910674E-2</v>
      </c>
      <c r="E848" s="3">
        <f t="shared" si="220"/>
        <v>1.0983140337558071E-2</v>
      </c>
      <c r="F848" s="3">
        <f>STDEV($E$3:E848)</f>
        <v>1.2568483170123287E-2</v>
      </c>
      <c r="G848" s="11">
        <f t="shared" si="226"/>
        <v>0.87386363086885799</v>
      </c>
      <c r="H848" s="3">
        <f t="shared" si="221"/>
        <v>4.7445694203504833E-3</v>
      </c>
      <c r="I848" s="5">
        <f t="shared" si="222"/>
        <v>8.8137371617339311E-2</v>
      </c>
      <c r="J848" s="6">
        <f t="shared" si="223"/>
        <v>8.7160416114846241E-3</v>
      </c>
      <c r="K848" s="4">
        <f t="shared" si="224"/>
        <v>4.697719646352602E-3</v>
      </c>
      <c r="L848">
        <f t="shared" si="227"/>
        <v>0.87386363086885799</v>
      </c>
      <c r="M848">
        <f>RSQ($D$3:D848,$B$3:B848)</f>
        <v>4.6939608117760392E-2</v>
      </c>
      <c r="N848">
        <v>816</v>
      </c>
      <c r="O848" t="str">
        <f t="shared" si="225"/>
        <v/>
      </c>
      <c r="P848" t="str">
        <f t="shared" si="229"/>
        <v/>
      </c>
      <c r="Q848">
        <f t="shared" si="230"/>
        <v>0</v>
      </c>
      <c r="R848">
        <f t="shared" si="231"/>
        <v>0</v>
      </c>
      <c r="S848">
        <f t="shared" si="232"/>
        <v>0</v>
      </c>
      <c r="T848">
        <f t="shared" si="233"/>
        <v>0</v>
      </c>
      <c r="U848">
        <f t="shared" si="228"/>
        <v>0</v>
      </c>
      <c r="V848">
        <f t="shared" si="234"/>
        <v>0</v>
      </c>
      <c r="W848">
        <f>IF(ABS(V848)&gt;0,V848*(C848-A848),0)</f>
        <v>0</v>
      </c>
      <c r="X848">
        <f>SUM($W$34:W848)</f>
        <v>372.83679200000046</v>
      </c>
      <c r="Y848">
        <f>IF(P848="close",X848,0)</f>
        <v>0</v>
      </c>
      <c r="Z848">
        <f t="shared" si="235"/>
        <v>0</v>
      </c>
    </row>
    <row r="849" spans="1:26">
      <c r="A849">
        <v>102.6618867</v>
      </c>
      <c r="B849" s="2">
        <f t="shared" si="236"/>
        <v>-4.3426331308001505E-3</v>
      </c>
      <c r="C849">
        <v>135.77710020000001</v>
      </c>
      <c r="D849" s="3">
        <f t="shared" si="237"/>
        <v>-1.7799074720057921E-2</v>
      </c>
      <c r="E849" s="3">
        <f t="shared" si="220"/>
        <v>-2.1627661908587878E-2</v>
      </c>
      <c r="F849" s="3">
        <f>STDEV($E$3:E849)</f>
        <v>1.2583184475691121E-2</v>
      </c>
      <c r="G849" s="11">
        <f t="shared" si="226"/>
        <v>-1.7187749214333916</v>
      </c>
      <c r="H849" s="3">
        <f t="shared" si="221"/>
        <v>4.2289526360727624E-3</v>
      </c>
      <c r="I849" s="5">
        <f t="shared" si="222"/>
        <v>9.2194167797231052E-2</v>
      </c>
      <c r="J849" s="6">
        <f t="shared" si="223"/>
        <v>9.5538453061773734E-3</v>
      </c>
      <c r="K849" s="4">
        <f t="shared" si="224"/>
        <v>3.8285871885299586E-3</v>
      </c>
      <c r="L849">
        <f t="shared" si="227"/>
        <v>-1.7187749214333916</v>
      </c>
      <c r="M849">
        <f>RSQ($D$3:D849,$B$3:B849)</f>
        <v>4.7087520324569733E-2</v>
      </c>
      <c r="N849">
        <v>817</v>
      </c>
      <c r="O849" t="str">
        <f t="shared" si="225"/>
        <v>buyY</v>
      </c>
      <c r="P849" t="str">
        <f t="shared" si="229"/>
        <v/>
      </c>
      <c r="Q849">
        <f t="shared" si="230"/>
        <v>-10</v>
      </c>
      <c r="R849">
        <f t="shared" si="231"/>
        <v>0</v>
      </c>
      <c r="S849">
        <f t="shared" si="232"/>
        <v>10</v>
      </c>
      <c r="T849">
        <f t="shared" si="233"/>
        <v>0</v>
      </c>
      <c r="U849">
        <f t="shared" si="228"/>
        <v>20</v>
      </c>
      <c r="V849">
        <f t="shared" si="234"/>
        <v>-10</v>
      </c>
      <c r="W849">
        <f>IF(ABS(V849)&gt;0,V849*(C849-A849),0)</f>
        <v>-331.1521350000001</v>
      </c>
      <c r="X849">
        <f>SUM($W$34:W849)</f>
        <v>41.684657000000357</v>
      </c>
      <c r="Y849">
        <f>IF(P849="close",X849,0)</f>
        <v>0</v>
      </c>
      <c r="Z849">
        <f t="shared" si="235"/>
        <v>20</v>
      </c>
    </row>
    <row r="850" spans="1:26">
      <c r="A850">
        <v>103.9385341</v>
      </c>
      <c r="B850" s="2">
        <f t="shared" si="236"/>
        <v>1.24354562441526E-2</v>
      </c>
      <c r="C850">
        <v>136.239484</v>
      </c>
      <c r="D850" s="3">
        <f t="shared" si="237"/>
        <v>3.4054623299430119E-3</v>
      </c>
      <c r="E850" s="3">
        <f t="shared" si="220"/>
        <v>-1.6144583104765334E-3</v>
      </c>
      <c r="F850" s="3">
        <f>STDEV($E$3:E850)</f>
        <v>1.2575885198403325E-2</v>
      </c>
      <c r="G850" s="11">
        <f t="shared" si="226"/>
        <v>-0.12837730982798015</v>
      </c>
      <c r="H850" s="3">
        <f t="shared" si="221"/>
        <v>3.9536499952619155E-3</v>
      </c>
      <c r="I850" s="5">
        <f t="shared" si="222"/>
        <v>8.5744392825073193E-2</v>
      </c>
      <c r="J850" s="6">
        <f t="shared" si="223"/>
        <v>9.4745135204755328E-3</v>
      </c>
      <c r="K850" s="4">
        <f t="shared" si="224"/>
        <v>5.0199206404195453E-3</v>
      </c>
      <c r="L850">
        <f t="shared" si="227"/>
        <v>-0.12837730982798015</v>
      </c>
      <c r="M850">
        <f>RSQ($D$3:D850,$B$3:B850)</f>
        <v>4.7144241178386677E-2</v>
      </c>
      <c r="N850">
        <v>818</v>
      </c>
      <c r="O850" t="str">
        <f t="shared" si="225"/>
        <v/>
      </c>
      <c r="P850" t="str">
        <f t="shared" si="229"/>
        <v>close</v>
      </c>
      <c r="Q850">
        <f t="shared" si="230"/>
        <v>0</v>
      </c>
      <c r="R850">
        <f t="shared" si="231"/>
        <v>0</v>
      </c>
      <c r="S850">
        <f t="shared" si="232"/>
        <v>0</v>
      </c>
      <c r="T850">
        <f t="shared" si="233"/>
        <v>0</v>
      </c>
      <c r="U850">
        <f t="shared" si="228"/>
        <v>0</v>
      </c>
      <c r="V850">
        <f t="shared" si="234"/>
        <v>10</v>
      </c>
      <c r="W850">
        <f>IF(ABS(V850)&gt;0,V850*(C850-A850),0)</f>
        <v>323.00949900000006</v>
      </c>
      <c r="X850">
        <f>SUM($W$34:W850)</f>
        <v>364.69415600000042</v>
      </c>
      <c r="Y850">
        <f>IF(P850="close",X850,0)</f>
        <v>364.69415600000042</v>
      </c>
      <c r="Z850">
        <f t="shared" si="235"/>
        <v>20</v>
      </c>
    </row>
    <row r="851" spans="1:26">
      <c r="A851">
        <v>102.9159707</v>
      </c>
      <c r="B851" s="2">
        <f t="shared" si="236"/>
        <v>-9.8381549139049829E-3</v>
      </c>
      <c r="C851">
        <v>135.7535944</v>
      </c>
      <c r="D851" s="3">
        <f t="shared" si="237"/>
        <v>-3.5664374653680223E-3</v>
      </c>
      <c r="E851" s="3">
        <f t="shared" si="220"/>
        <v>-7.1964917327506685E-3</v>
      </c>
      <c r="F851" s="3">
        <f>STDEV($E$3:E851)</f>
        <v>1.2570931811855151E-2</v>
      </c>
      <c r="G851" s="11">
        <f t="shared" si="226"/>
        <v>-0.57247082717956832</v>
      </c>
      <c r="H851" s="3">
        <f t="shared" si="221"/>
        <v>4.0709261748864706E-3</v>
      </c>
      <c r="I851" s="5">
        <f t="shared" si="222"/>
        <v>4.4812458368663016E-2</v>
      </c>
      <c r="J851" s="6">
        <f t="shared" si="223"/>
        <v>9.2892485996272176E-3</v>
      </c>
      <c r="K851" s="4">
        <f t="shared" si="224"/>
        <v>3.6300542673826462E-3</v>
      </c>
      <c r="L851">
        <f t="shared" si="227"/>
        <v>-0.57247082717956832</v>
      </c>
      <c r="M851">
        <f>RSQ($D$3:D851,$B$3:B851)</f>
        <v>4.723023299133125E-2</v>
      </c>
      <c r="N851">
        <v>819</v>
      </c>
      <c r="O851" t="str">
        <f t="shared" si="225"/>
        <v/>
      </c>
      <c r="P851" t="str">
        <f t="shared" si="229"/>
        <v/>
      </c>
      <c r="Q851">
        <f t="shared" si="230"/>
        <v>0</v>
      </c>
      <c r="R851">
        <f t="shared" si="231"/>
        <v>0</v>
      </c>
      <c r="S851">
        <f t="shared" si="232"/>
        <v>0</v>
      </c>
      <c r="T851">
        <f t="shared" si="233"/>
        <v>0</v>
      </c>
      <c r="U851">
        <f t="shared" si="228"/>
        <v>0</v>
      </c>
      <c r="V851">
        <f t="shared" si="234"/>
        <v>0</v>
      </c>
      <c r="W851">
        <f>IF(ABS(V851)&gt;0,V851*(C851-A851),0)</f>
        <v>0</v>
      </c>
      <c r="X851">
        <f>SUM($W$34:W851)</f>
        <v>364.69415600000042</v>
      </c>
      <c r="Y851">
        <f>IF(P851="close",X851,0)</f>
        <v>0</v>
      </c>
      <c r="Z851">
        <f t="shared" si="235"/>
        <v>0</v>
      </c>
    </row>
    <row r="852" spans="1:26">
      <c r="A852">
        <v>103.49012879999999</v>
      </c>
      <c r="B852" s="2">
        <f t="shared" si="236"/>
        <v>5.5789018564831074E-3</v>
      </c>
      <c r="C852">
        <v>134.917733</v>
      </c>
      <c r="D852" s="3">
        <f t="shared" si="237"/>
        <v>-6.1571953486337953E-3</v>
      </c>
      <c r="E852" s="3">
        <f t="shared" si="220"/>
        <v>-1.0044458502307767E-2</v>
      </c>
      <c r="F852" s="3">
        <f>STDEV($E$3:E852)</f>
        <v>1.2568293104826635E-2</v>
      </c>
      <c r="G852" s="11">
        <f t="shared" si="226"/>
        <v>-0.79919034498410668</v>
      </c>
      <c r="H852" s="3">
        <f t="shared" si="221"/>
        <v>3.5986797313168222E-3</v>
      </c>
      <c r="I852" s="5">
        <f t="shared" si="222"/>
        <v>5.1727639198706071E-2</v>
      </c>
      <c r="J852" s="6">
        <f t="shared" si="223"/>
        <v>9.461939873003514E-3</v>
      </c>
      <c r="K852" s="4">
        <f t="shared" si="224"/>
        <v>3.8872631536739717E-3</v>
      </c>
      <c r="L852">
        <f t="shared" si="227"/>
        <v>-0.79919034498410668</v>
      </c>
      <c r="M852">
        <f>RSQ($D$3:D852,$B$3:B852)</f>
        <v>4.7088221824357748E-2</v>
      </c>
      <c r="N852">
        <v>820</v>
      </c>
      <c r="O852" t="str">
        <f t="shared" si="225"/>
        <v/>
      </c>
      <c r="P852" t="str">
        <f t="shared" si="229"/>
        <v/>
      </c>
      <c r="Q852">
        <f t="shared" si="230"/>
        <v>0</v>
      </c>
      <c r="R852">
        <f t="shared" si="231"/>
        <v>0</v>
      </c>
      <c r="S852">
        <f t="shared" si="232"/>
        <v>0</v>
      </c>
      <c r="T852">
        <f t="shared" si="233"/>
        <v>0</v>
      </c>
      <c r="U852">
        <f t="shared" si="228"/>
        <v>0</v>
      </c>
      <c r="V852">
        <f t="shared" si="234"/>
        <v>0</v>
      </c>
      <c r="W852">
        <f>IF(ABS(V852)&gt;0,V852*(C852-A852),0)</f>
        <v>0</v>
      </c>
      <c r="X852">
        <f>SUM($W$34:W852)</f>
        <v>364.69415600000042</v>
      </c>
      <c r="Y852">
        <f>IF(P852="close",X852,0)</f>
        <v>0</v>
      </c>
      <c r="Z852">
        <f t="shared" si="235"/>
        <v>0</v>
      </c>
    </row>
    <row r="853" spans="1:26">
      <c r="A853">
        <v>103.3147446</v>
      </c>
      <c r="B853" s="2">
        <f t="shared" si="236"/>
        <v>-1.6946949630233365E-3</v>
      </c>
      <c r="C853">
        <v>133.275689</v>
      </c>
      <c r="D853" s="3">
        <f t="shared" si="237"/>
        <v>-1.2170705536536094E-2</v>
      </c>
      <c r="E853" s="3">
        <f t="shared" si="220"/>
        <v>-1.5387259154890807E-2</v>
      </c>
      <c r="F853" s="3">
        <f>STDEV($E$3:E853)</f>
        <v>1.2572017918940619E-2</v>
      </c>
      <c r="G853" s="11">
        <f t="shared" si="226"/>
        <v>-1.2239291459892712</v>
      </c>
      <c r="H853" s="3">
        <f t="shared" si="221"/>
        <v>3.3127352405482751E-3</v>
      </c>
      <c r="I853" s="5">
        <f t="shared" si="222"/>
        <v>5.6754533584010364E-2</v>
      </c>
      <c r="J853" s="6">
        <f t="shared" si="223"/>
        <v>9.807746139965802E-3</v>
      </c>
      <c r="K853" s="4">
        <f t="shared" si="224"/>
        <v>3.2165536183547138E-3</v>
      </c>
      <c r="L853">
        <f t="shared" si="227"/>
        <v>-1.2239291459892712</v>
      </c>
      <c r="M853">
        <f>RSQ($D$3:D853,$B$3:B853)</f>
        <v>4.7109499561235411E-2</v>
      </c>
      <c r="N853">
        <v>821</v>
      </c>
      <c r="O853" t="str">
        <f t="shared" si="225"/>
        <v/>
      </c>
      <c r="P853" t="str">
        <f t="shared" si="229"/>
        <v/>
      </c>
      <c r="Q853">
        <f t="shared" si="230"/>
        <v>0</v>
      </c>
      <c r="R853">
        <f t="shared" si="231"/>
        <v>0</v>
      </c>
      <c r="S853">
        <f t="shared" si="232"/>
        <v>0</v>
      </c>
      <c r="T853">
        <f t="shared" si="233"/>
        <v>0</v>
      </c>
      <c r="U853">
        <f t="shared" si="228"/>
        <v>0</v>
      </c>
      <c r="V853">
        <f t="shared" si="234"/>
        <v>0</v>
      </c>
      <c r="W853">
        <f>IF(ABS(V853)&gt;0,V853*(C853-A853),0)</f>
        <v>0</v>
      </c>
      <c r="X853">
        <f>SUM($W$34:W853)</f>
        <v>364.69415600000042</v>
      </c>
      <c r="Y853">
        <f>IF(P853="close",X853,0)</f>
        <v>0</v>
      </c>
      <c r="Z853">
        <f t="shared" si="235"/>
        <v>0</v>
      </c>
    </row>
    <row r="854" spans="1:26">
      <c r="A854">
        <v>103.2144764</v>
      </c>
      <c r="B854" s="2">
        <f t="shared" si="236"/>
        <v>-9.7051200569876978E-4</v>
      </c>
      <c r="C854">
        <v>132.93371669999999</v>
      </c>
      <c r="D854" s="3">
        <f t="shared" si="237"/>
        <v>-2.5659015726417216E-3</v>
      </c>
      <c r="E854" s="3">
        <f t="shared" si="220"/>
        <v>-5.2083625601619925E-3</v>
      </c>
      <c r="F854" s="3">
        <f>STDEV($E$3:E854)</f>
        <v>1.2565904184769935E-2</v>
      </c>
      <c r="G854" s="11">
        <f t="shared" si="226"/>
        <v>-0.4144837079431663</v>
      </c>
      <c r="H854" s="3">
        <f t="shared" si="221"/>
        <v>2.6855103225045356E-3</v>
      </c>
      <c r="I854" s="5">
        <f t="shared" si="222"/>
        <v>4.4357344094129753E-2</v>
      </c>
      <c r="J854" s="6">
        <f t="shared" si="223"/>
        <v>9.5139186280577374E-3</v>
      </c>
      <c r="K854" s="4">
        <f t="shared" si="224"/>
        <v>2.6424609875202714E-3</v>
      </c>
      <c r="L854">
        <f t="shared" si="227"/>
        <v>-0.4144837079431663</v>
      </c>
      <c r="M854">
        <f>RSQ($D$3:D854,$B$3:B854)</f>
        <v>4.7116606479830195E-2</v>
      </c>
      <c r="N854">
        <v>822</v>
      </c>
      <c r="O854" t="str">
        <f t="shared" si="225"/>
        <v/>
      </c>
      <c r="P854" t="str">
        <f t="shared" si="229"/>
        <v/>
      </c>
      <c r="Q854">
        <f t="shared" si="230"/>
        <v>0</v>
      </c>
      <c r="R854">
        <f t="shared" si="231"/>
        <v>0</v>
      </c>
      <c r="S854">
        <f t="shared" si="232"/>
        <v>0</v>
      </c>
      <c r="T854">
        <f t="shared" si="233"/>
        <v>0</v>
      </c>
      <c r="U854">
        <f t="shared" si="228"/>
        <v>0</v>
      </c>
      <c r="V854">
        <f t="shared" si="234"/>
        <v>0</v>
      </c>
      <c r="W854">
        <f>IF(ABS(V854)&gt;0,V854*(C854-A854),0)</f>
        <v>0</v>
      </c>
      <c r="X854">
        <f>SUM($W$34:W854)</f>
        <v>364.69415600000042</v>
      </c>
      <c r="Y854">
        <f>IF(P854="close",X854,0)</f>
        <v>0</v>
      </c>
      <c r="Z854">
        <f t="shared" si="235"/>
        <v>0</v>
      </c>
    </row>
    <row r="855" spans="1:26">
      <c r="A855">
        <v>103.8881519</v>
      </c>
      <c r="B855" s="2">
        <f t="shared" si="236"/>
        <v>6.5269478032250298E-3</v>
      </c>
      <c r="C855">
        <v>130.72035639999999</v>
      </c>
      <c r="D855" s="3">
        <f t="shared" si="237"/>
        <v>-1.6650104690859105E-2</v>
      </c>
      <c r="E855" s="3">
        <f t="shared" si="220"/>
        <v>-1.8846336798476263E-2</v>
      </c>
      <c r="F855" s="3">
        <f>STDEV($E$3:E855)</f>
        <v>1.2575113312589479E-2</v>
      </c>
      <c r="G855" s="11">
        <f t="shared" si="226"/>
        <v>-1.4987011512340327</v>
      </c>
      <c r="H855" s="3">
        <f t="shared" si="221"/>
        <v>2.035697268288018E-3</v>
      </c>
      <c r="I855" s="5">
        <f t="shared" si="222"/>
        <v>2.459569835227109E-2</v>
      </c>
      <c r="J855" s="6">
        <f t="shared" si="223"/>
        <v>1.0148465084629212E-2</v>
      </c>
      <c r="K855" s="4">
        <f t="shared" si="224"/>
        <v>2.1962321076171593E-3</v>
      </c>
      <c r="L855">
        <f t="shared" si="227"/>
        <v>-1.4987011512340327</v>
      </c>
      <c r="M855">
        <f>RSQ($D$3:D855,$B$3:B855)</f>
        <v>4.6656328729994402E-2</v>
      </c>
      <c r="N855">
        <v>823</v>
      </c>
      <c r="O855" t="str">
        <f t="shared" si="225"/>
        <v/>
      </c>
      <c r="P855" t="str">
        <f t="shared" si="229"/>
        <v/>
      </c>
      <c r="Q855">
        <f t="shared" si="230"/>
        <v>0</v>
      </c>
      <c r="R855">
        <f t="shared" si="231"/>
        <v>0</v>
      </c>
      <c r="S855">
        <f t="shared" si="232"/>
        <v>0</v>
      </c>
      <c r="T855">
        <f t="shared" si="233"/>
        <v>0</v>
      </c>
      <c r="U855">
        <f t="shared" si="228"/>
        <v>0</v>
      </c>
      <c r="V855">
        <f t="shared" si="234"/>
        <v>0</v>
      </c>
      <c r="W855">
        <f>IF(ABS(V855)&gt;0,V855*(C855-A855),0)</f>
        <v>0</v>
      </c>
      <c r="X855">
        <f>SUM($W$34:W855)</f>
        <v>364.69415600000042</v>
      </c>
      <c r="Y855">
        <f>IF(P855="close",X855,0)</f>
        <v>0</v>
      </c>
      <c r="Z855">
        <f t="shared" si="235"/>
        <v>0</v>
      </c>
    </row>
    <row r="856" spans="1:26">
      <c r="A856">
        <v>106.2515701</v>
      </c>
      <c r="B856" s="2">
        <f t="shared" si="236"/>
        <v>2.2749641386199289E-2</v>
      </c>
      <c r="C856">
        <v>133.4399813</v>
      </c>
      <c r="D856" s="3">
        <f t="shared" si="237"/>
        <v>2.0804907321993915E-2</v>
      </c>
      <c r="E856" s="3">
        <f t="shared" si="220"/>
        <v>1.6450057423081151E-2</v>
      </c>
      <c r="F856" s="3">
        <f>STDEV($E$3:E856)</f>
        <v>1.258035788974279E-2</v>
      </c>
      <c r="G856" s="11">
        <f t="shared" si="226"/>
        <v>1.3075985251972413</v>
      </c>
      <c r="H856" s="3">
        <f t="shared" si="221"/>
        <v>2.3406693114079707E-3</v>
      </c>
      <c r="I856" s="5">
        <f t="shared" si="222"/>
        <v>8.85368060670471E-2</v>
      </c>
      <c r="J856" s="6">
        <f t="shared" si="223"/>
        <v>1.0667113049170319E-2</v>
      </c>
      <c r="K856" s="4">
        <f t="shared" si="224"/>
        <v>4.3548498989127655E-3</v>
      </c>
      <c r="L856">
        <f t="shared" si="227"/>
        <v>1.3075985251972413</v>
      </c>
      <c r="M856">
        <f>RSQ($D$3:D856,$B$3:B856)</f>
        <v>4.7812898122207778E-2</v>
      </c>
      <c r="N856">
        <v>824</v>
      </c>
      <c r="O856" t="str">
        <f t="shared" si="225"/>
        <v/>
      </c>
      <c r="P856" t="str">
        <f t="shared" si="229"/>
        <v/>
      </c>
      <c r="Q856">
        <f t="shared" si="230"/>
        <v>0</v>
      </c>
      <c r="R856">
        <f t="shared" si="231"/>
        <v>0</v>
      </c>
      <c r="S856">
        <f t="shared" si="232"/>
        <v>0</v>
      </c>
      <c r="T856">
        <f t="shared" si="233"/>
        <v>0</v>
      </c>
      <c r="U856">
        <f t="shared" si="228"/>
        <v>0</v>
      </c>
      <c r="V856">
        <f t="shared" si="234"/>
        <v>0</v>
      </c>
      <c r="W856">
        <f>IF(ABS(V856)&gt;0,V856*(C856-A856),0)</f>
        <v>0</v>
      </c>
      <c r="X856">
        <f>SUM($W$34:W856)</f>
        <v>364.69415600000042</v>
      </c>
      <c r="Y856">
        <f>IF(P856="close",X856,0)</f>
        <v>0</v>
      </c>
      <c r="Z856">
        <f t="shared" si="235"/>
        <v>0</v>
      </c>
    </row>
    <row r="857" spans="1:26">
      <c r="A857">
        <v>103.9691196</v>
      </c>
      <c r="B857" s="2">
        <f t="shared" si="236"/>
        <v>-2.1481569616823914E-2</v>
      </c>
      <c r="C857">
        <v>131.3813519</v>
      </c>
      <c r="D857" s="3">
        <f t="shared" si="237"/>
        <v>-1.5427380759082893E-2</v>
      </c>
      <c r="E857" s="3">
        <f t="shared" si="220"/>
        <v>-1.363651247187735E-2</v>
      </c>
      <c r="F857" s="3">
        <f>STDEV($E$3:E857)</f>
        <v>1.2581646034886977E-2</v>
      </c>
      <c r="G857" s="11">
        <f t="shared" si="226"/>
        <v>-1.0838416876508359</v>
      </c>
      <c r="H857" s="3">
        <f t="shared" si="221"/>
        <v>1.9762926943428421E-3</v>
      </c>
      <c r="I857" s="5">
        <f t="shared" si="222"/>
        <v>0.17536711929085591</v>
      </c>
      <c r="J857" s="6">
        <f t="shared" si="223"/>
        <v>1.1150531190117594E-2</v>
      </c>
      <c r="K857" s="4">
        <f t="shared" si="224"/>
        <v>-1.7908682872055433E-3</v>
      </c>
      <c r="L857">
        <f t="shared" si="227"/>
        <v>-1.0838416876508359</v>
      </c>
      <c r="M857">
        <f>RSQ($D$3:D857,$B$3:B857)</f>
        <v>4.8660097307513674E-2</v>
      </c>
      <c r="N857">
        <v>825</v>
      </c>
      <c r="O857" t="str">
        <f t="shared" si="225"/>
        <v/>
      </c>
      <c r="P857" t="str">
        <f t="shared" si="229"/>
        <v/>
      </c>
      <c r="Q857">
        <f t="shared" si="230"/>
        <v>0</v>
      </c>
      <c r="R857">
        <f t="shared" si="231"/>
        <v>0</v>
      </c>
      <c r="S857">
        <f t="shared" si="232"/>
        <v>0</v>
      </c>
      <c r="T857">
        <f t="shared" si="233"/>
        <v>0</v>
      </c>
      <c r="U857">
        <f t="shared" si="228"/>
        <v>0</v>
      </c>
      <c r="V857">
        <f t="shared" si="234"/>
        <v>0</v>
      </c>
      <c r="W857">
        <f>IF(ABS(V857)&gt;0,V857*(C857-A857),0)</f>
        <v>0</v>
      </c>
      <c r="X857">
        <f>SUM($W$34:W857)</f>
        <v>364.69415600000042</v>
      </c>
      <c r="Y857">
        <f>IF(P857="close",X857,0)</f>
        <v>0</v>
      </c>
      <c r="Z857">
        <f t="shared" si="235"/>
        <v>0</v>
      </c>
    </row>
    <row r="858" spans="1:26">
      <c r="A858">
        <v>104.8655316</v>
      </c>
      <c r="B858" s="2">
        <f t="shared" si="236"/>
        <v>8.6219062299340461E-3</v>
      </c>
      <c r="C858">
        <v>132.13881480000001</v>
      </c>
      <c r="D858" s="3">
        <f t="shared" si="237"/>
        <v>5.7653760525812284E-3</v>
      </c>
      <c r="E858" s="3">
        <f t="shared" si="220"/>
        <v>2.7696142975534186E-3</v>
      </c>
      <c r="F858" s="3">
        <f>STDEV($E$3:E858)</f>
        <v>1.2574644658847146E-2</v>
      </c>
      <c r="G858" s="11">
        <f t="shared" si="226"/>
        <v>0.22025388173532207</v>
      </c>
      <c r="H858" s="3">
        <f t="shared" si="221"/>
        <v>1.4979693678192775E-3</v>
      </c>
      <c r="I858" s="5">
        <f t="shared" si="222"/>
        <v>0.17371940117005771</v>
      </c>
      <c r="J858" s="6">
        <f t="shared" si="223"/>
        <v>1.0709022283266461E-2</v>
      </c>
      <c r="K858" s="4">
        <f t="shared" si="224"/>
        <v>2.9957617550278098E-3</v>
      </c>
      <c r="L858">
        <f t="shared" si="227"/>
        <v>0.22025388173532207</v>
      </c>
      <c r="M858">
        <f>RSQ($D$3:D858,$B$3:B858)</f>
        <v>4.877052360393027E-2</v>
      </c>
      <c r="N858">
        <v>826</v>
      </c>
      <c r="O858" t="str">
        <f t="shared" si="225"/>
        <v/>
      </c>
      <c r="P858" t="str">
        <f t="shared" si="229"/>
        <v/>
      </c>
      <c r="Q858">
        <f t="shared" si="230"/>
        <v>0</v>
      </c>
      <c r="R858">
        <f t="shared" si="231"/>
        <v>0</v>
      </c>
      <c r="S858">
        <f t="shared" si="232"/>
        <v>0</v>
      </c>
      <c r="T858">
        <f t="shared" si="233"/>
        <v>0</v>
      </c>
      <c r="U858">
        <f t="shared" si="228"/>
        <v>0</v>
      </c>
      <c r="V858">
        <f t="shared" si="234"/>
        <v>0</v>
      </c>
      <c r="W858">
        <f>IF(ABS(V858)&gt;0,V858*(C858-A858),0)</f>
        <v>0</v>
      </c>
      <c r="X858">
        <f>SUM($W$34:W858)</f>
        <v>364.69415600000042</v>
      </c>
      <c r="Y858">
        <f>IF(P858="close",X858,0)</f>
        <v>0</v>
      </c>
      <c r="Z858">
        <f t="shared" si="235"/>
        <v>0</v>
      </c>
    </row>
    <row r="859" spans="1:26">
      <c r="A859">
        <v>104.5902528</v>
      </c>
      <c r="B859" s="2">
        <f t="shared" si="236"/>
        <v>-2.625064649936846E-3</v>
      </c>
      <c r="C859">
        <v>131.11339409999999</v>
      </c>
      <c r="D859" s="3">
        <f t="shared" si="237"/>
        <v>-7.7601778217251888E-3</v>
      </c>
      <c r="E859" s="3">
        <f t="shared" si="220"/>
        <v>-8.1021572094732378E-3</v>
      </c>
      <c r="F859" s="3">
        <f>STDEV($E$3:E859)</f>
        <v>1.257034087049724E-2</v>
      </c>
      <c r="G859" s="11">
        <f t="shared" si="226"/>
        <v>-0.64454554518001261</v>
      </c>
      <c r="H859" s="3">
        <f t="shared" si="221"/>
        <v>8.8315815257410807E-4</v>
      </c>
      <c r="I859" s="5">
        <f t="shared" si="222"/>
        <v>0.20615826160284428</v>
      </c>
      <c r="J859" s="6">
        <f t="shared" si="223"/>
        <v>1.0775523554128303E-2</v>
      </c>
      <c r="K859" s="4">
        <f t="shared" si="224"/>
        <v>3.4197938774804891E-4</v>
      </c>
      <c r="L859">
        <f t="shared" si="227"/>
        <v>-0.64454554518001261</v>
      </c>
      <c r="M859">
        <f>RSQ($D$3:D859,$B$3:B859)</f>
        <v>4.8818751747613971E-2</v>
      </c>
      <c r="N859">
        <v>827</v>
      </c>
      <c r="O859" t="str">
        <f t="shared" si="225"/>
        <v/>
      </c>
      <c r="P859" t="str">
        <f t="shared" si="229"/>
        <v/>
      </c>
      <c r="Q859">
        <f t="shared" si="230"/>
        <v>0</v>
      </c>
      <c r="R859">
        <f t="shared" si="231"/>
        <v>0</v>
      </c>
      <c r="S859">
        <f t="shared" si="232"/>
        <v>0</v>
      </c>
      <c r="T859">
        <f t="shared" si="233"/>
        <v>0</v>
      </c>
      <c r="U859">
        <f t="shared" si="228"/>
        <v>0</v>
      </c>
      <c r="V859">
        <f t="shared" si="234"/>
        <v>0</v>
      </c>
      <c r="W859">
        <f>IF(ABS(V859)&gt;0,V859*(C859-A859),0)</f>
        <v>0</v>
      </c>
      <c r="X859">
        <f>SUM($W$34:W859)</f>
        <v>364.69415600000042</v>
      </c>
      <c r="Y859">
        <f>IF(P859="close",X859,0)</f>
        <v>0</v>
      </c>
      <c r="Z859">
        <f t="shared" si="235"/>
        <v>0</v>
      </c>
    </row>
    <row r="860" spans="1:26">
      <c r="A860">
        <v>106.9224998</v>
      </c>
      <c r="B860" s="2">
        <f t="shared" si="236"/>
        <v>2.2298894376513022E-2</v>
      </c>
      <c r="C860">
        <v>130.36701529999999</v>
      </c>
      <c r="D860" s="3">
        <f t="shared" si="237"/>
        <v>-5.6926205375382186E-3</v>
      </c>
      <c r="E860" s="3">
        <f t="shared" si="220"/>
        <v>-1.0449339806683134E-2</v>
      </c>
      <c r="F860" s="3">
        <f>STDEV($E$3:E860)</f>
        <v>1.256805459298382E-2</v>
      </c>
      <c r="G860" s="11">
        <f t="shared" si="226"/>
        <v>-0.83142062515518755</v>
      </c>
      <c r="H860" s="3">
        <f t="shared" si="221"/>
        <v>7.6857261641319514E-4</v>
      </c>
      <c r="I860" s="5">
        <f t="shared" si="222"/>
        <v>0.17884952434827239</v>
      </c>
      <c r="J860" s="6">
        <f t="shared" si="223"/>
        <v>1.081660466342383E-2</v>
      </c>
      <c r="K860" s="4">
        <f t="shared" si="224"/>
        <v>4.7567192691449151E-3</v>
      </c>
      <c r="L860">
        <f t="shared" si="227"/>
        <v>-0.83142062515518755</v>
      </c>
      <c r="M860">
        <f>RSQ($D$3:D860,$B$3:B860)</f>
        <v>4.8177611792302871E-2</v>
      </c>
      <c r="N860">
        <v>828</v>
      </c>
      <c r="O860" t="str">
        <f t="shared" si="225"/>
        <v/>
      </c>
      <c r="P860" t="str">
        <f t="shared" si="229"/>
        <v/>
      </c>
      <c r="Q860">
        <f t="shared" si="230"/>
        <v>0</v>
      </c>
      <c r="R860">
        <f t="shared" si="231"/>
        <v>0</v>
      </c>
      <c r="S860">
        <f t="shared" si="232"/>
        <v>0</v>
      </c>
      <c r="T860">
        <f t="shared" si="233"/>
        <v>0</v>
      </c>
      <c r="U860">
        <f t="shared" si="228"/>
        <v>0</v>
      </c>
      <c r="V860">
        <f t="shared" si="234"/>
        <v>0</v>
      </c>
      <c r="W860">
        <f>IF(ABS(V860)&gt;0,V860*(C860-A860),0)</f>
        <v>0</v>
      </c>
      <c r="X860">
        <f>SUM($W$34:W860)</f>
        <v>364.69415600000042</v>
      </c>
      <c r="Y860">
        <f>IF(P860="close",X860,0)</f>
        <v>0</v>
      </c>
      <c r="Z860">
        <f t="shared" si="235"/>
        <v>0</v>
      </c>
    </row>
    <row r="861" spans="1:26">
      <c r="A861">
        <v>108.7440634</v>
      </c>
      <c r="B861" s="2">
        <f t="shared" si="236"/>
        <v>1.7036298285274514E-2</v>
      </c>
      <c r="C861">
        <v>130.31933530000001</v>
      </c>
      <c r="D861" s="3">
        <f t="shared" si="237"/>
        <v>-3.6573668492957754E-4</v>
      </c>
      <c r="E861" s="3">
        <f t="shared" si="220"/>
        <v>-2.3585036333498648E-3</v>
      </c>
      <c r="F861" s="3">
        <f>STDEV($E$3:E861)</f>
        <v>1.2560980388905855E-2</v>
      </c>
      <c r="G861" s="11">
        <f t="shared" si="226"/>
        <v>-0.18776429548707432</v>
      </c>
      <c r="H861" s="3">
        <f t="shared" si="221"/>
        <v>2.417477356954818E-4</v>
      </c>
      <c r="I861" s="5">
        <f t="shared" si="222"/>
        <v>0.10278167142907538</v>
      </c>
      <c r="J861" s="6">
        <f t="shared" si="223"/>
        <v>1.0276211215318416E-2</v>
      </c>
      <c r="K861" s="4">
        <f t="shared" si="224"/>
        <v>1.9927669484202872E-3</v>
      </c>
      <c r="L861">
        <f t="shared" si="227"/>
        <v>-0.18776429548707432</v>
      </c>
      <c r="M861">
        <f>RSQ($D$3:D861,$B$3:B861)</f>
        <v>4.8026403786881951E-2</v>
      </c>
      <c r="N861">
        <v>829</v>
      </c>
      <c r="O861" t="str">
        <f t="shared" si="225"/>
        <v/>
      </c>
      <c r="P861" t="str">
        <f t="shared" si="229"/>
        <v/>
      </c>
      <c r="Q861">
        <f t="shared" si="230"/>
        <v>0</v>
      </c>
      <c r="R861">
        <f t="shared" si="231"/>
        <v>0</v>
      </c>
      <c r="S861">
        <f t="shared" si="232"/>
        <v>0</v>
      </c>
      <c r="T861">
        <f t="shared" si="233"/>
        <v>0</v>
      </c>
      <c r="U861">
        <f t="shared" si="228"/>
        <v>0</v>
      </c>
      <c r="V861">
        <f t="shared" si="234"/>
        <v>0</v>
      </c>
      <c r="W861">
        <f>IF(ABS(V861)&gt;0,V861*(C861-A861),0)</f>
        <v>0</v>
      </c>
      <c r="X861">
        <f>SUM($W$34:W861)</f>
        <v>364.69415600000042</v>
      </c>
      <c r="Y861">
        <f>IF(P861="close",X861,0)</f>
        <v>0</v>
      </c>
      <c r="Z861">
        <f t="shared" si="235"/>
        <v>0</v>
      </c>
    </row>
    <row r="862" spans="1:26">
      <c r="A862">
        <v>109.7049174</v>
      </c>
      <c r="B862" s="2">
        <f t="shared" si="236"/>
        <v>8.8359214283324061E-3</v>
      </c>
      <c r="C862">
        <v>128.8771911</v>
      </c>
      <c r="D862" s="3">
        <f t="shared" si="237"/>
        <v>-1.1066233546082254E-2</v>
      </c>
      <c r="E862" s="3">
        <f t="shared" si="220"/>
        <v>-1.221537250566364E-2</v>
      </c>
      <c r="F862" s="3">
        <f>STDEV($E$3:E862)</f>
        <v>1.2560542350874445E-2</v>
      </c>
      <c r="G862" s="11">
        <f t="shared" si="226"/>
        <v>-0.97251951105544621</v>
      </c>
      <c r="H862" s="3">
        <f t="shared" si="221"/>
        <v>6.0473420382764008E-5</v>
      </c>
      <c r="I862" s="5">
        <f t="shared" si="222"/>
        <v>0.12320905612716436</v>
      </c>
      <c r="J862" s="6">
        <f t="shared" si="223"/>
        <v>1.0463856768962235E-2</v>
      </c>
      <c r="K862" s="4">
        <f t="shared" si="224"/>
        <v>1.1491389595813858E-3</v>
      </c>
      <c r="L862">
        <f t="shared" si="227"/>
        <v>-0.97251951105544621</v>
      </c>
      <c r="M862">
        <f>RSQ($D$3:D862,$B$3:B862)</f>
        <v>4.7636714155261294E-2</v>
      </c>
      <c r="N862">
        <v>830</v>
      </c>
      <c r="O862" t="str">
        <f t="shared" si="225"/>
        <v/>
      </c>
      <c r="P862" t="str">
        <f t="shared" si="229"/>
        <v/>
      </c>
      <c r="Q862">
        <f t="shared" si="230"/>
        <v>0</v>
      </c>
      <c r="R862">
        <f t="shared" si="231"/>
        <v>0</v>
      </c>
      <c r="S862">
        <f t="shared" si="232"/>
        <v>0</v>
      </c>
      <c r="T862">
        <f t="shared" si="233"/>
        <v>0</v>
      </c>
      <c r="U862">
        <f t="shared" si="228"/>
        <v>0</v>
      </c>
      <c r="V862">
        <f t="shared" si="234"/>
        <v>0</v>
      </c>
      <c r="W862">
        <f>IF(ABS(V862)&gt;0,V862*(C862-A862),0)</f>
        <v>0</v>
      </c>
      <c r="X862">
        <f>SUM($W$34:W862)</f>
        <v>364.69415600000042</v>
      </c>
      <c r="Y862">
        <f>IF(P862="close",X862,0)</f>
        <v>0</v>
      </c>
      <c r="Z862">
        <f t="shared" si="235"/>
        <v>0</v>
      </c>
    </row>
    <row r="863" spans="1:26">
      <c r="A863">
        <v>109.5969182</v>
      </c>
      <c r="B863" s="2">
        <f t="shared" si="236"/>
        <v>-9.8445176897781188E-4</v>
      </c>
      <c r="C863">
        <v>128.21453159999999</v>
      </c>
      <c r="D863" s="3">
        <f t="shared" si="237"/>
        <v>-5.141790369141727E-3</v>
      </c>
      <c r="E863" s="3">
        <f t="shared" si="220"/>
        <v>-4.9828672472709227E-3</v>
      </c>
      <c r="F863" s="3">
        <f>STDEV($E$3:E863)</f>
        <v>1.2554366146023401E-2</v>
      </c>
      <c r="G863" s="11">
        <f t="shared" si="226"/>
        <v>-0.39690313228989638</v>
      </c>
      <c r="H863" s="3">
        <f t="shared" si="221"/>
        <v>-3.5627448583581389E-5</v>
      </c>
      <c r="I863" s="5">
        <f t="shared" si="222"/>
        <v>0.12524298007534188</v>
      </c>
      <c r="J863" s="6">
        <f t="shared" si="223"/>
        <v>1.0501653447612542E-2</v>
      </c>
      <c r="K863" s="4">
        <f t="shared" si="224"/>
        <v>-1.5892312187080457E-4</v>
      </c>
      <c r="L863">
        <f t="shared" si="227"/>
        <v>-0.39690313228989638</v>
      </c>
      <c r="M863">
        <f>RSQ($D$3:D863,$B$3:B863)</f>
        <v>4.7647000760987074E-2</v>
      </c>
      <c r="N863">
        <v>831</v>
      </c>
      <c r="O863" t="str">
        <f t="shared" si="225"/>
        <v/>
      </c>
      <c r="P863" t="str">
        <f t="shared" si="229"/>
        <v/>
      </c>
      <c r="Q863">
        <f t="shared" si="230"/>
        <v>0</v>
      </c>
      <c r="R863">
        <f t="shared" si="231"/>
        <v>0</v>
      </c>
      <c r="S863">
        <f t="shared" si="232"/>
        <v>0</v>
      </c>
      <c r="T863">
        <f t="shared" si="233"/>
        <v>0</v>
      </c>
      <c r="U863">
        <f t="shared" si="228"/>
        <v>0</v>
      </c>
      <c r="V863">
        <f t="shared" si="234"/>
        <v>0</v>
      </c>
      <c r="W863">
        <f>IF(ABS(V863)&gt;0,V863*(C863-A863),0)</f>
        <v>0</v>
      </c>
      <c r="X863">
        <f>SUM($W$34:W863)</f>
        <v>364.69415600000042</v>
      </c>
      <c r="Y863">
        <f>IF(P863="close",X863,0)</f>
        <v>0</v>
      </c>
      <c r="Z863">
        <f t="shared" si="235"/>
        <v>0</v>
      </c>
    </row>
    <row r="864" spans="1:26">
      <c r="A864">
        <v>109.57095889999999</v>
      </c>
      <c r="B864" s="2">
        <f t="shared" si="236"/>
        <v>-2.3686158722673734E-4</v>
      </c>
      <c r="C864">
        <v>126.6380626</v>
      </c>
      <c r="D864" s="3">
        <f t="shared" si="237"/>
        <v>-1.2295556364220956E-2</v>
      </c>
      <c r="E864" s="3">
        <f t="shared" si="220"/>
        <v>-1.1635129133886552E-2</v>
      </c>
      <c r="F864" s="3">
        <f>STDEV($E$3:E864)</f>
        <v>1.2553277399260189E-2</v>
      </c>
      <c r="G864" s="11">
        <f t="shared" si="226"/>
        <v>-0.92685987601709918</v>
      </c>
      <c r="H864" s="3">
        <f t="shared" si="221"/>
        <v>-6.2837334049018986E-4</v>
      </c>
      <c r="I864" s="5">
        <f t="shared" si="222"/>
        <v>0.13532751434925774</v>
      </c>
      <c r="J864" s="6">
        <f t="shared" si="223"/>
        <v>1.0696285279823954E-2</v>
      </c>
      <c r="K864" s="4">
        <f t="shared" si="224"/>
        <v>-6.6042723033440411E-4</v>
      </c>
      <c r="L864">
        <f t="shared" si="227"/>
        <v>-0.92685987601709918</v>
      </c>
      <c r="M864">
        <f>RSQ($D$3:D864,$B$3:B864)</f>
        <v>4.7612308365123736E-2</v>
      </c>
      <c r="N864">
        <v>832</v>
      </c>
      <c r="O864" t="str">
        <f t="shared" si="225"/>
        <v/>
      </c>
      <c r="P864" t="str">
        <f t="shared" si="229"/>
        <v/>
      </c>
      <c r="Q864">
        <f t="shared" si="230"/>
        <v>0</v>
      </c>
      <c r="R864">
        <f t="shared" si="231"/>
        <v>0</v>
      </c>
      <c r="S864">
        <f t="shared" si="232"/>
        <v>0</v>
      </c>
      <c r="T864">
        <f t="shared" si="233"/>
        <v>0</v>
      </c>
      <c r="U864">
        <f t="shared" si="228"/>
        <v>0</v>
      </c>
      <c r="V864">
        <f t="shared" si="234"/>
        <v>0</v>
      </c>
      <c r="W864">
        <f>IF(ABS(V864)&gt;0,V864*(C864-A864),0)</f>
        <v>0</v>
      </c>
      <c r="X864">
        <f>SUM($W$34:W864)</f>
        <v>364.69415600000042</v>
      </c>
      <c r="Y864">
        <f>IF(P864="close",X864,0)</f>
        <v>0</v>
      </c>
      <c r="Z864">
        <f t="shared" si="235"/>
        <v>0</v>
      </c>
    </row>
    <row r="865" spans="1:26">
      <c r="A865">
        <v>109.45228969999999</v>
      </c>
      <c r="B865" s="2">
        <f t="shared" si="236"/>
        <v>-1.0830351508404968E-3</v>
      </c>
      <c r="C865">
        <v>125.6313356</v>
      </c>
      <c r="D865" s="3">
        <f t="shared" si="237"/>
        <v>-7.9496399370847445E-3</v>
      </c>
      <c r="E865" s="3">
        <f t="shared" ref="E865:E928" si="238">D865-K865</f>
        <v>-6.7398153801796487E-3</v>
      </c>
      <c r="F865" s="3">
        <f>STDEV($E$3:E865)</f>
        <v>1.2548052498640548E-2</v>
      </c>
      <c r="G865" s="11">
        <f t="shared" si="226"/>
        <v>-0.53712043210767868</v>
      </c>
      <c r="H865" s="3">
        <f t="shared" ref="H865:H928" si="239">yint(B836:B865,D836:D865)</f>
        <v>-1.0663052051755829E-3</v>
      </c>
      <c r="I865" s="5">
        <f t="shared" ref="I865:I928" si="240">MyReg(B836:B865,D836:D865)</f>
        <v>0.13251587597884854</v>
      </c>
      <c r="J865" s="6">
        <f t="shared" ref="J865:J928" si="241">STDEV(D836:D865)</f>
        <v>1.070669539483321E-2</v>
      </c>
      <c r="K865" s="4">
        <f t="shared" ref="K865:K928" si="242">H865+B865*I865</f>
        <v>-1.2098245569050958E-3</v>
      </c>
      <c r="L865">
        <f t="shared" si="227"/>
        <v>-0.53712043210767868</v>
      </c>
      <c r="M865">
        <f>RSQ($D$3:D865,$B$3:B865)</f>
        <v>4.7623106088857295E-2</v>
      </c>
      <c r="N865">
        <v>833</v>
      </c>
      <c r="O865" t="str">
        <f t="shared" ref="O865:O928" si="243">IF(L865&gt;1.5,"sellY",IF(L865&lt;-1.5,"buyY",""))</f>
        <v/>
      </c>
      <c r="P865" t="str">
        <f t="shared" si="229"/>
        <v/>
      </c>
      <c r="Q865">
        <f t="shared" si="230"/>
        <v>0</v>
      </c>
      <c r="R865">
        <f t="shared" si="231"/>
        <v>0</v>
      </c>
      <c r="S865">
        <f t="shared" si="232"/>
        <v>0</v>
      </c>
      <c r="T865">
        <f t="shared" si="233"/>
        <v>0</v>
      </c>
      <c r="U865">
        <f t="shared" si="228"/>
        <v>0</v>
      </c>
      <c r="V865">
        <f t="shared" si="234"/>
        <v>0</v>
      </c>
      <c r="W865">
        <f>IF(ABS(V865)&gt;0,V865*(C865-A865),0)</f>
        <v>0</v>
      </c>
      <c r="X865">
        <f>SUM($W$34:W865)</f>
        <v>364.69415600000042</v>
      </c>
      <c r="Y865">
        <f>IF(P865="close",X865,0)</f>
        <v>0</v>
      </c>
      <c r="Z865">
        <f t="shared" si="235"/>
        <v>0</v>
      </c>
    </row>
    <row r="866" spans="1:26">
      <c r="A866">
        <v>109.6349084</v>
      </c>
      <c r="B866" s="2">
        <f t="shared" si="236"/>
        <v>1.6684776581700523E-3</v>
      </c>
      <c r="C866">
        <v>127.0672977</v>
      </c>
      <c r="D866" s="3">
        <f t="shared" si="237"/>
        <v>1.1429967636195356E-2</v>
      </c>
      <c r="E866" s="3">
        <f t="shared" si="238"/>
        <v>1.2017130370879793E-2</v>
      </c>
      <c r="F866" s="3">
        <f>STDEV($E$3:E866)</f>
        <v>1.2547520918602301E-2</v>
      </c>
      <c r="G866" s="11">
        <f t="shared" ref="G866:G929" si="244">E866/F866</f>
        <v>0.95772945499248552</v>
      </c>
      <c r="H866" s="3">
        <f t="shared" si="239"/>
        <v>-8.2684031010084931E-4</v>
      </c>
      <c r="I866" s="5">
        <f t="shared" si="240"/>
        <v>0.14365045539733809</v>
      </c>
      <c r="J866" s="6">
        <f t="shared" si="241"/>
        <v>1.0924497401945333E-2</v>
      </c>
      <c r="K866" s="4">
        <f t="shared" si="242"/>
        <v>-5.8716273468443711E-4</v>
      </c>
      <c r="L866">
        <f t="shared" ref="L866:L929" si="245">(D866-K866)/F866</f>
        <v>0.95772945499248552</v>
      </c>
      <c r="M866">
        <f>RSQ($D$3:D866,$B$3:B866)</f>
        <v>4.7635770477626141E-2</v>
      </c>
      <c r="N866">
        <v>834</v>
      </c>
      <c r="O866" t="str">
        <f t="shared" si="243"/>
        <v/>
      </c>
      <c r="P866" t="str">
        <f t="shared" si="229"/>
        <v/>
      </c>
      <c r="Q866">
        <f t="shared" si="230"/>
        <v>0</v>
      </c>
      <c r="R866">
        <f t="shared" si="231"/>
        <v>0</v>
      </c>
      <c r="S866">
        <f t="shared" si="232"/>
        <v>0</v>
      </c>
      <c r="T866">
        <f t="shared" si="233"/>
        <v>0</v>
      </c>
      <c r="U866">
        <f t="shared" ref="U866:U929" si="246">ABS(Q866)+ABS(S866)</f>
        <v>0</v>
      </c>
      <c r="V866">
        <f t="shared" si="234"/>
        <v>0</v>
      </c>
      <c r="W866">
        <f>IF(ABS(V866)&gt;0,V866*(C866-A866),0)</f>
        <v>0</v>
      </c>
      <c r="X866">
        <f>SUM($W$34:W866)</f>
        <v>364.69415600000042</v>
      </c>
      <c r="Y866">
        <f>IF(P866="close",X866,0)</f>
        <v>0</v>
      </c>
      <c r="Z866">
        <f t="shared" si="235"/>
        <v>0</v>
      </c>
    </row>
    <row r="867" spans="1:26">
      <c r="A867">
        <v>108.6094519</v>
      </c>
      <c r="B867" s="2">
        <f t="shared" si="236"/>
        <v>-9.3533758085395016E-3</v>
      </c>
      <c r="C867">
        <v>129.1319421</v>
      </c>
      <c r="D867" s="3">
        <f t="shared" si="237"/>
        <v>1.6248432424167354E-2</v>
      </c>
      <c r="E867" s="3">
        <f t="shared" si="238"/>
        <v>1.7611760769403004E-2</v>
      </c>
      <c r="F867" s="3">
        <f>STDEV($E$3:E867)</f>
        <v>1.2554638384980148E-2</v>
      </c>
      <c r="G867" s="11">
        <f t="shared" si="244"/>
        <v>1.4028090837305986</v>
      </c>
      <c r="H867" s="3">
        <f t="shared" si="239"/>
        <v>-3.0017905624778993E-4</v>
      </c>
      <c r="I867" s="5">
        <f t="shared" si="240"/>
        <v>0.11366476775339447</v>
      </c>
      <c r="J867" s="6">
        <f t="shared" si="241"/>
        <v>1.1358757264398349E-2</v>
      </c>
      <c r="K867" s="4">
        <f t="shared" si="242"/>
        <v>-1.3633283452356506E-3</v>
      </c>
      <c r="L867">
        <f t="shared" si="245"/>
        <v>1.4028090837305986</v>
      </c>
      <c r="M867">
        <f>RSQ($D$3:D867,$B$3:B867)</f>
        <v>4.7038996723411657E-2</v>
      </c>
      <c r="N867">
        <v>835</v>
      </c>
      <c r="O867" t="str">
        <f t="shared" si="243"/>
        <v/>
      </c>
      <c r="P867" t="str">
        <f t="shared" ref="P867:P930" si="247">IF(AND(OR(O866="sellY",P866="sellhold"),L867&gt;0.5),"sellhold",IF(AND(OR(O866="sellY",P866="sellhold"),L867&lt;0.5,O867&lt;&gt;"buyY"),"close",IF(AND(OR(O866="sellY",P866="sellhold"),L867&lt;0.5,O867="buyY"),"close&amp;buy",IF(AND(OR(O866="buyY",P866="buyhold"),L867&lt;-0.5),"buyhold",IF(AND(OR(O866="buyY",P866="buyhold"),L867&gt;-0.5,O867&lt;&gt;"sellY"),"close",IF(AND(OR(O866="buyY",P866="buyhold"),L867&gt;-0.5,O867="sellY"),"close&amp;sell",""))))))</f>
        <v/>
      </c>
      <c r="Q867">
        <f t="shared" ref="Q867:Q930" si="248">IF(O867="sellY",MAX(10+R867,Q866),IF(O867="buyY",MIN(-10+R867,Q866),IF(P867="sellhold",Q866+R867,IF(P867="buyhold",Q866+R867,0))))</f>
        <v>0</v>
      </c>
      <c r="R867">
        <f t="shared" ref="R867:R930" si="249">IF(AND(L867&gt;2.5,Q866&lt;15),10,IF(AND(L867&gt;2,Q866&lt;15),5,IF(AND(L867&lt;-2.5,Q866&gt;-15),-10,IF(AND(L867&lt;-2,Q866&gt;-15),-5,0))))</f>
        <v>0</v>
      </c>
      <c r="S867">
        <f t="shared" ref="S867:S930" si="250">IF(O867="sellY",MIN(-10+T867,S866),IF(O867="buyY",MAX(10+T867,S866),IF(P867="sellhold",S866+T867,IF(P867="buyhold",S866+T867,0))))</f>
        <v>0</v>
      </c>
      <c r="T867">
        <f t="shared" ref="T867:T930" si="251">IF(AND(L867&gt;2.5,Q866&lt;15),-10,IF(AND(L867&gt;2,Q866&lt;15),-5,IF(AND(L867&lt;-2.5,Q866&gt;-15),10,IF(AND(L867&lt;-2,Q866&gt;-15),5,0))))</f>
        <v>0</v>
      </c>
      <c r="U867">
        <f t="shared" si="246"/>
        <v>0</v>
      </c>
      <c r="V867">
        <f t="shared" ref="V867:V930" si="252">Q867-Q866</f>
        <v>0</v>
      </c>
      <c r="W867">
        <f>IF(ABS(V867)&gt;0,V867*(C867-A867),0)</f>
        <v>0</v>
      </c>
      <c r="X867">
        <f>SUM($W$34:W867)</f>
        <v>364.69415600000042</v>
      </c>
      <c r="Y867">
        <f>IF(P867="close",X867,0)</f>
        <v>0</v>
      </c>
      <c r="Z867">
        <f t="shared" si="235"/>
        <v>0</v>
      </c>
    </row>
    <row r="868" spans="1:26">
      <c r="A868">
        <v>108.3157152</v>
      </c>
      <c r="B868" s="2">
        <f t="shared" si="236"/>
        <v>-2.7045224412922081E-3</v>
      </c>
      <c r="C868">
        <v>128.79883219999999</v>
      </c>
      <c r="D868" s="3">
        <f t="shared" si="237"/>
        <v>-2.5796088448979569E-3</v>
      </c>
      <c r="E868" s="3">
        <f t="shared" si="238"/>
        <v>-1.7500010424508065E-3</v>
      </c>
      <c r="F868" s="3">
        <f>STDEV($E$3:E868)</f>
        <v>1.2547514443686483E-2</v>
      </c>
      <c r="G868" s="11">
        <f t="shared" si="244"/>
        <v>-0.13946993648063521</v>
      </c>
      <c r="H868" s="3">
        <f t="shared" si="239"/>
        <v>-4.8297658562279362E-4</v>
      </c>
      <c r="I868" s="5">
        <f t="shared" si="240"/>
        <v>0.12816725479221316</v>
      </c>
      <c r="J868" s="6">
        <f t="shared" si="241"/>
        <v>1.1364144168009604E-2</v>
      </c>
      <c r="K868" s="4">
        <f t="shared" si="242"/>
        <v>-8.2960780244715039E-4</v>
      </c>
      <c r="L868">
        <f t="shared" si="245"/>
        <v>-0.13946993648063521</v>
      </c>
      <c r="M868">
        <f>RSQ($D$3:D868,$B$3:B868)</f>
        <v>4.7060123663498661E-2</v>
      </c>
      <c r="N868">
        <v>836</v>
      </c>
      <c r="O868" t="str">
        <f t="shared" si="243"/>
        <v/>
      </c>
      <c r="P868" t="str">
        <f t="shared" si="247"/>
        <v/>
      </c>
      <c r="Q868">
        <f t="shared" si="248"/>
        <v>0</v>
      </c>
      <c r="R868">
        <f t="shared" si="249"/>
        <v>0</v>
      </c>
      <c r="S868">
        <f t="shared" si="250"/>
        <v>0</v>
      </c>
      <c r="T868">
        <f t="shared" si="251"/>
        <v>0</v>
      </c>
      <c r="U868">
        <f t="shared" si="246"/>
        <v>0</v>
      </c>
      <c r="V868">
        <f t="shared" si="252"/>
        <v>0</v>
      </c>
      <c r="W868">
        <f>IF(ABS(V868)&gt;0,V868*(C868-A868),0)</f>
        <v>0</v>
      </c>
      <c r="X868">
        <f>SUM($W$34:W868)</f>
        <v>364.69415600000042</v>
      </c>
      <c r="Y868">
        <f>IF(P868="close",X868,0)</f>
        <v>0</v>
      </c>
      <c r="Z868">
        <f t="shared" ref="Z868:Z931" si="253">ABS(U868-U867)</f>
        <v>0</v>
      </c>
    </row>
    <row r="869" spans="1:26">
      <c r="A869">
        <v>109.86444179999999</v>
      </c>
      <c r="B869" s="2">
        <f t="shared" si="236"/>
        <v>1.4298263157292939E-2</v>
      </c>
      <c r="C869">
        <v>128.74090870000001</v>
      </c>
      <c r="D869" s="3">
        <f t="shared" si="237"/>
        <v>-4.4972069242089696E-4</v>
      </c>
      <c r="E869" s="3">
        <f t="shared" si="238"/>
        <v>-9.2368700760292292E-4</v>
      </c>
      <c r="F869" s="3">
        <f>STDEV($E$3:E869)</f>
        <v>1.2540303899979796E-2</v>
      </c>
      <c r="G869" s="11">
        <f t="shared" si="244"/>
        <v>-7.365746595697821E-2</v>
      </c>
      <c r="H869" s="3">
        <f t="shared" si="239"/>
        <v>-9.5708611269185065E-4</v>
      </c>
      <c r="I869" s="5">
        <f t="shared" si="240"/>
        <v>0.10008575252330262</v>
      </c>
      <c r="J869" s="6">
        <f t="shared" si="241"/>
        <v>1.1036419246085297E-2</v>
      </c>
      <c r="K869" s="4">
        <f t="shared" si="242"/>
        <v>4.7396631518202602E-4</v>
      </c>
      <c r="L869">
        <f t="shared" si="245"/>
        <v>-7.365746595697821E-2</v>
      </c>
      <c r="M869">
        <f>RSQ($D$3:D869,$B$3:B869)</f>
        <v>4.6948009055577264E-2</v>
      </c>
      <c r="N869">
        <v>837</v>
      </c>
      <c r="O869" t="str">
        <f t="shared" si="243"/>
        <v/>
      </c>
      <c r="P869" t="str">
        <f t="shared" si="247"/>
        <v/>
      </c>
      <c r="Q869">
        <f t="shared" si="248"/>
        <v>0</v>
      </c>
      <c r="R869">
        <f t="shared" si="249"/>
        <v>0</v>
      </c>
      <c r="S869">
        <f t="shared" si="250"/>
        <v>0</v>
      </c>
      <c r="T869">
        <f t="shared" si="251"/>
        <v>0</v>
      </c>
      <c r="U869">
        <f t="shared" si="246"/>
        <v>0</v>
      </c>
      <c r="V869">
        <f t="shared" si="252"/>
        <v>0</v>
      </c>
      <c r="W869">
        <f>IF(ABS(V869)&gt;0,V869*(C869-A869),0)</f>
        <v>0</v>
      </c>
      <c r="X869">
        <f>SUM($W$34:W869)</f>
        <v>364.69415600000042</v>
      </c>
      <c r="Y869">
        <f>IF(P869="close",X869,0)</f>
        <v>0</v>
      </c>
      <c r="Z869">
        <f t="shared" si="253"/>
        <v>0</v>
      </c>
    </row>
    <row r="870" spans="1:26">
      <c r="A870">
        <v>109.0192564</v>
      </c>
      <c r="B870" s="2">
        <f t="shared" si="236"/>
        <v>-7.6929840642943241E-3</v>
      </c>
      <c r="C870">
        <v>130.22174699999999</v>
      </c>
      <c r="D870" s="3">
        <f t="shared" si="237"/>
        <v>1.150246891181053E-2</v>
      </c>
      <c r="E870" s="3">
        <f t="shared" si="238"/>
        <v>1.2652871857267911E-2</v>
      </c>
      <c r="F870" s="3">
        <f>STDEV($E$3:E870)</f>
        <v>1.2540471301782432E-2</v>
      </c>
      <c r="G870" s="11">
        <f t="shared" si="244"/>
        <v>1.0089630248162607</v>
      </c>
      <c r="H870" s="3">
        <f t="shared" si="239"/>
        <v>-5.8246138453124858E-4</v>
      </c>
      <c r="I870" s="5">
        <f t="shared" si="240"/>
        <v>7.3825911529199262E-2</v>
      </c>
      <c r="J870" s="6">
        <f t="shared" si="241"/>
        <v>1.12565182473469E-2</v>
      </c>
      <c r="K870" s="4">
        <f t="shared" si="242"/>
        <v>-1.1504029454573812E-3</v>
      </c>
      <c r="L870">
        <f t="shared" si="245"/>
        <v>1.0089630248162607</v>
      </c>
      <c r="M870">
        <f>RSQ($D$3:D870,$B$3:B870)</f>
        <v>4.6609263006428377E-2</v>
      </c>
      <c r="N870">
        <v>838</v>
      </c>
      <c r="O870" t="str">
        <f t="shared" si="243"/>
        <v/>
      </c>
      <c r="P870" t="str">
        <f t="shared" si="247"/>
        <v/>
      </c>
      <c r="Q870">
        <f t="shared" si="248"/>
        <v>0</v>
      </c>
      <c r="R870">
        <f t="shared" si="249"/>
        <v>0</v>
      </c>
      <c r="S870">
        <f t="shared" si="250"/>
        <v>0</v>
      </c>
      <c r="T870">
        <f t="shared" si="251"/>
        <v>0</v>
      </c>
      <c r="U870">
        <f t="shared" si="246"/>
        <v>0</v>
      </c>
      <c r="V870">
        <f t="shared" si="252"/>
        <v>0</v>
      </c>
      <c r="W870">
        <f>IF(ABS(V870)&gt;0,V870*(C870-A870),0)</f>
        <v>0</v>
      </c>
      <c r="X870">
        <f>SUM($W$34:W870)</f>
        <v>364.69415600000042</v>
      </c>
      <c r="Y870">
        <f>IF(P870="close",X870,0)</f>
        <v>0</v>
      </c>
      <c r="Z870">
        <f t="shared" si="253"/>
        <v>0</v>
      </c>
    </row>
    <row r="871" spans="1:26">
      <c r="A871">
        <v>107.7602921</v>
      </c>
      <c r="B871" s="2">
        <f t="shared" si="236"/>
        <v>-1.1548091058159174E-2</v>
      </c>
      <c r="C871">
        <v>129.8944688</v>
      </c>
      <c r="D871" s="3">
        <f t="shared" si="237"/>
        <v>-2.5132376698954514E-3</v>
      </c>
      <c r="E871" s="3">
        <f t="shared" si="238"/>
        <v>-1.5663821049048184E-3</v>
      </c>
      <c r="F871" s="3">
        <f>STDEV($E$3:E871)</f>
        <v>1.2533354596757777E-2</v>
      </c>
      <c r="G871" s="11">
        <f t="shared" si="244"/>
        <v>-0.12497708357425888</v>
      </c>
      <c r="H871" s="3">
        <f t="shared" si="239"/>
        <v>-2.4419962955729623E-4</v>
      </c>
      <c r="I871" s="5">
        <f t="shared" si="240"/>
        <v>6.0846068141875549E-2</v>
      </c>
      <c r="J871" s="6">
        <f t="shared" si="241"/>
        <v>1.1056409092729444E-2</v>
      </c>
      <c r="K871" s="4">
        <f t="shared" si="242"/>
        <v>-9.4685556499063297E-4</v>
      </c>
      <c r="L871">
        <f t="shared" si="245"/>
        <v>-0.12497708357425888</v>
      </c>
      <c r="M871">
        <f>RSQ($D$3:D871,$B$3:B871)</f>
        <v>4.6662995859623774E-2</v>
      </c>
      <c r="N871">
        <v>839</v>
      </c>
      <c r="O871" t="str">
        <f t="shared" si="243"/>
        <v/>
      </c>
      <c r="P871" t="str">
        <f t="shared" si="247"/>
        <v/>
      </c>
      <c r="Q871">
        <f t="shared" si="248"/>
        <v>0</v>
      </c>
      <c r="R871">
        <f t="shared" si="249"/>
        <v>0</v>
      </c>
      <c r="S871">
        <f t="shared" si="250"/>
        <v>0</v>
      </c>
      <c r="T871">
        <f t="shared" si="251"/>
        <v>0</v>
      </c>
      <c r="U871">
        <f t="shared" si="246"/>
        <v>0</v>
      </c>
      <c r="V871">
        <f t="shared" si="252"/>
        <v>0</v>
      </c>
      <c r="W871">
        <f>IF(ABS(V871)&gt;0,V871*(C871-A871),0)</f>
        <v>0</v>
      </c>
      <c r="X871">
        <f>SUM($W$34:W871)</f>
        <v>364.69415600000042</v>
      </c>
      <c r="Y871">
        <f>IF(P871="close",X871,0)</f>
        <v>0</v>
      </c>
      <c r="Z871">
        <f t="shared" si="253"/>
        <v>0</v>
      </c>
    </row>
    <row r="872" spans="1:26">
      <c r="A872">
        <v>107.2510803</v>
      </c>
      <c r="B872" s="2">
        <f t="shared" si="236"/>
        <v>-4.7254122096055708E-3</v>
      </c>
      <c r="C872">
        <v>129.52297139999999</v>
      </c>
      <c r="D872" s="3">
        <f t="shared" si="237"/>
        <v>-2.8599939892129554E-3</v>
      </c>
      <c r="E872" s="3">
        <f t="shared" si="238"/>
        <v>-2.3552556989283923E-3</v>
      </c>
      <c r="F872" s="3">
        <f>STDEV($E$3:E872)</f>
        <v>1.2526390032842671E-2</v>
      </c>
      <c r="G872" s="11">
        <f t="shared" si="244"/>
        <v>-0.18802350020661965</v>
      </c>
      <c r="H872" s="3">
        <f t="shared" si="239"/>
        <v>-2.1357486357468963E-4</v>
      </c>
      <c r="I872" s="5">
        <f t="shared" si="240"/>
        <v>6.161651381820437E-2</v>
      </c>
      <c r="J872" s="6">
        <f t="shared" si="241"/>
        <v>1.1048984829547453E-2</v>
      </c>
      <c r="K872" s="4">
        <f t="shared" si="242"/>
        <v>-5.047382902845629E-4</v>
      </c>
      <c r="L872">
        <f t="shared" si="245"/>
        <v>-0.18802350020661965</v>
      </c>
      <c r="M872">
        <f>RSQ($D$3:D872,$B$3:B872)</f>
        <v>4.6700859530302515E-2</v>
      </c>
      <c r="N872">
        <v>840</v>
      </c>
      <c r="O872" t="str">
        <f t="shared" si="243"/>
        <v/>
      </c>
      <c r="P872" t="str">
        <f t="shared" si="247"/>
        <v/>
      </c>
      <c r="Q872">
        <f t="shared" si="248"/>
        <v>0</v>
      </c>
      <c r="R872">
        <f t="shared" si="249"/>
        <v>0</v>
      </c>
      <c r="S872">
        <f t="shared" si="250"/>
        <v>0</v>
      </c>
      <c r="T872">
        <f t="shared" si="251"/>
        <v>0</v>
      </c>
      <c r="U872">
        <f t="shared" si="246"/>
        <v>0</v>
      </c>
      <c r="V872">
        <f t="shared" si="252"/>
        <v>0</v>
      </c>
      <c r="W872">
        <f>IF(ABS(V872)&gt;0,V872*(C872-A872),0)</f>
        <v>0</v>
      </c>
      <c r="X872">
        <f>SUM($W$34:W872)</f>
        <v>364.69415600000042</v>
      </c>
      <c r="Y872">
        <f>IF(P872="close",X872,0)</f>
        <v>0</v>
      </c>
      <c r="Z872">
        <f t="shared" si="253"/>
        <v>0</v>
      </c>
    </row>
    <row r="873" spans="1:26">
      <c r="A873">
        <v>106.8128833</v>
      </c>
      <c r="B873" s="2">
        <f t="shared" si="236"/>
        <v>-4.0857117594926681E-3</v>
      </c>
      <c r="C873">
        <v>128.35339010000001</v>
      </c>
      <c r="D873" s="3">
        <f t="shared" si="237"/>
        <v>-9.0299140558473632E-3</v>
      </c>
      <c r="E873" s="3">
        <f t="shared" si="238"/>
        <v>-8.3893766062278184E-3</v>
      </c>
      <c r="F873" s="3">
        <f>STDEV($E$3:E873)</f>
        <v>1.2522393562933498E-2</v>
      </c>
      <c r="G873" s="11">
        <f t="shared" si="244"/>
        <v>-0.66994992323676195</v>
      </c>
      <c r="H873" s="3">
        <f t="shared" si="239"/>
        <v>-2.5395993442484886E-4</v>
      </c>
      <c r="I873" s="5">
        <f t="shared" si="240"/>
        <v>9.4616932850568491E-2</v>
      </c>
      <c r="J873" s="6">
        <f t="shared" si="241"/>
        <v>1.1103557028895435E-2</v>
      </c>
      <c r="K873" s="4">
        <f t="shared" si="242"/>
        <v>-6.4053744961954466E-4</v>
      </c>
      <c r="L873">
        <f t="shared" si="245"/>
        <v>-0.66994992323676195</v>
      </c>
      <c r="M873">
        <f>RSQ($D$3:D873,$B$3:B873)</f>
        <v>4.6792316466616558E-2</v>
      </c>
      <c r="N873">
        <v>841</v>
      </c>
      <c r="O873" t="str">
        <f t="shared" si="243"/>
        <v/>
      </c>
      <c r="P873" t="str">
        <f t="shared" si="247"/>
        <v/>
      </c>
      <c r="Q873">
        <f t="shared" si="248"/>
        <v>0</v>
      </c>
      <c r="R873">
        <f t="shared" si="249"/>
        <v>0</v>
      </c>
      <c r="S873">
        <f t="shared" si="250"/>
        <v>0</v>
      </c>
      <c r="T873">
        <f t="shared" si="251"/>
        <v>0</v>
      </c>
      <c r="U873">
        <f t="shared" si="246"/>
        <v>0</v>
      </c>
      <c r="V873">
        <f t="shared" si="252"/>
        <v>0</v>
      </c>
      <c r="W873">
        <f>IF(ABS(V873)&gt;0,V873*(C873-A873),0)</f>
        <v>0</v>
      </c>
      <c r="X873">
        <f>SUM($W$34:W873)</f>
        <v>364.69415600000042</v>
      </c>
      <c r="Y873">
        <f>IF(P873="close",X873,0)</f>
        <v>0</v>
      </c>
      <c r="Z873">
        <f t="shared" si="253"/>
        <v>0</v>
      </c>
    </row>
    <row r="874" spans="1:26">
      <c r="A874">
        <v>107.24831880000001</v>
      </c>
      <c r="B874" s="2">
        <f t="shared" si="236"/>
        <v>4.0766196599807654E-3</v>
      </c>
      <c r="C874">
        <v>128.3939785</v>
      </c>
      <c r="D874" s="3">
        <f t="shared" si="237"/>
        <v>3.1622382524035947E-4</v>
      </c>
      <c r="E874" s="3">
        <f t="shared" si="238"/>
        <v>1.17533369862673E-3</v>
      </c>
      <c r="F874" s="3">
        <f>STDEV($E$3:E874)</f>
        <v>1.2515270485647675E-2</v>
      </c>
      <c r="G874" s="11">
        <f t="shared" si="244"/>
        <v>9.3911969379693802E-2</v>
      </c>
      <c r="H874" s="3">
        <f t="shared" si="239"/>
        <v>-8.7065932976228863E-4</v>
      </c>
      <c r="I874" s="5">
        <f t="shared" si="240"/>
        <v>2.8330963737668714E-3</v>
      </c>
      <c r="J874" s="6">
        <f t="shared" si="241"/>
        <v>1.0494300787435164E-2</v>
      </c>
      <c r="K874" s="4">
        <f t="shared" si="242"/>
        <v>-8.5910987338637043E-4</v>
      </c>
      <c r="L874">
        <f t="shared" si="245"/>
        <v>9.3911969379693802E-2</v>
      </c>
      <c r="M874">
        <f>RSQ($D$3:D874,$B$3:B874)</f>
        <v>4.6785883569542455E-2</v>
      </c>
      <c r="N874">
        <v>842</v>
      </c>
      <c r="O874" t="str">
        <f t="shared" si="243"/>
        <v/>
      </c>
      <c r="P874" t="str">
        <f t="shared" si="247"/>
        <v/>
      </c>
      <c r="Q874">
        <f t="shared" si="248"/>
        <v>0</v>
      </c>
      <c r="R874">
        <f t="shared" si="249"/>
        <v>0</v>
      </c>
      <c r="S874">
        <f t="shared" si="250"/>
        <v>0</v>
      </c>
      <c r="T874">
        <f t="shared" si="251"/>
        <v>0</v>
      </c>
      <c r="U874">
        <f t="shared" si="246"/>
        <v>0</v>
      </c>
      <c r="V874">
        <f t="shared" si="252"/>
        <v>0</v>
      </c>
      <c r="W874">
        <f>IF(ABS(V874)&gt;0,V874*(C874-A874),0)</f>
        <v>0</v>
      </c>
      <c r="X874">
        <f>SUM($W$34:W874)</f>
        <v>364.69415600000042</v>
      </c>
      <c r="Y874">
        <f>IF(P874="close",X874,0)</f>
        <v>0</v>
      </c>
      <c r="Z874">
        <f t="shared" si="253"/>
        <v>0</v>
      </c>
    </row>
    <row r="875" spans="1:26">
      <c r="A875">
        <v>106.87278790000001</v>
      </c>
      <c r="B875" s="2">
        <f t="shared" si="236"/>
        <v>-3.5015085010358326E-3</v>
      </c>
      <c r="C875">
        <v>127.3489644</v>
      </c>
      <c r="D875" s="3">
        <f t="shared" si="237"/>
        <v>-8.1391207921795421E-3</v>
      </c>
      <c r="E875" s="3">
        <f t="shared" si="238"/>
        <v>-6.2260234643089869E-3</v>
      </c>
      <c r="F875" s="3">
        <f>STDEV($E$3:E875)</f>
        <v>1.2509845982900305E-2</v>
      </c>
      <c r="G875" s="11">
        <f t="shared" si="244"/>
        <v>-0.49768985747860778</v>
      </c>
      <c r="H875" s="3">
        <f t="shared" si="239"/>
        <v>-1.6545339767691698E-3</v>
      </c>
      <c r="I875" s="5">
        <f t="shared" si="240"/>
        <v>7.3843416637399628E-2</v>
      </c>
      <c r="J875" s="6">
        <f t="shared" si="241"/>
        <v>1.0097199100761275E-2</v>
      </c>
      <c r="K875" s="4">
        <f t="shared" si="242"/>
        <v>-1.9130973278705555E-3</v>
      </c>
      <c r="L875">
        <f t="shared" si="245"/>
        <v>-0.49768985747860778</v>
      </c>
      <c r="M875">
        <f>RSQ($D$3:D875,$B$3:B875)</f>
        <v>4.6856368504563976E-2</v>
      </c>
      <c r="N875">
        <v>843</v>
      </c>
      <c r="O875" t="str">
        <f t="shared" si="243"/>
        <v/>
      </c>
      <c r="P875" t="str">
        <f t="shared" si="247"/>
        <v/>
      </c>
      <c r="Q875">
        <f t="shared" si="248"/>
        <v>0</v>
      </c>
      <c r="R875">
        <f t="shared" si="249"/>
        <v>0</v>
      </c>
      <c r="S875">
        <f t="shared" si="250"/>
        <v>0</v>
      </c>
      <c r="T875">
        <f t="shared" si="251"/>
        <v>0</v>
      </c>
      <c r="U875">
        <f t="shared" si="246"/>
        <v>0</v>
      </c>
      <c r="V875">
        <f t="shared" si="252"/>
        <v>0</v>
      </c>
      <c r="W875">
        <f>IF(ABS(V875)&gt;0,V875*(C875-A875),0)</f>
        <v>0</v>
      </c>
      <c r="X875">
        <f>SUM($W$34:W875)</f>
        <v>364.69415600000042</v>
      </c>
      <c r="Y875">
        <f>IF(P875="close",X875,0)</f>
        <v>0</v>
      </c>
      <c r="Z875">
        <f t="shared" si="253"/>
        <v>0</v>
      </c>
    </row>
    <row r="876" spans="1:26">
      <c r="A876">
        <v>107.4338321</v>
      </c>
      <c r="B876" s="2">
        <f t="shared" si="236"/>
        <v>5.2496450314832455E-3</v>
      </c>
      <c r="C876">
        <v>127.5906402</v>
      </c>
      <c r="D876" s="3">
        <f t="shared" si="237"/>
        <v>1.8977445253570973E-3</v>
      </c>
      <c r="E876" s="3">
        <f t="shared" si="238"/>
        <v>3.0639807921908771E-3</v>
      </c>
      <c r="F876" s="3">
        <f>STDEV($E$3:E876)</f>
        <v>1.2503121102374089E-2</v>
      </c>
      <c r="G876" s="11">
        <f t="shared" si="244"/>
        <v>0.24505727546773015</v>
      </c>
      <c r="H876" s="3">
        <f t="shared" si="239"/>
        <v>-1.8726360572000398E-3</v>
      </c>
      <c r="I876" s="5">
        <f t="shared" si="240"/>
        <v>0.13456143913156587</v>
      </c>
      <c r="J876" s="6">
        <f t="shared" si="241"/>
        <v>1.0039515462711368E-2</v>
      </c>
      <c r="K876" s="4">
        <f t="shared" si="242"/>
        <v>-1.1662362668337799E-3</v>
      </c>
      <c r="L876">
        <f t="shared" si="245"/>
        <v>0.24505727546773015</v>
      </c>
      <c r="M876">
        <f>RSQ($D$3:D876,$B$3:B876)</f>
        <v>4.6870672558440858E-2</v>
      </c>
      <c r="N876">
        <v>844</v>
      </c>
      <c r="O876" t="str">
        <f t="shared" si="243"/>
        <v/>
      </c>
      <c r="P876" t="str">
        <f t="shared" si="247"/>
        <v/>
      </c>
      <c r="Q876">
        <f t="shared" si="248"/>
        <v>0</v>
      </c>
      <c r="R876">
        <f t="shared" si="249"/>
        <v>0</v>
      </c>
      <c r="S876">
        <f t="shared" si="250"/>
        <v>0</v>
      </c>
      <c r="T876">
        <f t="shared" si="251"/>
        <v>0</v>
      </c>
      <c r="U876">
        <f t="shared" si="246"/>
        <v>0</v>
      </c>
      <c r="V876">
        <f t="shared" si="252"/>
        <v>0</v>
      </c>
      <c r="W876">
        <f>IF(ABS(V876)&gt;0,V876*(C876-A876),0)</f>
        <v>0</v>
      </c>
      <c r="X876">
        <f>SUM($W$34:W876)</f>
        <v>364.69415600000042</v>
      </c>
      <c r="Y876">
        <f>IF(P876="close",X876,0)</f>
        <v>0</v>
      </c>
      <c r="Z876">
        <f t="shared" si="253"/>
        <v>0</v>
      </c>
    </row>
    <row r="877" spans="1:26">
      <c r="A877">
        <v>107.2270154</v>
      </c>
      <c r="B877" s="2">
        <f t="shared" si="236"/>
        <v>-1.9250611837758741E-3</v>
      </c>
      <c r="C877">
        <v>129.05137479999999</v>
      </c>
      <c r="D877" s="3">
        <f t="shared" si="237"/>
        <v>1.1448603108427659E-2</v>
      </c>
      <c r="E877" s="3">
        <f t="shared" si="238"/>
        <v>1.3903086318682719E-2</v>
      </c>
      <c r="F877" s="3">
        <f>STDEV($E$3:E877)</f>
        <v>1.2504854040298783E-2</v>
      </c>
      <c r="G877" s="11">
        <f t="shared" si="244"/>
        <v>1.1118151618465855</v>
      </c>
      <c r="H877" s="3">
        <f t="shared" si="239"/>
        <v>-2.0223565630892015E-3</v>
      </c>
      <c r="I877" s="5">
        <f t="shared" si="240"/>
        <v>0.22447424051129256</v>
      </c>
      <c r="J877" s="6">
        <f t="shared" si="241"/>
        <v>1.0100919708447221E-2</v>
      </c>
      <c r="K877" s="4">
        <f t="shared" si="242"/>
        <v>-2.4544832102550607E-3</v>
      </c>
      <c r="L877">
        <f t="shared" si="245"/>
        <v>1.1118151618465855</v>
      </c>
      <c r="M877">
        <f>RSQ($D$3:D877,$B$3:B877)</f>
        <v>4.675785973082499E-2</v>
      </c>
      <c r="N877">
        <v>845</v>
      </c>
      <c r="O877" t="str">
        <f t="shared" si="243"/>
        <v/>
      </c>
      <c r="P877" t="str">
        <f t="shared" si="247"/>
        <v/>
      </c>
      <c r="Q877">
        <f t="shared" si="248"/>
        <v>0</v>
      </c>
      <c r="R877">
        <f t="shared" si="249"/>
        <v>0</v>
      </c>
      <c r="S877">
        <f t="shared" si="250"/>
        <v>0</v>
      </c>
      <c r="T877">
        <f t="shared" si="251"/>
        <v>0</v>
      </c>
      <c r="U877">
        <f t="shared" si="246"/>
        <v>0</v>
      </c>
      <c r="V877">
        <f t="shared" si="252"/>
        <v>0</v>
      </c>
      <c r="W877">
        <f>IF(ABS(V877)&gt;0,V877*(C877-A877),0)</f>
        <v>0</v>
      </c>
      <c r="X877">
        <f>SUM($W$34:W877)</f>
        <v>364.69415600000042</v>
      </c>
      <c r="Y877">
        <f>IF(P877="close",X877,0)</f>
        <v>0</v>
      </c>
      <c r="Z877">
        <f t="shared" si="253"/>
        <v>0</v>
      </c>
    </row>
    <row r="878" spans="1:26">
      <c r="A878">
        <v>107.8226694</v>
      </c>
      <c r="B878" s="2">
        <f t="shared" si="236"/>
        <v>5.5550739501418235E-3</v>
      </c>
      <c r="C878">
        <v>129.68673810000001</v>
      </c>
      <c r="D878" s="3">
        <f t="shared" si="237"/>
        <v>4.9233361596084518E-3</v>
      </c>
      <c r="E878" s="3">
        <f t="shared" si="238"/>
        <v>6.017980909126335E-3</v>
      </c>
      <c r="F878" s="3">
        <f>STDEV($E$3:E878)</f>
        <v>1.2499373859655501E-2</v>
      </c>
      <c r="G878" s="11">
        <f t="shared" si="244"/>
        <v>0.4814625897822532</v>
      </c>
      <c r="H878" s="3">
        <f t="shared" si="239"/>
        <v>-2.4589752144656748E-3</v>
      </c>
      <c r="I878" s="5">
        <f t="shared" si="240"/>
        <v>0.24560077456987947</v>
      </c>
      <c r="J878" s="6">
        <f t="shared" si="241"/>
        <v>9.6423238196219532E-3</v>
      </c>
      <c r="K878" s="4">
        <f t="shared" si="242"/>
        <v>-1.094644749517883E-3</v>
      </c>
      <c r="L878">
        <f t="shared" si="245"/>
        <v>0.4814625897822532</v>
      </c>
      <c r="M878">
        <f>RSQ($D$3:D878,$B$3:B878)</f>
        <v>4.6818002870886256E-2</v>
      </c>
      <c r="N878">
        <v>846</v>
      </c>
      <c r="O878" t="str">
        <f t="shared" si="243"/>
        <v/>
      </c>
      <c r="P878" t="str">
        <f t="shared" si="247"/>
        <v/>
      </c>
      <c r="Q878">
        <f t="shared" si="248"/>
        <v>0</v>
      </c>
      <c r="R878">
        <f t="shared" si="249"/>
        <v>0</v>
      </c>
      <c r="S878">
        <f t="shared" si="250"/>
        <v>0</v>
      </c>
      <c r="T878">
        <f t="shared" si="251"/>
        <v>0</v>
      </c>
      <c r="U878">
        <f t="shared" si="246"/>
        <v>0</v>
      </c>
      <c r="V878">
        <f t="shared" si="252"/>
        <v>0</v>
      </c>
      <c r="W878">
        <f>IF(ABS(V878)&gt;0,V878*(C878-A878),0)</f>
        <v>0</v>
      </c>
      <c r="X878">
        <f>SUM($W$34:W878)</f>
        <v>364.69415600000042</v>
      </c>
      <c r="Y878">
        <f>IF(P878="close",X878,0)</f>
        <v>0</v>
      </c>
      <c r="Z878">
        <f t="shared" si="253"/>
        <v>0</v>
      </c>
    </row>
    <row r="879" spans="1:26">
      <c r="A879">
        <v>107.0645777</v>
      </c>
      <c r="B879" s="2">
        <f t="shared" si="236"/>
        <v>-7.0309119985485563E-3</v>
      </c>
      <c r="C879">
        <v>129.20317969999999</v>
      </c>
      <c r="D879" s="3">
        <f t="shared" si="237"/>
        <v>-3.7286649898400134E-3</v>
      </c>
      <c r="E879" s="3">
        <f t="shared" si="238"/>
        <v>-2.8974717647575234E-4</v>
      </c>
      <c r="F879" s="3">
        <f>STDEV($E$3:E879)</f>
        <v>1.2492240852103138E-2</v>
      </c>
      <c r="G879" s="11">
        <f t="shared" si="244"/>
        <v>-2.3194171478608003E-2</v>
      </c>
      <c r="H879" s="3">
        <f t="shared" si="239"/>
        <v>-1.9242546938432071E-3</v>
      </c>
      <c r="I879" s="5">
        <f t="shared" si="240"/>
        <v>0.215429110737517</v>
      </c>
      <c r="J879" s="6">
        <f t="shared" si="241"/>
        <v>9.1826724372759821E-3</v>
      </c>
      <c r="K879" s="4">
        <f t="shared" si="242"/>
        <v>-3.438917813364261E-3</v>
      </c>
      <c r="L879">
        <f t="shared" si="245"/>
        <v>-2.3194171478608003E-2</v>
      </c>
      <c r="M879">
        <f>RSQ($D$3:D879,$B$3:B879)</f>
        <v>4.6886707000043451E-2</v>
      </c>
      <c r="N879">
        <v>847</v>
      </c>
      <c r="O879" t="str">
        <f t="shared" si="243"/>
        <v/>
      </c>
      <c r="P879" t="str">
        <f t="shared" si="247"/>
        <v/>
      </c>
      <c r="Q879">
        <f t="shared" si="248"/>
        <v>0</v>
      </c>
      <c r="R879">
        <f t="shared" si="249"/>
        <v>0</v>
      </c>
      <c r="S879">
        <f t="shared" si="250"/>
        <v>0</v>
      </c>
      <c r="T879">
        <f t="shared" si="251"/>
        <v>0</v>
      </c>
      <c r="U879">
        <f t="shared" si="246"/>
        <v>0</v>
      </c>
      <c r="V879">
        <f t="shared" si="252"/>
        <v>0</v>
      </c>
      <c r="W879">
        <f>IF(ABS(V879)&gt;0,V879*(C879-A879),0)</f>
        <v>0</v>
      </c>
      <c r="X879">
        <f>SUM($W$34:W879)</f>
        <v>364.69415600000042</v>
      </c>
      <c r="Y879">
        <f>IF(P879="close",X879,0)</f>
        <v>0</v>
      </c>
      <c r="Z879">
        <f t="shared" si="253"/>
        <v>0</v>
      </c>
    </row>
    <row r="880" spans="1:26">
      <c r="A880">
        <v>105.9196458</v>
      </c>
      <c r="B880" s="2">
        <f t="shared" si="236"/>
        <v>-1.0693844076125312E-2</v>
      </c>
      <c r="C880">
        <v>132.11772360000001</v>
      </c>
      <c r="D880" s="3">
        <f t="shared" si="237"/>
        <v>2.2557834155222518E-2</v>
      </c>
      <c r="E880" s="3">
        <f t="shared" si="238"/>
        <v>2.4654260097549233E-2</v>
      </c>
      <c r="F880" s="3">
        <f>STDEV($E$3:E880)</f>
        <v>1.2512851290435121E-2</v>
      </c>
      <c r="G880" s="11">
        <f t="shared" si="244"/>
        <v>1.9703151204550045</v>
      </c>
      <c r="H880" s="3">
        <f t="shared" si="239"/>
        <v>-1.0406992336206794E-3</v>
      </c>
      <c r="I880" s="5">
        <f t="shared" si="240"/>
        <v>9.8722844768516324E-2</v>
      </c>
      <c r="J880" s="6">
        <f t="shared" si="241"/>
        <v>1.0157570271512185E-2</v>
      </c>
      <c r="K880" s="4">
        <f t="shared" si="242"/>
        <v>-2.0964259423267165E-3</v>
      </c>
      <c r="L880">
        <f t="shared" si="245"/>
        <v>1.9703151204550045</v>
      </c>
      <c r="M880">
        <f>RSQ($D$3:D880,$B$3:B880)</f>
        <v>4.5936713879248477E-2</v>
      </c>
      <c r="N880">
        <v>848</v>
      </c>
      <c r="O880" t="str">
        <f t="shared" si="243"/>
        <v>sellY</v>
      </c>
      <c r="P880" t="str">
        <f t="shared" si="247"/>
        <v/>
      </c>
      <c r="Q880">
        <f t="shared" si="248"/>
        <v>10</v>
      </c>
      <c r="R880">
        <f t="shared" si="249"/>
        <v>0</v>
      </c>
      <c r="S880">
        <f t="shared" si="250"/>
        <v>-10</v>
      </c>
      <c r="T880">
        <f t="shared" si="251"/>
        <v>0</v>
      </c>
      <c r="U880">
        <f t="shared" si="246"/>
        <v>20</v>
      </c>
      <c r="V880">
        <f t="shared" si="252"/>
        <v>10</v>
      </c>
      <c r="W880">
        <f>IF(ABS(V880)&gt;0,V880*(C880-A880),0)</f>
        <v>261.9807780000001</v>
      </c>
      <c r="X880">
        <f>SUM($W$34:W880)</f>
        <v>626.67493400000058</v>
      </c>
      <c r="Y880">
        <f>IF(P880="close",X880,0)</f>
        <v>0</v>
      </c>
      <c r="Z880">
        <f t="shared" si="253"/>
        <v>20</v>
      </c>
    </row>
    <row r="881" spans="1:26">
      <c r="A881">
        <v>105.4387478</v>
      </c>
      <c r="B881" s="2">
        <f t="shared" si="236"/>
        <v>-4.5402153336883255E-3</v>
      </c>
      <c r="C881">
        <v>130.251126</v>
      </c>
      <c r="D881" s="3">
        <f t="shared" si="237"/>
        <v>-1.4128290657287754E-2</v>
      </c>
      <c r="E881" s="3">
        <f t="shared" si="238"/>
        <v>-1.2170284169950345E-2</v>
      </c>
      <c r="F881" s="3">
        <f>STDEV($E$3:E881)</f>
        <v>1.2512469860727097E-2</v>
      </c>
      <c r="G881" s="11">
        <f t="shared" si="244"/>
        <v>-0.97265242637260851</v>
      </c>
      <c r="H881" s="3">
        <f t="shared" si="239"/>
        <v>-1.4259612085861276E-3</v>
      </c>
      <c r="I881" s="5">
        <f t="shared" si="240"/>
        <v>0.11718503190884194</v>
      </c>
      <c r="J881" s="6">
        <f t="shared" si="241"/>
        <v>1.0429914891520734E-2</v>
      </c>
      <c r="K881" s="4">
        <f t="shared" si="242"/>
        <v>-1.9580064873374074E-3</v>
      </c>
      <c r="L881">
        <f t="shared" si="245"/>
        <v>-0.97265242637260851</v>
      </c>
      <c r="M881">
        <f>RSQ($D$3:D881,$B$3:B881)</f>
        <v>4.6075917887468697E-2</v>
      </c>
      <c r="N881">
        <v>849</v>
      </c>
      <c r="O881" t="str">
        <f t="shared" si="243"/>
        <v/>
      </c>
      <c r="P881" t="str">
        <f t="shared" si="247"/>
        <v>close</v>
      </c>
      <c r="Q881">
        <f t="shared" si="248"/>
        <v>0</v>
      </c>
      <c r="R881">
        <f t="shared" si="249"/>
        <v>0</v>
      </c>
      <c r="S881">
        <f t="shared" si="250"/>
        <v>0</v>
      </c>
      <c r="T881">
        <f t="shared" si="251"/>
        <v>0</v>
      </c>
      <c r="U881">
        <f t="shared" si="246"/>
        <v>0</v>
      </c>
      <c r="V881">
        <f t="shared" si="252"/>
        <v>-10</v>
      </c>
      <c r="W881">
        <f>IF(ABS(V881)&gt;0,V881*(C881-A881),0)</f>
        <v>-248.12378199999998</v>
      </c>
      <c r="X881">
        <f>SUM($W$34:W881)</f>
        <v>378.55115200000057</v>
      </c>
      <c r="Y881">
        <f>IF(P881="close",X881,0)</f>
        <v>378.55115200000057</v>
      </c>
      <c r="Z881">
        <f t="shared" si="253"/>
        <v>20</v>
      </c>
    </row>
    <row r="882" spans="1:26">
      <c r="A882">
        <v>104.3581605</v>
      </c>
      <c r="B882" s="2">
        <f t="shared" si="236"/>
        <v>-1.0248483812134241E-2</v>
      </c>
      <c r="C882">
        <v>130.3006637</v>
      </c>
      <c r="D882" s="3">
        <f t="shared" si="237"/>
        <v>3.8032454322123793E-4</v>
      </c>
      <c r="E882" s="3">
        <f t="shared" si="238"/>
        <v>2.7146243731708242E-3</v>
      </c>
      <c r="F882" s="3">
        <f>STDEV($E$3:E882)</f>
        <v>1.250568615620091E-2</v>
      </c>
      <c r="G882" s="11">
        <f t="shared" si="244"/>
        <v>0.21707120579103811</v>
      </c>
      <c r="H882" s="3">
        <f t="shared" si="239"/>
        <v>-1.1458216682378845E-3</v>
      </c>
      <c r="I882" s="5">
        <f t="shared" si="240"/>
        <v>0.11596624276310408</v>
      </c>
      <c r="J882" s="6">
        <f t="shared" si="241"/>
        <v>1.039372428825364E-2</v>
      </c>
      <c r="K882" s="4">
        <f t="shared" si="242"/>
        <v>-2.3342998299495862E-3</v>
      </c>
      <c r="L882">
        <f t="shared" si="245"/>
        <v>0.21707120579103811</v>
      </c>
      <c r="M882">
        <f>RSQ($D$3:D882,$B$3:B882)</f>
        <v>4.6036780745923433E-2</v>
      </c>
      <c r="N882">
        <v>850</v>
      </c>
      <c r="O882" t="str">
        <f t="shared" si="243"/>
        <v/>
      </c>
      <c r="P882" t="str">
        <f t="shared" si="247"/>
        <v/>
      </c>
      <c r="Q882">
        <f t="shared" si="248"/>
        <v>0</v>
      </c>
      <c r="R882">
        <f t="shared" si="249"/>
        <v>0</v>
      </c>
      <c r="S882">
        <f t="shared" si="250"/>
        <v>0</v>
      </c>
      <c r="T882">
        <f t="shared" si="251"/>
        <v>0</v>
      </c>
      <c r="U882">
        <f t="shared" si="246"/>
        <v>0</v>
      </c>
      <c r="V882">
        <f t="shared" si="252"/>
        <v>0</v>
      </c>
      <c r="W882">
        <f>IF(ABS(V882)&gt;0,V882*(C882-A882),0)</f>
        <v>0</v>
      </c>
      <c r="X882">
        <f>SUM($W$34:W882)</f>
        <v>378.55115200000057</v>
      </c>
      <c r="Y882">
        <f>IF(P882="close",X882,0)</f>
        <v>0</v>
      </c>
      <c r="Z882">
        <f t="shared" si="253"/>
        <v>0</v>
      </c>
    </row>
    <row r="883" spans="1:26">
      <c r="A883">
        <v>105.2151353</v>
      </c>
      <c r="B883" s="2">
        <f t="shared" si="236"/>
        <v>8.2118618792634164E-3</v>
      </c>
      <c r="C883">
        <v>132.3983149</v>
      </c>
      <c r="D883" s="3">
        <f t="shared" si="237"/>
        <v>1.6098545782004342E-2</v>
      </c>
      <c r="E883" s="3">
        <f t="shared" si="238"/>
        <v>1.5137166944623491E-2</v>
      </c>
      <c r="F883" s="3">
        <f>STDEV($E$3:E883)</f>
        <v>1.2508979892872011E-2</v>
      </c>
      <c r="G883" s="11">
        <f t="shared" si="244"/>
        <v>1.2101040272076142</v>
      </c>
      <c r="H883" s="3">
        <f t="shared" si="239"/>
        <v>-2.6361113206285422E-4</v>
      </c>
      <c r="I883" s="5">
        <f t="shared" si="240"/>
        <v>0.14917323104727909</v>
      </c>
      <c r="J883" s="6">
        <f t="shared" si="241"/>
        <v>1.0634844324949674E-2</v>
      </c>
      <c r="K883" s="4">
        <f t="shared" si="242"/>
        <v>9.613788373808509E-4</v>
      </c>
      <c r="L883">
        <f t="shared" si="245"/>
        <v>1.2101040272076142</v>
      </c>
      <c r="M883">
        <f>RSQ($D$3:D883,$B$3:B883)</f>
        <v>4.6333601647366648E-2</v>
      </c>
      <c r="N883">
        <v>851</v>
      </c>
      <c r="O883" t="str">
        <f t="shared" si="243"/>
        <v/>
      </c>
      <c r="P883" t="str">
        <f t="shared" si="247"/>
        <v/>
      </c>
      <c r="Q883">
        <f t="shared" si="248"/>
        <v>0</v>
      </c>
      <c r="R883">
        <f t="shared" si="249"/>
        <v>0</v>
      </c>
      <c r="S883">
        <f t="shared" si="250"/>
        <v>0</v>
      </c>
      <c r="T883">
        <f t="shared" si="251"/>
        <v>0</v>
      </c>
      <c r="U883">
        <f t="shared" si="246"/>
        <v>0</v>
      </c>
      <c r="V883">
        <f t="shared" si="252"/>
        <v>0</v>
      </c>
      <c r="W883">
        <f>IF(ABS(V883)&gt;0,V883*(C883-A883),0)</f>
        <v>0</v>
      </c>
      <c r="X883">
        <f>SUM($W$34:W883)</f>
        <v>378.55115200000057</v>
      </c>
      <c r="Y883">
        <f>IF(P883="close",X883,0)</f>
        <v>0</v>
      </c>
      <c r="Z883">
        <f t="shared" si="253"/>
        <v>0</v>
      </c>
    </row>
    <row r="884" spans="1:26">
      <c r="A884">
        <v>105.4761178</v>
      </c>
      <c r="B884" s="2">
        <f t="shared" si="236"/>
        <v>2.4804653746427034E-3</v>
      </c>
      <c r="C884">
        <v>131.3937813</v>
      </c>
      <c r="D884" s="3">
        <f t="shared" si="237"/>
        <v>-7.5872083474681894E-3</v>
      </c>
      <c r="E884" s="3">
        <f t="shared" si="238"/>
        <v>-7.4992544110267833E-3</v>
      </c>
      <c r="F884" s="3">
        <f>STDEV($E$3:E884)</f>
        <v>1.2504439614553916E-2</v>
      </c>
      <c r="G884" s="11">
        <f t="shared" si="244"/>
        <v>-0.59972734822105922</v>
      </c>
      <c r="H884" s="3">
        <f t="shared" si="239"/>
        <v>-4.4371121884873873E-4</v>
      </c>
      <c r="I884" s="5">
        <f t="shared" si="240"/>
        <v>0.14342360350769973</v>
      </c>
      <c r="J884" s="6">
        <f t="shared" si="241"/>
        <v>1.0713148908996592E-2</v>
      </c>
      <c r="K884" s="4">
        <f t="shared" si="242"/>
        <v>-8.7953936441405799E-5</v>
      </c>
      <c r="L884">
        <f t="shared" si="245"/>
        <v>-0.59972734822105922</v>
      </c>
      <c r="M884">
        <f>RSQ($D$3:D884,$B$3:B884)</f>
        <v>4.625328983324517E-2</v>
      </c>
      <c r="N884">
        <v>852</v>
      </c>
      <c r="O884" t="str">
        <f t="shared" si="243"/>
        <v/>
      </c>
      <c r="P884" t="str">
        <f t="shared" si="247"/>
        <v/>
      </c>
      <c r="Q884">
        <f t="shared" si="248"/>
        <v>0</v>
      </c>
      <c r="R884">
        <f t="shared" si="249"/>
        <v>0</v>
      </c>
      <c r="S884">
        <f t="shared" si="250"/>
        <v>0</v>
      </c>
      <c r="T884">
        <f t="shared" si="251"/>
        <v>0</v>
      </c>
      <c r="U884">
        <f t="shared" si="246"/>
        <v>0</v>
      </c>
      <c r="V884">
        <f t="shared" si="252"/>
        <v>0</v>
      </c>
      <c r="W884">
        <f>IF(ABS(V884)&gt;0,V884*(C884-A884),0)</f>
        <v>0</v>
      </c>
      <c r="X884">
        <f>SUM($W$34:W884)</f>
        <v>378.55115200000057</v>
      </c>
      <c r="Y884">
        <f>IF(P884="close",X884,0)</f>
        <v>0</v>
      </c>
      <c r="Z884">
        <f t="shared" si="253"/>
        <v>0</v>
      </c>
    </row>
    <row r="885" spans="1:26">
      <c r="A885">
        <v>103.5208813</v>
      </c>
      <c r="B885" s="2">
        <f t="shared" si="236"/>
        <v>-1.8537243698212774E-2</v>
      </c>
      <c r="C885">
        <v>131.21213220000001</v>
      </c>
      <c r="D885" s="3">
        <f t="shared" si="237"/>
        <v>-1.3824786698637093E-3</v>
      </c>
      <c r="E885" s="3">
        <f t="shared" si="238"/>
        <v>1.5514825181328201E-3</v>
      </c>
      <c r="F885" s="3">
        <f>STDEV($E$3:E885)</f>
        <v>1.249745687679242E-2</v>
      </c>
      <c r="G885" s="11">
        <f t="shared" si="244"/>
        <v>0.12414385850083617</v>
      </c>
      <c r="H885" s="3">
        <f t="shared" si="239"/>
        <v>1.8662703198894901E-4</v>
      </c>
      <c r="I885" s="5">
        <f t="shared" si="240"/>
        <v>0.16834154369380938</v>
      </c>
      <c r="J885" s="6">
        <f t="shared" si="241"/>
        <v>1.026453548290425E-2</v>
      </c>
      <c r="K885" s="4">
        <f t="shared" si="242"/>
        <v>-2.9339611879965295E-3</v>
      </c>
      <c r="L885">
        <f t="shared" si="245"/>
        <v>0.12414385850083617</v>
      </c>
      <c r="M885">
        <f>RSQ($D$3:D885,$B$3:B885)</f>
        <v>4.622833523320001E-2</v>
      </c>
      <c r="N885">
        <v>853</v>
      </c>
      <c r="O885" t="str">
        <f t="shared" si="243"/>
        <v/>
      </c>
      <c r="P885" t="str">
        <f t="shared" si="247"/>
        <v/>
      </c>
      <c r="Q885">
        <f t="shared" si="248"/>
        <v>0</v>
      </c>
      <c r="R885">
        <f t="shared" si="249"/>
        <v>0</v>
      </c>
      <c r="S885">
        <f t="shared" si="250"/>
        <v>0</v>
      </c>
      <c r="T885">
        <f t="shared" si="251"/>
        <v>0</v>
      </c>
      <c r="U885">
        <f t="shared" si="246"/>
        <v>0</v>
      </c>
      <c r="V885">
        <f t="shared" si="252"/>
        <v>0</v>
      </c>
      <c r="W885">
        <f>IF(ABS(V885)&gt;0,V885*(C885-A885),0)</f>
        <v>0</v>
      </c>
      <c r="X885">
        <f>SUM($W$34:W885)</f>
        <v>378.55115200000057</v>
      </c>
      <c r="Y885">
        <f>IF(P885="close",X885,0)</f>
        <v>0</v>
      </c>
      <c r="Z885">
        <f t="shared" si="253"/>
        <v>0</v>
      </c>
    </row>
    <row r="886" spans="1:26">
      <c r="A886">
        <v>102.0399937</v>
      </c>
      <c r="B886" s="2">
        <f t="shared" si="236"/>
        <v>-1.4305206653993223E-2</v>
      </c>
      <c r="C886">
        <v>130.8262909</v>
      </c>
      <c r="D886" s="3">
        <f t="shared" si="237"/>
        <v>-2.9405916475154252E-3</v>
      </c>
      <c r="E886" s="3">
        <f t="shared" si="238"/>
        <v>-1.9068999612881291E-3</v>
      </c>
      <c r="F886" s="3">
        <f>STDEV($E$3:E886)</f>
        <v>1.2490544501745011E-2</v>
      </c>
      <c r="G886" s="11">
        <f t="shared" si="244"/>
        <v>-0.15266748067081645</v>
      </c>
      <c r="H886" s="3">
        <f t="shared" si="239"/>
        <v>-5.7388344529892802E-4</v>
      </c>
      <c r="I886" s="5">
        <f t="shared" si="240"/>
        <v>3.2142719224542982E-2</v>
      </c>
      <c r="J886" s="6">
        <f t="shared" si="241"/>
        <v>9.506478055075299E-3</v>
      </c>
      <c r="K886" s="4">
        <f t="shared" si="242"/>
        <v>-1.0336916862272961E-3</v>
      </c>
      <c r="L886">
        <f t="shared" si="245"/>
        <v>-0.15266748067081645</v>
      </c>
      <c r="M886">
        <f>RSQ($D$3:D886,$B$3:B886)</f>
        <v>4.629872995758124E-2</v>
      </c>
      <c r="N886">
        <v>854</v>
      </c>
      <c r="O886" t="str">
        <f t="shared" si="243"/>
        <v/>
      </c>
      <c r="P886" t="str">
        <f t="shared" si="247"/>
        <v/>
      </c>
      <c r="Q886">
        <f t="shared" si="248"/>
        <v>0</v>
      </c>
      <c r="R886">
        <f t="shared" si="249"/>
        <v>0</v>
      </c>
      <c r="S886">
        <f t="shared" si="250"/>
        <v>0</v>
      </c>
      <c r="T886">
        <f t="shared" si="251"/>
        <v>0</v>
      </c>
      <c r="U886">
        <f t="shared" si="246"/>
        <v>0</v>
      </c>
      <c r="V886">
        <f t="shared" si="252"/>
        <v>0</v>
      </c>
      <c r="W886">
        <f>IF(ABS(V886)&gt;0,V886*(C886-A886),0)</f>
        <v>0</v>
      </c>
      <c r="X886">
        <f>SUM($W$34:W886)</f>
        <v>378.55115200000057</v>
      </c>
      <c r="Y886">
        <f>IF(P886="close",X886,0)</f>
        <v>0</v>
      </c>
      <c r="Z886">
        <f t="shared" si="253"/>
        <v>0</v>
      </c>
    </row>
    <row r="887" spans="1:26">
      <c r="A887">
        <v>103.2110448</v>
      </c>
      <c r="B887" s="2">
        <f t="shared" si="236"/>
        <v>1.1476393299698916E-2</v>
      </c>
      <c r="C887">
        <v>131.32948089999999</v>
      </c>
      <c r="D887" s="3">
        <f t="shared" si="237"/>
        <v>3.8462452503878895E-3</v>
      </c>
      <c r="E887" s="3">
        <f t="shared" si="238"/>
        <v>4.578583588577218E-3</v>
      </c>
      <c r="F887" s="3">
        <f>STDEV($E$3:E887)</f>
        <v>1.248442333722387E-2</v>
      </c>
      <c r="G887" s="11">
        <f t="shared" si="244"/>
        <v>0.36674369851954619</v>
      </c>
      <c r="H887" s="3">
        <f t="shared" si="239"/>
        <v>1.3788058299692138E-5</v>
      </c>
      <c r="I887" s="5">
        <f t="shared" si="240"/>
        <v>-6.5014014159709477E-2</v>
      </c>
      <c r="J887" s="6">
        <f t="shared" si="241"/>
        <v>9.1141399095280677E-3</v>
      </c>
      <c r="K887" s="4">
        <f t="shared" si="242"/>
        <v>-7.3233833818932813E-4</v>
      </c>
      <c r="L887">
        <f t="shared" si="245"/>
        <v>0.36674369851954619</v>
      </c>
      <c r="M887">
        <f>RSQ($D$3:D887,$B$3:B887)</f>
        <v>4.6370312430746546E-2</v>
      </c>
      <c r="N887">
        <v>855</v>
      </c>
      <c r="O887" t="str">
        <f t="shared" si="243"/>
        <v/>
      </c>
      <c r="P887" t="str">
        <f t="shared" si="247"/>
        <v/>
      </c>
      <c r="Q887">
        <f t="shared" si="248"/>
        <v>0</v>
      </c>
      <c r="R887">
        <f t="shared" si="249"/>
        <v>0</v>
      </c>
      <c r="S887">
        <f t="shared" si="250"/>
        <v>0</v>
      </c>
      <c r="T887">
        <f t="shared" si="251"/>
        <v>0</v>
      </c>
      <c r="U887">
        <f t="shared" si="246"/>
        <v>0</v>
      </c>
      <c r="V887">
        <f t="shared" si="252"/>
        <v>0</v>
      </c>
      <c r="W887">
        <f>IF(ABS(V887)&gt;0,V887*(C887-A887),0)</f>
        <v>0</v>
      </c>
      <c r="X887">
        <f>SUM($W$34:W887)</f>
        <v>378.55115200000057</v>
      </c>
      <c r="Y887">
        <f>IF(P887="close",X887,0)</f>
        <v>0</v>
      </c>
      <c r="Z887">
        <f t="shared" si="253"/>
        <v>0</v>
      </c>
    </row>
    <row r="888" spans="1:26">
      <c r="A888">
        <v>103.5439892</v>
      </c>
      <c r="B888" s="2">
        <f t="shared" si="236"/>
        <v>3.2258601842968882E-3</v>
      </c>
      <c r="C888">
        <v>130.3762117</v>
      </c>
      <c r="D888" s="3">
        <f t="shared" si="237"/>
        <v>-7.2586078424071053E-3</v>
      </c>
      <c r="E888" s="3">
        <f t="shared" si="238"/>
        <v>-6.5003905346621123E-3</v>
      </c>
      <c r="F888" s="3">
        <f>STDEV($E$3:E888)</f>
        <v>1.2479286428345889E-2</v>
      </c>
      <c r="G888" s="11">
        <f t="shared" si="244"/>
        <v>-0.52089440946694654</v>
      </c>
      <c r="H888" s="3">
        <f t="shared" si="239"/>
        <v>-4.4431883039830732E-4</v>
      </c>
      <c r="I888" s="5">
        <f t="shared" si="240"/>
        <v>-9.7306907123472702E-2</v>
      </c>
      <c r="J888" s="6">
        <f t="shared" si="241"/>
        <v>9.1415139938153846E-3</v>
      </c>
      <c r="K888" s="4">
        <f t="shared" si="242"/>
        <v>-7.5821730774499317E-4</v>
      </c>
      <c r="L888">
        <f t="shared" si="245"/>
        <v>-0.52089440946694654</v>
      </c>
      <c r="M888">
        <f>RSQ($D$3:D888,$B$3:B888)</f>
        <v>4.6274481301208051E-2</v>
      </c>
      <c r="N888">
        <v>856</v>
      </c>
      <c r="O888" t="str">
        <f t="shared" si="243"/>
        <v/>
      </c>
      <c r="P888" t="str">
        <f t="shared" si="247"/>
        <v/>
      </c>
      <c r="Q888">
        <f t="shared" si="248"/>
        <v>0</v>
      </c>
      <c r="R888">
        <f t="shared" si="249"/>
        <v>0</v>
      </c>
      <c r="S888">
        <f t="shared" si="250"/>
        <v>0</v>
      </c>
      <c r="T888">
        <f t="shared" si="251"/>
        <v>0</v>
      </c>
      <c r="U888">
        <f t="shared" si="246"/>
        <v>0</v>
      </c>
      <c r="V888">
        <f t="shared" si="252"/>
        <v>0</v>
      </c>
      <c r="W888">
        <f>IF(ABS(V888)&gt;0,V888*(C888-A888),0)</f>
        <v>0</v>
      </c>
      <c r="X888">
        <f>SUM($W$34:W888)</f>
        <v>378.55115200000057</v>
      </c>
      <c r="Y888">
        <f>IF(P888="close",X888,0)</f>
        <v>0</v>
      </c>
      <c r="Z888">
        <f t="shared" si="253"/>
        <v>0</v>
      </c>
    </row>
    <row r="889" spans="1:26">
      <c r="A889">
        <v>102.7262563</v>
      </c>
      <c r="B889" s="2">
        <f t="shared" si="236"/>
        <v>-7.8974444225874563E-3</v>
      </c>
      <c r="C889">
        <v>130.12171839999999</v>
      </c>
      <c r="D889" s="3">
        <f t="shared" si="237"/>
        <v>-1.9519918295034118E-3</v>
      </c>
      <c r="E889" s="3">
        <f t="shared" si="238"/>
        <v>-2.4497022816183153E-3</v>
      </c>
      <c r="F889" s="3">
        <f>STDEV($E$3:E889)</f>
        <v>1.2472514347194453E-2</v>
      </c>
      <c r="G889" s="11">
        <f t="shared" si="244"/>
        <v>-0.1964080548176998</v>
      </c>
      <c r="H889" s="3">
        <f t="shared" si="239"/>
        <v>-2.6759039027232867E-4</v>
      </c>
      <c r="I889" s="5">
        <f t="shared" si="240"/>
        <v>-9.6904872188577573E-2</v>
      </c>
      <c r="J889" s="6">
        <f t="shared" si="241"/>
        <v>9.0413761645649279E-3</v>
      </c>
      <c r="K889" s="4">
        <f t="shared" si="242"/>
        <v>4.9771045211490362E-4</v>
      </c>
      <c r="L889">
        <f t="shared" si="245"/>
        <v>-0.1964080548176998</v>
      </c>
      <c r="M889">
        <f>RSQ($D$3:D889,$B$3:B889)</f>
        <v>4.630764126256532E-2</v>
      </c>
      <c r="N889">
        <v>857</v>
      </c>
      <c r="O889" t="str">
        <f t="shared" si="243"/>
        <v/>
      </c>
      <c r="P889" t="str">
        <f t="shared" si="247"/>
        <v/>
      </c>
      <c r="Q889">
        <f t="shared" si="248"/>
        <v>0</v>
      </c>
      <c r="R889">
        <f t="shared" si="249"/>
        <v>0</v>
      </c>
      <c r="S889">
        <f t="shared" si="250"/>
        <v>0</v>
      </c>
      <c r="T889">
        <f t="shared" si="251"/>
        <v>0</v>
      </c>
      <c r="U889">
        <f t="shared" si="246"/>
        <v>0</v>
      </c>
      <c r="V889">
        <f t="shared" si="252"/>
        <v>0</v>
      </c>
      <c r="W889">
        <f>IF(ABS(V889)&gt;0,V889*(C889-A889),0)</f>
        <v>0</v>
      </c>
      <c r="X889">
        <f>SUM($W$34:W889)</f>
        <v>378.55115200000057</v>
      </c>
      <c r="Y889">
        <f>IF(P889="close",X889,0)</f>
        <v>0</v>
      </c>
      <c r="Z889">
        <f t="shared" si="253"/>
        <v>0</v>
      </c>
    </row>
    <row r="890" spans="1:26">
      <c r="A890">
        <v>102.15935140000001</v>
      </c>
      <c r="B890" s="2">
        <f t="shared" si="236"/>
        <v>-5.5185978776878418E-3</v>
      </c>
      <c r="C890">
        <v>133.04991820000001</v>
      </c>
      <c r="D890" s="3">
        <f t="shared" si="237"/>
        <v>2.2503543881879876E-2</v>
      </c>
      <c r="E890" s="3">
        <f t="shared" si="238"/>
        <v>2.1362806142829042E-2</v>
      </c>
      <c r="F890" s="3">
        <f>STDEV($E$3:E890)</f>
        <v>1.2486073868788418E-2</v>
      </c>
      <c r="G890" s="11">
        <f t="shared" si="244"/>
        <v>1.7109306229742796</v>
      </c>
      <c r="H890" s="3">
        <f t="shared" si="239"/>
        <v>5.7377706822986851E-4</v>
      </c>
      <c r="I890" s="5">
        <f t="shared" si="240"/>
        <v>-0.10273636227659136</v>
      </c>
      <c r="J890" s="6">
        <f t="shared" si="241"/>
        <v>9.8789262709532734E-3</v>
      </c>
      <c r="K890" s="4">
        <f t="shared" si="242"/>
        <v>1.1407377390508348E-3</v>
      </c>
      <c r="L890">
        <f t="shared" si="245"/>
        <v>1.7109306229742796</v>
      </c>
      <c r="M890">
        <f>RSQ($D$3:D890,$B$3:B890)</f>
        <v>4.576152718769292E-2</v>
      </c>
      <c r="N890">
        <v>858</v>
      </c>
      <c r="O890" t="str">
        <f t="shared" si="243"/>
        <v>sellY</v>
      </c>
      <c r="P890" t="str">
        <f t="shared" si="247"/>
        <v/>
      </c>
      <c r="Q890">
        <f t="shared" si="248"/>
        <v>10</v>
      </c>
      <c r="R890">
        <f t="shared" si="249"/>
        <v>0</v>
      </c>
      <c r="S890">
        <f t="shared" si="250"/>
        <v>-10</v>
      </c>
      <c r="T890">
        <f t="shared" si="251"/>
        <v>0</v>
      </c>
      <c r="U890">
        <f t="shared" si="246"/>
        <v>20</v>
      </c>
      <c r="V890">
        <f t="shared" si="252"/>
        <v>10</v>
      </c>
      <c r="W890">
        <f>IF(ABS(V890)&gt;0,V890*(C890-A890),0)</f>
        <v>308.90566799999999</v>
      </c>
      <c r="X890">
        <f>SUM($W$34:W890)</f>
        <v>687.45682000000056</v>
      </c>
      <c r="Y890">
        <f>IF(P890="close",X890,0)</f>
        <v>0</v>
      </c>
      <c r="Z890">
        <f t="shared" si="253"/>
        <v>20</v>
      </c>
    </row>
    <row r="891" spans="1:26">
      <c r="A891">
        <v>102.4156572</v>
      </c>
      <c r="B891" s="2">
        <f t="shared" si="236"/>
        <v>2.5088824125012277E-3</v>
      </c>
      <c r="C891">
        <v>130.9532553</v>
      </c>
      <c r="D891" s="3">
        <f t="shared" si="237"/>
        <v>-1.5758468162665976E-2</v>
      </c>
      <c r="E891" s="3">
        <f t="shared" si="238"/>
        <v>-1.5287059264936509E-2</v>
      </c>
      <c r="F891" s="3">
        <f>STDEV($E$3:E891)</f>
        <v>1.248960620618686E-2</v>
      </c>
      <c r="G891" s="11">
        <f t="shared" si="244"/>
        <v>-1.2239824869229186</v>
      </c>
      <c r="H891" s="3">
        <f t="shared" si="239"/>
        <v>-8.7778801844472817E-5</v>
      </c>
      <c r="I891" s="5">
        <f t="shared" si="240"/>
        <v>-0.15290875888540895</v>
      </c>
      <c r="J891" s="6">
        <f t="shared" si="241"/>
        <v>1.0327157508141503E-2</v>
      </c>
      <c r="K891" s="4">
        <f t="shared" si="242"/>
        <v>-4.7140889772946616E-4</v>
      </c>
      <c r="L891">
        <f t="shared" si="245"/>
        <v>-1.2239824869229186</v>
      </c>
      <c r="M891">
        <f>RSQ($D$3:D891,$B$3:B891)</f>
        <v>4.5560281486370834E-2</v>
      </c>
      <c r="N891">
        <v>859</v>
      </c>
      <c r="O891" t="str">
        <f t="shared" si="243"/>
        <v/>
      </c>
      <c r="P891" t="str">
        <f t="shared" si="247"/>
        <v>close</v>
      </c>
      <c r="Q891">
        <f t="shared" si="248"/>
        <v>0</v>
      </c>
      <c r="R891">
        <f t="shared" si="249"/>
        <v>0</v>
      </c>
      <c r="S891">
        <f t="shared" si="250"/>
        <v>0</v>
      </c>
      <c r="T891">
        <f t="shared" si="251"/>
        <v>0</v>
      </c>
      <c r="U891">
        <f t="shared" si="246"/>
        <v>0</v>
      </c>
      <c r="V891">
        <f t="shared" si="252"/>
        <v>-10</v>
      </c>
      <c r="W891">
        <f>IF(ABS(V891)&gt;0,V891*(C891-A891),0)</f>
        <v>-285.37598099999997</v>
      </c>
      <c r="X891">
        <f>SUM($W$34:W891)</f>
        <v>402.08083900000059</v>
      </c>
      <c r="Y891">
        <f>IF(P891="close",X891,0)</f>
        <v>402.08083900000059</v>
      </c>
      <c r="Z891">
        <f t="shared" si="253"/>
        <v>20</v>
      </c>
    </row>
    <row r="892" spans="1:26">
      <c r="A892">
        <v>101.47539810000001</v>
      </c>
      <c r="B892" s="2">
        <f t="shared" si="236"/>
        <v>-9.1808140054584503E-3</v>
      </c>
      <c r="C892">
        <v>130.1749149</v>
      </c>
      <c r="D892" s="3">
        <f t="shared" si="237"/>
        <v>-5.9436506424899128E-3</v>
      </c>
      <c r="E892" s="3">
        <f t="shared" si="238"/>
        <v>-6.7121947706336796E-3</v>
      </c>
      <c r="F892" s="3">
        <f>STDEV($E$3:E892)</f>
        <v>1.2484612896997165E-2</v>
      </c>
      <c r="G892" s="11">
        <f t="shared" si="244"/>
        <v>-0.53763739621018736</v>
      </c>
      <c r="H892" s="3">
        <f t="shared" si="239"/>
        <v>2.3441762342172654E-4</v>
      </c>
      <c r="I892" s="5">
        <f t="shared" si="240"/>
        <v>-5.8178556324578155E-2</v>
      </c>
      <c r="J892" s="6">
        <f t="shared" si="241"/>
        <v>1.0175465915708328E-2</v>
      </c>
      <c r="K892" s="4">
        <f t="shared" si="242"/>
        <v>7.6854412814376699E-4</v>
      </c>
      <c r="L892">
        <f t="shared" si="245"/>
        <v>-0.53763739621018736</v>
      </c>
      <c r="M892">
        <f>RSQ($D$3:D892,$B$3:B892)</f>
        <v>4.5698226147010509E-2</v>
      </c>
      <c r="N892">
        <v>860</v>
      </c>
      <c r="O892" t="str">
        <f t="shared" si="243"/>
        <v/>
      </c>
      <c r="P892" t="str">
        <f t="shared" si="247"/>
        <v/>
      </c>
      <c r="Q892">
        <f t="shared" si="248"/>
        <v>0</v>
      </c>
      <c r="R892">
        <f t="shared" si="249"/>
        <v>0</v>
      </c>
      <c r="S892">
        <f t="shared" si="250"/>
        <v>0</v>
      </c>
      <c r="T892">
        <f t="shared" si="251"/>
        <v>0</v>
      </c>
      <c r="U892">
        <f t="shared" si="246"/>
        <v>0</v>
      </c>
      <c r="V892">
        <f t="shared" si="252"/>
        <v>0</v>
      </c>
      <c r="W892">
        <f>IF(ABS(V892)&gt;0,V892*(C892-A892),0)</f>
        <v>0</v>
      </c>
      <c r="X892">
        <f>SUM($W$34:W892)</f>
        <v>402.08083900000059</v>
      </c>
      <c r="Y892">
        <f>IF(P892="close",X892,0)</f>
        <v>0</v>
      </c>
      <c r="Z892">
        <f t="shared" si="253"/>
        <v>0</v>
      </c>
    </row>
    <row r="893" spans="1:26">
      <c r="A893">
        <v>100.8291394</v>
      </c>
      <c r="B893" s="2">
        <f t="shared" si="236"/>
        <v>-6.368624436074069E-3</v>
      </c>
      <c r="C893">
        <v>129.9239092</v>
      </c>
      <c r="D893" s="3">
        <f t="shared" si="237"/>
        <v>-1.9282186601990814E-3</v>
      </c>
      <c r="E893" s="3">
        <f t="shared" si="238"/>
        <v>-2.5893330436458492E-3</v>
      </c>
      <c r="F893" s="3">
        <f>STDEV($E$3:E893)</f>
        <v>1.2477899048182453E-2</v>
      </c>
      <c r="G893" s="11">
        <f t="shared" si="244"/>
        <v>-0.20751354323731402</v>
      </c>
      <c r="H893" s="3">
        <f t="shared" si="239"/>
        <v>3.6182387074136513E-4</v>
      </c>
      <c r="I893" s="5">
        <f t="shared" si="240"/>
        <v>-4.6994530091948719E-2</v>
      </c>
      <c r="J893" s="6">
        <f t="shared" si="241"/>
        <v>1.0132113474997361E-2</v>
      </c>
      <c r="K893" s="4">
        <f t="shared" si="242"/>
        <v>6.6111438344676791E-4</v>
      </c>
      <c r="L893">
        <f t="shared" si="245"/>
        <v>-0.20751354323731402</v>
      </c>
      <c r="M893">
        <f>RSQ($D$3:D893,$B$3:B893)</f>
        <v>4.572758163560519E-2</v>
      </c>
      <c r="N893">
        <v>861</v>
      </c>
      <c r="O893" t="str">
        <f t="shared" si="243"/>
        <v/>
      </c>
      <c r="P893" t="str">
        <f t="shared" si="247"/>
        <v/>
      </c>
      <c r="Q893">
        <f t="shared" si="248"/>
        <v>0</v>
      </c>
      <c r="R893">
        <f t="shared" si="249"/>
        <v>0</v>
      </c>
      <c r="S893">
        <f t="shared" si="250"/>
        <v>0</v>
      </c>
      <c r="T893">
        <f t="shared" si="251"/>
        <v>0</v>
      </c>
      <c r="U893">
        <f t="shared" si="246"/>
        <v>0</v>
      </c>
      <c r="V893">
        <f t="shared" si="252"/>
        <v>0</v>
      </c>
      <c r="W893">
        <f>IF(ABS(V893)&gt;0,V893*(C893-A893),0)</f>
        <v>0</v>
      </c>
      <c r="X893">
        <f>SUM($W$34:W893)</f>
        <v>402.08083900000059</v>
      </c>
      <c r="Y893">
        <f>IF(P893="close",X893,0)</f>
        <v>0</v>
      </c>
      <c r="Z893">
        <f t="shared" si="253"/>
        <v>0</v>
      </c>
    </row>
    <row r="894" spans="1:26">
      <c r="A894">
        <v>100.70152210000001</v>
      </c>
      <c r="B894" s="2">
        <f t="shared" si="236"/>
        <v>-1.2656787587338779E-3</v>
      </c>
      <c r="C894">
        <v>128.67441969999999</v>
      </c>
      <c r="D894" s="3">
        <f t="shared" si="237"/>
        <v>-9.6170867063166375E-3</v>
      </c>
      <c r="E894" s="3">
        <f t="shared" si="238"/>
        <v>-1.0141490729125621E-2</v>
      </c>
      <c r="F894" s="3">
        <f>STDEV($E$3:E894)</f>
        <v>1.247551589060468E-2</v>
      </c>
      <c r="G894" s="11">
        <f t="shared" si="244"/>
        <v>-0.81291153151936468</v>
      </c>
      <c r="H894" s="3">
        <f t="shared" si="239"/>
        <v>4.7780443653453033E-4</v>
      </c>
      <c r="I894" s="5">
        <f t="shared" si="240"/>
        <v>-3.6817862315291612E-2</v>
      </c>
      <c r="J894" s="6">
        <f t="shared" si="241"/>
        <v>1.0026809813881512E-2</v>
      </c>
      <c r="K894" s="4">
        <f t="shared" si="242"/>
        <v>5.2440402280898345E-4</v>
      </c>
      <c r="L894">
        <f t="shared" si="245"/>
        <v>-0.81291153151936468</v>
      </c>
      <c r="M894">
        <f>RSQ($D$3:D894,$B$3:B894)</f>
        <v>4.5738218872285089E-2</v>
      </c>
      <c r="N894">
        <v>862</v>
      </c>
      <c r="O894" t="str">
        <f t="shared" si="243"/>
        <v/>
      </c>
      <c r="P894" t="str">
        <f t="shared" si="247"/>
        <v/>
      </c>
      <c r="Q894">
        <f t="shared" si="248"/>
        <v>0</v>
      </c>
      <c r="R894">
        <f t="shared" si="249"/>
        <v>0</v>
      </c>
      <c r="S894">
        <f t="shared" si="250"/>
        <v>0</v>
      </c>
      <c r="T894">
        <f t="shared" si="251"/>
        <v>0</v>
      </c>
      <c r="U894">
        <f t="shared" si="246"/>
        <v>0</v>
      </c>
      <c r="V894">
        <f t="shared" si="252"/>
        <v>0</v>
      </c>
      <c r="W894">
        <f>IF(ABS(V894)&gt;0,V894*(C894-A894),0)</f>
        <v>0</v>
      </c>
      <c r="X894">
        <f>SUM($W$34:W894)</f>
        <v>402.08083900000059</v>
      </c>
      <c r="Y894">
        <f>IF(P894="close",X894,0)</f>
        <v>0</v>
      </c>
      <c r="Z894">
        <f t="shared" si="253"/>
        <v>0</v>
      </c>
    </row>
    <row r="895" spans="1:26">
      <c r="A895">
        <v>100.2247824</v>
      </c>
      <c r="B895" s="2">
        <f t="shared" si="236"/>
        <v>-4.7341856414701618E-3</v>
      </c>
      <c r="C895">
        <v>127.8798287</v>
      </c>
      <c r="D895" s="3">
        <f t="shared" si="237"/>
        <v>-6.1752056224737171E-3</v>
      </c>
      <c r="E895" s="3">
        <f t="shared" si="238"/>
        <v>-6.8514372915771428E-3</v>
      </c>
      <c r="F895" s="3">
        <f>STDEV($E$3:E895)</f>
        <v>1.2470621061748465E-2</v>
      </c>
      <c r="G895" s="11">
        <f t="shared" si="244"/>
        <v>-0.54940626113584479</v>
      </c>
      <c r="H895" s="3">
        <f t="shared" si="239"/>
        <v>5.8091386522542035E-4</v>
      </c>
      <c r="I895" s="5">
        <f t="shared" si="240"/>
        <v>-2.0133938779892332E-2</v>
      </c>
      <c r="J895" s="6">
        <f t="shared" si="241"/>
        <v>9.9798811863752081E-3</v>
      </c>
      <c r="K895" s="4">
        <f t="shared" si="242"/>
        <v>6.7623166910342589E-4</v>
      </c>
      <c r="L895">
        <f t="shared" si="245"/>
        <v>-0.54940626113584479</v>
      </c>
      <c r="M895">
        <f>RSQ($D$3:D895,$B$3:B895)</f>
        <v>4.5813996832164985E-2</v>
      </c>
      <c r="N895">
        <v>863</v>
      </c>
      <c r="O895" t="str">
        <f t="shared" si="243"/>
        <v/>
      </c>
      <c r="P895" t="str">
        <f t="shared" si="247"/>
        <v/>
      </c>
      <c r="Q895">
        <f t="shared" si="248"/>
        <v>0</v>
      </c>
      <c r="R895">
        <f t="shared" si="249"/>
        <v>0</v>
      </c>
      <c r="S895">
        <f t="shared" si="250"/>
        <v>0</v>
      </c>
      <c r="T895">
        <f t="shared" si="251"/>
        <v>0</v>
      </c>
      <c r="U895">
        <f t="shared" si="246"/>
        <v>0</v>
      </c>
      <c r="V895">
        <f t="shared" si="252"/>
        <v>0</v>
      </c>
      <c r="W895">
        <f>IF(ABS(V895)&gt;0,V895*(C895-A895),0)</f>
        <v>0</v>
      </c>
      <c r="X895">
        <f>SUM($W$34:W895)</f>
        <v>402.08083900000059</v>
      </c>
      <c r="Y895">
        <f>IF(P895="close",X895,0)</f>
        <v>0</v>
      </c>
      <c r="Z895">
        <f t="shared" si="253"/>
        <v>0</v>
      </c>
    </row>
    <row r="896" spans="1:26">
      <c r="A896">
        <v>101.2804304</v>
      </c>
      <c r="B896" s="2">
        <f t="shared" si="236"/>
        <v>1.0532804110133994E-2</v>
      </c>
      <c r="C896">
        <v>128.088505</v>
      </c>
      <c r="D896" s="3">
        <f t="shared" si="237"/>
        <v>1.6318156047075887E-3</v>
      </c>
      <c r="E896" s="3">
        <f t="shared" si="238"/>
        <v>1.7986353721987554E-3</v>
      </c>
      <c r="F896" s="3">
        <f>STDEV($E$3:E896)</f>
        <v>1.2463785112053757E-2</v>
      </c>
      <c r="G896" s="11">
        <f t="shared" si="244"/>
        <v>0.14430892028612485</v>
      </c>
      <c r="H896" s="3">
        <f t="shared" si="239"/>
        <v>2.1758472997537501E-4</v>
      </c>
      <c r="I896" s="5">
        <f t="shared" si="240"/>
        <v>-3.649593151520706E-2</v>
      </c>
      <c r="J896" s="6">
        <f t="shared" si="241"/>
        <v>9.7727466284580761E-3</v>
      </c>
      <c r="K896" s="4">
        <f t="shared" si="242"/>
        <v>-1.6681976749116667E-4</v>
      </c>
      <c r="L896">
        <f t="shared" si="245"/>
        <v>0.14430892028612485</v>
      </c>
      <c r="M896">
        <f>RSQ($D$3:D896,$B$3:B896)</f>
        <v>4.5815135398345884E-2</v>
      </c>
      <c r="N896">
        <v>864</v>
      </c>
      <c r="O896" t="str">
        <f t="shared" si="243"/>
        <v/>
      </c>
      <c r="P896" t="str">
        <f t="shared" si="247"/>
        <v/>
      </c>
      <c r="Q896">
        <f t="shared" si="248"/>
        <v>0</v>
      </c>
      <c r="R896">
        <f t="shared" si="249"/>
        <v>0</v>
      </c>
      <c r="S896">
        <f t="shared" si="250"/>
        <v>0</v>
      </c>
      <c r="T896">
        <f t="shared" si="251"/>
        <v>0</v>
      </c>
      <c r="U896">
        <f t="shared" si="246"/>
        <v>0</v>
      </c>
      <c r="V896">
        <f t="shared" si="252"/>
        <v>0</v>
      </c>
      <c r="W896">
        <f>IF(ABS(V896)&gt;0,V896*(C896-A896),0)</f>
        <v>0</v>
      </c>
      <c r="X896">
        <f>SUM($W$34:W896)</f>
        <v>402.08083900000059</v>
      </c>
      <c r="Y896">
        <f>IF(P896="close",X896,0)</f>
        <v>0</v>
      </c>
      <c r="Z896">
        <f t="shared" si="253"/>
        <v>0</v>
      </c>
    </row>
    <row r="897" spans="1:26">
      <c r="A897">
        <v>99.868379469999994</v>
      </c>
      <c r="B897" s="2">
        <f t="shared" si="236"/>
        <v>-1.3941991798644712E-2</v>
      </c>
      <c r="C897">
        <v>129.93388039999999</v>
      </c>
      <c r="D897" s="3">
        <f t="shared" si="237"/>
        <v>1.4407033636624884E-2</v>
      </c>
      <c r="E897" s="3">
        <f t="shared" si="238"/>
        <v>1.3457982447299722E-2</v>
      </c>
      <c r="F897" s="3">
        <f>STDEV($E$3:E897)</f>
        <v>1.2464954261201752E-2</v>
      </c>
      <c r="G897" s="11">
        <f t="shared" si="244"/>
        <v>1.0796656101008615</v>
      </c>
      <c r="H897" s="3">
        <f t="shared" si="239"/>
        <v>7.9108269944222834E-5</v>
      </c>
      <c r="I897" s="5">
        <f t="shared" si="240"/>
        <v>-6.2397319690397871E-2</v>
      </c>
      <c r="J897" s="6">
        <f t="shared" si="241"/>
        <v>9.6744965541697443E-3</v>
      </c>
      <c r="K897" s="4">
        <f t="shared" si="242"/>
        <v>9.4905118932516212E-4</v>
      </c>
      <c r="L897">
        <f t="shared" si="245"/>
        <v>1.0796656101008615</v>
      </c>
      <c r="M897">
        <f>RSQ($D$3:D897,$B$3:B897)</f>
        <v>4.5081674951547933E-2</v>
      </c>
      <c r="N897">
        <v>865</v>
      </c>
      <c r="O897" t="str">
        <f t="shared" si="243"/>
        <v/>
      </c>
      <c r="P897" t="str">
        <f t="shared" si="247"/>
        <v/>
      </c>
      <c r="Q897">
        <f t="shared" si="248"/>
        <v>0</v>
      </c>
      <c r="R897">
        <f t="shared" si="249"/>
        <v>0</v>
      </c>
      <c r="S897">
        <f t="shared" si="250"/>
        <v>0</v>
      </c>
      <c r="T897">
        <f t="shared" si="251"/>
        <v>0</v>
      </c>
      <c r="U897">
        <f t="shared" si="246"/>
        <v>0</v>
      </c>
      <c r="V897">
        <f t="shared" si="252"/>
        <v>0</v>
      </c>
      <c r="W897">
        <f>IF(ABS(V897)&gt;0,V897*(C897-A897),0)</f>
        <v>0</v>
      </c>
      <c r="X897">
        <f>SUM($W$34:W897)</f>
        <v>402.08083900000059</v>
      </c>
      <c r="Y897">
        <f>IF(P897="close",X897,0)</f>
        <v>0</v>
      </c>
      <c r="Z897">
        <f t="shared" si="253"/>
        <v>0</v>
      </c>
    </row>
    <row r="898" spans="1:26">
      <c r="A898">
        <v>98.721120459999995</v>
      </c>
      <c r="B898" s="2">
        <f t="shared" si="236"/>
        <v>-1.1487710285162187E-2</v>
      </c>
      <c r="C898">
        <v>126.9149523</v>
      </c>
      <c r="D898" s="3">
        <f t="shared" si="237"/>
        <v>-2.3234341118007561E-2</v>
      </c>
      <c r="E898" s="3">
        <f t="shared" si="238"/>
        <v>-2.2458587429675332E-2</v>
      </c>
      <c r="F898" s="3">
        <f>STDEV($E$3:E898)</f>
        <v>1.2480555350582774E-2</v>
      </c>
      <c r="G898" s="11">
        <f t="shared" si="244"/>
        <v>-1.7994862246756222</v>
      </c>
      <c r="H898" s="3">
        <f t="shared" si="239"/>
        <v>-3.1448184448518455E-4</v>
      </c>
      <c r="I898" s="5">
        <f t="shared" si="240"/>
        <v>4.015350599873984E-2</v>
      </c>
      <c r="J898" s="6">
        <f t="shared" si="241"/>
        <v>1.0575875248503409E-2</v>
      </c>
      <c r="K898" s="4">
        <f t="shared" si="242"/>
        <v>-7.7575368833222977E-4</v>
      </c>
      <c r="L898">
        <f t="shared" si="245"/>
        <v>-1.7994862246756222</v>
      </c>
      <c r="M898">
        <f>RSQ($D$3:D898,$B$3:B898)</f>
        <v>4.5702456610471558E-2</v>
      </c>
      <c r="N898">
        <v>866</v>
      </c>
      <c r="O898" t="str">
        <f t="shared" si="243"/>
        <v>buyY</v>
      </c>
      <c r="P898" t="str">
        <f t="shared" si="247"/>
        <v/>
      </c>
      <c r="Q898">
        <f t="shared" si="248"/>
        <v>-10</v>
      </c>
      <c r="R898">
        <f t="shared" si="249"/>
        <v>0</v>
      </c>
      <c r="S898">
        <f t="shared" si="250"/>
        <v>10</v>
      </c>
      <c r="T898">
        <f t="shared" si="251"/>
        <v>0</v>
      </c>
      <c r="U898">
        <f t="shared" si="246"/>
        <v>20</v>
      </c>
      <c r="V898">
        <f t="shared" si="252"/>
        <v>-10</v>
      </c>
      <c r="W898">
        <f>IF(ABS(V898)&gt;0,V898*(C898-A898),0)</f>
        <v>-281.93831840000001</v>
      </c>
      <c r="X898">
        <f>SUM($W$34:W898)</f>
        <v>120.14252060000058</v>
      </c>
      <c r="Y898">
        <f>IF(P898="close",X898,0)</f>
        <v>0</v>
      </c>
      <c r="Z898">
        <f t="shared" si="253"/>
        <v>20</v>
      </c>
    </row>
    <row r="899" spans="1:26">
      <c r="A899">
        <v>100.65653450000001</v>
      </c>
      <c r="B899" s="2">
        <f t="shared" si="236"/>
        <v>1.9604862981515758E-2</v>
      </c>
      <c r="C899">
        <v>127.10928149999999</v>
      </c>
      <c r="D899" s="3">
        <f t="shared" si="237"/>
        <v>1.5311765594068505E-3</v>
      </c>
      <c r="E899" s="3">
        <f t="shared" si="238"/>
        <v>6.3140111246260506E-4</v>
      </c>
      <c r="F899" s="3">
        <f>STDEV($E$3:E899)</f>
        <v>1.2473608247481187E-2</v>
      </c>
      <c r="G899" s="11">
        <f t="shared" si="244"/>
        <v>5.0618962848228359E-2</v>
      </c>
      <c r="H899" s="3">
        <f t="shared" si="239"/>
        <v>-2.0844684221516655E-4</v>
      </c>
      <c r="I899" s="5">
        <f t="shared" si="240"/>
        <v>5.6527928310658837E-2</v>
      </c>
      <c r="J899" s="6">
        <f t="shared" si="241"/>
        <v>1.0581975803640042E-2</v>
      </c>
      <c r="K899" s="4">
        <f t="shared" si="242"/>
        <v>8.997754469442454E-4</v>
      </c>
      <c r="L899">
        <f t="shared" si="245"/>
        <v>5.0618962848228359E-2</v>
      </c>
      <c r="M899">
        <f>RSQ($D$3:D899,$B$3:B899)</f>
        <v>4.5636250056530547E-2</v>
      </c>
      <c r="N899">
        <v>867</v>
      </c>
      <c r="O899" t="str">
        <f t="shared" si="243"/>
        <v/>
      </c>
      <c r="P899" t="str">
        <f t="shared" si="247"/>
        <v>close</v>
      </c>
      <c r="Q899">
        <f t="shared" si="248"/>
        <v>0</v>
      </c>
      <c r="R899">
        <f t="shared" si="249"/>
        <v>0</v>
      </c>
      <c r="S899">
        <f t="shared" si="250"/>
        <v>0</v>
      </c>
      <c r="T899">
        <f t="shared" si="251"/>
        <v>0</v>
      </c>
      <c r="U899">
        <f t="shared" si="246"/>
        <v>0</v>
      </c>
      <c r="V899">
        <f t="shared" si="252"/>
        <v>10</v>
      </c>
      <c r="W899">
        <f>IF(ABS(V899)&gt;0,V899*(C899-A899),0)</f>
        <v>264.52746999999988</v>
      </c>
      <c r="X899">
        <f>SUM($W$34:W899)</f>
        <v>384.66999060000046</v>
      </c>
      <c r="Y899">
        <f>IF(P899="close",X899,0)</f>
        <v>384.66999060000046</v>
      </c>
      <c r="Z899">
        <f t="shared" si="253"/>
        <v>20</v>
      </c>
    </row>
    <row r="900" spans="1:26">
      <c r="A900">
        <v>102.5650359</v>
      </c>
      <c r="B900" s="2">
        <f t="shared" ref="B900:B963" si="254">(A900-A899)/A899</f>
        <v>1.8960531568866911E-2</v>
      </c>
      <c r="C900">
        <v>127.681084</v>
      </c>
      <c r="D900" s="3">
        <f t="shared" ref="D900:D963" si="255">(C900-C899)/C899</f>
        <v>4.4985109918979759E-3</v>
      </c>
      <c r="E900" s="3">
        <f t="shared" si="238"/>
        <v>2.7591733073528213E-3</v>
      </c>
      <c r="F900" s="3">
        <f>STDEV($E$3:E900)</f>
        <v>1.2467000142287788E-2</v>
      </c>
      <c r="G900" s="11">
        <f t="shared" si="244"/>
        <v>0.22131814196374047</v>
      </c>
      <c r="H900" s="3">
        <f t="shared" si="239"/>
        <v>-3.8205937796168227E-4</v>
      </c>
      <c r="I900" s="5">
        <f t="shared" si="240"/>
        <v>0.11188489388083185</v>
      </c>
      <c r="J900" s="6">
        <f t="shared" si="241"/>
        <v>1.0386438143548829E-2</v>
      </c>
      <c r="K900" s="4">
        <f t="shared" si="242"/>
        <v>1.7393376845451544E-3</v>
      </c>
      <c r="L900">
        <f t="shared" si="245"/>
        <v>0.22131814196374047</v>
      </c>
      <c r="M900">
        <f>RSQ($D$3:D900,$B$3:B900)</f>
        <v>4.5743553287579501E-2</v>
      </c>
      <c r="N900">
        <v>868</v>
      </c>
      <c r="O900" t="str">
        <f t="shared" si="243"/>
        <v/>
      </c>
      <c r="P900" t="str">
        <f t="shared" si="247"/>
        <v/>
      </c>
      <c r="Q900">
        <f t="shared" si="248"/>
        <v>0</v>
      </c>
      <c r="R900">
        <f t="shared" si="249"/>
        <v>0</v>
      </c>
      <c r="S900">
        <f t="shared" si="250"/>
        <v>0</v>
      </c>
      <c r="T900">
        <f t="shared" si="251"/>
        <v>0</v>
      </c>
      <c r="U900">
        <f t="shared" si="246"/>
        <v>0</v>
      </c>
      <c r="V900">
        <f t="shared" si="252"/>
        <v>0</v>
      </c>
      <c r="W900">
        <f>IF(ABS(V900)&gt;0,V900*(C900-A900),0)</f>
        <v>0</v>
      </c>
      <c r="X900">
        <f>SUM($W$34:W900)</f>
        <v>384.66999060000046</v>
      </c>
      <c r="Y900">
        <f>IF(P900="close",X900,0)</f>
        <v>0</v>
      </c>
      <c r="Z900">
        <f t="shared" si="253"/>
        <v>0</v>
      </c>
    </row>
    <row r="901" spans="1:26">
      <c r="A901">
        <v>102.3432263</v>
      </c>
      <c r="B901" s="2">
        <f t="shared" si="254"/>
        <v>-2.1626239200682644E-3</v>
      </c>
      <c r="C901">
        <v>128.4384781</v>
      </c>
      <c r="D901" s="3">
        <f t="shared" si="255"/>
        <v>5.9319209727260701E-3</v>
      </c>
      <c r="E901" s="3">
        <f t="shared" si="238"/>
        <v>6.3072364047518552E-3</v>
      </c>
      <c r="F901" s="3">
        <f>STDEV($E$3:E901)</f>
        <v>1.2461845930084229E-2</v>
      </c>
      <c r="G901" s="11">
        <f t="shared" si="244"/>
        <v>0.50612376690723737</v>
      </c>
      <c r="H901" s="3">
        <f t="shared" si="239"/>
        <v>-1.4314936663003514E-4</v>
      </c>
      <c r="I901" s="5">
        <f t="shared" si="240"/>
        <v>0.10735387842580676</v>
      </c>
      <c r="J901" s="6">
        <f t="shared" si="241"/>
        <v>1.0447190057636955E-2</v>
      </c>
      <c r="K901" s="4">
        <f t="shared" si="242"/>
        <v>-3.7531543202578524E-4</v>
      </c>
      <c r="L901">
        <f t="shared" si="245"/>
        <v>0.50612376690723737</v>
      </c>
      <c r="M901">
        <f>RSQ($D$3:D901,$B$3:B901)</f>
        <v>4.56938458433181E-2</v>
      </c>
      <c r="N901">
        <v>869</v>
      </c>
      <c r="O901" t="str">
        <f t="shared" si="243"/>
        <v/>
      </c>
      <c r="P901" t="str">
        <f t="shared" si="247"/>
        <v/>
      </c>
      <c r="Q901">
        <f t="shared" si="248"/>
        <v>0</v>
      </c>
      <c r="R901">
        <f t="shared" si="249"/>
        <v>0</v>
      </c>
      <c r="S901">
        <f t="shared" si="250"/>
        <v>0</v>
      </c>
      <c r="T901">
        <f t="shared" si="251"/>
        <v>0</v>
      </c>
      <c r="U901">
        <f t="shared" si="246"/>
        <v>0</v>
      </c>
      <c r="V901">
        <f t="shared" si="252"/>
        <v>0</v>
      </c>
      <c r="W901">
        <f>IF(ABS(V901)&gt;0,V901*(C901-A901),0)</f>
        <v>0</v>
      </c>
      <c r="X901">
        <f>SUM($W$34:W901)</f>
        <v>384.66999060000046</v>
      </c>
      <c r="Y901">
        <f>IF(P901="close",X901,0)</f>
        <v>0</v>
      </c>
      <c r="Z901">
        <f t="shared" si="253"/>
        <v>0</v>
      </c>
    </row>
    <row r="902" spans="1:26">
      <c r="A902">
        <v>102.98673650000001</v>
      </c>
      <c r="B902" s="2">
        <f t="shared" si="254"/>
        <v>6.2877654268361539E-3</v>
      </c>
      <c r="C902">
        <v>129.33054870000001</v>
      </c>
      <c r="D902" s="3">
        <f t="shared" si="255"/>
        <v>6.9455089564784472E-3</v>
      </c>
      <c r="E902" s="3">
        <f t="shared" si="238"/>
        <v>6.005130342789885E-3</v>
      </c>
      <c r="F902" s="3">
        <f>STDEV($E$3:E902)</f>
        <v>1.245653072846962E-2</v>
      </c>
      <c r="G902" s="11">
        <f t="shared" si="244"/>
        <v>0.4820869047482903</v>
      </c>
      <c r="H902" s="3">
        <f t="shared" si="239"/>
        <v>1.6514589042812582E-4</v>
      </c>
      <c r="I902" s="5">
        <f t="shared" si="240"/>
        <v>0.12329224623293783</v>
      </c>
      <c r="J902" s="6">
        <f t="shared" si="241"/>
        <v>1.0518227552346444E-2</v>
      </c>
      <c r="K902" s="4">
        <f t="shared" si="242"/>
        <v>9.4037861368856238E-4</v>
      </c>
      <c r="L902">
        <f t="shared" si="245"/>
        <v>0.4820869047482903</v>
      </c>
      <c r="M902">
        <f>RSQ($D$3:D902,$B$3:B902)</f>
        <v>4.5791776353905064E-2</v>
      </c>
      <c r="N902">
        <v>870</v>
      </c>
      <c r="O902" t="str">
        <f t="shared" si="243"/>
        <v/>
      </c>
      <c r="P902" t="str">
        <f t="shared" si="247"/>
        <v/>
      </c>
      <c r="Q902">
        <f t="shared" si="248"/>
        <v>0</v>
      </c>
      <c r="R902">
        <f t="shared" si="249"/>
        <v>0</v>
      </c>
      <c r="S902">
        <f t="shared" si="250"/>
        <v>0</v>
      </c>
      <c r="T902">
        <f t="shared" si="251"/>
        <v>0</v>
      </c>
      <c r="U902">
        <f t="shared" si="246"/>
        <v>0</v>
      </c>
      <c r="V902">
        <f t="shared" si="252"/>
        <v>0</v>
      </c>
      <c r="W902">
        <f>IF(ABS(V902)&gt;0,V902*(C902-A902),0)</f>
        <v>0</v>
      </c>
      <c r="X902">
        <f>SUM($W$34:W902)</f>
        <v>384.66999060000046</v>
      </c>
      <c r="Y902">
        <f>IF(P902="close",X902,0)</f>
        <v>0</v>
      </c>
      <c r="Z902">
        <f t="shared" si="253"/>
        <v>0</v>
      </c>
    </row>
    <row r="903" spans="1:26">
      <c r="A903">
        <v>104.9738546</v>
      </c>
      <c r="B903" s="2">
        <f t="shared" si="254"/>
        <v>1.9294893376876635E-2</v>
      </c>
      <c r="C903">
        <v>129.2790344</v>
      </c>
      <c r="D903" s="3">
        <f t="shared" si="255"/>
        <v>-3.9831501928830836E-4</v>
      </c>
      <c r="E903" s="3">
        <f t="shared" si="238"/>
        <v>-2.5406656857010664E-3</v>
      </c>
      <c r="F903" s="3">
        <f>STDEV($E$3:E903)</f>
        <v>1.2449893855544722E-2</v>
      </c>
      <c r="G903" s="11">
        <f t="shared" si="244"/>
        <v>-0.20407127283013324</v>
      </c>
      <c r="H903" s="3">
        <f t="shared" si="239"/>
        <v>3.4094005834572937E-4</v>
      </c>
      <c r="I903" s="5">
        <f t="shared" si="240"/>
        <v>9.3362040042463929E-2</v>
      </c>
      <c r="J903" s="6">
        <f t="shared" si="241"/>
        <v>1.0379738442556971E-2</v>
      </c>
      <c r="K903" s="4">
        <f t="shared" si="242"/>
        <v>2.1423506664127578E-3</v>
      </c>
      <c r="L903">
        <f t="shared" si="245"/>
        <v>-0.20407127283013324</v>
      </c>
      <c r="M903">
        <f>RSQ($D$3:D903,$B$3:B903)</f>
        <v>4.5615746724020544E-2</v>
      </c>
      <c r="N903">
        <v>871</v>
      </c>
      <c r="O903" t="str">
        <f t="shared" si="243"/>
        <v/>
      </c>
      <c r="P903" t="str">
        <f t="shared" si="247"/>
        <v/>
      </c>
      <c r="Q903">
        <f t="shared" si="248"/>
        <v>0</v>
      </c>
      <c r="R903">
        <f t="shared" si="249"/>
        <v>0</v>
      </c>
      <c r="S903">
        <f t="shared" si="250"/>
        <v>0</v>
      </c>
      <c r="T903">
        <f t="shared" si="251"/>
        <v>0</v>
      </c>
      <c r="U903">
        <f t="shared" si="246"/>
        <v>0</v>
      </c>
      <c r="V903">
        <f t="shared" si="252"/>
        <v>0</v>
      </c>
      <c r="W903">
        <f>IF(ABS(V903)&gt;0,V903*(C903-A903),0)</f>
        <v>0</v>
      </c>
      <c r="X903">
        <f>SUM($W$34:W903)</f>
        <v>384.66999060000046</v>
      </c>
      <c r="Y903">
        <f>IF(P903="close",X903,0)</f>
        <v>0</v>
      </c>
      <c r="Z903">
        <f t="shared" si="253"/>
        <v>0</v>
      </c>
    </row>
    <row r="904" spans="1:26">
      <c r="A904">
        <v>106.9712524</v>
      </c>
      <c r="B904" s="2">
        <f t="shared" si="254"/>
        <v>1.9027574128920303E-2</v>
      </c>
      <c r="C904">
        <v>126.7282793</v>
      </c>
      <c r="D904" s="3">
        <f t="shared" si="255"/>
        <v>-1.9730616892664567E-2</v>
      </c>
      <c r="E904" s="3">
        <f t="shared" si="238"/>
        <v>-1.8763569805739708E-2</v>
      </c>
      <c r="F904" s="3">
        <f>STDEV($E$3:E904)</f>
        <v>1.2458635335459387E-2</v>
      </c>
      <c r="G904" s="11">
        <f t="shared" si="244"/>
        <v>-1.5060694289955987</v>
      </c>
      <c r="H904" s="3">
        <f t="shared" si="239"/>
        <v>-3.7764403530124983E-4</v>
      </c>
      <c r="I904" s="5">
        <f t="shared" si="240"/>
        <v>-3.0976258330680559E-2</v>
      </c>
      <c r="J904" s="6">
        <f t="shared" si="241"/>
        <v>1.1004576372946393E-2</v>
      </c>
      <c r="K904" s="4">
        <f t="shared" si="242"/>
        <v>-9.670470869248592E-4</v>
      </c>
      <c r="L904">
        <f t="shared" si="245"/>
        <v>-1.5060694289955987</v>
      </c>
      <c r="M904">
        <f>RSQ($D$3:D904,$B$3:B904)</f>
        <v>4.4224747926915338E-2</v>
      </c>
      <c r="N904">
        <v>872</v>
      </c>
      <c r="O904" t="str">
        <f t="shared" si="243"/>
        <v>buyY</v>
      </c>
      <c r="P904" t="str">
        <f t="shared" si="247"/>
        <v/>
      </c>
      <c r="Q904">
        <f t="shared" si="248"/>
        <v>-10</v>
      </c>
      <c r="R904">
        <f t="shared" si="249"/>
        <v>0</v>
      </c>
      <c r="S904">
        <f t="shared" si="250"/>
        <v>10</v>
      </c>
      <c r="T904">
        <f t="shared" si="251"/>
        <v>0</v>
      </c>
      <c r="U904">
        <f t="shared" si="246"/>
        <v>20</v>
      </c>
      <c r="V904">
        <f t="shared" si="252"/>
        <v>-10</v>
      </c>
      <c r="W904">
        <f>IF(ABS(V904)&gt;0,V904*(C904-A904),0)</f>
        <v>-197.570269</v>
      </c>
      <c r="X904">
        <f>SUM($W$34:W904)</f>
        <v>187.09972160000046</v>
      </c>
      <c r="Y904">
        <f>IF(P904="close",X904,0)</f>
        <v>0</v>
      </c>
      <c r="Z904">
        <f t="shared" si="253"/>
        <v>20</v>
      </c>
    </row>
    <row r="905" spans="1:26">
      <c r="A905">
        <v>106.8150169</v>
      </c>
      <c r="B905" s="2">
        <f t="shared" si="254"/>
        <v>-1.4605372611304864E-3</v>
      </c>
      <c r="C905">
        <v>125.9246009</v>
      </c>
      <c r="D905" s="3">
        <f t="shared" si="255"/>
        <v>-6.3417447505735641E-3</v>
      </c>
      <c r="E905" s="3">
        <f t="shared" si="238"/>
        <v>-6.0798526611612934E-3</v>
      </c>
      <c r="F905" s="3">
        <f>STDEV($E$3:E905)</f>
        <v>1.2453352555437178E-2</v>
      </c>
      <c r="G905" s="11">
        <f t="shared" si="244"/>
        <v>-0.48821011322824936</v>
      </c>
      <c r="H905" s="3">
        <f t="shared" si="239"/>
        <v>-3.1541297593807856E-4</v>
      </c>
      <c r="I905" s="5">
        <f t="shared" si="240"/>
        <v>-3.6644656695975962E-2</v>
      </c>
      <c r="J905" s="6">
        <f t="shared" si="241"/>
        <v>1.0965681883488336E-2</v>
      </c>
      <c r="K905" s="4">
        <f t="shared" si="242"/>
        <v>-2.6189208941227089E-4</v>
      </c>
      <c r="L905">
        <f t="shared" si="245"/>
        <v>-0.48821011322824936</v>
      </c>
      <c r="M905">
        <f>RSQ($D$3:D905,$B$3:B905)</f>
        <v>4.4243085224841695E-2</v>
      </c>
      <c r="N905">
        <v>873</v>
      </c>
      <c r="O905" t="str">
        <f t="shared" si="243"/>
        <v/>
      </c>
      <c r="P905" t="str">
        <f t="shared" si="247"/>
        <v>close</v>
      </c>
      <c r="Q905">
        <f t="shared" si="248"/>
        <v>0</v>
      </c>
      <c r="R905">
        <f t="shared" si="249"/>
        <v>0</v>
      </c>
      <c r="S905">
        <f t="shared" si="250"/>
        <v>0</v>
      </c>
      <c r="T905">
        <f t="shared" si="251"/>
        <v>0</v>
      </c>
      <c r="U905">
        <f t="shared" si="246"/>
        <v>0</v>
      </c>
      <c r="V905">
        <f t="shared" si="252"/>
        <v>10</v>
      </c>
      <c r="W905">
        <f>IF(ABS(V905)&gt;0,V905*(C905-A905),0)</f>
        <v>191.09583999999998</v>
      </c>
      <c r="X905">
        <f>SUM($W$34:W905)</f>
        <v>378.19556160000047</v>
      </c>
      <c r="Y905">
        <f>IF(P905="close",X905,0)</f>
        <v>378.19556160000047</v>
      </c>
      <c r="Z905">
        <f t="shared" si="253"/>
        <v>20</v>
      </c>
    </row>
    <row r="906" spans="1:26">
      <c r="A906">
        <v>106.86728290000001</v>
      </c>
      <c r="B906" s="2">
        <f t="shared" si="254"/>
        <v>4.8931322127612775E-4</v>
      </c>
      <c r="C906">
        <v>125.92312509999999</v>
      </c>
      <c r="D906" s="3">
        <f t="shared" si="255"/>
        <v>-1.171971155326946E-5</v>
      </c>
      <c r="E906" s="3">
        <f t="shared" si="238"/>
        <v>3.9344405827659043E-4</v>
      </c>
      <c r="F906" s="3">
        <f>STDEV($E$3:E906)</f>
        <v>1.2446463481828717E-2</v>
      </c>
      <c r="G906" s="11">
        <f t="shared" si="244"/>
        <v>3.1610911714078559E-2</v>
      </c>
      <c r="H906" s="3">
        <f t="shared" si="239"/>
        <v>-3.8534501708027311E-4</v>
      </c>
      <c r="I906" s="5">
        <f t="shared" si="240"/>
        <v>-4.0503203036082944E-2</v>
      </c>
      <c r="J906" s="6">
        <f t="shared" si="241"/>
        <v>1.0957923619817346E-2</v>
      </c>
      <c r="K906" s="4">
        <f t="shared" si="242"/>
        <v>-4.051637698298599E-4</v>
      </c>
      <c r="L906">
        <f t="shared" si="245"/>
        <v>3.1610911714078559E-2</v>
      </c>
      <c r="M906">
        <f>RSQ($D$3:D906,$B$3:B906)</f>
        <v>4.4242645821935815E-2</v>
      </c>
      <c r="N906">
        <v>874</v>
      </c>
      <c r="O906" t="str">
        <f t="shared" si="243"/>
        <v/>
      </c>
      <c r="P906" t="str">
        <f t="shared" si="247"/>
        <v/>
      </c>
      <c r="Q906">
        <f t="shared" si="248"/>
        <v>0</v>
      </c>
      <c r="R906">
        <f t="shared" si="249"/>
        <v>0</v>
      </c>
      <c r="S906">
        <f t="shared" si="250"/>
        <v>0</v>
      </c>
      <c r="T906">
        <f t="shared" si="251"/>
        <v>0</v>
      </c>
      <c r="U906">
        <f t="shared" si="246"/>
        <v>0</v>
      </c>
      <c r="V906">
        <f t="shared" si="252"/>
        <v>0</v>
      </c>
      <c r="W906">
        <f>IF(ABS(V906)&gt;0,V906*(C906-A906),0)</f>
        <v>0</v>
      </c>
      <c r="X906">
        <f>SUM($W$34:W906)</f>
        <v>378.19556160000047</v>
      </c>
      <c r="Y906">
        <f>IF(P906="close",X906,0)</f>
        <v>0</v>
      </c>
      <c r="Z906">
        <f t="shared" si="253"/>
        <v>0</v>
      </c>
    </row>
    <row r="907" spans="1:26">
      <c r="A907">
        <v>105.8655002</v>
      </c>
      <c r="B907" s="2">
        <f t="shared" si="254"/>
        <v>-9.3740822524459137E-3</v>
      </c>
      <c r="C907">
        <v>124.36613389999999</v>
      </c>
      <c r="D907" s="3">
        <f t="shared" si="255"/>
        <v>-1.236461689434357E-2</v>
      </c>
      <c r="E907" s="3">
        <f t="shared" si="238"/>
        <v>-1.1209753019342286E-2</v>
      </c>
      <c r="F907" s="3">
        <f>STDEV($E$3:E907)</f>
        <v>1.2445117084469989E-2</v>
      </c>
      <c r="G907" s="11">
        <f t="shared" si="244"/>
        <v>-0.90073503875111882</v>
      </c>
      <c r="H907" s="3">
        <f t="shared" si="239"/>
        <v>-1.1749947186212683E-3</v>
      </c>
      <c r="I907" s="5">
        <f t="shared" si="240"/>
        <v>-2.1475002115254999E-3</v>
      </c>
      <c r="J907" s="6">
        <f t="shared" si="241"/>
        <v>1.0933969787529927E-2</v>
      </c>
      <c r="K907" s="4">
        <f t="shared" si="242"/>
        <v>-1.1548638750012833E-3</v>
      </c>
      <c r="L907">
        <f t="shared" si="245"/>
        <v>-0.90073503875111882</v>
      </c>
      <c r="M907">
        <f>RSQ($D$3:D907,$B$3:B907)</f>
        <v>4.4527106753706136E-2</v>
      </c>
      <c r="N907">
        <v>875</v>
      </c>
      <c r="O907" t="str">
        <f t="shared" si="243"/>
        <v/>
      </c>
      <c r="P907" t="str">
        <f t="shared" si="247"/>
        <v/>
      </c>
      <c r="Q907">
        <f t="shared" si="248"/>
        <v>0</v>
      </c>
      <c r="R907">
        <f t="shared" si="249"/>
        <v>0</v>
      </c>
      <c r="S907">
        <f t="shared" si="250"/>
        <v>0</v>
      </c>
      <c r="T907">
        <f t="shared" si="251"/>
        <v>0</v>
      </c>
      <c r="U907">
        <f t="shared" si="246"/>
        <v>0</v>
      </c>
      <c r="V907">
        <f t="shared" si="252"/>
        <v>0</v>
      </c>
      <c r="W907">
        <f>IF(ABS(V907)&gt;0,V907*(C907-A907),0)</f>
        <v>0</v>
      </c>
      <c r="X907">
        <f>SUM($W$34:W907)</f>
        <v>378.19556160000047</v>
      </c>
      <c r="Y907">
        <f>IF(P907="close",X907,0)</f>
        <v>0</v>
      </c>
      <c r="Z907">
        <f t="shared" si="253"/>
        <v>0</v>
      </c>
    </row>
    <row r="908" spans="1:26">
      <c r="A908">
        <v>105.6090215</v>
      </c>
      <c r="B908" s="2">
        <f t="shared" si="254"/>
        <v>-2.4226844393637728E-3</v>
      </c>
      <c r="C908">
        <v>125.7713282</v>
      </c>
      <c r="D908" s="3">
        <f t="shared" si="255"/>
        <v>1.1298850064197462E-2</v>
      </c>
      <c r="E908" s="3">
        <f t="shared" si="238"/>
        <v>1.2224584273663386E-2</v>
      </c>
      <c r="F908" s="3">
        <f>STDEV($E$3:E908)</f>
        <v>1.2444925482219663E-2</v>
      </c>
      <c r="G908" s="11">
        <f t="shared" si="244"/>
        <v>0.98229469442214956</v>
      </c>
      <c r="H908" s="3">
        <f t="shared" si="239"/>
        <v>-9.7447098184403952E-4</v>
      </c>
      <c r="I908" s="5">
        <f t="shared" si="240"/>
        <v>-2.0116847075187086E-2</v>
      </c>
      <c r="J908" s="6">
        <f t="shared" si="241"/>
        <v>1.111699738999034E-2</v>
      </c>
      <c r="K908" s="4">
        <f t="shared" si="242"/>
        <v>-9.2573420946592312E-4</v>
      </c>
      <c r="L908">
        <f t="shared" si="245"/>
        <v>0.98229469442214956</v>
      </c>
      <c r="M908">
        <f>RSQ($D$3:D908,$B$3:B908)</f>
        <v>4.44057592953487E-2</v>
      </c>
      <c r="N908">
        <v>876</v>
      </c>
      <c r="O908" t="str">
        <f t="shared" si="243"/>
        <v/>
      </c>
      <c r="P908" t="str">
        <f t="shared" si="247"/>
        <v/>
      </c>
      <c r="Q908">
        <f t="shared" si="248"/>
        <v>0</v>
      </c>
      <c r="R908">
        <f t="shared" si="249"/>
        <v>0</v>
      </c>
      <c r="S908">
        <f t="shared" si="250"/>
        <v>0</v>
      </c>
      <c r="T908">
        <f t="shared" si="251"/>
        <v>0</v>
      </c>
      <c r="U908">
        <f t="shared" si="246"/>
        <v>0</v>
      </c>
      <c r="V908">
        <f t="shared" si="252"/>
        <v>0</v>
      </c>
      <c r="W908">
        <f>IF(ABS(V908)&gt;0,V908*(C908-A908),0)</f>
        <v>0</v>
      </c>
      <c r="X908">
        <f>SUM($W$34:W908)</f>
        <v>378.19556160000047</v>
      </c>
      <c r="Y908">
        <f>IF(P908="close",X908,0)</f>
        <v>0</v>
      </c>
      <c r="Z908">
        <f t="shared" si="253"/>
        <v>0</v>
      </c>
    </row>
    <row r="909" spans="1:26">
      <c r="A909">
        <v>105.3615844</v>
      </c>
      <c r="B909" s="2">
        <f t="shared" si="254"/>
        <v>-2.3429541954424708E-3</v>
      </c>
      <c r="C909">
        <v>125.8218244</v>
      </c>
      <c r="D909" s="3">
        <f t="shared" si="255"/>
        <v>4.0149214230845477E-4</v>
      </c>
      <c r="E909" s="3">
        <f t="shared" si="238"/>
        <v>1.1759265257426429E-3</v>
      </c>
      <c r="F909" s="3">
        <f>STDEV($E$3:E909)</f>
        <v>1.2438120959951685E-2</v>
      </c>
      <c r="G909" s="11">
        <f t="shared" si="244"/>
        <v>9.4542136189935455E-2</v>
      </c>
      <c r="H909" s="3">
        <f t="shared" si="239"/>
        <v>-8.3676514964941043E-4</v>
      </c>
      <c r="I909" s="5">
        <f t="shared" si="240"/>
        <v>-2.6603493289142657E-2</v>
      </c>
      <c r="J909" s="6">
        <f t="shared" si="241"/>
        <v>1.1107119111156033E-2</v>
      </c>
      <c r="K909" s="4">
        <f t="shared" si="242"/>
        <v>-7.74434383434188E-4</v>
      </c>
      <c r="L909">
        <f t="shared" si="245"/>
        <v>9.4542136189935455E-2</v>
      </c>
      <c r="M909">
        <f>RSQ($D$3:D909,$B$3:B909)</f>
        <v>4.4403181788864141E-2</v>
      </c>
      <c r="N909">
        <v>877</v>
      </c>
      <c r="O909" t="str">
        <f t="shared" si="243"/>
        <v/>
      </c>
      <c r="P909" t="str">
        <f t="shared" si="247"/>
        <v/>
      </c>
      <c r="Q909">
        <f t="shared" si="248"/>
        <v>0</v>
      </c>
      <c r="R909">
        <f t="shared" si="249"/>
        <v>0</v>
      </c>
      <c r="S909">
        <f t="shared" si="250"/>
        <v>0</v>
      </c>
      <c r="T909">
        <f t="shared" si="251"/>
        <v>0</v>
      </c>
      <c r="U909">
        <f t="shared" si="246"/>
        <v>0</v>
      </c>
      <c r="V909">
        <f t="shared" si="252"/>
        <v>0</v>
      </c>
      <c r="W909">
        <f>IF(ABS(V909)&gt;0,V909*(C909-A909),0)</f>
        <v>0</v>
      </c>
      <c r="X909">
        <f>SUM($W$34:W909)</f>
        <v>378.19556160000047</v>
      </c>
      <c r="Y909">
        <f>IF(P909="close",X909,0)</f>
        <v>0</v>
      </c>
      <c r="Z909">
        <f t="shared" si="253"/>
        <v>0</v>
      </c>
    </row>
    <row r="910" spans="1:26">
      <c r="A910">
        <v>106.2073781</v>
      </c>
      <c r="B910" s="2">
        <f t="shared" si="254"/>
        <v>8.0275339898932038E-3</v>
      </c>
      <c r="C910">
        <v>128.3649695</v>
      </c>
      <c r="D910" s="3">
        <f t="shared" si="255"/>
        <v>2.0212273285078863E-2</v>
      </c>
      <c r="E910" s="3">
        <f t="shared" si="238"/>
        <v>2.0314055546368309E-2</v>
      </c>
      <c r="F910" s="3">
        <f>STDEV($E$3:E910)</f>
        <v>1.2449596306566798E-2</v>
      </c>
      <c r="G910" s="11">
        <f t="shared" si="244"/>
        <v>1.63170395618798</v>
      </c>
      <c r="H910" s="3">
        <f t="shared" si="239"/>
        <v>-9.1688513033514663E-4</v>
      </c>
      <c r="I910" s="5">
        <f t="shared" si="240"/>
        <v>0.10153838900862058</v>
      </c>
      <c r="J910" s="6">
        <f t="shared" si="241"/>
        <v>1.0943910187294797E-2</v>
      </c>
      <c r="K910" s="4">
        <f t="shared" si="242"/>
        <v>-1.0178226128944637E-4</v>
      </c>
      <c r="L910">
        <f t="shared" si="245"/>
        <v>1.63170395618798</v>
      </c>
      <c r="M910">
        <f>RSQ($D$3:D910,$B$3:B910)</f>
        <v>4.473753284875303E-2</v>
      </c>
      <c r="N910">
        <v>878</v>
      </c>
      <c r="O910" t="str">
        <f t="shared" si="243"/>
        <v>sellY</v>
      </c>
      <c r="P910" t="str">
        <f t="shared" si="247"/>
        <v/>
      </c>
      <c r="Q910">
        <f t="shared" si="248"/>
        <v>10</v>
      </c>
      <c r="R910">
        <f t="shared" si="249"/>
        <v>0</v>
      </c>
      <c r="S910">
        <f t="shared" si="250"/>
        <v>-10</v>
      </c>
      <c r="T910">
        <f t="shared" si="251"/>
        <v>0</v>
      </c>
      <c r="U910">
        <f t="shared" si="246"/>
        <v>20</v>
      </c>
      <c r="V910">
        <f t="shared" si="252"/>
        <v>10</v>
      </c>
      <c r="W910">
        <f>IF(ABS(V910)&gt;0,V910*(C910-A910),0)</f>
        <v>221.57591400000001</v>
      </c>
      <c r="X910">
        <f>SUM($W$34:W910)</f>
        <v>599.77147560000049</v>
      </c>
      <c r="Y910">
        <f>IF(P910="close",X910,0)</f>
        <v>0</v>
      </c>
      <c r="Z910">
        <f t="shared" si="253"/>
        <v>20</v>
      </c>
    </row>
    <row r="911" spans="1:26">
      <c r="A911">
        <v>108.33141670000001</v>
      </c>
      <c r="B911" s="2">
        <f t="shared" si="254"/>
        <v>1.9998974063742618E-2</v>
      </c>
      <c r="C911">
        <v>129.8354018</v>
      </c>
      <c r="D911" s="3">
        <f t="shared" si="255"/>
        <v>1.1455090167726787E-2</v>
      </c>
      <c r="E911" s="3">
        <f t="shared" si="238"/>
        <v>8.9043862871683206E-3</v>
      </c>
      <c r="F911" s="3">
        <f>STDEV($E$3:E911)</f>
        <v>1.2446255617986049E-2</v>
      </c>
      <c r="G911" s="11">
        <f t="shared" si="244"/>
        <v>0.71542691717665008</v>
      </c>
      <c r="H911" s="3">
        <f t="shared" si="239"/>
        <v>-1.8090043087123686E-4</v>
      </c>
      <c r="I911" s="5">
        <f t="shared" si="240"/>
        <v>0.13658722206065546</v>
      </c>
      <c r="J911" s="6">
        <f t="shared" si="241"/>
        <v>1.0874300534890883E-2</v>
      </c>
      <c r="K911" s="4">
        <f t="shared" si="242"/>
        <v>2.5507038805584652E-3</v>
      </c>
      <c r="L911">
        <f t="shared" si="245"/>
        <v>0.71542691717665008</v>
      </c>
      <c r="M911">
        <f>RSQ($D$3:D911,$B$3:B911)</f>
        <v>4.5227182275423133E-2</v>
      </c>
      <c r="N911">
        <v>879</v>
      </c>
      <c r="O911" t="str">
        <f t="shared" si="243"/>
        <v/>
      </c>
      <c r="P911" t="str">
        <f t="shared" si="247"/>
        <v>sellhold</v>
      </c>
      <c r="Q911">
        <f t="shared" si="248"/>
        <v>10</v>
      </c>
      <c r="R911">
        <f t="shared" si="249"/>
        <v>0</v>
      </c>
      <c r="S911">
        <f t="shared" si="250"/>
        <v>-10</v>
      </c>
      <c r="T911">
        <f t="shared" si="251"/>
        <v>0</v>
      </c>
      <c r="U911">
        <f t="shared" si="246"/>
        <v>20</v>
      </c>
      <c r="V911">
        <f t="shared" si="252"/>
        <v>0</v>
      </c>
      <c r="W911">
        <f>IF(ABS(V911)&gt;0,V911*(C911-A911),0)</f>
        <v>0</v>
      </c>
      <c r="X911">
        <f>SUM($W$34:W911)</f>
        <v>599.77147560000049</v>
      </c>
      <c r="Y911">
        <f>IF(P911="close",X911,0)</f>
        <v>0</v>
      </c>
      <c r="Z911">
        <f t="shared" si="253"/>
        <v>0</v>
      </c>
    </row>
    <row r="912" spans="1:26">
      <c r="A912">
        <v>109.3613474</v>
      </c>
      <c r="B912" s="2">
        <f t="shared" si="254"/>
        <v>9.507220817135259E-3</v>
      </c>
      <c r="C912">
        <v>132.6183293</v>
      </c>
      <c r="D912" s="3">
        <f t="shared" si="255"/>
        <v>2.1434273406315284E-2</v>
      </c>
      <c r="E912" s="3">
        <f t="shared" si="238"/>
        <v>1.9297042855923052E-2</v>
      </c>
      <c r="F912" s="3">
        <f>STDEV($E$3:E912)</f>
        <v>1.2455854130765425E-2</v>
      </c>
      <c r="G912" s="11">
        <f t="shared" si="244"/>
        <v>1.5492348138744001</v>
      </c>
      <c r="H912" s="3">
        <f t="shared" si="239"/>
        <v>3.471376080312128E-4</v>
      </c>
      <c r="I912" s="5">
        <f t="shared" si="240"/>
        <v>0.18828772117448475</v>
      </c>
      <c r="J912" s="6">
        <f t="shared" si="241"/>
        <v>1.1560710261635965E-2</v>
      </c>
      <c r="K912" s="4">
        <f t="shared" si="242"/>
        <v>2.1372305503922335E-3</v>
      </c>
      <c r="L912">
        <f t="shared" si="245"/>
        <v>1.5492348138744001</v>
      </c>
      <c r="M912">
        <f>RSQ($D$3:D912,$B$3:B912)</f>
        <v>4.5659516340538317E-2</v>
      </c>
      <c r="N912">
        <v>880</v>
      </c>
      <c r="O912" t="str">
        <f t="shared" si="243"/>
        <v>sellY</v>
      </c>
      <c r="P912" t="str">
        <f t="shared" si="247"/>
        <v>sellhold</v>
      </c>
      <c r="Q912">
        <f t="shared" si="248"/>
        <v>10</v>
      </c>
      <c r="R912">
        <f t="shared" si="249"/>
        <v>0</v>
      </c>
      <c r="S912">
        <f t="shared" si="250"/>
        <v>-10</v>
      </c>
      <c r="T912">
        <f t="shared" si="251"/>
        <v>0</v>
      </c>
      <c r="U912">
        <f t="shared" si="246"/>
        <v>20</v>
      </c>
      <c r="V912">
        <f t="shared" si="252"/>
        <v>0</v>
      </c>
      <c r="W912">
        <f>IF(ABS(V912)&gt;0,V912*(C912-A912),0)</f>
        <v>0</v>
      </c>
      <c r="X912">
        <f>SUM($W$34:W912)</f>
        <v>599.77147560000049</v>
      </c>
      <c r="Y912">
        <f>IF(P912="close",X912,0)</f>
        <v>0</v>
      </c>
      <c r="Z912">
        <f t="shared" si="253"/>
        <v>0</v>
      </c>
    </row>
    <row r="913" spans="1:26">
      <c r="A913">
        <v>108.7250918</v>
      </c>
      <c r="B913" s="2">
        <f t="shared" si="254"/>
        <v>-5.8179202718930505E-3</v>
      </c>
      <c r="C913">
        <v>134.18872909999999</v>
      </c>
      <c r="D913" s="3">
        <f t="shared" si="255"/>
        <v>1.1841498896035255E-2</v>
      </c>
      <c r="E913" s="3">
        <f t="shared" si="238"/>
        <v>1.2274864324152077E-2</v>
      </c>
      <c r="F913" s="3">
        <f>STDEV($E$3:E913)</f>
        <v>1.2455632477561332E-2</v>
      </c>
      <c r="G913" s="11">
        <f t="shared" si="244"/>
        <v>0.98548703538460158</v>
      </c>
      <c r="H913" s="3">
        <f t="shared" si="239"/>
        <v>3.5431019264161884E-4</v>
      </c>
      <c r="I913" s="5">
        <f t="shared" si="240"/>
        <v>0.13538783344346925</v>
      </c>
      <c r="J913" s="6">
        <f t="shared" si="241"/>
        <v>1.1389436876743307E-2</v>
      </c>
      <c r="K913" s="4">
        <f t="shared" si="242"/>
        <v>-4.3336542811682076E-4</v>
      </c>
      <c r="L913">
        <f t="shared" si="245"/>
        <v>0.98548703538460158</v>
      </c>
      <c r="M913">
        <f>RSQ($D$3:D913,$B$3:B913)</f>
        <v>4.5401535205468531E-2</v>
      </c>
      <c r="N913">
        <v>881</v>
      </c>
      <c r="O913" t="str">
        <f t="shared" si="243"/>
        <v/>
      </c>
      <c r="P913" t="str">
        <f t="shared" si="247"/>
        <v>sellhold</v>
      </c>
      <c r="Q913">
        <f t="shared" si="248"/>
        <v>10</v>
      </c>
      <c r="R913">
        <f t="shared" si="249"/>
        <v>0</v>
      </c>
      <c r="S913">
        <f t="shared" si="250"/>
        <v>-10</v>
      </c>
      <c r="T913">
        <f t="shared" si="251"/>
        <v>0</v>
      </c>
      <c r="U913">
        <f t="shared" si="246"/>
        <v>20</v>
      </c>
      <c r="V913">
        <f t="shared" si="252"/>
        <v>0</v>
      </c>
      <c r="W913">
        <f>IF(ABS(V913)&gt;0,V913*(C913-A913),0)</f>
        <v>0</v>
      </c>
      <c r="X913">
        <f>SUM($W$34:W913)</f>
        <v>599.77147560000049</v>
      </c>
      <c r="Y913">
        <f>IF(P913="close",X913,0)</f>
        <v>0</v>
      </c>
      <c r="Z913">
        <f t="shared" si="253"/>
        <v>0</v>
      </c>
    </row>
    <row r="914" spans="1:26">
      <c r="A914">
        <v>105.7095367</v>
      </c>
      <c r="B914" s="2">
        <f t="shared" si="254"/>
        <v>-2.7735594885007035E-2</v>
      </c>
      <c r="C914">
        <v>134.0559447</v>
      </c>
      <c r="D914" s="3">
        <f t="shared" si="255"/>
        <v>-9.8953467173116985E-4</v>
      </c>
      <c r="E914" s="3">
        <f t="shared" si="238"/>
        <v>1.748343626977418E-3</v>
      </c>
      <c r="F914" s="3">
        <f>STDEV($E$3:E914)</f>
        <v>1.2448924531681203E-2</v>
      </c>
      <c r="G914" s="11">
        <f t="shared" si="244"/>
        <v>0.14044133872994952</v>
      </c>
      <c r="H914" s="3">
        <f t="shared" si="239"/>
        <v>7.1220415153274742E-4</v>
      </c>
      <c r="I914" s="5">
        <f t="shared" si="240"/>
        <v>0.12439186772613044</v>
      </c>
      <c r="J914" s="6">
        <f t="shared" si="241"/>
        <v>1.1290956744806263E-2</v>
      </c>
      <c r="K914" s="4">
        <f t="shared" si="242"/>
        <v>-2.7378782987085878E-3</v>
      </c>
      <c r="L914">
        <f t="shared" si="245"/>
        <v>0.14044133872994952</v>
      </c>
      <c r="M914">
        <f>RSQ($D$3:D914,$B$3:B914)</f>
        <v>4.5247279003128471E-2</v>
      </c>
      <c r="N914">
        <v>882</v>
      </c>
      <c r="O914" t="str">
        <f t="shared" si="243"/>
        <v/>
      </c>
      <c r="P914" t="str">
        <f t="shared" si="247"/>
        <v>close</v>
      </c>
      <c r="Q914">
        <f t="shared" si="248"/>
        <v>0</v>
      </c>
      <c r="R914">
        <f t="shared" si="249"/>
        <v>0</v>
      </c>
      <c r="S914">
        <f t="shared" si="250"/>
        <v>0</v>
      </c>
      <c r="T914">
        <f t="shared" si="251"/>
        <v>0</v>
      </c>
      <c r="U914">
        <f t="shared" si="246"/>
        <v>0</v>
      </c>
      <c r="V914">
        <f t="shared" si="252"/>
        <v>-10</v>
      </c>
      <c r="W914">
        <f>IF(ABS(V914)&gt;0,V914*(C914-A914),0)</f>
        <v>-283.46407999999997</v>
      </c>
      <c r="X914">
        <f>SUM($W$34:W914)</f>
        <v>316.30739560000052</v>
      </c>
      <c r="Y914">
        <f>IF(P914="close",X914,0)</f>
        <v>316.30739560000052</v>
      </c>
      <c r="Z914">
        <f t="shared" si="253"/>
        <v>20</v>
      </c>
    </row>
    <row r="915" spans="1:26">
      <c r="A915">
        <v>105.2376189</v>
      </c>
      <c r="B915" s="2">
        <f t="shared" si="254"/>
        <v>-4.4642878469828727E-3</v>
      </c>
      <c r="C915">
        <v>133.06971050000001</v>
      </c>
      <c r="D915" s="3">
        <f t="shared" si="255"/>
        <v>-7.3568852333035272E-3</v>
      </c>
      <c r="E915" s="3">
        <f t="shared" si="238"/>
        <v>-7.202962670700884E-3</v>
      </c>
      <c r="F915" s="3">
        <f>STDEV($E$3:E915)</f>
        <v>1.2444400709078953E-2</v>
      </c>
      <c r="G915" s="11">
        <f t="shared" si="244"/>
        <v>-0.57881153452780421</v>
      </c>
      <c r="H915" s="3">
        <f t="shared" si="239"/>
        <v>4.4824726446791256E-4</v>
      </c>
      <c r="I915" s="5">
        <f t="shared" si="240"/>
        <v>0.13488597682551415</v>
      </c>
      <c r="J915" s="6">
        <f t="shared" si="241"/>
        <v>1.1381830017399274E-2</v>
      </c>
      <c r="K915" s="4">
        <f t="shared" si="242"/>
        <v>-1.5392256260264364E-4</v>
      </c>
      <c r="L915">
        <f t="shared" si="245"/>
        <v>-0.57881153452780421</v>
      </c>
      <c r="M915">
        <f>RSQ($D$3:D915,$B$3:B915)</f>
        <v>4.5329234080943338E-2</v>
      </c>
      <c r="N915">
        <v>883</v>
      </c>
      <c r="O915" t="str">
        <f t="shared" si="243"/>
        <v/>
      </c>
      <c r="P915" t="str">
        <f t="shared" si="247"/>
        <v/>
      </c>
      <c r="Q915">
        <f t="shared" si="248"/>
        <v>0</v>
      </c>
      <c r="R915">
        <f t="shared" si="249"/>
        <v>0</v>
      </c>
      <c r="S915">
        <f t="shared" si="250"/>
        <v>0</v>
      </c>
      <c r="T915">
        <f t="shared" si="251"/>
        <v>0</v>
      </c>
      <c r="U915">
        <f t="shared" si="246"/>
        <v>0</v>
      </c>
      <c r="V915">
        <f t="shared" si="252"/>
        <v>0</v>
      </c>
      <c r="W915">
        <f>IF(ABS(V915)&gt;0,V915*(C915-A915),0)</f>
        <v>0</v>
      </c>
      <c r="X915">
        <f>SUM($W$34:W915)</f>
        <v>316.30739560000052</v>
      </c>
      <c r="Y915">
        <f>IF(P915="close",X915,0)</f>
        <v>0</v>
      </c>
      <c r="Z915">
        <f t="shared" si="253"/>
        <v>0</v>
      </c>
    </row>
    <row r="916" spans="1:26">
      <c r="A916">
        <v>104.8382993</v>
      </c>
      <c r="B916" s="2">
        <f t="shared" si="254"/>
        <v>-3.7944568128194158E-3</v>
      </c>
      <c r="C916">
        <v>130.37647430000001</v>
      </c>
      <c r="D916" s="3">
        <f t="shared" si="255"/>
        <v>-2.0239288038430059E-2</v>
      </c>
      <c r="E916" s="3">
        <f t="shared" si="238"/>
        <v>-1.9459820120483196E-2</v>
      </c>
      <c r="F916" s="3">
        <f>STDEV($E$3:E916)</f>
        <v>1.2454267834068916E-2</v>
      </c>
      <c r="G916" s="11">
        <f t="shared" si="244"/>
        <v>-1.5625021382028128</v>
      </c>
      <c r="H916" s="3">
        <f t="shared" si="239"/>
        <v>-1.9430222629347767E-4</v>
      </c>
      <c r="I916" s="5">
        <f t="shared" si="240"/>
        <v>0.15421593142829457</v>
      </c>
      <c r="J916" s="6">
        <f t="shared" si="241"/>
        <v>1.1985943602910132E-2</v>
      </c>
      <c r="K916" s="4">
        <f t="shared" si="242"/>
        <v>-7.7946791794686191E-4</v>
      </c>
      <c r="L916">
        <f t="shared" si="245"/>
        <v>-1.5625021382028128</v>
      </c>
      <c r="M916">
        <f>RSQ($D$3:D916,$B$3:B916)</f>
        <v>4.5441451406668679E-2</v>
      </c>
      <c r="N916">
        <v>884</v>
      </c>
      <c r="O916" t="str">
        <f t="shared" si="243"/>
        <v>buyY</v>
      </c>
      <c r="P916" t="str">
        <f t="shared" si="247"/>
        <v/>
      </c>
      <c r="Q916">
        <f t="shared" si="248"/>
        <v>-10</v>
      </c>
      <c r="R916">
        <f t="shared" si="249"/>
        <v>0</v>
      </c>
      <c r="S916">
        <f t="shared" si="250"/>
        <v>10</v>
      </c>
      <c r="T916">
        <f t="shared" si="251"/>
        <v>0</v>
      </c>
      <c r="U916">
        <f t="shared" si="246"/>
        <v>20</v>
      </c>
      <c r="V916">
        <f t="shared" si="252"/>
        <v>-10</v>
      </c>
      <c r="W916">
        <f>IF(ABS(V916)&gt;0,V916*(C916-A916),0)</f>
        <v>-255.3817500000001</v>
      </c>
      <c r="X916">
        <f>SUM($W$34:W916)</f>
        <v>60.925645600000422</v>
      </c>
      <c r="Y916">
        <f>IF(P916="close",X916,0)</f>
        <v>0</v>
      </c>
      <c r="Z916">
        <f t="shared" si="253"/>
        <v>20</v>
      </c>
    </row>
    <row r="917" spans="1:26">
      <c r="A917">
        <v>106.1119353</v>
      </c>
      <c r="B917" s="2">
        <f t="shared" si="254"/>
        <v>1.214857555401031E-2</v>
      </c>
      <c r="C917">
        <v>131.1313662</v>
      </c>
      <c r="D917" s="3">
        <f t="shared" si="255"/>
        <v>5.7900929140249791E-3</v>
      </c>
      <c r="E917" s="3">
        <f t="shared" si="238"/>
        <v>3.9852630054581532E-3</v>
      </c>
      <c r="F917" s="3">
        <f>STDEV($E$3:E917)</f>
        <v>1.2448149522813118E-2</v>
      </c>
      <c r="G917" s="11">
        <f t="shared" si="244"/>
        <v>0.3201490308382427</v>
      </c>
      <c r="H917" s="3">
        <f t="shared" si="239"/>
        <v>-1.3865485428192503E-4</v>
      </c>
      <c r="I917" s="5">
        <f t="shared" si="240"/>
        <v>0.15997634901379004</v>
      </c>
      <c r="J917" s="6">
        <f t="shared" si="241"/>
        <v>1.2012930502921617E-2</v>
      </c>
      <c r="K917" s="4">
        <f t="shared" si="242"/>
        <v>1.8048299085668259E-3</v>
      </c>
      <c r="L917">
        <f t="shared" si="245"/>
        <v>0.3201490308382427</v>
      </c>
      <c r="M917">
        <f>RSQ($D$3:D917,$B$3:B917)</f>
        <v>4.5577831050595201E-2</v>
      </c>
      <c r="N917">
        <v>885</v>
      </c>
      <c r="O917" t="str">
        <f t="shared" si="243"/>
        <v/>
      </c>
      <c r="P917" t="str">
        <f t="shared" si="247"/>
        <v>close</v>
      </c>
      <c r="Q917">
        <f t="shared" si="248"/>
        <v>0</v>
      </c>
      <c r="R917">
        <f t="shared" si="249"/>
        <v>0</v>
      </c>
      <c r="S917">
        <f t="shared" si="250"/>
        <v>0</v>
      </c>
      <c r="T917">
        <f t="shared" si="251"/>
        <v>0</v>
      </c>
      <c r="U917">
        <f t="shared" si="246"/>
        <v>0</v>
      </c>
      <c r="V917">
        <f t="shared" si="252"/>
        <v>10</v>
      </c>
      <c r="W917">
        <f>IF(ABS(V917)&gt;0,V917*(C917-A917),0)</f>
        <v>250.19430900000003</v>
      </c>
      <c r="X917">
        <f>SUM($W$34:W917)</f>
        <v>311.11995460000048</v>
      </c>
      <c r="Y917">
        <f>IF(P917="close",X917,0)</f>
        <v>311.11995460000048</v>
      </c>
      <c r="Z917">
        <f t="shared" si="253"/>
        <v>20</v>
      </c>
    </row>
    <row r="918" spans="1:26">
      <c r="A918">
        <v>107.3852455</v>
      </c>
      <c r="B918" s="2">
        <f t="shared" si="254"/>
        <v>1.1999688785244475E-2</v>
      </c>
      <c r="C918">
        <v>133.89028049999999</v>
      </c>
      <c r="D918" s="3">
        <f t="shared" si="255"/>
        <v>2.1039316373720404E-2</v>
      </c>
      <c r="E918" s="3">
        <f t="shared" si="238"/>
        <v>1.7760397486837089E-2</v>
      </c>
      <c r="F918" s="3">
        <f>STDEV($E$3:E918)</f>
        <v>1.2455167464335662E-2</v>
      </c>
      <c r="G918" s="11">
        <f t="shared" si="244"/>
        <v>1.425946101302332</v>
      </c>
      <c r="H918" s="3">
        <f t="shared" si="239"/>
        <v>6.8596923646321818E-4</v>
      </c>
      <c r="I918" s="5">
        <f t="shared" si="240"/>
        <v>0.21608474159834401</v>
      </c>
      <c r="J918" s="6">
        <f t="shared" si="241"/>
        <v>1.2521950462332102E-2</v>
      </c>
      <c r="K918" s="4">
        <f t="shared" si="242"/>
        <v>3.2789188868833172E-3</v>
      </c>
      <c r="L918">
        <f t="shared" si="245"/>
        <v>1.425946101302332</v>
      </c>
      <c r="M918">
        <f>RSQ($D$3:D918,$B$3:B918)</f>
        <v>4.6139182068803707E-2</v>
      </c>
      <c r="N918">
        <v>886</v>
      </c>
      <c r="O918" t="str">
        <f t="shared" si="243"/>
        <v/>
      </c>
      <c r="P918" t="str">
        <f t="shared" si="247"/>
        <v/>
      </c>
      <c r="Q918">
        <f t="shared" si="248"/>
        <v>0</v>
      </c>
      <c r="R918">
        <f t="shared" si="249"/>
        <v>0</v>
      </c>
      <c r="S918">
        <f t="shared" si="250"/>
        <v>0</v>
      </c>
      <c r="T918">
        <f t="shared" si="251"/>
        <v>0</v>
      </c>
      <c r="U918">
        <f t="shared" si="246"/>
        <v>0</v>
      </c>
      <c r="V918">
        <f t="shared" si="252"/>
        <v>0</v>
      </c>
      <c r="W918">
        <f>IF(ABS(V918)&gt;0,V918*(C918-A918),0)</f>
        <v>0</v>
      </c>
      <c r="X918">
        <f>SUM($W$34:W918)</f>
        <v>311.11995460000048</v>
      </c>
      <c r="Y918">
        <f>IF(P918="close",X918,0)</f>
        <v>0</v>
      </c>
      <c r="Z918">
        <f t="shared" si="253"/>
        <v>0</v>
      </c>
    </row>
    <row r="919" spans="1:26">
      <c r="A919">
        <v>107.8462827</v>
      </c>
      <c r="B919" s="2">
        <f t="shared" si="254"/>
        <v>4.2933011686415237E-3</v>
      </c>
      <c r="C919">
        <v>133.29029030000001</v>
      </c>
      <c r="D919" s="3">
        <f t="shared" si="255"/>
        <v>-4.4812080291368071E-3</v>
      </c>
      <c r="E919" s="3">
        <f t="shared" si="238"/>
        <v>-5.9060416249242867E-3</v>
      </c>
      <c r="F919" s="3">
        <f>STDEV($E$3:E919)</f>
        <v>1.2449907904364023E-2</v>
      </c>
      <c r="G919" s="11">
        <f t="shared" si="244"/>
        <v>-0.47438436254247812</v>
      </c>
      <c r="H919" s="3">
        <f t="shared" si="239"/>
        <v>5.2468774491620991E-4</v>
      </c>
      <c r="I919" s="5">
        <f t="shared" si="240"/>
        <v>0.20966287141605114</v>
      </c>
      <c r="J919" s="6">
        <f t="shared" si="241"/>
        <v>1.2550732201236011E-2</v>
      </c>
      <c r="K919" s="4">
        <f t="shared" si="242"/>
        <v>1.4248335957874798E-3</v>
      </c>
      <c r="L919">
        <f t="shared" si="245"/>
        <v>-0.47438436254247812</v>
      </c>
      <c r="M919">
        <f>RSQ($D$3:D919,$B$3:B919)</f>
        <v>4.6065084120313002E-2</v>
      </c>
      <c r="N919">
        <v>887</v>
      </c>
      <c r="O919" t="str">
        <f t="shared" si="243"/>
        <v/>
      </c>
      <c r="P919" t="str">
        <f t="shared" si="247"/>
        <v/>
      </c>
      <c r="Q919">
        <f t="shared" si="248"/>
        <v>0</v>
      </c>
      <c r="R919">
        <f t="shared" si="249"/>
        <v>0</v>
      </c>
      <c r="S919">
        <f t="shared" si="250"/>
        <v>0</v>
      </c>
      <c r="T919">
        <f t="shared" si="251"/>
        <v>0</v>
      </c>
      <c r="U919">
        <f t="shared" si="246"/>
        <v>0</v>
      </c>
      <c r="V919">
        <f t="shared" si="252"/>
        <v>0</v>
      </c>
      <c r="W919">
        <f>IF(ABS(V919)&gt;0,V919*(C919-A919),0)</f>
        <v>0</v>
      </c>
      <c r="X919">
        <f>SUM($W$34:W919)</f>
        <v>311.11995460000048</v>
      </c>
      <c r="Y919">
        <f>IF(P919="close",X919,0)</f>
        <v>0</v>
      </c>
      <c r="Z919">
        <f t="shared" si="253"/>
        <v>0</v>
      </c>
    </row>
    <row r="920" spans="1:26">
      <c r="A920">
        <v>107.8751954</v>
      </c>
      <c r="B920" s="2">
        <f t="shared" si="254"/>
        <v>2.6809176242467041E-4</v>
      </c>
      <c r="C920">
        <v>133.51527809999999</v>
      </c>
      <c r="D920" s="3">
        <f t="shared" si="255"/>
        <v>1.6879534097614583E-3</v>
      </c>
      <c r="E920" s="3">
        <f t="shared" si="238"/>
        <v>1.9129563322466477E-3</v>
      </c>
      <c r="F920" s="3">
        <f>STDEV($E$3:E920)</f>
        <v>1.244327467304081E-2</v>
      </c>
      <c r="G920" s="11">
        <f t="shared" si="244"/>
        <v>0.15373415620175901</v>
      </c>
      <c r="H920" s="3">
        <f t="shared" si="239"/>
        <v>-2.9312209363118634E-4</v>
      </c>
      <c r="I920" s="5">
        <f t="shared" si="240"/>
        <v>0.25408901239603493</v>
      </c>
      <c r="J920" s="6">
        <f t="shared" si="241"/>
        <v>1.1870958995002864E-2</v>
      </c>
      <c r="K920" s="4">
        <f t="shared" si="242"/>
        <v>-2.2500292248518942E-4</v>
      </c>
      <c r="L920">
        <f t="shared" si="245"/>
        <v>0.15373415620175901</v>
      </c>
      <c r="M920">
        <f>RSQ($D$3:D920,$B$3:B920)</f>
        <v>4.6065029579279937E-2</v>
      </c>
      <c r="N920">
        <v>888</v>
      </c>
      <c r="O920" t="str">
        <f t="shared" si="243"/>
        <v/>
      </c>
      <c r="P920" t="str">
        <f t="shared" si="247"/>
        <v/>
      </c>
      <c r="Q920">
        <f t="shared" si="248"/>
        <v>0</v>
      </c>
      <c r="R920">
        <f t="shared" si="249"/>
        <v>0</v>
      </c>
      <c r="S920">
        <f t="shared" si="250"/>
        <v>0</v>
      </c>
      <c r="T920">
        <f t="shared" si="251"/>
        <v>0</v>
      </c>
      <c r="U920">
        <f t="shared" si="246"/>
        <v>0</v>
      </c>
      <c r="V920">
        <f t="shared" si="252"/>
        <v>0</v>
      </c>
      <c r="W920">
        <f>IF(ABS(V920)&gt;0,V920*(C920-A920),0)</f>
        <v>0</v>
      </c>
      <c r="X920">
        <f>SUM($W$34:W920)</f>
        <v>311.11995460000048</v>
      </c>
      <c r="Y920">
        <f>IF(P920="close",X920,0)</f>
        <v>0</v>
      </c>
      <c r="Z920">
        <f t="shared" si="253"/>
        <v>0</v>
      </c>
    </row>
    <row r="921" spans="1:26">
      <c r="A921">
        <v>108.30192270000001</v>
      </c>
      <c r="B921" s="2">
        <f t="shared" si="254"/>
        <v>3.9557499610333056E-3</v>
      </c>
      <c r="C921">
        <v>133.50113619999999</v>
      </c>
      <c r="D921" s="3">
        <f t="shared" si="255"/>
        <v>-1.0591971346834567E-4</v>
      </c>
      <c r="E921" s="3">
        <f t="shared" si="238"/>
        <v>-1.3314949912068971E-3</v>
      </c>
      <c r="F921" s="3">
        <f>STDEV($E$3:E921)</f>
        <v>1.2436575477755906E-2</v>
      </c>
      <c r="G921" s="11">
        <f t="shared" si="244"/>
        <v>-0.10706283201419979</v>
      </c>
      <c r="H921" s="3">
        <f t="shared" si="239"/>
        <v>2.1248820968211405E-4</v>
      </c>
      <c r="I921" s="5">
        <f t="shared" si="240"/>
        <v>0.25610493030044867</v>
      </c>
      <c r="J921" s="6">
        <f t="shared" si="241"/>
        <v>1.148373478989897E-2</v>
      </c>
      <c r="K921" s="4">
        <f t="shared" si="242"/>
        <v>1.2255752777385514E-3</v>
      </c>
      <c r="L921">
        <f t="shared" si="245"/>
        <v>-0.10706283201419979</v>
      </c>
      <c r="M921">
        <f>RSQ($D$3:D921,$B$3:B921)</f>
        <v>4.6054090132966831E-2</v>
      </c>
      <c r="N921">
        <v>889</v>
      </c>
      <c r="O921" t="str">
        <f t="shared" si="243"/>
        <v/>
      </c>
      <c r="P921" t="str">
        <f t="shared" si="247"/>
        <v/>
      </c>
      <c r="Q921">
        <f t="shared" si="248"/>
        <v>0</v>
      </c>
      <c r="R921">
        <f t="shared" si="249"/>
        <v>0</v>
      </c>
      <c r="S921">
        <f t="shared" si="250"/>
        <v>0</v>
      </c>
      <c r="T921">
        <f t="shared" si="251"/>
        <v>0</v>
      </c>
      <c r="U921">
        <f t="shared" si="246"/>
        <v>0</v>
      </c>
      <c r="V921">
        <f t="shared" si="252"/>
        <v>0</v>
      </c>
      <c r="W921">
        <f>IF(ABS(V921)&gt;0,V921*(C921-A921),0)</f>
        <v>0</v>
      </c>
      <c r="X921">
        <f>SUM($W$34:W921)</f>
        <v>311.11995460000048</v>
      </c>
      <c r="Y921">
        <f>IF(P921="close",X921,0)</f>
        <v>0</v>
      </c>
      <c r="Z921">
        <f t="shared" si="253"/>
        <v>0</v>
      </c>
    </row>
    <row r="922" spans="1:26">
      <c r="A922">
        <v>107.88353050000001</v>
      </c>
      <c r="B922" s="2">
        <f t="shared" si="254"/>
        <v>-3.8632019595714853E-3</v>
      </c>
      <c r="C922">
        <v>134.80304709999999</v>
      </c>
      <c r="D922" s="3">
        <f t="shared" si="255"/>
        <v>9.7520585746145565E-3</v>
      </c>
      <c r="E922" s="3">
        <f t="shared" si="238"/>
        <v>9.8816973177262863E-3</v>
      </c>
      <c r="F922" s="3">
        <f>STDEV($E$3:E922)</f>
        <v>1.2434059159787864E-2</v>
      </c>
      <c r="G922" s="11">
        <f t="shared" si="244"/>
        <v>0.79472818897983077</v>
      </c>
      <c r="H922" s="3">
        <f t="shared" si="239"/>
        <v>7.5005945893086745E-4</v>
      </c>
      <c r="I922" s="5">
        <f t="shared" si="240"/>
        <v>0.22771219606136636</v>
      </c>
      <c r="J922" s="6">
        <f t="shared" si="241"/>
        <v>1.152777965327805E-2</v>
      </c>
      <c r="K922" s="4">
        <f t="shared" si="242"/>
        <v>-1.2963874311172933E-4</v>
      </c>
      <c r="L922">
        <f t="shared" si="245"/>
        <v>0.79472818897983077</v>
      </c>
      <c r="M922">
        <f>RSQ($D$3:D922,$B$3:B922)</f>
        <v>4.5909400620663489E-2</v>
      </c>
      <c r="N922">
        <v>890</v>
      </c>
      <c r="O922" t="str">
        <f t="shared" si="243"/>
        <v/>
      </c>
      <c r="P922" t="str">
        <f t="shared" si="247"/>
        <v/>
      </c>
      <c r="Q922">
        <f t="shared" si="248"/>
        <v>0</v>
      </c>
      <c r="R922">
        <f t="shared" si="249"/>
        <v>0</v>
      </c>
      <c r="S922">
        <f t="shared" si="250"/>
        <v>0</v>
      </c>
      <c r="T922">
        <f t="shared" si="251"/>
        <v>0</v>
      </c>
      <c r="U922">
        <f t="shared" si="246"/>
        <v>0</v>
      </c>
      <c r="V922">
        <f t="shared" si="252"/>
        <v>0</v>
      </c>
      <c r="W922">
        <f>IF(ABS(V922)&gt;0,V922*(C922-A922),0)</f>
        <v>0</v>
      </c>
      <c r="X922">
        <f>SUM($W$34:W922)</f>
        <v>311.11995460000048</v>
      </c>
      <c r="Y922">
        <f>IF(P922="close",X922,0)</f>
        <v>0</v>
      </c>
      <c r="Z922">
        <f t="shared" si="253"/>
        <v>0</v>
      </c>
    </row>
    <row r="923" spans="1:26">
      <c r="A923">
        <v>107.63595119999999</v>
      </c>
      <c r="B923" s="2">
        <f t="shared" si="254"/>
        <v>-2.2948757688274982E-3</v>
      </c>
      <c r="C923">
        <v>134.32234410000001</v>
      </c>
      <c r="D923" s="3">
        <f t="shared" si="255"/>
        <v>-3.5659653868460447E-3</v>
      </c>
      <c r="E923" s="3">
        <f t="shared" si="238"/>
        <v>-3.6997476962487737E-3</v>
      </c>
      <c r="F923" s="3">
        <f>STDEV($E$3:E923)</f>
        <v>1.2427907476906743E-2</v>
      </c>
      <c r="G923" s="11">
        <f t="shared" si="244"/>
        <v>-0.29769675250025485</v>
      </c>
      <c r="H923" s="3">
        <f t="shared" si="239"/>
        <v>6.6049853379847973E-4</v>
      </c>
      <c r="I923" s="5">
        <f t="shared" si="240"/>
        <v>0.22951840424236181</v>
      </c>
      <c r="J923" s="6">
        <f t="shared" si="241"/>
        <v>1.1547110716563558E-2</v>
      </c>
      <c r="K923" s="4">
        <f t="shared" si="242"/>
        <v>1.3378230940272917E-4</v>
      </c>
      <c r="L923">
        <f t="shared" si="245"/>
        <v>-0.29769675250025485</v>
      </c>
      <c r="M923">
        <f>RSQ($D$3:D923,$B$3:B923)</f>
        <v>4.5931868413591183E-2</v>
      </c>
      <c r="N923">
        <v>891</v>
      </c>
      <c r="O923" t="str">
        <f t="shared" si="243"/>
        <v/>
      </c>
      <c r="P923" t="str">
        <f t="shared" si="247"/>
        <v/>
      </c>
      <c r="Q923">
        <f t="shared" si="248"/>
        <v>0</v>
      </c>
      <c r="R923">
        <f t="shared" si="249"/>
        <v>0</v>
      </c>
      <c r="S923">
        <f t="shared" si="250"/>
        <v>0</v>
      </c>
      <c r="T923">
        <f t="shared" si="251"/>
        <v>0</v>
      </c>
      <c r="U923">
        <f t="shared" si="246"/>
        <v>0</v>
      </c>
      <c r="V923">
        <f t="shared" si="252"/>
        <v>0</v>
      </c>
      <c r="W923">
        <f>IF(ABS(V923)&gt;0,V923*(C923-A923),0)</f>
        <v>0</v>
      </c>
      <c r="X923">
        <f>SUM($W$34:W923)</f>
        <v>311.11995460000048</v>
      </c>
      <c r="Y923">
        <f>IF(P923="close",X923,0)</f>
        <v>0</v>
      </c>
      <c r="Z923">
        <f t="shared" si="253"/>
        <v>0</v>
      </c>
    </row>
    <row r="924" spans="1:26">
      <c r="A924">
        <v>105.9268131</v>
      </c>
      <c r="B924" s="2">
        <f t="shared" si="254"/>
        <v>-1.587887765142907E-2</v>
      </c>
      <c r="C924">
        <v>133.1735726</v>
      </c>
      <c r="D924" s="3">
        <f t="shared" si="255"/>
        <v>-8.552348514293158E-3</v>
      </c>
      <c r="E924" s="3">
        <f t="shared" si="238"/>
        <v>-5.4143819104145912E-3</v>
      </c>
      <c r="F924" s="3">
        <f>STDEV($E$3:E924)</f>
        <v>1.2422450961386984E-2</v>
      </c>
      <c r="G924" s="11">
        <f t="shared" si="244"/>
        <v>-0.43585456100766673</v>
      </c>
      <c r="H924" s="3">
        <f t="shared" si="239"/>
        <v>7.7782179856383696E-4</v>
      </c>
      <c r="I924" s="5">
        <f t="shared" si="240"/>
        <v>0.24660360060712413</v>
      </c>
      <c r="J924" s="6">
        <f t="shared" si="241"/>
        <v>1.1514386578495781E-2</v>
      </c>
      <c r="K924" s="4">
        <f t="shared" si="242"/>
        <v>-3.1379666038785668E-3</v>
      </c>
      <c r="L924">
        <f t="shared" si="245"/>
        <v>-0.43585456100766673</v>
      </c>
      <c r="M924">
        <f>RSQ($D$3:D924,$B$3:B924)</f>
        <v>4.6249673486588337E-2</v>
      </c>
      <c r="N924">
        <v>892</v>
      </c>
      <c r="O924" t="str">
        <f t="shared" si="243"/>
        <v/>
      </c>
      <c r="P924" t="str">
        <f t="shared" si="247"/>
        <v/>
      </c>
      <c r="Q924">
        <f t="shared" si="248"/>
        <v>0</v>
      </c>
      <c r="R924">
        <f t="shared" si="249"/>
        <v>0</v>
      </c>
      <c r="S924">
        <f t="shared" si="250"/>
        <v>0</v>
      </c>
      <c r="T924">
        <f t="shared" si="251"/>
        <v>0</v>
      </c>
      <c r="U924">
        <f t="shared" si="246"/>
        <v>0</v>
      </c>
      <c r="V924">
        <f t="shared" si="252"/>
        <v>0</v>
      </c>
      <c r="W924">
        <f>IF(ABS(V924)&gt;0,V924*(C924-A924),0)</f>
        <v>0</v>
      </c>
      <c r="X924">
        <f>SUM($W$34:W924)</f>
        <v>311.11995460000048</v>
      </c>
      <c r="Y924">
        <f>IF(P924="close",X924,0)</f>
        <v>0</v>
      </c>
      <c r="Z924">
        <f t="shared" si="253"/>
        <v>0</v>
      </c>
    </row>
    <row r="925" spans="1:26">
      <c r="A925">
        <v>104.8464692</v>
      </c>
      <c r="B925" s="2">
        <f t="shared" si="254"/>
        <v>-1.0198965383581454E-2</v>
      </c>
      <c r="C925">
        <v>130.1200465</v>
      </c>
      <c r="D925" s="3">
        <f t="shared" si="255"/>
        <v>-2.2928919307222965E-2</v>
      </c>
      <c r="E925" s="3">
        <f t="shared" si="238"/>
        <v>-2.0063937452116543E-2</v>
      </c>
      <c r="F925" s="3">
        <f>STDEV($E$3:E925)</f>
        <v>1.2433299902411413E-2</v>
      </c>
      <c r="G925" s="11">
        <f t="shared" si="244"/>
        <v>-1.6137258499029032</v>
      </c>
      <c r="H925" s="3">
        <f t="shared" si="239"/>
        <v>1.8227044090739328E-4</v>
      </c>
      <c r="I925" s="5">
        <f t="shared" si="240"/>
        <v>0.29878053129970988</v>
      </c>
      <c r="J925" s="6">
        <f t="shared" si="241"/>
        <v>1.2266655451884979E-2</v>
      </c>
      <c r="K925" s="4">
        <f t="shared" si="242"/>
        <v>-2.8649818551064231E-3</v>
      </c>
      <c r="L925">
        <f t="shared" si="245"/>
        <v>-1.6137258499029032</v>
      </c>
      <c r="M925">
        <f>RSQ($D$3:D925,$B$3:B925)</f>
        <v>4.6776286075149755E-2</v>
      </c>
      <c r="N925">
        <v>893</v>
      </c>
      <c r="O925" t="str">
        <f t="shared" si="243"/>
        <v>buyY</v>
      </c>
      <c r="P925" t="str">
        <f t="shared" si="247"/>
        <v/>
      </c>
      <c r="Q925">
        <f t="shared" si="248"/>
        <v>-10</v>
      </c>
      <c r="R925">
        <f t="shared" si="249"/>
        <v>0</v>
      </c>
      <c r="S925">
        <f t="shared" si="250"/>
        <v>10</v>
      </c>
      <c r="T925">
        <f t="shared" si="251"/>
        <v>0</v>
      </c>
      <c r="U925">
        <f t="shared" si="246"/>
        <v>20</v>
      </c>
      <c r="V925">
        <f t="shared" si="252"/>
        <v>-10</v>
      </c>
      <c r="W925">
        <f>IF(ABS(V925)&gt;0,V925*(C925-A925),0)</f>
        <v>-252.73577299999999</v>
      </c>
      <c r="X925">
        <f>SUM($W$34:W925)</f>
        <v>58.384181600000488</v>
      </c>
      <c r="Y925">
        <f>IF(P925="close",X925,0)</f>
        <v>0</v>
      </c>
      <c r="Z925">
        <f t="shared" si="253"/>
        <v>20</v>
      </c>
    </row>
    <row r="926" spans="1:26">
      <c r="A926">
        <v>107.258866</v>
      </c>
      <c r="B926" s="2">
        <f t="shared" si="254"/>
        <v>2.3008851117324952E-2</v>
      </c>
      <c r="C926">
        <v>129.12972769999999</v>
      </c>
      <c r="D926" s="3">
        <f t="shared" si="255"/>
        <v>-7.6108088387442391E-3</v>
      </c>
      <c r="E926" s="3">
        <f t="shared" si="238"/>
        <v>-1.2849072343330346E-2</v>
      </c>
      <c r="F926" s="3">
        <f>STDEV($E$3:E926)</f>
        <v>1.2433748547774189E-2</v>
      </c>
      <c r="G926" s="11">
        <f t="shared" si="244"/>
        <v>-1.0334029431237377</v>
      </c>
      <c r="H926" s="3">
        <f t="shared" si="239"/>
        <v>-1.189865152859308E-4</v>
      </c>
      <c r="I926" s="5">
        <f t="shared" si="240"/>
        <v>0.23283431200257518</v>
      </c>
      <c r="J926" s="6">
        <f t="shared" si="241"/>
        <v>1.2356931744379535E-2</v>
      </c>
      <c r="K926" s="4">
        <f t="shared" si="242"/>
        <v>5.2382635045861072E-3</v>
      </c>
      <c r="L926">
        <f t="shared" si="245"/>
        <v>-1.0334029431237377</v>
      </c>
      <c r="M926">
        <f>RSQ($D$3:D926,$B$3:B926)</f>
        <v>4.6023665315355476E-2</v>
      </c>
      <c r="N926">
        <v>894</v>
      </c>
      <c r="O926" t="str">
        <f t="shared" si="243"/>
        <v/>
      </c>
      <c r="P926" t="str">
        <f t="shared" si="247"/>
        <v>buyhold</v>
      </c>
      <c r="Q926">
        <f t="shared" si="248"/>
        <v>-10</v>
      </c>
      <c r="R926">
        <f t="shared" si="249"/>
        <v>0</v>
      </c>
      <c r="S926">
        <f t="shared" si="250"/>
        <v>10</v>
      </c>
      <c r="T926">
        <f t="shared" si="251"/>
        <v>0</v>
      </c>
      <c r="U926">
        <f t="shared" si="246"/>
        <v>20</v>
      </c>
      <c r="V926">
        <f t="shared" si="252"/>
        <v>0</v>
      </c>
      <c r="W926">
        <f>IF(ABS(V926)&gt;0,V926*(C926-A926),0)</f>
        <v>0</v>
      </c>
      <c r="X926">
        <f>SUM($W$34:W926)</f>
        <v>58.384181600000488</v>
      </c>
      <c r="Y926">
        <f>IF(P926="close",X926,0)</f>
        <v>0</v>
      </c>
      <c r="Z926">
        <f t="shared" si="253"/>
        <v>0</v>
      </c>
    </row>
    <row r="927" spans="1:26">
      <c r="A927">
        <v>106.69205650000001</v>
      </c>
      <c r="B927" s="2">
        <f t="shared" si="254"/>
        <v>-5.2845002109195415E-3</v>
      </c>
      <c r="C927">
        <v>127.98263</v>
      </c>
      <c r="D927" s="3">
        <f t="shared" si="255"/>
        <v>-8.8832968242988815E-3</v>
      </c>
      <c r="E927" s="3">
        <f t="shared" si="238"/>
        <v>-6.0765623237181527E-3</v>
      </c>
      <c r="F927" s="3">
        <f>STDEV($E$3:E927)</f>
        <v>1.2428616448754851E-2</v>
      </c>
      <c r="G927" s="11">
        <f t="shared" si="244"/>
        <v>-0.4889170366446482</v>
      </c>
      <c r="H927" s="3">
        <f t="shared" si="239"/>
        <v>-1.1473180471016802E-3</v>
      </c>
      <c r="I927" s="5">
        <f t="shared" si="240"/>
        <v>0.31401577959068683</v>
      </c>
      <c r="J927" s="6">
        <f t="shared" si="241"/>
        <v>1.2173181137853746E-2</v>
      </c>
      <c r="K927" s="4">
        <f t="shared" si="242"/>
        <v>-2.8067345005807287E-3</v>
      </c>
      <c r="L927">
        <f t="shared" si="245"/>
        <v>-0.4889170366446482</v>
      </c>
      <c r="M927">
        <f>RSQ($D$3:D927,$B$3:B927)</f>
        <v>4.6138367730763963E-2</v>
      </c>
      <c r="N927">
        <v>895</v>
      </c>
      <c r="O927" t="str">
        <f t="shared" si="243"/>
        <v/>
      </c>
      <c r="P927" t="str">
        <f t="shared" si="247"/>
        <v>close</v>
      </c>
      <c r="Q927">
        <f t="shared" si="248"/>
        <v>0</v>
      </c>
      <c r="R927">
        <f t="shared" si="249"/>
        <v>0</v>
      </c>
      <c r="S927">
        <f t="shared" si="250"/>
        <v>0</v>
      </c>
      <c r="T927">
        <f t="shared" si="251"/>
        <v>0</v>
      </c>
      <c r="U927">
        <f t="shared" si="246"/>
        <v>0</v>
      </c>
      <c r="V927">
        <f t="shared" si="252"/>
        <v>10</v>
      </c>
      <c r="W927">
        <f>IF(ABS(V927)&gt;0,V927*(C927-A927),0)</f>
        <v>212.90573499999994</v>
      </c>
      <c r="X927">
        <f>SUM($W$34:W927)</f>
        <v>271.28991660000042</v>
      </c>
      <c r="Y927">
        <f>IF(P927="close",X927,0)</f>
        <v>271.28991660000042</v>
      </c>
      <c r="Z927">
        <f t="shared" si="253"/>
        <v>20</v>
      </c>
    </row>
    <row r="928" spans="1:26">
      <c r="A928">
        <v>109.7466836</v>
      </c>
      <c r="B928" s="2">
        <f t="shared" si="254"/>
        <v>2.863031419775839E-2</v>
      </c>
      <c r="C928">
        <v>129.1325823</v>
      </c>
      <c r="D928" s="3">
        <f t="shared" si="255"/>
        <v>8.985221666408914E-3</v>
      </c>
      <c r="E928" s="3">
        <f t="shared" si="238"/>
        <v>1.8203917040327741E-3</v>
      </c>
      <c r="F928" s="3">
        <f>STDEV($E$3:E928)</f>
        <v>1.2422043983720524E-2</v>
      </c>
      <c r="G928" s="11">
        <f t="shared" si="244"/>
        <v>0.14654526311599397</v>
      </c>
      <c r="H928" s="3">
        <f t="shared" si="239"/>
        <v>-3.0081125821237184E-4</v>
      </c>
      <c r="I928" s="5">
        <f t="shared" si="240"/>
        <v>0.26076001712803537</v>
      </c>
      <c r="J928" s="6">
        <f t="shared" si="241"/>
        <v>1.1494483105231346E-2</v>
      </c>
      <c r="K928" s="4">
        <f t="shared" si="242"/>
        <v>7.1648299623761399E-3</v>
      </c>
      <c r="L928">
        <f t="shared" si="245"/>
        <v>0.14654526311599397</v>
      </c>
      <c r="M928">
        <f>RSQ($D$3:D928,$B$3:B928)</f>
        <v>4.6568876080499852E-2</v>
      </c>
      <c r="N928">
        <v>896</v>
      </c>
      <c r="O928" t="str">
        <f t="shared" si="243"/>
        <v/>
      </c>
      <c r="P928" t="str">
        <f t="shared" si="247"/>
        <v/>
      </c>
      <c r="Q928">
        <f t="shared" si="248"/>
        <v>0</v>
      </c>
      <c r="R928">
        <f t="shared" si="249"/>
        <v>0</v>
      </c>
      <c r="S928">
        <f t="shared" si="250"/>
        <v>0</v>
      </c>
      <c r="T928">
        <f t="shared" si="251"/>
        <v>0</v>
      </c>
      <c r="U928">
        <f t="shared" si="246"/>
        <v>0</v>
      </c>
      <c r="V928">
        <f t="shared" si="252"/>
        <v>0</v>
      </c>
      <c r="W928">
        <f>IF(ABS(V928)&gt;0,V928*(C928-A928),0)</f>
        <v>0</v>
      </c>
      <c r="X928">
        <f>SUM($W$34:W928)</f>
        <v>271.28991660000042</v>
      </c>
      <c r="Y928">
        <f>IF(P928="close",X928,0)</f>
        <v>0</v>
      </c>
      <c r="Z928">
        <f t="shared" si="253"/>
        <v>0</v>
      </c>
    </row>
    <row r="929" spans="1:26">
      <c r="A929">
        <v>107.6837256</v>
      </c>
      <c r="B929" s="2">
        <f t="shared" si="254"/>
        <v>-1.8797451843911527E-2</v>
      </c>
      <c r="C929">
        <v>128.36518860000001</v>
      </c>
      <c r="D929" s="3">
        <f t="shared" si="255"/>
        <v>-5.9426806645683046E-3</v>
      </c>
      <c r="E929" s="3">
        <f t="shared" ref="E929:E992" si="256">D929-K929</f>
        <v>-5.1320367053910368E-4</v>
      </c>
      <c r="F929" s="3">
        <f>STDEV($E$3:E929)</f>
        <v>1.2415345378762351E-2</v>
      </c>
      <c r="G929" s="11">
        <f t="shared" si="244"/>
        <v>-4.1336237928345371E-2</v>
      </c>
      <c r="H929" s="3">
        <f t="shared" ref="H929:H992" si="257">yint(B900:B929,D900:D929)</f>
        <v>-2.5056890195037323E-4</v>
      </c>
      <c r="I929" s="5">
        <f t="shared" ref="I929:I992" si="258">MyReg(B900:B929,D900:D929)</f>
        <v>0.2755111775299624</v>
      </c>
      <c r="J929" s="6">
        <f t="shared" ref="J929:J992" si="259">STDEV(D900:D929)</f>
        <v>1.1555366867777542E-2</v>
      </c>
      <c r="K929" s="4">
        <f t="shared" ref="K929:K992" si="260">H929+B929*I929</f>
        <v>-5.4294769940292009E-3</v>
      </c>
      <c r="L929">
        <f t="shared" si="245"/>
        <v>-4.1336237928345371E-2</v>
      </c>
      <c r="M929">
        <f>RSQ($D$3:D929,$B$3:B929)</f>
        <v>4.678923515185527E-2</v>
      </c>
      <c r="N929">
        <v>897</v>
      </c>
      <c r="O929" t="str">
        <f t="shared" ref="O929:O992" si="261">IF(L929&gt;1.5,"sellY",IF(L929&lt;-1.5,"buyY",""))</f>
        <v/>
      </c>
      <c r="P929" t="str">
        <f t="shared" si="247"/>
        <v/>
      </c>
      <c r="Q929">
        <f t="shared" si="248"/>
        <v>0</v>
      </c>
      <c r="R929">
        <f t="shared" si="249"/>
        <v>0</v>
      </c>
      <c r="S929">
        <f t="shared" si="250"/>
        <v>0</v>
      </c>
      <c r="T929">
        <f t="shared" si="251"/>
        <v>0</v>
      </c>
      <c r="U929">
        <f t="shared" si="246"/>
        <v>0</v>
      </c>
      <c r="V929">
        <f t="shared" si="252"/>
        <v>0</v>
      </c>
      <c r="W929">
        <f>IF(ABS(V929)&gt;0,V929*(C929-A929),0)</f>
        <v>0</v>
      </c>
      <c r="X929">
        <f>SUM($W$34:W929)</f>
        <v>271.28991660000042</v>
      </c>
      <c r="Y929">
        <f>IF(P929="close",X929,0)</f>
        <v>0</v>
      </c>
      <c r="Z929">
        <f t="shared" si="253"/>
        <v>0</v>
      </c>
    </row>
    <row r="930" spans="1:26">
      <c r="A930">
        <v>107.879431</v>
      </c>
      <c r="B930" s="2">
        <f t="shared" si="254"/>
        <v>1.8174092594730419E-3</v>
      </c>
      <c r="C930">
        <v>129.15998970000001</v>
      </c>
      <c r="D930" s="3">
        <f t="shared" si="255"/>
        <v>6.1917183986437948E-3</v>
      </c>
      <c r="E930" s="3">
        <f t="shared" si="256"/>
        <v>5.7275912517181235E-3</v>
      </c>
      <c r="F930" s="3">
        <f>STDEV($E$3:E930)</f>
        <v>1.2410081560327428E-2</v>
      </c>
      <c r="G930" s="11">
        <f t="shared" ref="G930:G993" si="262">E930/F930</f>
        <v>0.46152728520561037</v>
      </c>
      <c r="H930" s="3">
        <f t="shared" si="257"/>
        <v>-3.9934355534846126E-5</v>
      </c>
      <c r="I930" s="5">
        <f t="shared" si="258"/>
        <v>0.27735167510188097</v>
      </c>
      <c r="J930" s="6">
        <f t="shared" si="259"/>
        <v>1.1580222714378603E-2</v>
      </c>
      <c r="K930" s="4">
        <f t="shared" si="260"/>
        <v>4.6412714692567106E-4</v>
      </c>
      <c r="L930">
        <f t="shared" ref="L930:L993" si="263">(D930-K930)/F930</f>
        <v>0.46152728520561037</v>
      </c>
      <c r="M930">
        <f>RSQ($D$3:D930,$B$3:B930)</f>
        <v>4.6807225604513829E-2</v>
      </c>
      <c r="N930">
        <v>898</v>
      </c>
      <c r="O930" t="str">
        <f t="shared" si="261"/>
        <v/>
      </c>
      <c r="P930" t="str">
        <f t="shared" si="247"/>
        <v/>
      </c>
      <c r="Q930">
        <f t="shared" si="248"/>
        <v>0</v>
      </c>
      <c r="R930">
        <f t="shared" si="249"/>
        <v>0</v>
      </c>
      <c r="S930">
        <f t="shared" si="250"/>
        <v>0</v>
      </c>
      <c r="T930">
        <f t="shared" si="251"/>
        <v>0</v>
      </c>
      <c r="U930">
        <f t="shared" ref="U930:U993" si="264">ABS(Q930)+ABS(S930)</f>
        <v>0</v>
      </c>
      <c r="V930">
        <f t="shared" si="252"/>
        <v>0</v>
      </c>
      <c r="W930">
        <f>IF(ABS(V930)&gt;0,V930*(C930-A930),0)</f>
        <v>0</v>
      </c>
      <c r="X930">
        <f>SUM($W$34:W930)</f>
        <v>271.28991660000042</v>
      </c>
      <c r="Y930">
        <f>IF(P930="close",X930,0)</f>
        <v>0</v>
      </c>
      <c r="Z930">
        <f t="shared" si="253"/>
        <v>0</v>
      </c>
    </row>
    <row r="931" spans="1:26">
      <c r="A931">
        <v>105.91970070000001</v>
      </c>
      <c r="B931" s="2">
        <f t="shared" si="254"/>
        <v>-1.8165931001248883E-2</v>
      </c>
      <c r="C931">
        <v>128.66540760000001</v>
      </c>
      <c r="D931" s="3">
        <f t="shared" si="255"/>
        <v>-3.8292206522218568E-3</v>
      </c>
      <c r="E931" s="3">
        <f t="shared" si="256"/>
        <v>1.418946426188495E-3</v>
      </c>
      <c r="F931" s="3">
        <f>STDEV($E$3:E931)</f>
        <v>1.240348241451939E-2</v>
      </c>
      <c r="G931" s="11">
        <f t="shared" si="262"/>
        <v>0.11439903559080238</v>
      </c>
      <c r="H931" s="3">
        <f t="shared" si="257"/>
        <v>-2.1687671139049313E-4</v>
      </c>
      <c r="I931" s="5">
        <f t="shared" si="258"/>
        <v>0.2769629790333325</v>
      </c>
      <c r="J931" s="6">
        <f t="shared" si="259"/>
        <v>1.1557958363236894E-2</v>
      </c>
      <c r="K931" s="4">
        <f t="shared" si="260"/>
        <v>-5.2481670784103518E-3</v>
      </c>
      <c r="L931">
        <f t="shared" si="263"/>
        <v>0.11439903559080238</v>
      </c>
      <c r="M931">
        <f>RSQ($D$3:D931,$B$3:B931)</f>
        <v>4.6914233343551659E-2</v>
      </c>
      <c r="N931">
        <v>899</v>
      </c>
      <c r="O931" t="str">
        <f t="shared" si="261"/>
        <v/>
      </c>
      <c r="P931" t="str">
        <f t="shared" ref="P931:P994" si="265">IF(AND(OR(O930="sellY",P930="sellhold"),L931&gt;0.5),"sellhold",IF(AND(OR(O930="sellY",P930="sellhold"),L931&lt;0.5,O931&lt;&gt;"buyY"),"close",IF(AND(OR(O930="sellY",P930="sellhold"),L931&lt;0.5,O931="buyY"),"close&amp;buy",IF(AND(OR(O930="buyY",P930="buyhold"),L931&lt;-0.5),"buyhold",IF(AND(OR(O930="buyY",P930="buyhold"),L931&gt;-0.5,O931&lt;&gt;"sellY"),"close",IF(AND(OR(O930="buyY",P930="buyhold"),L931&gt;-0.5,O931="sellY"),"close&amp;sell",""))))))</f>
        <v/>
      </c>
      <c r="Q931">
        <f t="shared" ref="Q931:Q994" si="266">IF(O931="sellY",MAX(10+R931,Q930),IF(O931="buyY",MIN(-10+R931,Q930),IF(P931="sellhold",Q930+R931,IF(P931="buyhold",Q930+R931,0))))</f>
        <v>0</v>
      </c>
      <c r="R931">
        <f t="shared" ref="R931:R994" si="267">IF(AND(L931&gt;2.5,Q930&lt;15),10,IF(AND(L931&gt;2,Q930&lt;15),5,IF(AND(L931&lt;-2.5,Q930&gt;-15),-10,IF(AND(L931&lt;-2,Q930&gt;-15),-5,0))))</f>
        <v>0</v>
      </c>
      <c r="S931">
        <f t="shared" ref="S931:S994" si="268">IF(O931="sellY",MIN(-10+T931,S930),IF(O931="buyY",MAX(10+T931,S930),IF(P931="sellhold",S930+T931,IF(P931="buyhold",S930+T931,0))))</f>
        <v>0</v>
      </c>
      <c r="T931">
        <f t="shared" ref="T931:T994" si="269">IF(AND(L931&gt;2.5,Q930&lt;15),-10,IF(AND(L931&gt;2,Q930&lt;15),-5,IF(AND(L931&lt;-2.5,Q930&gt;-15),10,IF(AND(L931&lt;-2,Q930&gt;-15),5,0))))</f>
        <v>0</v>
      </c>
      <c r="U931">
        <f t="shared" si="264"/>
        <v>0</v>
      </c>
      <c r="V931">
        <f t="shared" ref="V931:V994" si="270">Q931-Q930</f>
        <v>0</v>
      </c>
      <c r="W931">
        <f>IF(ABS(V931)&gt;0,V931*(C931-A931),0)</f>
        <v>0</v>
      </c>
      <c r="X931">
        <f>SUM($W$34:W931)</f>
        <v>271.28991660000042</v>
      </c>
      <c r="Y931">
        <f>IF(P931="close",X931,0)</f>
        <v>0</v>
      </c>
      <c r="Z931">
        <f t="shared" si="253"/>
        <v>0</v>
      </c>
    </row>
    <row r="932" spans="1:26">
      <c r="A932">
        <v>105.46411740000001</v>
      </c>
      <c r="B932" s="2">
        <f t="shared" si="254"/>
        <v>-4.3012140044689593E-3</v>
      </c>
      <c r="C932">
        <v>126.3707836</v>
      </c>
      <c r="D932" s="3">
        <f t="shared" si="255"/>
        <v>-1.7834039799832047E-2</v>
      </c>
      <c r="E932" s="3">
        <f t="shared" si="256"/>
        <v>-1.5639870759607787E-2</v>
      </c>
      <c r="F932" s="3">
        <f>STDEV($E$3:E932)</f>
        <v>1.2407391472499167E-2</v>
      </c>
      <c r="G932" s="11">
        <f t="shared" si="262"/>
        <v>-1.2605285159473989</v>
      </c>
      <c r="H932" s="3">
        <f t="shared" si="257"/>
        <v>-9.5487809804675186E-4</v>
      </c>
      <c r="I932" s="5">
        <f t="shared" si="258"/>
        <v>0.28812585025759874</v>
      </c>
      <c r="J932" s="6">
        <f t="shared" si="259"/>
        <v>1.1932954964426343E-2</v>
      </c>
      <c r="K932" s="4">
        <f t="shared" si="260"/>
        <v>-2.1941690402242616E-3</v>
      </c>
      <c r="L932">
        <f t="shared" si="263"/>
        <v>-1.2605285159473989</v>
      </c>
      <c r="M932">
        <f>RSQ($D$3:D932,$B$3:B932)</f>
        <v>4.704994518690328E-2</v>
      </c>
      <c r="N932">
        <v>900</v>
      </c>
      <c r="O932" t="str">
        <f t="shared" si="261"/>
        <v/>
      </c>
      <c r="P932" t="str">
        <f t="shared" si="265"/>
        <v/>
      </c>
      <c r="Q932">
        <f t="shared" si="266"/>
        <v>0</v>
      </c>
      <c r="R932">
        <f t="shared" si="267"/>
        <v>0</v>
      </c>
      <c r="S932">
        <f t="shared" si="268"/>
        <v>0</v>
      </c>
      <c r="T932">
        <f t="shared" si="269"/>
        <v>0</v>
      </c>
      <c r="U932">
        <f t="shared" si="264"/>
        <v>0</v>
      </c>
      <c r="V932">
        <f t="shared" si="270"/>
        <v>0</v>
      </c>
      <c r="W932">
        <f>IF(ABS(V932)&gt;0,V932*(C932-A932),0)</f>
        <v>0</v>
      </c>
      <c r="X932">
        <f>SUM($W$34:W932)</f>
        <v>271.28991660000042</v>
      </c>
      <c r="Y932">
        <f>IF(P932="close",X932,0)</f>
        <v>0</v>
      </c>
      <c r="Z932">
        <f t="shared" ref="Z932:Z995" si="271">ABS(U932-U931)</f>
        <v>0</v>
      </c>
    </row>
    <row r="933" spans="1:26">
      <c r="A933">
        <v>105.58224939999999</v>
      </c>
      <c r="B933" s="2">
        <f t="shared" si="254"/>
        <v>1.1201155702270029E-3</v>
      </c>
      <c r="C933">
        <v>125.46629950000001</v>
      </c>
      <c r="D933" s="3">
        <f t="shared" si="255"/>
        <v>-7.1573830139642393E-3</v>
      </c>
      <c r="E933" s="3">
        <f t="shared" si="256"/>
        <v>-6.4909184730482152E-3</v>
      </c>
      <c r="F933" s="3">
        <f>STDEV($E$3:E933)</f>
        <v>1.2402527060036243E-2</v>
      </c>
      <c r="G933" s="11">
        <f t="shared" si="262"/>
        <v>-0.52335451006298772</v>
      </c>
      <c r="H933" s="3">
        <f t="shared" si="257"/>
        <v>-1.0108395880909424E-3</v>
      </c>
      <c r="I933" s="5">
        <f t="shared" si="258"/>
        <v>0.30744599604586087</v>
      </c>
      <c r="J933" s="6">
        <f t="shared" si="259"/>
        <v>1.1990680479477683E-2</v>
      </c>
      <c r="K933" s="4">
        <f t="shared" si="260"/>
        <v>-6.6646454091602407E-4</v>
      </c>
      <c r="L933">
        <f t="shared" si="263"/>
        <v>-0.52335451006298772</v>
      </c>
      <c r="M933">
        <f>RSQ($D$3:D933,$B$3:B933)</f>
        <v>4.7010452509734506E-2</v>
      </c>
      <c r="N933">
        <v>901</v>
      </c>
      <c r="O933" t="str">
        <f t="shared" si="261"/>
        <v/>
      </c>
      <c r="P933" t="str">
        <f t="shared" si="265"/>
        <v/>
      </c>
      <c r="Q933">
        <f t="shared" si="266"/>
        <v>0</v>
      </c>
      <c r="R933">
        <f t="shared" si="267"/>
        <v>0</v>
      </c>
      <c r="S933">
        <f t="shared" si="268"/>
        <v>0</v>
      </c>
      <c r="T933">
        <f t="shared" si="269"/>
        <v>0</v>
      </c>
      <c r="U933">
        <f t="shared" si="264"/>
        <v>0</v>
      </c>
      <c r="V933">
        <f t="shared" si="270"/>
        <v>0</v>
      </c>
      <c r="W933">
        <f>IF(ABS(V933)&gt;0,V933*(C933-A933),0)</f>
        <v>0</v>
      </c>
      <c r="X933">
        <f>SUM($W$34:W933)</f>
        <v>271.28991660000042</v>
      </c>
      <c r="Y933">
        <f>IF(P933="close",X933,0)</f>
        <v>0</v>
      </c>
      <c r="Z933">
        <f t="shared" si="271"/>
        <v>0</v>
      </c>
    </row>
    <row r="934" spans="1:26">
      <c r="A934">
        <v>107.7483701</v>
      </c>
      <c r="B934" s="2">
        <f t="shared" si="254"/>
        <v>2.0515955213206583E-2</v>
      </c>
      <c r="C934">
        <v>125.1935234</v>
      </c>
      <c r="D934" s="3">
        <f t="shared" si="255"/>
        <v>-2.1740985514600397E-3</v>
      </c>
      <c r="E934" s="3">
        <f t="shared" si="256"/>
        <v>-9.3683872295422747E-3</v>
      </c>
      <c r="F934" s="3">
        <f>STDEV($E$3:E934)</f>
        <v>1.2399632834315538E-2</v>
      </c>
      <c r="G934" s="11">
        <f t="shared" si="262"/>
        <v>-0.75553747072377819</v>
      </c>
      <c r="H934" s="3">
        <f t="shared" si="257"/>
        <v>-4.6187469251240623E-4</v>
      </c>
      <c r="I934" s="5">
        <f t="shared" si="258"/>
        <v>0.37318093605830238</v>
      </c>
      <c r="J934" s="6">
        <f t="shared" si="259"/>
        <v>1.1457946874870209E-2</v>
      </c>
      <c r="K934" s="4">
        <f t="shared" si="260"/>
        <v>7.1942886780822354E-3</v>
      </c>
      <c r="L934">
        <f t="shared" si="263"/>
        <v>-0.75553747072377819</v>
      </c>
      <c r="M934">
        <f>RSQ($D$3:D934,$B$3:B934)</f>
        <v>4.6710339085601869E-2</v>
      </c>
      <c r="N934">
        <v>902</v>
      </c>
      <c r="O934" t="str">
        <f t="shared" si="261"/>
        <v/>
      </c>
      <c r="P934" t="str">
        <f t="shared" si="265"/>
        <v/>
      </c>
      <c r="Q934">
        <f t="shared" si="266"/>
        <v>0</v>
      </c>
      <c r="R934">
        <f t="shared" si="267"/>
        <v>0</v>
      </c>
      <c r="S934">
        <f t="shared" si="268"/>
        <v>0</v>
      </c>
      <c r="T934">
        <f t="shared" si="269"/>
        <v>0</v>
      </c>
      <c r="U934">
        <f t="shared" si="264"/>
        <v>0</v>
      </c>
      <c r="V934">
        <f t="shared" si="270"/>
        <v>0</v>
      </c>
      <c r="W934">
        <f>IF(ABS(V934)&gt;0,V934*(C934-A934),0)</f>
        <v>0</v>
      </c>
      <c r="X934">
        <f>SUM($W$34:W934)</f>
        <v>271.28991660000042</v>
      </c>
      <c r="Y934">
        <f>IF(P934="close",X934,0)</f>
        <v>0</v>
      </c>
      <c r="Z934">
        <f t="shared" si="271"/>
        <v>0</v>
      </c>
    </row>
    <row r="935" spans="1:26">
      <c r="A935">
        <v>107.8096894</v>
      </c>
      <c r="B935" s="2">
        <f t="shared" si="254"/>
        <v>5.6909723964347798E-4</v>
      </c>
      <c r="C935">
        <v>125.3070826</v>
      </c>
      <c r="D935" s="3">
        <f t="shared" si="255"/>
        <v>9.0706928694042502E-4</v>
      </c>
      <c r="E935" s="3">
        <f t="shared" si="256"/>
        <v>9.4056197109787369E-4</v>
      </c>
      <c r="F935" s="3">
        <f>STDEV($E$3:E935)</f>
        <v>1.2393021008387631E-2</v>
      </c>
      <c r="G935" s="11">
        <f t="shared" si="262"/>
        <v>7.5894486942392717E-2</v>
      </c>
      <c r="H935" s="3">
        <f t="shared" si="257"/>
        <v>-2.4469939140709399E-4</v>
      </c>
      <c r="I935" s="5">
        <f t="shared" si="258"/>
        <v>0.37112586836998163</v>
      </c>
      <c r="J935" s="6">
        <f t="shared" si="259"/>
        <v>1.1403376942825356E-2</v>
      </c>
      <c r="K935" s="4">
        <f t="shared" si="260"/>
        <v>-3.3492684157448695E-5</v>
      </c>
      <c r="L935">
        <f t="shared" si="263"/>
        <v>7.5894486942392717E-2</v>
      </c>
      <c r="M935">
        <f>RSQ($D$3:D935,$B$3:B935)</f>
        <v>4.6710902161475207E-2</v>
      </c>
      <c r="N935">
        <v>903</v>
      </c>
      <c r="O935" t="str">
        <f t="shared" si="261"/>
        <v/>
      </c>
      <c r="P935" t="str">
        <f t="shared" si="265"/>
        <v/>
      </c>
      <c r="Q935">
        <f t="shared" si="266"/>
        <v>0</v>
      </c>
      <c r="R935">
        <f t="shared" si="267"/>
        <v>0</v>
      </c>
      <c r="S935">
        <f t="shared" si="268"/>
        <v>0</v>
      </c>
      <c r="T935">
        <f t="shared" si="269"/>
        <v>0</v>
      </c>
      <c r="U935">
        <f t="shared" si="264"/>
        <v>0</v>
      </c>
      <c r="V935">
        <f t="shared" si="270"/>
        <v>0</v>
      </c>
      <c r="W935">
        <f>IF(ABS(V935)&gt;0,V935*(C935-A935),0)</f>
        <v>0</v>
      </c>
      <c r="X935">
        <f>SUM($W$34:W935)</f>
        <v>271.28991660000042</v>
      </c>
      <c r="Y935">
        <f>IF(P935="close",X935,0)</f>
        <v>0</v>
      </c>
      <c r="Z935">
        <f t="shared" si="271"/>
        <v>0</v>
      </c>
    </row>
    <row r="936" spans="1:26">
      <c r="A936">
        <v>108.2575743</v>
      </c>
      <c r="B936" s="2">
        <f t="shared" si="254"/>
        <v>4.1544030271550465E-3</v>
      </c>
      <c r="C936">
        <v>123.4485055</v>
      </c>
      <c r="D936" s="3">
        <f t="shared" si="255"/>
        <v>-1.4832179166862233E-2</v>
      </c>
      <c r="E936" s="3">
        <f t="shared" si="256"/>
        <v>-1.5544408066821266E-2</v>
      </c>
      <c r="F936" s="3">
        <f>STDEV($E$3:E936)</f>
        <v>1.2396755592011791E-2</v>
      </c>
      <c r="G936" s="11">
        <f t="shared" si="262"/>
        <v>-1.253909375840059</v>
      </c>
      <c r="H936" s="3">
        <f t="shared" si="257"/>
        <v>-7.7769488625396149E-4</v>
      </c>
      <c r="I936" s="5">
        <f t="shared" si="258"/>
        <v>0.35863727627632225</v>
      </c>
      <c r="J936" s="6">
        <f t="shared" si="259"/>
        <v>1.1716110757302712E-2</v>
      </c>
      <c r="K936" s="4">
        <f t="shared" si="260"/>
        <v>7.1222889995903251E-4</v>
      </c>
      <c r="L936">
        <f t="shared" si="263"/>
        <v>-1.253909375840059</v>
      </c>
      <c r="M936">
        <f>RSQ($D$3:D936,$B$3:B936)</f>
        <v>4.6456290735910066E-2</v>
      </c>
      <c r="N936">
        <v>904</v>
      </c>
      <c r="O936" t="str">
        <f t="shared" si="261"/>
        <v/>
      </c>
      <c r="P936" t="str">
        <f t="shared" si="265"/>
        <v/>
      </c>
      <c r="Q936">
        <f t="shared" si="266"/>
        <v>0</v>
      </c>
      <c r="R936">
        <f t="shared" si="267"/>
        <v>0</v>
      </c>
      <c r="S936">
        <f t="shared" si="268"/>
        <v>0</v>
      </c>
      <c r="T936">
        <f t="shared" si="269"/>
        <v>0</v>
      </c>
      <c r="U936">
        <f t="shared" si="264"/>
        <v>0</v>
      </c>
      <c r="V936">
        <f t="shared" si="270"/>
        <v>0</v>
      </c>
      <c r="W936">
        <f>IF(ABS(V936)&gt;0,V936*(C936-A936),0)</f>
        <v>0</v>
      </c>
      <c r="X936">
        <f>SUM($W$34:W936)</f>
        <v>271.28991660000042</v>
      </c>
      <c r="Y936">
        <f>IF(P936="close",X936,0)</f>
        <v>0</v>
      </c>
      <c r="Z936">
        <f t="shared" si="271"/>
        <v>0</v>
      </c>
    </row>
    <row r="937" spans="1:26">
      <c r="A937">
        <v>109.8932786</v>
      </c>
      <c r="B937" s="2">
        <f t="shared" si="254"/>
        <v>1.5109375122956181E-2</v>
      </c>
      <c r="C937">
        <v>123.4142839</v>
      </c>
      <c r="D937" s="3">
        <f t="shared" si="255"/>
        <v>-2.7721356254082057E-4</v>
      </c>
      <c r="E937" s="3">
        <f t="shared" si="256"/>
        <v>-4.5814266826676E-3</v>
      </c>
      <c r="F937" s="3">
        <f>STDEV($E$3:E937)</f>
        <v>1.2390998982216354E-2</v>
      </c>
      <c r="G937" s="11">
        <f t="shared" si="262"/>
        <v>-0.36973828254226271</v>
      </c>
      <c r="H937" s="3">
        <f t="shared" si="257"/>
        <v>-6.2448001878278551E-4</v>
      </c>
      <c r="I937" s="5">
        <f t="shared" si="258"/>
        <v>0.32620099102716932</v>
      </c>
      <c r="J937" s="6">
        <f t="shared" si="259"/>
        <v>1.1503310486832135E-2</v>
      </c>
      <c r="K937" s="4">
        <f t="shared" si="260"/>
        <v>4.3042131201267795E-3</v>
      </c>
      <c r="L937">
        <f t="shared" si="263"/>
        <v>-0.36973828254226271</v>
      </c>
      <c r="M937">
        <f>RSQ($D$3:D937,$B$3:B937)</f>
        <v>4.6352721510739284E-2</v>
      </c>
      <c r="N937">
        <v>905</v>
      </c>
      <c r="O937" t="str">
        <f t="shared" si="261"/>
        <v/>
      </c>
      <c r="P937" t="str">
        <f t="shared" si="265"/>
        <v/>
      </c>
      <c r="Q937">
        <f t="shared" si="266"/>
        <v>0</v>
      </c>
      <c r="R937">
        <f t="shared" si="267"/>
        <v>0</v>
      </c>
      <c r="S937">
        <f t="shared" si="268"/>
        <v>0</v>
      </c>
      <c r="T937">
        <f t="shared" si="269"/>
        <v>0</v>
      </c>
      <c r="U937">
        <f t="shared" si="264"/>
        <v>0</v>
      </c>
      <c r="V937">
        <f t="shared" si="270"/>
        <v>0</v>
      </c>
      <c r="W937">
        <f>IF(ABS(V937)&gt;0,V937*(C937-A937),0)</f>
        <v>0</v>
      </c>
      <c r="X937">
        <f>SUM($W$34:W937)</f>
        <v>271.28991660000042</v>
      </c>
      <c r="Y937">
        <f>IF(P937="close",X937,0)</f>
        <v>0</v>
      </c>
      <c r="Z937">
        <f t="shared" si="271"/>
        <v>0</v>
      </c>
    </row>
    <row r="938" spans="1:26">
      <c r="A938">
        <v>109.5421735</v>
      </c>
      <c r="B938" s="2">
        <f t="shared" si="254"/>
        <v>-3.1949642823742093E-3</v>
      </c>
      <c r="C938">
        <v>125.03837230000001</v>
      </c>
      <c r="D938" s="3">
        <f t="shared" si="255"/>
        <v>1.3159646911827239E-2</v>
      </c>
      <c r="E938" s="3">
        <f t="shared" si="256"/>
        <v>1.4737854009104726E-2</v>
      </c>
      <c r="F938" s="3">
        <f>STDEV($E$3:E938)</f>
        <v>1.2393821396217568E-2</v>
      </c>
      <c r="G938" s="11">
        <f t="shared" si="262"/>
        <v>1.1891291263566639</v>
      </c>
      <c r="H938" s="3">
        <f t="shared" si="257"/>
        <v>-5.4883700968146065E-4</v>
      </c>
      <c r="I938" s="5">
        <f t="shared" si="258"/>
        <v>0.3221851628435391</v>
      </c>
      <c r="J938" s="6">
        <f t="shared" si="259"/>
        <v>1.1572217532664162E-2</v>
      </c>
      <c r="K938" s="4">
        <f t="shared" si="260"/>
        <v>-1.5782070972774863E-3</v>
      </c>
      <c r="L938">
        <f t="shared" si="263"/>
        <v>1.1891291263566639</v>
      </c>
      <c r="M938">
        <f>RSQ($D$3:D938,$B$3:B938)</f>
        <v>4.6171824597656196E-2</v>
      </c>
      <c r="N938">
        <v>906</v>
      </c>
      <c r="O938" t="str">
        <f t="shared" si="261"/>
        <v/>
      </c>
      <c r="P938" t="str">
        <f t="shared" si="265"/>
        <v/>
      </c>
      <c r="Q938">
        <f t="shared" si="266"/>
        <v>0</v>
      </c>
      <c r="R938">
        <f t="shared" si="267"/>
        <v>0</v>
      </c>
      <c r="S938">
        <f t="shared" si="268"/>
        <v>0</v>
      </c>
      <c r="T938">
        <f t="shared" si="269"/>
        <v>0</v>
      </c>
      <c r="U938">
        <f t="shared" si="264"/>
        <v>0</v>
      </c>
      <c r="V938">
        <f t="shared" si="270"/>
        <v>0</v>
      </c>
      <c r="W938">
        <f>IF(ABS(V938)&gt;0,V938*(C938-A938),0)</f>
        <v>0</v>
      </c>
      <c r="X938">
        <f>SUM($W$34:W938)</f>
        <v>271.28991660000042</v>
      </c>
      <c r="Y938">
        <f>IF(P938="close",X938,0)</f>
        <v>0</v>
      </c>
      <c r="Z938">
        <f t="shared" si="271"/>
        <v>0</v>
      </c>
    </row>
    <row r="939" spans="1:26">
      <c r="A939">
        <v>109.088195</v>
      </c>
      <c r="B939" s="2">
        <f t="shared" si="254"/>
        <v>-4.1443262032773631E-3</v>
      </c>
      <c r="C939">
        <v>126.2051125</v>
      </c>
      <c r="D939" s="3">
        <f t="shared" si="255"/>
        <v>9.3310571670005057E-3</v>
      </c>
      <c r="E939" s="3">
        <f t="shared" si="256"/>
        <v>1.083758719597476E-2</v>
      </c>
      <c r="F939" s="3">
        <f>STDEV($E$3:E939)</f>
        <v>1.2392305311658898E-2</v>
      </c>
      <c r="G939" s="11">
        <f t="shared" si="262"/>
        <v>0.87454165495572223</v>
      </c>
      <c r="H939" s="3">
        <f t="shared" si="257"/>
        <v>-2.1789802821951625E-4</v>
      </c>
      <c r="I939" s="5">
        <f t="shared" si="258"/>
        <v>0.31093884447022474</v>
      </c>
      <c r="J939" s="6">
        <f t="shared" si="259"/>
        <v>1.1700491457125156E-2</v>
      </c>
      <c r="K939" s="4">
        <f t="shared" si="260"/>
        <v>-1.5065300289742534E-3</v>
      </c>
      <c r="L939">
        <f t="shared" si="263"/>
        <v>0.87454165495572223</v>
      </c>
      <c r="M939">
        <f>RSQ($D$3:D939,$B$3:B939)</f>
        <v>4.6026666853633019E-2</v>
      </c>
      <c r="N939">
        <v>907</v>
      </c>
      <c r="O939" t="str">
        <f t="shared" si="261"/>
        <v/>
      </c>
      <c r="P939" t="str">
        <f t="shared" si="265"/>
        <v/>
      </c>
      <c r="Q939">
        <f t="shared" si="266"/>
        <v>0</v>
      </c>
      <c r="R939">
        <f t="shared" si="267"/>
        <v>0</v>
      </c>
      <c r="S939">
        <f t="shared" si="268"/>
        <v>0</v>
      </c>
      <c r="T939">
        <f t="shared" si="269"/>
        <v>0</v>
      </c>
      <c r="U939">
        <f t="shared" si="264"/>
        <v>0</v>
      </c>
      <c r="V939">
        <f t="shared" si="270"/>
        <v>0</v>
      </c>
      <c r="W939">
        <f>IF(ABS(V939)&gt;0,V939*(C939-A939),0)</f>
        <v>0</v>
      </c>
      <c r="X939">
        <f>SUM($W$34:W939)</f>
        <v>271.28991660000042</v>
      </c>
      <c r="Y939">
        <f>IF(P939="close",X939,0)</f>
        <v>0</v>
      </c>
      <c r="Z939">
        <f t="shared" si="271"/>
        <v>0</v>
      </c>
    </row>
    <row r="940" spans="1:26">
      <c r="A940">
        <v>107.38492890000001</v>
      </c>
      <c r="B940" s="2">
        <f t="shared" si="254"/>
        <v>-1.5613661038208519E-2</v>
      </c>
      <c r="C940">
        <v>126.7116268</v>
      </c>
      <c r="D940" s="3">
        <f t="shared" si="255"/>
        <v>4.0134214055710798E-3</v>
      </c>
      <c r="E940" s="3">
        <f t="shared" si="256"/>
        <v>8.4836779536481798E-3</v>
      </c>
      <c r="F940" s="3">
        <f>STDEV($E$3:E940)</f>
        <v>1.2388816717365086E-2</v>
      </c>
      <c r="G940" s="11">
        <f t="shared" si="262"/>
        <v>0.68478516933395472</v>
      </c>
      <c r="H940" s="3">
        <f t="shared" si="257"/>
        <v>-4.8760152260404716E-4</v>
      </c>
      <c r="I940" s="5">
        <f t="shared" si="258"/>
        <v>0.25507502793400044</v>
      </c>
      <c r="J940" s="6">
        <f t="shared" si="259"/>
        <v>1.1102028873252777E-2</v>
      </c>
      <c r="K940" s="4">
        <f t="shared" si="260"/>
        <v>-4.4702565480770999E-3</v>
      </c>
      <c r="L940">
        <f t="shared" si="263"/>
        <v>0.68478516933395472</v>
      </c>
      <c r="M940">
        <f>RSQ($D$3:D940,$B$3:B940)</f>
        <v>4.5766309239945027E-2</v>
      </c>
      <c r="N940">
        <v>908</v>
      </c>
      <c r="O940" t="str">
        <f t="shared" si="261"/>
        <v/>
      </c>
      <c r="P940" t="str">
        <f t="shared" si="265"/>
        <v/>
      </c>
      <c r="Q940">
        <f t="shared" si="266"/>
        <v>0</v>
      </c>
      <c r="R940">
        <f t="shared" si="267"/>
        <v>0</v>
      </c>
      <c r="S940">
        <f t="shared" si="268"/>
        <v>0</v>
      </c>
      <c r="T940">
        <f t="shared" si="269"/>
        <v>0</v>
      </c>
      <c r="U940">
        <f t="shared" si="264"/>
        <v>0</v>
      </c>
      <c r="V940">
        <f t="shared" si="270"/>
        <v>0</v>
      </c>
      <c r="W940">
        <f>IF(ABS(V940)&gt;0,V940*(C940-A940),0)</f>
        <v>0</v>
      </c>
      <c r="X940">
        <f>SUM($W$34:W940)</f>
        <v>271.28991660000042</v>
      </c>
      <c r="Y940">
        <f>IF(P940="close",X940,0)</f>
        <v>0</v>
      </c>
      <c r="Z940">
        <f t="shared" si="271"/>
        <v>0</v>
      </c>
    </row>
    <row r="941" spans="1:26">
      <c r="A941">
        <v>104.8217331</v>
      </c>
      <c r="B941" s="2">
        <f t="shared" si="254"/>
        <v>-2.3869232174907204E-2</v>
      </c>
      <c r="C941">
        <v>125.51269000000001</v>
      </c>
      <c r="D941" s="3">
        <f t="shared" si="255"/>
        <v>-9.4619320284821604E-3</v>
      </c>
      <c r="E941" s="3">
        <f t="shared" si="256"/>
        <v>-2.9041396500273826E-3</v>
      </c>
      <c r="F941" s="3">
        <f>STDEV($E$3:E941)</f>
        <v>1.2382566281911327E-2</v>
      </c>
      <c r="G941" s="11">
        <f t="shared" si="262"/>
        <v>-0.23453455317011318</v>
      </c>
      <c r="H941" s="3">
        <f t="shared" si="257"/>
        <v>-8.2699002943527485E-4</v>
      </c>
      <c r="I941" s="5">
        <f t="shared" si="258"/>
        <v>0.2400916086041541</v>
      </c>
      <c r="J941" s="6">
        <f t="shared" si="259"/>
        <v>1.0989872327443742E-2</v>
      </c>
      <c r="K941" s="4">
        <f t="shared" si="260"/>
        <v>-6.5577923784547777E-3</v>
      </c>
      <c r="L941">
        <f t="shared" si="263"/>
        <v>-0.23453455317011318</v>
      </c>
      <c r="M941">
        <f>RSQ($D$3:D941,$B$3:B941)</f>
        <v>4.6234990795838371E-2</v>
      </c>
      <c r="N941">
        <v>909</v>
      </c>
      <c r="O941" t="str">
        <f t="shared" si="261"/>
        <v/>
      </c>
      <c r="P941" t="str">
        <f t="shared" si="265"/>
        <v/>
      </c>
      <c r="Q941">
        <f t="shared" si="266"/>
        <v>0</v>
      </c>
      <c r="R941">
        <f t="shared" si="267"/>
        <v>0</v>
      </c>
      <c r="S941">
        <f t="shared" si="268"/>
        <v>0</v>
      </c>
      <c r="T941">
        <f t="shared" si="269"/>
        <v>0</v>
      </c>
      <c r="U941">
        <f t="shared" si="264"/>
        <v>0</v>
      </c>
      <c r="V941">
        <f t="shared" si="270"/>
        <v>0</v>
      </c>
      <c r="W941">
        <f>IF(ABS(V941)&gt;0,V941*(C941-A941),0)</f>
        <v>0</v>
      </c>
      <c r="X941">
        <f>SUM($W$34:W941)</f>
        <v>271.28991660000042</v>
      </c>
      <c r="Y941">
        <f>IF(P941="close",X941,0)</f>
        <v>0</v>
      </c>
      <c r="Z941">
        <f t="shared" si="271"/>
        <v>0</v>
      </c>
    </row>
    <row r="942" spans="1:26">
      <c r="A942">
        <v>106.7838017</v>
      </c>
      <c r="B942" s="2">
        <f t="shared" si="254"/>
        <v>1.8718146914516096E-2</v>
      </c>
      <c r="C942">
        <v>125.5790696</v>
      </c>
      <c r="D942" s="3">
        <f t="shared" si="255"/>
        <v>5.2886763880202509E-4</v>
      </c>
      <c r="E942" s="3">
        <f t="shared" si="256"/>
        <v>-1.4262550937592054E-3</v>
      </c>
      <c r="F942" s="3">
        <f>STDEV($E$3:E942)</f>
        <v>1.23760544322838E-2</v>
      </c>
      <c r="G942" s="11">
        <f t="shared" si="262"/>
        <v>-0.11524311738955509</v>
      </c>
      <c r="H942" s="3">
        <f t="shared" si="257"/>
        <v>-1.6316604569192542E-3</v>
      </c>
      <c r="I942" s="5">
        <f t="shared" si="258"/>
        <v>0.19162063455645287</v>
      </c>
      <c r="J942" s="6">
        <f t="shared" si="259"/>
        <v>1.014396748305612E-2</v>
      </c>
      <c r="K942" s="4">
        <f t="shared" si="260"/>
        <v>1.9551227325612305E-3</v>
      </c>
      <c r="L942">
        <f t="shared" si="263"/>
        <v>-0.11524311738955509</v>
      </c>
      <c r="M942">
        <f>RSQ($D$3:D942,$B$3:B942)</f>
        <v>4.612798384521398E-2</v>
      </c>
      <c r="N942">
        <v>910</v>
      </c>
      <c r="O942" t="str">
        <f t="shared" si="261"/>
        <v/>
      </c>
      <c r="P942" t="str">
        <f t="shared" si="265"/>
        <v/>
      </c>
      <c r="Q942">
        <f t="shared" si="266"/>
        <v>0</v>
      </c>
      <c r="R942">
        <f t="shared" si="267"/>
        <v>0</v>
      </c>
      <c r="S942">
        <f t="shared" si="268"/>
        <v>0</v>
      </c>
      <c r="T942">
        <f t="shared" si="269"/>
        <v>0</v>
      </c>
      <c r="U942">
        <f t="shared" si="264"/>
        <v>0</v>
      </c>
      <c r="V942">
        <f t="shared" si="270"/>
        <v>0</v>
      </c>
      <c r="W942">
        <f>IF(ABS(V942)&gt;0,V942*(C942-A942),0)</f>
        <v>0</v>
      </c>
      <c r="X942">
        <f>SUM($W$34:W942)</f>
        <v>271.28991660000042</v>
      </c>
      <c r="Y942">
        <f>IF(P942="close",X942,0)</f>
        <v>0</v>
      </c>
      <c r="Z942">
        <f t="shared" si="271"/>
        <v>0</v>
      </c>
    </row>
    <row r="943" spans="1:26">
      <c r="A943">
        <v>108.44354420000001</v>
      </c>
      <c r="B943" s="2">
        <f t="shared" si="254"/>
        <v>1.5543017513676021E-2</v>
      </c>
      <c r="C943">
        <v>125.02362239999999</v>
      </c>
      <c r="D943" s="3">
        <f t="shared" si="255"/>
        <v>-4.423087396404817E-3</v>
      </c>
      <c r="E943" s="3">
        <f t="shared" si="256"/>
        <v>-5.078531354289934E-3</v>
      </c>
      <c r="F943" s="3">
        <f>STDEV($E$3:E943)</f>
        <v>1.2370562407741476E-2</v>
      </c>
      <c r="G943" s="11">
        <f t="shared" si="262"/>
        <v>-0.41053358666310902</v>
      </c>
      <c r="H943" s="3">
        <f t="shared" si="257"/>
        <v>-2.3102464057992819E-3</v>
      </c>
      <c r="I943" s="5">
        <f t="shared" si="258"/>
        <v>0.19080531570365544</v>
      </c>
      <c r="J943" s="6">
        <f t="shared" si="259"/>
        <v>9.8210964759721017E-3</v>
      </c>
      <c r="K943" s="4">
        <f t="shared" si="260"/>
        <v>6.5544395788511706E-4</v>
      </c>
      <c r="L943">
        <f t="shared" si="263"/>
        <v>-0.41053358666310902</v>
      </c>
      <c r="M943">
        <f>RSQ($D$3:D943,$B$3:B943)</f>
        <v>4.5825964130112695E-2</v>
      </c>
      <c r="N943">
        <v>911</v>
      </c>
      <c r="O943" t="str">
        <f t="shared" si="261"/>
        <v/>
      </c>
      <c r="P943" t="str">
        <f t="shared" si="265"/>
        <v/>
      </c>
      <c r="Q943">
        <f t="shared" si="266"/>
        <v>0</v>
      </c>
      <c r="R943">
        <f t="shared" si="267"/>
        <v>0</v>
      </c>
      <c r="S943">
        <f t="shared" si="268"/>
        <v>0</v>
      </c>
      <c r="T943">
        <f t="shared" si="269"/>
        <v>0</v>
      </c>
      <c r="U943">
        <f t="shared" si="264"/>
        <v>0</v>
      </c>
      <c r="V943">
        <f t="shared" si="270"/>
        <v>0</v>
      </c>
      <c r="W943">
        <f>IF(ABS(V943)&gt;0,V943*(C943-A943),0)</f>
        <v>0</v>
      </c>
      <c r="X943">
        <f>SUM($W$34:W943)</f>
        <v>271.28991660000042</v>
      </c>
      <c r="Y943">
        <f>IF(P943="close",X943,0)</f>
        <v>0</v>
      </c>
      <c r="Z943">
        <f t="shared" si="271"/>
        <v>0</v>
      </c>
    </row>
    <row r="944" spans="1:26">
      <c r="A944">
        <v>108.4658816</v>
      </c>
      <c r="B944" s="2">
        <f t="shared" si="254"/>
        <v>2.0598183289547854E-4</v>
      </c>
      <c r="C944">
        <v>124.22339839999999</v>
      </c>
      <c r="D944" s="3">
        <f t="shared" si="255"/>
        <v>-6.4005824230541578E-3</v>
      </c>
      <c r="E944" s="3">
        <f t="shared" si="256"/>
        <v>-3.7426664555753626E-3</v>
      </c>
      <c r="F944" s="3">
        <f>STDEV($E$3:E944)</f>
        <v>1.2364576061988691E-2</v>
      </c>
      <c r="G944" s="11">
        <f t="shared" si="262"/>
        <v>-0.30269266304091952</v>
      </c>
      <c r="H944" s="3">
        <f t="shared" si="257"/>
        <v>-2.7053285713818992E-3</v>
      </c>
      <c r="I944" s="5">
        <f t="shared" si="258"/>
        <v>0.23017857078280474</v>
      </c>
      <c r="J944" s="6">
        <f t="shared" si="259"/>
        <v>9.8456921741773267E-3</v>
      </c>
      <c r="K944" s="4">
        <f t="shared" si="260"/>
        <v>-2.6579159674787953E-3</v>
      </c>
      <c r="L944">
        <f t="shared" si="263"/>
        <v>-0.30269266304091952</v>
      </c>
      <c r="M944">
        <f>RSQ($D$3:D944,$B$3:B944)</f>
        <v>4.5811855517974474E-2</v>
      </c>
      <c r="N944">
        <v>912</v>
      </c>
      <c r="O944" t="str">
        <f t="shared" si="261"/>
        <v/>
      </c>
      <c r="P944" t="str">
        <f t="shared" si="265"/>
        <v/>
      </c>
      <c r="Q944">
        <f t="shared" si="266"/>
        <v>0</v>
      </c>
      <c r="R944">
        <f t="shared" si="267"/>
        <v>0</v>
      </c>
      <c r="S944">
        <f t="shared" si="268"/>
        <v>0</v>
      </c>
      <c r="T944">
        <f t="shared" si="269"/>
        <v>0</v>
      </c>
      <c r="U944">
        <f t="shared" si="264"/>
        <v>0</v>
      </c>
      <c r="V944">
        <f t="shared" si="270"/>
        <v>0</v>
      </c>
      <c r="W944">
        <f>IF(ABS(V944)&gt;0,V944*(C944-A944),0)</f>
        <v>0</v>
      </c>
      <c r="X944">
        <f>SUM($W$34:W944)</f>
        <v>271.28991660000042</v>
      </c>
      <c r="Y944">
        <f>IF(P944="close",X944,0)</f>
        <v>0</v>
      </c>
      <c r="Z944">
        <f t="shared" si="271"/>
        <v>0</v>
      </c>
    </row>
    <row r="945" spans="1:26">
      <c r="A945">
        <v>108.2216142</v>
      </c>
      <c r="B945" s="2">
        <f t="shared" si="254"/>
        <v>-2.2520206022093332E-3</v>
      </c>
      <c r="C945">
        <v>124.2737151</v>
      </c>
      <c r="D945" s="3">
        <f t="shared" si="255"/>
        <v>4.0505010044879301E-4</v>
      </c>
      <c r="E945" s="3">
        <f t="shared" si="256"/>
        <v>3.3657485081368165E-3</v>
      </c>
      <c r="F945" s="3">
        <f>STDEV($E$3:E945)</f>
        <v>1.2358510228030048E-2</v>
      </c>
      <c r="G945" s="11">
        <f t="shared" si="262"/>
        <v>0.27234257576637683</v>
      </c>
      <c r="H945" s="3">
        <f t="shared" si="257"/>
        <v>-2.4569793132165718E-3</v>
      </c>
      <c r="I945" s="5">
        <f t="shared" si="258"/>
        <v>0.22367428343119086</v>
      </c>
      <c r="J945" s="6">
        <f t="shared" si="259"/>
        <v>9.8152999316496702E-3</v>
      </c>
      <c r="K945" s="4">
        <f t="shared" si="260"/>
        <v>-2.9606984076880234E-3</v>
      </c>
      <c r="L945">
        <f t="shared" si="263"/>
        <v>0.27234257576637683</v>
      </c>
      <c r="M945">
        <f>RSQ($D$3:D945,$B$3:B945)</f>
        <v>4.5809245151518262E-2</v>
      </c>
      <c r="N945">
        <v>913</v>
      </c>
      <c r="O945" t="str">
        <f t="shared" si="261"/>
        <v/>
      </c>
      <c r="P945" t="str">
        <f t="shared" si="265"/>
        <v/>
      </c>
      <c r="Q945">
        <f t="shared" si="266"/>
        <v>0</v>
      </c>
      <c r="R945">
        <f t="shared" si="267"/>
        <v>0</v>
      </c>
      <c r="S945">
        <f t="shared" si="268"/>
        <v>0</v>
      </c>
      <c r="T945">
        <f t="shared" si="269"/>
        <v>0</v>
      </c>
      <c r="U945">
        <f t="shared" si="264"/>
        <v>0</v>
      </c>
      <c r="V945">
        <f t="shared" si="270"/>
        <v>0</v>
      </c>
      <c r="W945">
        <f>IF(ABS(V945)&gt;0,V945*(C945-A945),0)</f>
        <v>0</v>
      </c>
      <c r="X945">
        <f>SUM($W$34:W945)</f>
        <v>271.28991660000042</v>
      </c>
      <c r="Y945">
        <f>IF(P945="close",X945,0)</f>
        <v>0</v>
      </c>
      <c r="Z945">
        <f t="shared" si="271"/>
        <v>0</v>
      </c>
    </row>
    <row r="946" spans="1:26">
      <c r="A946">
        <v>107.6620558</v>
      </c>
      <c r="B946" s="2">
        <f t="shared" si="254"/>
        <v>-5.1704865440826168E-3</v>
      </c>
      <c r="C946">
        <v>123.2482108</v>
      </c>
      <c r="D946" s="3">
        <f t="shared" si="255"/>
        <v>-8.2519807118891595E-3</v>
      </c>
      <c r="E946" s="3">
        <f t="shared" si="256"/>
        <v>-5.1138296437533417E-3</v>
      </c>
      <c r="F946" s="3">
        <f>STDEV($E$3:E946)</f>
        <v>1.2353059384498537E-2</v>
      </c>
      <c r="G946" s="11">
        <f t="shared" si="262"/>
        <v>-0.41397272405008628</v>
      </c>
      <c r="H946" s="3">
        <f t="shared" si="257"/>
        <v>-2.036818048091916E-3</v>
      </c>
      <c r="I946" s="5">
        <f t="shared" si="258"/>
        <v>0.21300374938685929</v>
      </c>
      <c r="J946" s="6">
        <f t="shared" si="259"/>
        <v>9.2866425498317473E-3</v>
      </c>
      <c r="K946" s="4">
        <f t="shared" si="260"/>
        <v>-3.1381510681358178E-3</v>
      </c>
      <c r="L946">
        <f t="shared" si="263"/>
        <v>-0.41397272405008628</v>
      </c>
      <c r="M946">
        <f>RSQ($D$3:D946,$B$3:B946)</f>
        <v>4.5912046147713437E-2</v>
      </c>
      <c r="N946">
        <v>914</v>
      </c>
      <c r="O946" t="str">
        <f t="shared" si="261"/>
        <v/>
      </c>
      <c r="P946" t="str">
        <f t="shared" si="265"/>
        <v/>
      </c>
      <c r="Q946">
        <f t="shared" si="266"/>
        <v>0</v>
      </c>
      <c r="R946">
        <f t="shared" si="267"/>
        <v>0</v>
      </c>
      <c r="S946">
        <f t="shared" si="268"/>
        <v>0</v>
      </c>
      <c r="T946">
        <f t="shared" si="269"/>
        <v>0</v>
      </c>
      <c r="U946">
        <f t="shared" si="264"/>
        <v>0</v>
      </c>
      <c r="V946">
        <f t="shared" si="270"/>
        <v>0</v>
      </c>
      <c r="W946">
        <f>IF(ABS(V946)&gt;0,V946*(C946-A946),0)</f>
        <v>0</v>
      </c>
      <c r="X946">
        <f>SUM($W$34:W946)</f>
        <v>271.28991660000042</v>
      </c>
      <c r="Y946">
        <f>IF(P946="close",X946,0)</f>
        <v>0</v>
      </c>
      <c r="Z946">
        <f t="shared" si="271"/>
        <v>0</v>
      </c>
    </row>
    <row r="947" spans="1:26">
      <c r="A947">
        <v>109.4949976</v>
      </c>
      <c r="B947" s="2">
        <f t="shared" si="254"/>
        <v>1.7024956344926123E-2</v>
      </c>
      <c r="C947">
        <v>121.84426689999999</v>
      </c>
      <c r="D947" s="3">
        <f t="shared" si="255"/>
        <v>-1.1391190921856382E-2</v>
      </c>
      <c r="E947" s="3">
        <f t="shared" si="256"/>
        <v>-1.1537504249704063E-2</v>
      </c>
      <c r="F947" s="3">
        <f>STDEV($E$3:E947)</f>
        <v>1.235217267657732E-2</v>
      </c>
      <c r="G947" s="11">
        <f t="shared" si="262"/>
        <v>-0.93404654806857879</v>
      </c>
      <c r="H947" s="3">
        <f t="shared" si="257"/>
        <v>-2.5847148082302342E-3</v>
      </c>
      <c r="I947" s="5">
        <f t="shared" si="258"/>
        <v>0.16041322401932812</v>
      </c>
      <c r="J947" s="6">
        <f t="shared" si="259"/>
        <v>9.3301445756326339E-3</v>
      </c>
      <c r="K947" s="4">
        <f t="shared" si="260"/>
        <v>1.4631332784768164E-4</v>
      </c>
      <c r="L947">
        <f t="shared" si="263"/>
        <v>-0.93404654806857879</v>
      </c>
      <c r="M947">
        <f>RSQ($D$3:D947,$B$3:B947)</f>
        <v>4.5200582177564619E-2</v>
      </c>
      <c r="N947">
        <v>915</v>
      </c>
      <c r="O947" t="str">
        <f t="shared" si="261"/>
        <v/>
      </c>
      <c r="P947" t="str">
        <f t="shared" si="265"/>
        <v/>
      </c>
      <c r="Q947">
        <f t="shared" si="266"/>
        <v>0</v>
      </c>
      <c r="R947">
        <f t="shared" si="267"/>
        <v>0</v>
      </c>
      <c r="S947">
        <f t="shared" si="268"/>
        <v>0</v>
      </c>
      <c r="T947">
        <f t="shared" si="269"/>
        <v>0</v>
      </c>
      <c r="U947">
        <f t="shared" si="264"/>
        <v>0</v>
      </c>
      <c r="V947">
        <f t="shared" si="270"/>
        <v>0</v>
      </c>
      <c r="W947">
        <f>IF(ABS(V947)&gt;0,V947*(C947-A947),0)</f>
        <v>0</v>
      </c>
      <c r="X947">
        <f>SUM($W$34:W947)</f>
        <v>271.28991660000042</v>
      </c>
      <c r="Y947">
        <f>IF(P947="close",X947,0)</f>
        <v>0</v>
      </c>
      <c r="Z947">
        <f t="shared" si="271"/>
        <v>0</v>
      </c>
    </row>
    <row r="948" spans="1:26">
      <c r="A948">
        <v>110.11565109999999</v>
      </c>
      <c r="B948" s="2">
        <f t="shared" si="254"/>
        <v>5.6683274451251172E-3</v>
      </c>
      <c r="C948">
        <v>121.6458542</v>
      </c>
      <c r="D948" s="3">
        <f t="shared" si="255"/>
        <v>-1.6284122761625937E-3</v>
      </c>
      <c r="E948" s="3">
        <f t="shared" si="256"/>
        <v>1.0005442027250034E-3</v>
      </c>
      <c r="F948" s="3">
        <f>STDEV($E$3:E948)</f>
        <v>1.2345683377433185E-2</v>
      </c>
      <c r="G948" s="11">
        <f t="shared" si="262"/>
        <v>8.1044051765810671E-2</v>
      </c>
      <c r="H948" s="3">
        <f t="shared" si="257"/>
        <v>-3.2615950666568072E-3</v>
      </c>
      <c r="I948" s="5">
        <f t="shared" si="258"/>
        <v>0.11160939340462642</v>
      </c>
      <c r="J948" s="6">
        <f t="shared" si="259"/>
        <v>8.2177424559893297E-3</v>
      </c>
      <c r="K948" s="4">
        <f t="shared" si="260"/>
        <v>-2.6289564788875971E-3</v>
      </c>
      <c r="L948">
        <f t="shared" si="263"/>
        <v>8.1044051765810671E-2</v>
      </c>
      <c r="M948">
        <f>RSQ($D$3:D948,$B$3:B948)</f>
        <v>4.5158769008672273E-2</v>
      </c>
      <c r="N948">
        <v>916</v>
      </c>
      <c r="O948" t="str">
        <f t="shared" si="261"/>
        <v/>
      </c>
      <c r="P948" t="str">
        <f t="shared" si="265"/>
        <v/>
      </c>
      <c r="Q948">
        <f t="shared" si="266"/>
        <v>0</v>
      </c>
      <c r="R948">
        <f t="shared" si="267"/>
        <v>0</v>
      </c>
      <c r="S948">
        <f t="shared" si="268"/>
        <v>0</v>
      </c>
      <c r="T948">
        <f t="shared" si="269"/>
        <v>0</v>
      </c>
      <c r="U948">
        <f t="shared" si="264"/>
        <v>0</v>
      </c>
      <c r="V948">
        <f t="shared" si="270"/>
        <v>0</v>
      </c>
      <c r="W948">
        <f>IF(ABS(V948)&gt;0,V948*(C948-A948),0)</f>
        <v>0</v>
      </c>
      <c r="X948">
        <f>SUM($W$34:W948)</f>
        <v>271.28991660000042</v>
      </c>
      <c r="Y948">
        <f>IF(P948="close",X948,0)</f>
        <v>0</v>
      </c>
      <c r="Z948">
        <f t="shared" si="271"/>
        <v>0</v>
      </c>
    </row>
    <row r="949" spans="1:26">
      <c r="A949">
        <v>109.7548448</v>
      </c>
      <c r="B949" s="2">
        <f t="shared" si="254"/>
        <v>-3.2766123289080114E-3</v>
      </c>
      <c r="C949">
        <v>121.0358356</v>
      </c>
      <c r="D949" s="3">
        <f t="shared" si="255"/>
        <v>-5.0147093298967818E-3</v>
      </c>
      <c r="E949" s="3">
        <f t="shared" si="256"/>
        <v>-1.3884817545814845E-3</v>
      </c>
      <c r="F949" s="3">
        <f>STDEV($E$3:E949)</f>
        <v>1.2339232320885105E-2</v>
      </c>
      <c r="G949" s="11">
        <f t="shared" si="262"/>
        <v>-0.11252578105944012</v>
      </c>
      <c r="H949" s="3">
        <f t="shared" si="257"/>
        <v>-3.2527903545175704E-3</v>
      </c>
      <c r="I949" s="5">
        <f t="shared" si="258"/>
        <v>0.11397052300116974</v>
      </c>
      <c r="J949" s="6">
        <f t="shared" si="259"/>
        <v>8.2212788718328857E-3</v>
      </c>
      <c r="K949" s="4">
        <f t="shared" si="260"/>
        <v>-3.6262275753152972E-3</v>
      </c>
      <c r="L949">
        <f t="shared" si="263"/>
        <v>-0.11252578105944012</v>
      </c>
      <c r="M949">
        <f>RSQ($D$3:D949,$B$3:B949)</f>
        <v>4.5199916434151381E-2</v>
      </c>
      <c r="N949">
        <v>917</v>
      </c>
      <c r="O949" t="str">
        <f t="shared" si="261"/>
        <v/>
      </c>
      <c r="P949" t="str">
        <f t="shared" si="265"/>
        <v/>
      </c>
      <c r="Q949">
        <f t="shared" si="266"/>
        <v>0</v>
      </c>
      <c r="R949">
        <f t="shared" si="267"/>
        <v>0</v>
      </c>
      <c r="S949">
        <f t="shared" si="268"/>
        <v>0</v>
      </c>
      <c r="T949">
        <f t="shared" si="269"/>
        <v>0</v>
      </c>
      <c r="U949">
        <f t="shared" si="264"/>
        <v>0</v>
      </c>
      <c r="V949">
        <f t="shared" si="270"/>
        <v>0</v>
      </c>
      <c r="W949">
        <f>IF(ABS(V949)&gt;0,V949*(C949-A949),0)</f>
        <v>0</v>
      </c>
      <c r="X949">
        <f>SUM($W$34:W949)</f>
        <v>271.28991660000042</v>
      </c>
      <c r="Y949">
        <f>IF(P949="close",X949,0)</f>
        <v>0</v>
      </c>
      <c r="Z949">
        <f t="shared" si="271"/>
        <v>0</v>
      </c>
    </row>
    <row r="950" spans="1:26">
      <c r="A950">
        <v>110.5141027</v>
      </c>
      <c r="B950" s="2">
        <f t="shared" si="254"/>
        <v>6.9177620485323154E-3</v>
      </c>
      <c r="C950">
        <v>120.7697268</v>
      </c>
      <c r="D950" s="3">
        <f t="shared" si="255"/>
        <v>-2.1985951406939997E-3</v>
      </c>
      <c r="E950" s="3">
        <f t="shared" si="256"/>
        <v>4.1494181055068196E-4</v>
      </c>
      <c r="F950" s="3">
        <f>STDEV($E$3:E950)</f>
        <v>1.2332725271450455E-2</v>
      </c>
      <c r="G950" s="11">
        <f t="shared" si="262"/>
        <v>3.3645589390631142E-2</v>
      </c>
      <c r="H950" s="3">
        <f t="shared" si="257"/>
        <v>-3.4084361811011726E-3</v>
      </c>
      <c r="I950" s="5">
        <f t="shared" si="258"/>
        <v>0.11490699221508176</v>
      </c>
      <c r="J950" s="6">
        <f t="shared" si="259"/>
        <v>8.1724535999516939E-3</v>
      </c>
      <c r="K950" s="4">
        <f t="shared" si="260"/>
        <v>-2.6135369512446816E-3</v>
      </c>
      <c r="L950">
        <f t="shared" si="263"/>
        <v>3.3645589390631142E-2</v>
      </c>
      <c r="M950">
        <f>RSQ($D$3:D950,$B$3:B950)</f>
        <v>4.5134355322560091E-2</v>
      </c>
      <c r="N950">
        <v>918</v>
      </c>
      <c r="O950" t="str">
        <f t="shared" si="261"/>
        <v/>
      </c>
      <c r="P950" t="str">
        <f t="shared" si="265"/>
        <v/>
      </c>
      <c r="Q950">
        <f t="shared" si="266"/>
        <v>0</v>
      </c>
      <c r="R950">
        <f t="shared" si="267"/>
        <v>0</v>
      </c>
      <c r="S950">
        <f t="shared" si="268"/>
        <v>0</v>
      </c>
      <c r="T950">
        <f t="shared" si="269"/>
        <v>0</v>
      </c>
      <c r="U950">
        <f t="shared" si="264"/>
        <v>0</v>
      </c>
      <c r="V950">
        <f t="shared" si="270"/>
        <v>0</v>
      </c>
      <c r="W950">
        <f>IF(ABS(V950)&gt;0,V950*(C950-A950),0)</f>
        <v>0</v>
      </c>
      <c r="X950">
        <f>SUM($W$34:W950)</f>
        <v>271.28991660000042</v>
      </c>
      <c r="Y950">
        <f>IF(P950="close",X950,0)</f>
        <v>0</v>
      </c>
      <c r="Z950">
        <f t="shared" si="271"/>
        <v>0</v>
      </c>
    </row>
    <row r="951" spans="1:26">
      <c r="A951">
        <v>111.5696547</v>
      </c>
      <c r="B951" s="2">
        <f t="shared" si="254"/>
        <v>9.5512877923407853E-3</v>
      </c>
      <c r="C951">
        <v>120.5346907</v>
      </c>
      <c r="D951" s="3">
        <f t="shared" si="255"/>
        <v>-1.9461507964593828E-3</v>
      </c>
      <c r="E951" s="3">
        <f t="shared" si="256"/>
        <v>4.5616691375049783E-4</v>
      </c>
      <c r="F951" s="3">
        <f>STDEV($E$3:E951)</f>
        <v>1.2326230244241407E-2</v>
      </c>
      <c r="G951" s="11">
        <f t="shared" si="262"/>
        <v>3.7007820291496726E-2</v>
      </c>
      <c r="H951" s="3">
        <f t="shared" si="257"/>
        <v>-3.4901165052032583E-3</v>
      </c>
      <c r="I951" s="5">
        <f t="shared" si="258"/>
        <v>0.11389027518003252</v>
      </c>
      <c r="J951" s="6">
        <f t="shared" si="259"/>
        <v>8.1544898768282238E-3</v>
      </c>
      <c r="K951" s="4">
        <f t="shared" si="260"/>
        <v>-2.4023177102098807E-3</v>
      </c>
      <c r="L951">
        <f t="shared" si="263"/>
        <v>3.7007820291496726E-2</v>
      </c>
      <c r="M951">
        <f>RSQ($D$3:D951,$B$3:B951)</f>
        <v>4.5043211469483549E-2</v>
      </c>
      <c r="N951">
        <v>919</v>
      </c>
      <c r="O951" t="str">
        <f t="shared" si="261"/>
        <v/>
      </c>
      <c r="P951" t="str">
        <f t="shared" si="265"/>
        <v/>
      </c>
      <c r="Q951">
        <f t="shared" si="266"/>
        <v>0</v>
      </c>
      <c r="R951">
        <f t="shared" si="267"/>
        <v>0</v>
      </c>
      <c r="S951">
        <f t="shared" si="268"/>
        <v>0</v>
      </c>
      <c r="T951">
        <f t="shared" si="269"/>
        <v>0</v>
      </c>
      <c r="U951">
        <f t="shared" si="264"/>
        <v>0</v>
      </c>
      <c r="V951">
        <f t="shared" si="270"/>
        <v>0</v>
      </c>
      <c r="W951">
        <f>IF(ABS(V951)&gt;0,V951*(C951-A951),0)</f>
        <v>0</v>
      </c>
      <c r="X951">
        <f>SUM($W$34:W951)</f>
        <v>271.28991660000042</v>
      </c>
      <c r="Y951">
        <f>IF(P951="close",X951,0)</f>
        <v>0</v>
      </c>
      <c r="Z951">
        <f t="shared" si="271"/>
        <v>0</v>
      </c>
    </row>
    <row r="952" spans="1:26">
      <c r="A952">
        <v>109.44957460000001</v>
      </c>
      <c r="B952" s="2">
        <f t="shared" si="254"/>
        <v>-1.9002300452579921E-2</v>
      </c>
      <c r="C952">
        <v>120.0705316</v>
      </c>
      <c r="D952" s="3">
        <f t="shared" si="255"/>
        <v>-3.8508341233915275E-3</v>
      </c>
      <c r="E952" s="3">
        <f t="shared" si="256"/>
        <v>2.2913500818579065E-3</v>
      </c>
      <c r="F952" s="3">
        <f>STDEV($E$3:E952)</f>
        <v>1.2319969852439562E-2</v>
      </c>
      <c r="G952" s="11">
        <f t="shared" si="262"/>
        <v>0.18598666306023309</v>
      </c>
      <c r="H952" s="3">
        <f t="shared" si="257"/>
        <v>-3.8887518873496623E-3</v>
      </c>
      <c r="I952" s="5">
        <f t="shared" si="258"/>
        <v>0.11858734280742446</v>
      </c>
      <c r="J952" s="6">
        <f t="shared" si="259"/>
        <v>7.7688882908871102E-3</v>
      </c>
      <c r="K952" s="4">
        <f t="shared" si="260"/>
        <v>-6.142184205249434E-3</v>
      </c>
      <c r="L952">
        <f t="shared" si="263"/>
        <v>0.18598666306023309</v>
      </c>
      <c r="M952">
        <f>RSQ($D$3:D952,$B$3:B952)</f>
        <v>4.5146242174075972E-2</v>
      </c>
      <c r="N952">
        <v>920</v>
      </c>
      <c r="O952" t="str">
        <f t="shared" si="261"/>
        <v/>
      </c>
      <c r="P952" t="str">
        <f t="shared" si="265"/>
        <v/>
      </c>
      <c r="Q952">
        <f t="shared" si="266"/>
        <v>0</v>
      </c>
      <c r="R952">
        <f t="shared" si="267"/>
        <v>0</v>
      </c>
      <c r="S952">
        <f t="shared" si="268"/>
        <v>0</v>
      </c>
      <c r="T952">
        <f t="shared" si="269"/>
        <v>0</v>
      </c>
      <c r="U952">
        <f t="shared" si="264"/>
        <v>0</v>
      </c>
      <c r="V952">
        <f t="shared" si="270"/>
        <v>0</v>
      </c>
      <c r="W952">
        <f>IF(ABS(V952)&gt;0,V952*(C952-A952),0)</f>
        <v>0</v>
      </c>
      <c r="X952">
        <f>SUM($W$34:W952)</f>
        <v>271.28991660000042</v>
      </c>
      <c r="Y952">
        <f>IF(P952="close",X952,0)</f>
        <v>0</v>
      </c>
      <c r="Z952">
        <f t="shared" si="271"/>
        <v>0</v>
      </c>
    </row>
    <row r="953" spans="1:26">
      <c r="A953">
        <v>111.3060567</v>
      </c>
      <c r="B953" s="2">
        <f t="shared" si="254"/>
        <v>1.6961985524245188E-2</v>
      </c>
      <c r="C953">
        <v>119.23528930000001</v>
      </c>
      <c r="D953" s="3">
        <f t="shared" si="255"/>
        <v>-6.9562638631641589E-3</v>
      </c>
      <c r="E953" s="3">
        <f t="shared" si="256"/>
        <v>-4.67259591060298E-3</v>
      </c>
      <c r="F953" s="3">
        <f>STDEV($E$3:E953)</f>
        <v>1.2314394421104229E-2</v>
      </c>
      <c r="G953" s="11">
        <f t="shared" si="262"/>
        <v>-0.37944179395416744</v>
      </c>
      <c r="H953" s="3">
        <f t="shared" si="257"/>
        <v>-4.0611604511779338E-3</v>
      </c>
      <c r="I953" s="5">
        <f t="shared" si="258"/>
        <v>0.10479271404140958</v>
      </c>
      <c r="J953" s="6">
        <f t="shared" si="259"/>
        <v>7.7896793434753349E-3</v>
      </c>
      <c r="K953" s="4">
        <f t="shared" si="260"/>
        <v>-2.2836679525611789E-3</v>
      </c>
      <c r="L953">
        <f t="shared" si="263"/>
        <v>-0.37944179395416744</v>
      </c>
      <c r="M953">
        <f>RSQ($D$3:D953,$B$3:B953)</f>
        <v>4.4687652423378618E-2</v>
      </c>
      <c r="N953">
        <v>921</v>
      </c>
      <c r="O953" t="str">
        <f t="shared" si="261"/>
        <v/>
      </c>
      <c r="P953" t="str">
        <f t="shared" si="265"/>
        <v/>
      </c>
      <c r="Q953">
        <f t="shared" si="266"/>
        <v>0</v>
      </c>
      <c r="R953">
        <f t="shared" si="267"/>
        <v>0</v>
      </c>
      <c r="S953">
        <f t="shared" si="268"/>
        <v>0</v>
      </c>
      <c r="T953">
        <f t="shared" si="269"/>
        <v>0</v>
      </c>
      <c r="U953">
        <f t="shared" si="264"/>
        <v>0</v>
      </c>
      <c r="V953">
        <f t="shared" si="270"/>
        <v>0</v>
      </c>
      <c r="W953">
        <f>IF(ABS(V953)&gt;0,V953*(C953-A953),0)</f>
        <v>0</v>
      </c>
      <c r="X953">
        <f>SUM($W$34:W953)</f>
        <v>271.28991660000042</v>
      </c>
      <c r="Y953">
        <f>IF(P953="close",X953,0)</f>
        <v>0</v>
      </c>
      <c r="Z953">
        <f t="shared" si="271"/>
        <v>0</v>
      </c>
    </row>
    <row r="954" spans="1:26">
      <c r="A954">
        <v>112.87794510000001</v>
      </c>
      <c r="B954" s="2">
        <f t="shared" si="254"/>
        <v>1.4122218023019819E-2</v>
      </c>
      <c r="C954">
        <v>119.98086549999999</v>
      </c>
      <c r="D954" s="3">
        <f t="shared" si="255"/>
        <v>6.2529826897479409E-3</v>
      </c>
      <c r="E954" s="3">
        <f t="shared" si="256"/>
        <v>8.3282737132072699E-3</v>
      </c>
      <c r="F954" s="3">
        <f>STDEV($E$3:E954)</f>
        <v>1.2310920218981107E-2</v>
      </c>
      <c r="G954" s="11">
        <f t="shared" si="262"/>
        <v>0.67649481639614961</v>
      </c>
      <c r="H954" s="3">
        <f t="shared" si="257"/>
        <v>-3.6942247769498312E-3</v>
      </c>
      <c r="I954" s="5">
        <f t="shared" si="258"/>
        <v>0.11463735730829043</v>
      </c>
      <c r="J954" s="6">
        <f t="shared" si="259"/>
        <v>7.9542587333357746E-3</v>
      </c>
      <c r="K954" s="4">
        <f t="shared" si="260"/>
        <v>-2.075291023459329E-3</v>
      </c>
      <c r="L954">
        <f t="shared" si="263"/>
        <v>0.67649481639614961</v>
      </c>
      <c r="M954">
        <f>RSQ($D$3:D954,$B$3:B954)</f>
        <v>4.485430886803031E-2</v>
      </c>
      <c r="N954">
        <v>922</v>
      </c>
      <c r="O954" t="str">
        <f t="shared" si="261"/>
        <v/>
      </c>
      <c r="P954" t="str">
        <f t="shared" si="265"/>
        <v/>
      </c>
      <c r="Q954">
        <f t="shared" si="266"/>
        <v>0</v>
      </c>
      <c r="R954">
        <f t="shared" si="267"/>
        <v>0</v>
      </c>
      <c r="S954">
        <f t="shared" si="268"/>
        <v>0</v>
      </c>
      <c r="T954">
        <f t="shared" si="269"/>
        <v>0</v>
      </c>
      <c r="U954">
        <f t="shared" si="264"/>
        <v>0</v>
      </c>
      <c r="V954">
        <f t="shared" si="270"/>
        <v>0</v>
      </c>
      <c r="W954">
        <f>IF(ABS(V954)&gt;0,V954*(C954-A954),0)</f>
        <v>0</v>
      </c>
      <c r="X954">
        <f>SUM($W$34:W954)</f>
        <v>271.28991660000042</v>
      </c>
      <c r="Y954">
        <f>IF(P954="close",X954,0)</f>
        <v>0</v>
      </c>
      <c r="Z954">
        <f t="shared" si="271"/>
        <v>0</v>
      </c>
    </row>
    <row r="955" spans="1:26">
      <c r="A955">
        <v>111.73870410000001</v>
      </c>
      <c r="B955" s="2">
        <f t="shared" si="254"/>
        <v>-1.0092680186468051E-2</v>
      </c>
      <c r="C955">
        <v>120.94307259999999</v>
      </c>
      <c r="D955" s="3">
        <f t="shared" si="255"/>
        <v>8.0196712699993032E-3</v>
      </c>
      <c r="E955" s="3">
        <f t="shared" si="256"/>
        <v>1.0981600332748887E-2</v>
      </c>
      <c r="F955" s="3">
        <f>STDEV($E$3:E955)</f>
        <v>1.2309641479312248E-2</v>
      </c>
      <c r="G955" s="11">
        <f t="shared" si="262"/>
        <v>0.89211374280922118</v>
      </c>
      <c r="H955" s="3">
        <f t="shared" si="257"/>
        <v>-2.5085380340841893E-3</v>
      </c>
      <c r="I955" s="5">
        <f t="shared" si="258"/>
        <v>4.4922757908576874E-2</v>
      </c>
      <c r="J955" s="6">
        <f t="shared" si="259"/>
        <v>7.3213290282231969E-3</v>
      </c>
      <c r="K955" s="4">
        <f t="shared" si="260"/>
        <v>-2.961929062749584E-3</v>
      </c>
      <c r="L955">
        <f t="shared" si="263"/>
        <v>0.89211374280922118</v>
      </c>
      <c r="M955">
        <f>RSQ($D$3:D955,$B$3:B955)</f>
        <v>4.4573308592080474E-2</v>
      </c>
      <c r="N955">
        <v>923</v>
      </c>
      <c r="O955" t="str">
        <f t="shared" si="261"/>
        <v/>
      </c>
      <c r="P955" t="str">
        <f t="shared" si="265"/>
        <v/>
      </c>
      <c r="Q955">
        <f t="shared" si="266"/>
        <v>0</v>
      </c>
      <c r="R955">
        <f t="shared" si="267"/>
        <v>0</v>
      </c>
      <c r="S955">
        <f t="shared" si="268"/>
        <v>0</v>
      </c>
      <c r="T955">
        <f t="shared" si="269"/>
        <v>0</v>
      </c>
      <c r="U955">
        <f t="shared" si="264"/>
        <v>0</v>
      </c>
      <c r="V955">
        <f t="shared" si="270"/>
        <v>0</v>
      </c>
      <c r="W955">
        <f>IF(ABS(V955)&gt;0,V955*(C955-A955),0)</f>
        <v>0</v>
      </c>
      <c r="X955">
        <f>SUM($W$34:W955)</f>
        <v>271.28991660000042</v>
      </c>
      <c r="Y955">
        <f>IF(P955="close",X955,0)</f>
        <v>0</v>
      </c>
      <c r="Z955">
        <f t="shared" si="271"/>
        <v>0</v>
      </c>
    </row>
    <row r="956" spans="1:26">
      <c r="A956">
        <v>111.8089715</v>
      </c>
      <c r="B956" s="2">
        <f t="shared" si="254"/>
        <v>6.2885461726051688E-4</v>
      </c>
      <c r="C956">
        <v>120.42573179999999</v>
      </c>
      <c r="D956" s="3">
        <f t="shared" si="255"/>
        <v>-4.2775562822934231E-3</v>
      </c>
      <c r="E956" s="3">
        <f t="shared" si="256"/>
        <v>-1.919598470565013E-3</v>
      </c>
      <c r="F956" s="3">
        <f>STDEV($E$3:E956)</f>
        <v>1.2303332039263952E-2</v>
      </c>
      <c r="G956" s="11">
        <f t="shared" si="262"/>
        <v>-0.1560226501600499</v>
      </c>
      <c r="H956" s="3">
        <f t="shared" si="257"/>
        <v>-2.4028764949171784E-3</v>
      </c>
      <c r="I956" s="5">
        <f t="shared" si="258"/>
        <v>7.1429360548306023E-2</v>
      </c>
      <c r="J956" s="6">
        <f t="shared" si="259"/>
        <v>7.2647382374202681E-3</v>
      </c>
      <c r="K956" s="4">
        <f t="shared" si="260"/>
        <v>-2.3579578117284101E-3</v>
      </c>
      <c r="L956">
        <f t="shared" si="263"/>
        <v>-0.1560226501600499</v>
      </c>
      <c r="M956">
        <f>RSQ($D$3:D956,$B$3:B956)</f>
        <v>4.4561599336342898E-2</v>
      </c>
      <c r="N956">
        <v>924</v>
      </c>
      <c r="O956" t="str">
        <f t="shared" si="261"/>
        <v/>
      </c>
      <c r="P956" t="str">
        <f t="shared" si="265"/>
        <v/>
      </c>
      <c r="Q956">
        <f t="shared" si="266"/>
        <v>0</v>
      </c>
      <c r="R956">
        <f t="shared" si="267"/>
        <v>0</v>
      </c>
      <c r="S956">
        <f t="shared" si="268"/>
        <v>0</v>
      </c>
      <c r="T956">
        <f t="shared" si="269"/>
        <v>0</v>
      </c>
      <c r="U956">
        <f t="shared" si="264"/>
        <v>0</v>
      </c>
      <c r="V956">
        <f t="shared" si="270"/>
        <v>0</v>
      </c>
      <c r="W956">
        <f>IF(ABS(V956)&gt;0,V956*(C956-A956),0)</f>
        <v>0</v>
      </c>
      <c r="X956">
        <f>SUM($W$34:W956)</f>
        <v>271.28991660000042</v>
      </c>
      <c r="Y956">
        <f>IF(P956="close",X956,0)</f>
        <v>0</v>
      </c>
      <c r="Z956">
        <f t="shared" si="271"/>
        <v>0</v>
      </c>
    </row>
    <row r="957" spans="1:26">
      <c r="A957">
        <v>113.07177059999999</v>
      </c>
      <c r="B957" s="2">
        <f t="shared" si="254"/>
        <v>1.1294255577693023E-2</v>
      </c>
      <c r="C957">
        <v>118.48195440000001</v>
      </c>
      <c r="D957" s="3">
        <f t="shared" si="255"/>
        <v>-1.6140880947505171E-2</v>
      </c>
      <c r="E957" s="3">
        <f t="shared" si="256"/>
        <v>-1.3936131453818223E-2</v>
      </c>
      <c r="F957" s="3">
        <f>STDEV($E$3:E957)</f>
        <v>1.2305099532936367E-2</v>
      </c>
      <c r="G957" s="11">
        <f t="shared" si="262"/>
        <v>-1.1325492667910704</v>
      </c>
      <c r="H957" s="3">
        <f t="shared" si="257"/>
        <v>-2.6128944743568209E-3</v>
      </c>
      <c r="I957" s="5">
        <f t="shared" si="258"/>
        <v>3.6137395498291043E-2</v>
      </c>
      <c r="J957" s="6">
        <f t="shared" si="259"/>
        <v>7.6044934357778586E-3</v>
      </c>
      <c r="K957" s="4">
        <f t="shared" si="260"/>
        <v>-2.2047494936869487E-3</v>
      </c>
      <c r="L957">
        <f t="shared" si="263"/>
        <v>-1.1325492667910704</v>
      </c>
      <c r="M957">
        <f>RSQ($D$3:D957,$B$3:B957)</f>
        <v>4.3924805434803475E-2</v>
      </c>
      <c r="N957">
        <v>925</v>
      </c>
      <c r="O957" t="str">
        <f t="shared" si="261"/>
        <v/>
      </c>
      <c r="P957" t="str">
        <f t="shared" si="265"/>
        <v/>
      </c>
      <c r="Q957">
        <f t="shared" si="266"/>
        <v>0</v>
      </c>
      <c r="R957">
        <f t="shared" si="267"/>
        <v>0</v>
      </c>
      <c r="S957">
        <f t="shared" si="268"/>
        <v>0</v>
      </c>
      <c r="T957">
        <f t="shared" si="269"/>
        <v>0</v>
      </c>
      <c r="U957">
        <f t="shared" si="264"/>
        <v>0</v>
      </c>
      <c r="V957">
        <f t="shared" si="270"/>
        <v>0</v>
      </c>
      <c r="W957">
        <f>IF(ABS(V957)&gt;0,V957*(C957-A957),0)</f>
        <v>0</v>
      </c>
      <c r="X957">
        <f>SUM($W$34:W957)</f>
        <v>271.28991660000042</v>
      </c>
      <c r="Y957">
        <f>IF(P957="close",X957,0)</f>
        <v>0</v>
      </c>
      <c r="Z957">
        <f t="shared" si="271"/>
        <v>0</v>
      </c>
    </row>
    <row r="958" spans="1:26">
      <c r="A958">
        <v>112.7440883</v>
      </c>
      <c r="B958" s="2">
        <f t="shared" si="254"/>
        <v>-2.898002731019339E-3</v>
      </c>
      <c r="C958">
        <v>118.5193644</v>
      </c>
      <c r="D958" s="3">
        <f t="shared" si="255"/>
        <v>3.1574428519043883E-4</v>
      </c>
      <c r="E958" s="3">
        <f t="shared" si="256"/>
        <v>3.0151329070427051E-3</v>
      </c>
      <c r="F958" s="3">
        <f>STDEV($E$3:E958)</f>
        <v>1.229905641702502E-2</v>
      </c>
      <c r="G958" s="11">
        <f t="shared" si="262"/>
        <v>0.24515156324260737</v>
      </c>
      <c r="H958" s="3">
        <f t="shared" si="257"/>
        <v>-2.7963039060506711E-3</v>
      </c>
      <c r="I958" s="5">
        <f t="shared" si="258"/>
        <v>-3.3442095537403377E-2</v>
      </c>
      <c r="J958" s="6">
        <f t="shared" si="259"/>
        <v>7.3104644129542264E-3</v>
      </c>
      <c r="K958" s="4">
        <f t="shared" si="260"/>
        <v>-2.6993886218522663E-3</v>
      </c>
      <c r="L958">
        <f t="shared" si="263"/>
        <v>0.24515156324260737</v>
      </c>
      <c r="M958">
        <f>RSQ($D$3:D958,$B$3:B958)</f>
        <v>4.3921240760708462E-2</v>
      </c>
      <c r="N958">
        <v>926</v>
      </c>
      <c r="O958" t="str">
        <f t="shared" si="261"/>
        <v/>
      </c>
      <c r="P958" t="str">
        <f t="shared" si="265"/>
        <v/>
      </c>
      <c r="Q958">
        <f t="shared" si="266"/>
        <v>0</v>
      </c>
      <c r="R958">
        <f t="shared" si="267"/>
        <v>0</v>
      </c>
      <c r="S958">
        <f t="shared" si="268"/>
        <v>0</v>
      </c>
      <c r="T958">
        <f t="shared" si="269"/>
        <v>0</v>
      </c>
      <c r="U958">
        <f t="shared" si="264"/>
        <v>0</v>
      </c>
      <c r="V958">
        <f t="shared" si="270"/>
        <v>0</v>
      </c>
      <c r="W958">
        <f>IF(ABS(V958)&gt;0,V958*(C958-A958),0)</f>
        <v>0</v>
      </c>
      <c r="X958">
        <f>SUM($W$34:W958)</f>
        <v>271.28991660000042</v>
      </c>
      <c r="Y958">
        <f>IF(P958="close",X958,0)</f>
        <v>0</v>
      </c>
      <c r="Z958">
        <f t="shared" si="271"/>
        <v>0</v>
      </c>
    </row>
    <row r="959" spans="1:26">
      <c r="A959">
        <v>112.41914370000001</v>
      </c>
      <c r="B959" s="2">
        <f t="shared" si="254"/>
        <v>-2.8821431340626215E-3</v>
      </c>
      <c r="C959">
        <v>116.6474228</v>
      </c>
      <c r="D959" s="3">
        <f t="shared" si="255"/>
        <v>-1.5794394523431982E-2</v>
      </c>
      <c r="E959" s="3">
        <f t="shared" si="256"/>
        <v>-1.2804982644608057E-2</v>
      </c>
      <c r="F959" s="3">
        <f>STDEV($E$3:E959)</f>
        <v>1.2299532159195912E-2</v>
      </c>
      <c r="G959" s="11">
        <f t="shared" si="262"/>
        <v>-1.0410950984858589</v>
      </c>
      <c r="H959" s="3">
        <f t="shared" si="257"/>
        <v>-3.099704956466269E-3</v>
      </c>
      <c r="I959" s="5">
        <f t="shared" si="258"/>
        <v>-3.8267730821153666E-2</v>
      </c>
      <c r="J959" s="6">
        <f t="shared" si="259"/>
        <v>7.6677091479139944E-3</v>
      </c>
      <c r="K959" s="4">
        <f t="shared" si="260"/>
        <v>-2.9894118788239246E-3</v>
      </c>
      <c r="L959">
        <f t="shared" si="263"/>
        <v>-1.0410950984858589</v>
      </c>
      <c r="M959">
        <f>RSQ($D$3:D959,$B$3:B959)</f>
        <v>4.3987302379573906E-2</v>
      </c>
      <c r="N959">
        <v>927</v>
      </c>
      <c r="O959" t="str">
        <f t="shared" si="261"/>
        <v/>
      </c>
      <c r="P959" t="str">
        <f t="shared" si="265"/>
        <v/>
      </c>
      <c r="Q959">
        <f t="shared" si="266"/>
        <v>0</v>
      </c>
      <c r="R959">
        <f t="shared" si="267"/>
        <v>0</v>
      </c>
      <c r="S959">
        <f t="shared" si="268"/>
        <v>0</v>
      </c>
      <c r="T959">
        <f t="shared" si="269"/>
        <v>0</v>
      </c>
      <c r="U959">
        <f t="shared" si="264"/>
        <v>0</v>
      </c>
      <c r="V959">
        <f t="shared" si="270"/>
        <v>0</v>
      </c>
      <c r="W959">
        <f>IF(ABS(V959)&gt;0,V959*(C959-A959),0)</f>
        <v>0</v>
      </c>
      <c r="X959">
        <f>SUM($W$34:W959)</f>
        <v>271.28991660000042</v>
      </c>
      <c r="Y959">
        <f>IF(P959="close",X959,0)</f>
        <v>0</v>
      </c>
      <c r="Z959">
        <f t="shared" si="271"/>
        <v>0</v>
      </c>
    </row>
    <row r="960" spans="1:26">
      <c r="A960">
        <v>113.6224303</v>
      </c>
      <c r="B960" s="2">
        <f t="shared" si="254"/>
        <v>1.0703573789986076E-2</v>
      </c>
      <c r="C960">
        <v>115.0955991</v>
      </c>
      <c r="D960" s="3">
        <f t="shared" si="255"/>
        <v>-1.3303540384777364E-2</v>
      </c>
      <c r="E960" s="3">
        <f t="shared" si="256"/>
        <v>-8.9642702444404677E-3</v>
      </c>
      <c r="F960" s="3">
        <f>STDEV($E$3:E960)</f>
        <v>1.2296465684511964E-2</v>
      </c>
      <c r="G960" s="11">
        <f t="shared" si="262"/>
        <v>-0.72901193517186247</v>
      </c>
      <c r="H960" s="3">
        <f t="shared" si="257"/>
        <v>-3.6995524819357544E-3</v>
      </c>
      <c r="I960" s="5">
        <f t="shared" si="258"/>
        <v>-5.9766735013275743E-2</v>
      </c>
      <c r="J960" s="6">
        <f t="shared" si="259"/>
        <v>7.6741773345791889E-3</v>
      </c>
      <c r="K960" s="4">
        <f t="shared" si="260"/>
        <v>-4.3392701403368959E-3</v>
      </c>
      <c r="L960">
        <f t="shared" si="263"/>
        <v>-0.72901193517186247</v>
      </c>
      <c r="M960">
        <f>RSQ($D$3:D960,$B$3:B960)</f>
        <v>4.3497359893685285E-2</v>
      </c>
      <c r="N960">
        <v>928</v>
      </c>
      <c r="O960" t="str">
        <f t="shared" si="261"/>
        <v/>
      </c>
      <c r="P960" t="str">
        <f t="shared" si="265"/>
        <v/>
      </c>
      <c r="Q960">
        <f t="shared" si="266"/>
        <v>0</v>
      </c>
      <c r="R960">
        <f t="shared" si="267"/>
        <v>0</v>
      </c>
      <c r="S960">
        <f t="shared" si="268"/>
        <v>0</v>
      </c>
      <c r="T960">
        <f t="shared" si="269"/>
        <v>0</v>
      </c>
      <c r="U960">
        <f t="shared" si="264"/>
        <v>0</v>
      </c>
      <c r="V960">
        <f t="shared" si="270"/>
        <v>0</v>
      </c>
      <c r="W960">
        <f>IF(ABS(V960)&gt;0,V960*(C960-A960),0)</f>
        <v>0</v>
      </c>
      <c r="X960">
        <f>SUM($W$34:W960)</f>
        <v>271.28991660000042</v>
      </c>
      <c r="Y960">
        <f>IF(P960="close",X960,0)</f>
        <v>0</v>
      </c>
      <c r="Z960">
        <f t="shared" si="271"/>
        <v>0</v>
      </c>
    </row>
    <row r="961" spans="1:26">
      <c r="A961">
        <v>110.2271248</v>
      </c>
      <c r="B961" s="2">
        <f t="shared" si="254"/>
        <v>-2.9882352375629535E-2</v>
      </c>
      <c r="C961">
        <v>114.32073219999999</v>
      </c>
      <c r="D961" s="3">
        <f t="shared" si="255"/>
        <v>-6.7323764423587451E-3</v>
      </c>
      <c r="E961" s="3">
        <f t="shared" si="256"/>
        <v>-3.8470654949824741E-3</v>
      </c>
      <c r="F961" s="3">
        <f>STDEV($E$3:E961)</f>
        <v>1.2290649770019825E-2</v>
      </c>
      <c r="G961" s="11">
        <f t="shared" si="262"/>
        <v>-0.31300749488171842</v>
      </c>
      <c r="H961" s="3">
        <f t="shared" si="257"/>
        <v>-3.8579777330902273E-3</v>
      </c>
      <c r="I961" s="5">
        <f t="shared" si="258"/>
        <v>-3.2549873366302037E-2</v>
      </c>
      <c r="J961" s="6">
        <f t="shared" si="259"/>
        <v>7.6927488979939042E-3</v>
      </c>
      <c r="K961" s="4">
        <f t="shared" si="260"/>
        <v>-2.8853109473762711E-3</v>
      </c>
      <c r="L961">
        <f t="shared" si="263"/>
        <v>-0.31300749488171842</v>
      </c>
      <c r="M961">
        <f>RSQ($D$3:D961,$B$3:B961)</f>
        <v>4.378961171133023E-2</v>
      </c>
      <c r="N961">
        <v>929</v>
      </c>
      <c r="O961" t="str">
        <f t="shared" si="261"/>
        <v/>
      </c>
      <c r="P961" t="str">
        <f t="shared" si="265"/>
        <v/>
      </c>
      <c r="Q961">
        <f t="shared" si="266"/>
        <v>0</v>
      </c>
      <c r="R961">
        <f t="shared" si="267"/>
        <v>0</v>
      </c>
      <c r="S961">
        <f t="shared" si="268"/>
        <v>0</v>
      </c>
      <c r="T961">
        <f t="shared" si="269"/>
        <v>0</v>
      </c>
      <c r="U961">
        <f t="shared" si="264"/>
        <v>0</v>
      </c>
      <c r="V961">
        <f t="shared" si="270"/>
        <v>0</v>
      </c>
      <c r="W961">
        <f>IF(ABS(V961)&gt;0,V961*(C961-A961),0)</f>
        <v>0</v>
      </c>
      <c r="X961">
        <f>SUM($W$34:W961)</f>
        <v>271.28991660000042</v>
      </c>
      <c r="Y961">
        <f>IF(P961="close",X961,0)</f>
        <v>0</v>
      </c>
      <c r="Z961">
        <f t="shared" si="271"/>
        <v>0</v>
      </c>
    </row>
    <row r="962" spans="1:26">
      <c r="A962">
        <v>112.04952059999999</v>
      </c>
      <c r="B962" s="2">
        <f t="shared" si="254"/>
        <v>1.6533097486726746E-2</v>
      </c>
      <c r="C962">
        <v>115.1295915</v>
      </c>
      <c r="D962" s="3">
        <f t="shared" si="255"/>
        <v>7.0753509397135303E-3</v>
      </c>
      <c r="E962" s="3">
        <f t="shared" si="256"/>
        <v>1.0394830123046553E-2</v>
      </c>
      <c r="F962" s="3">
        <f>STDEV($E$3:E962)</f>
        <v>1.2288890417239158E-2</v>
      </c>
      <c r="G962" s="11">
        <f t="shared" si="262"/>
        <v>0.84587214712765513</v>
      </c>
      <c r="H962" s="3">
        <f t="shared" si="257"/>
        <v>-3.0376497964913441E-3</v>
      </c>
      <c r="I962" s="5">
        <f t="shared" si="258"/>
        <v>-1.7046375433758813E-2</v>
      </c>
      <c r="J962" s="6">
        <f t="shared" si="259"/>
        <v>7.4786606407512063E-3</v>
      </c>
      <c r="K962" s="4">
        <f t="shared" si="260"/>
        <v>-3.3194791833330226E-3</v>
      </c>
      <c r="L962">
        <f t="shared" si="263"/>
        <v>0.84587214712765513</v>
      </c>
      <c r="M962">
        <f>RSQ($D$3:D962,$B$3:B962)</f>
        <v>4.4008975023826606E-2</v>
      </c>
      <c r="N962">
        <v>930</v>
      </c>
      <c r="O962" t="str">
        <f t="shared" si="261"/>
        <v/>
      </c>
      <c r="P962" t="str">
        <f t="shared" si="265"/>
        <v/>
      </c>
      <c r="Q962">
        <f t="shared" si="266"/>
        <v>0</v>
      </c>
      <c r="R962">
        <f t="shared" si="267"/>
        <v>0</v>
      </c>
      <c r="S962">
        <f t="shared" si="268"/>
        <v>0</v>
      </c>
      <c r="T962">
        <f t="shared" si="269"/>
        <v>0</v>
      </c>
      <c r="U962">
        <f t="shared" si="264"/>
        <v>0</v>
      </c>
      <c r="V962">
        <f t="shared" si="270"/>
        <v>0</v>
      </c>
      <c r="W962">
        <f>IF(ABS(V962)&gt;0,V962*(C962-A962),0)</f>
        <v>0</v>
      </c>
      <c r="X962">
        <f>SUM($W$34:W962)</f>
        <v>271.28991660000042</v>
      </c>
      <c r="Y962">
        <f>IF(P962="close",X962,0)</f>
        <v>0</v>
      </c>
      <c r="Z962">
        <f t="shared" si="271"/>
        <v>0</v>
      </c>
    </row>
    <row r="963" spans="1:26">
      <c r="A963">
        <v>109.72936369999999</v>
      </c>
      <c r="B963" s="2">
        <f t="shared" si="254"/>
        <v>-2.070653125132604E-2</v>
      </c>
      <c r="C963">
        <v>114.33984100000001</v>
      </c>
      <c r="D963" s="3">
        <f t="shared" si="255"/>
        <v>-6.8596656142916714E-3</v>
      </c>
      <c r="E963" s="3">
        <f t="shared" si="256"/>
        <v>-3.7963954010861076E-3</v>
      </c>
      <c r="F963" s="3">
        <f>STDEV($E$3:E963)</f>
        <v>1.2283077060251134E-2</v>
      </c>
      <c r="G963" s="11">
        <f t="shared" si="262"/>
        <v>-0.30907527344035796</v>
      </c>
      <c r="H963" s="3">
        <f t="shared" si="257"/>
        <v>-3.0635414226376882E-3</v>
      </c>
      <c r="I963" s="5">
        <f t="shared" si="258"/>
        <v>-1.3097772332447786E-5</v>
      </c>
      <c r="J963" s="6">
        <f t="shared" si="259"/>
        <v>7.4732501574326137E-3</v>
      </c>
      <c r="K963" s="4">
        <f t="shared" si="260"/>
        <v>-3.0632702132055638E-3</v>
      </c>
      <c r="L963">
        <f t="shared" si="263"/>
        <v>-0.30907527344035796</v>
      </c>
      <c r="M963">
        <f>RSQ($D$3:D963,$B$3:B963)</f>
        <v>4.4275801848988543E-2</v>
      </c>
      <c r="N963">
        <v>931</v>
      </c>
      <c r="O963" t="str">
        <f t="shared" si="261"/>
        <v/>
      </c>
      <c r="P963" t="str">
        <f t="shared" si="265"/>
        <v/>
      </c>
      <c r="Q963">
        <f t="shared" si="266"/>
        <v>0</v>
      </c>
      <c r="R963">
        <f t="shared" si="267"/>
        <v>0</v>
      </c>
      <c r="S963">
        <f t="shared" si="268"/>
        <v>0</v>
      </c>
      <c r="T963">
        <f t="shared" si="269"/>
        <v>0</v>
      </c>
      <c r="U963">
        <f t="shared" si="264"/>
        <v>0</v>
      </c>
      <c r="V963">
        <f t="shared" si="270"/>
        <v>0</v>
      </c>
      <c r="W963">
        <f>IF(ABS(V963)&gt;0,V963*(C963-A963),0)</f>
        <v>0</v>
      </c>
      <c r="X963">
        <f>SUM($W$34:W963)</f>
        <v>271.28991660000042</v>
      </c>
      <c r="Y963">
        <f>IF(P963="close",X963,0)</f>
        <v>0</v>
      </c>
      <c r="Z963">
        <f t="shared" si="271"/>
        <v>0</v>
      </c>
    </row>
    <row r="964" spans="1:26">
      <c r="A964">
        <v>108.0235608</v>
      </c>
      <c r="B964" s="2">
        <f t="shared" ref="B964:B1001" si="272">(A964-A963)/A963</f>
        <v>-1.5545546264750599E-2</v>
      </c>
      <c r="C964">
        <v>112.5691144</v>
      </c>
      <c r="D964" s="3">
        <f t="shared" ref="D964:D1001" si="273">(C964-C963)/C963</f>
        <v>-1.54865231971068E-2</v>
      </c>
      <c r="E964" s="3">
        <f t="shared" si="256"/>
        <v>-1.1446715042935755E-2</v>
      </c>
      <c r="F964" s="3">
        <f>STDEV($E$3:E964)</f>
        <v>1.2282160984823261E-2</v>
      </c>
      <c r="G964" s="11">
        <f t="shared" si="262"/>
        <v>-0.93197891291932711</v>
      </c>
      <c r="H964" s="3">
        <f t="shared" si="257"/>
        <v>-3.5131514643167083E-3</v>
      </c>
      <c r="I964" s="5">
        <f t="shared" si="258"/>
        <v>3.3878300632543566E-2</v>
      </c>
      <c r="J964" s="6">
        <f t="shared" si="259"/>
        <v>7.8064211031549603E-3</v>
      </c>
      <c r="K964" s="4">
        <f t="shared" si="260"/>
        <v>-4.0398081541710438E-3</v>
      </c>
      <c r="L964">
        <f t="shared" si="263"/>
        <v>-0.93197891291932711</v>
      </c>
      <c r="M964">
        <f>RSQ($D$3:D964,$B$3:B964)</f>
        <v>4.4828987252430723E-2</v>
      </c>
      <c r="N964">
        <v>932</v>
      </c>
      <c r="O964" t="str">
        <f t="shared" si="261"/>
        <v/>
      </c>
      <c r="P964" t="str">
        <f t="shared" si="265"/>
        <v/>
      </c>
      <c r="Q964">
        <f t="shared" si="266"/>
        <v>0</v>
      </c>
      <c r="R964">
        <f t="shared" si="267"/>
        <v>0</v>
      </c>
      <c r="S964">
        <f t="shared" si="268"/>
        <v>0</v>
      </c>
      <c r="T964">
        <f t="shared" si="269"/>
        <v>0</v>
      </c>
      <c r="U964">
        <f t="shared" si="264"/>
        <v>0</v>
      </c>
      <c r="V964">
        <f t="shared" si="270"/>
        <v>0</v>
      </c>
      <c r="W964">
        <f>IF(ABS(V964)&gt;0,V964*(C964-A964),0)</f>
        <v>0</v>
      </c>
      <c r="X964">
        <f>SUM($W$34:W964)</f>
        <v>271.28991660000042</v>
      </c>
      <c r="Y964">
        <f>IF(P964="close",X964,0)</f>
        <v>0</v>
      </c>
      <c r="Z964">
        <f t="shared" si="271"/>
        <v>0</v>
      </c>
    </row>
    <row r="965" spans="1:26">
      <c r="A965">
        <v>107.8432837</v>
      </c>
      <c r="B965" s="2">
        <f t="shared" si="272"/>
        <v>-1.6688683345087237E-3</v>
      </c>
      <c r="C965">
        <v>112.8167184</v>
      </c>
      <c r="D965" s="3">
        <f t="shared" si="273"/>
        <v>2.1995731361993862E-3</v>
      </c>
      <c r="E965" s="3">
        <f t="shared" si="256"/>
        <v>5.7195088582870212E-3</v>
      </c>
      <c r="F965" s="3">
        <f>STDEV($E$3:E965)</f>
        <v>1.2277200076399585E-2</v>
      </c>
      <c r="G965" s="11">
        <f t="shared" si="262"/>
        <v>0.46586427057433161</v>
      </c>
      <c r="H965" s="3">
        <f t="shared" si="257"/>
        <v>-3.4673110874098049E-3</v>
      </c>
      <c r="I965" s="5">
        <f t="shared" si="258"/>
        <v>3.1533125525640346E-2</v>
      </c>
      <c r="J965" s="6">
        <f t="shared" si="259"/>
        <v>7.8351378745414226E-3</v>
      </c>
      <c r="K965" s="4">
        <f t="shared" si="260"/>
        <v>-3.519935722087635E-3</v>
      </c>
      <c r="L965">
        <f t="shared" si="263"/>
        <v>0.46586427057433161</v>
      </c>
      <c r="M965">
        <f>RSQ($D$3:D965,$B$3:B965)</f>
        <v>4.4816451244311058E-2</v>
      </c>
      <c r="N965">
        <v>933</v>
      </c>
      <c r="O965" t="str">
        <f t="shared" si="261"/>
        <v/>
      </c>
      <c r="P965" t="str">
        <f t="shared" si="265"/>
        <v/>
      </c>
      <c r="Q965">
        <f t="shared" si="266"/>
        <v>0</v>
      </c>
      <c r="R965">
        <f t="shared" si="267"/>
        <v>0</v>
      </c>
      <c r="S965">
        <f t="shared" si="268"/>
        <v>0</v>
      </c>
      <c r="T965">
        <f t="shared" si="269"/>
        <v>0</v>
      </c>
      <c r="U965">
        <f t="shared" si="264"/>
        <v>0</v>
      </c>
      <c r="V965">
        <f t="shared" si="270"/>
        <v>0</v>
      </c>
      <c r="W965">
        <f>IF(ABS(V965)&gt;0,V965*(C965-A965),0)</f>
        <v>0</v>
      </c>
      <c r="X965">
        <f>SUM($W$34:W965)</f>
        <v>271.28991660000042</v>
      </c>
      <c r="Y965">
        <f>IF(P965="close",X965,0)</f>
        <v>0</v>
      </c>
      <c r="Z965">
        <f t="shared" si="271"/>
        <v>0</v>
      </c>
    </row>
    <row r="966" spans="1:26">
      <c r="A966">
        <v>105.82584540000001</v>
      </c>
      <c r="B966" s="2">
        <f t="shared" si="272"/>
        <v>-1.8707129742192696E-2</v>
      </c>
      <c r="C966">
        <v>111.7155406</v>
      </c>
      <c r="D966" s="3">
        <f t="shared" si="273"/>
        <v>-9.7607678686034358E-3</v>
      </c>
      <c r="E966" s="3">
        <f t="shared" si="256"/>
        <v>-5.3820323619446914E-3</v>
      </c>
      <c r="F966" s="3">
        <f>STDEV($E$3:E966)</f>
        <v>1.2272013102840738E-2</v>
      </c>
      <c r="G966" s="11">
        <f t="shared" si="262"/>
        <v>-0.43856149083632034</v>
      </c>
      <c r="H966" s="3">
        <f t="shared" si="257"/>
        <v>-3.2552923262092769E-3</v>
      </c>
      <c r="I966" s="5">
        <f t="shared" si="258"/>
        <v>6.0054278552183017E-2</v>
      </c>
      <c r="J966" s="6">
        <f t="shared" si="259"/>
        <v>7.6335261596203238E-3</v>
      </c>
      <c r="K966" s="4">
        <f t="shared" si="260"/>
        <v>-4.3787355066587444E-3</v>
      </c>
      <c r="L966">
        <f t="shared" si="263"/>
        <v>-0.43856149083632034</v>
      </c>
      <c r="M966">
        <f>RSQ($D$3:D966,$B$3:B966)</f>
        <v>4.520956613827206E-2</v>
      </c>
      <c r="N966">
        <v>934</v>
      </c>
      <c r="O966" t="str">
        <f t="shared" si="261"/>
        <v/>
      </c>
      <c r="P966" t="str">
        <f t="shared" si="265"/>
        <v/>
      </c>
      <c r="Q966">
        <f t="shared" si="266"/>
        <v>0</v>
      </c>
      <c r="R966">
        <f t="shared" si="267"/>
        <v>0</v>
      </c>
      <c r="S966">
        <f t="shared" si="268"/>
        <v>0</v>
      </c>
      <c r="T966">
        <f t="shared" si="269"/>
        <v>0</v>
      </c>
      <c r="U966">
        <f t="shared" si="264"/>
        <v>0</v>
      </c>
      <c r="V966">
        <f t="shared" si="270"/>
        <v>0</v>
      </c>
      <c r="W966">
        <f>IF(ABS(V966)&gt;0,V966*(C966-A966),0)</f>
        <v>0</v>
      </c>
      <c r="X966">
        <f>SUM($W$34:W966)</f>
        <v>271.28991660000042</v>
      </c>
      <c r="Y966">
        <f>IF(P966="close",X966,0)</f>
        <v>0</v>
      </c>
      <c r="Z966">
        <f t="shared" si="271"/>
        <v>0</v>
      </c>
    </row>
    <row r="967" spans="1:26">
      <c r="A967">
        <v>105.8428025</v>
      </c>
      <c r="B967" s="2">
        <f t="shared" si="272"/>
        <v>1.6023590395998914E-4</v>
      </c>
      <c r="C967">
        <v>108.25568319999999</v>
      </c>
      <c r="D967" s="3">
        <f t="shared" si="273"/>
        <v>-3.0970242648586388E-2</v>
      </c>
      <c r="E967" s="3">
        <f t="shared" si="256"/>
        <v>-2.671381996848288E-2</v>
      </c>
      <c r="F967" s="3">
        <f>STDEV($E$3:E967)</f>
        <v>1.2295567554664797E-2</v>
      </c>
      <c r="G967" s="11">
        <f t="shared" si="262"/>
        <v>-2.1726382169603844</v>
      </c>
      <c r="H967" s="3">
        <f t="shared" si="257"/>
        <v>-4.263916091283345E-3</v>
      </c>
      <c r="I967" s="5">
        <f t="shared" si="258"/>
        <v>4.6764869761710064E-2</v>
      </c>
      <c r="J967" s="6">
        <f t="shared" si="259"/>
        <v>9.1260333397430917E-3</v>
      </c>
      <c r="K967" s="4">
        <f t="shared" si="260"/>
        <v>-4.2564226801035067E-3</v>
      </c>
      <c r="L967">
        <f t="shared" si="263"/>
        <v>-2.1726382169603844</v>
      </c>
      <c r="M967">
        <f>RSQ($D$3:D967,$B$3:B967)</f>
        <v>4.4932283168306365E-2</v>
      </c>
      <c r="N967">
        <v>935</v>
      </c>
      <c r="O967" t="str">
        <f t="shared" si="261"/>
        <v>buyY</v>
      </c>
      <c r="P967" t="str">
        <f t="shared" si="265"/>
        <v/>
      </c>
      <c r="Q967">
        <f t="shared" si="266"/>
        <v>-15</v>
      </c>
      <c r="R967">
        <f t="shared" si="267"/>
        <v>-5</v>
      </c>
      <c r="S967">
        <f t="shared" si="268"/>
        <v>15</v>
      </c>
      <c r="T967">
        <f t="shared" si="269"/>
        <v>5</v>
      </c>
      <c r="U967">
        <f t="shared" si="264"/>
        <v>30</v>
      </c>
      <c r="V967">
        <f t="shared" si="270"/>
        <v>-15</v>
      </c>
      <c r="W967">
        <f>IF(ABS(V967)&gt;0,V967*(C967-A967),0)</f>
        <v>-36.193210499999822</v>
      </c>
      <c r="X967">
        <f>SUM($W$34:W967)</f>
        <v>235.0967061000006</v>
      </c>
      <c r="Y967">
        <f>IF(P967="close",X967,0)</f>
        <v>0</v>
      </c>
      <c r="Z967">
        <f t="shared" si="271"/>
        <v>30</v>
      </c>
    </row>
    <row r="968" spans="1:26">
      <c r="A968">
        <v>107.8060981</v>
      </c>
      <c r="B968" s="2">
        <f t="shared" si="272"/>
        <v>1.85491649278655E-2</v>
      </c>
      <c r="C968">
        <v>107.9348964</v>
      </c>
      <c r="D968" s="3">
        <f t="shared" si="273"/>
        <v>-2.9632328808765341E-3</v>
      </c>
      <c r="E968" s="3">
        <f t="shared" si="256"/>
        <v>8.1453707979053372E-4</v>
      </c>
      <c r="F968" s="3">
        <f>STDEV($E$3:E968)</f>
        <v>1.2289231219637174E-2</v>
      </c>
      <c r="G968" s="11">
        <f t="shared" si="262"/>
        <v>6.6280556141621857E-2</v>
      </c>
      <c r="H968" s="3">
        <f t="shared" si="257"/>
        <v>-4.8308609146703284E-3</v>
      </c>
      <c r="I968" s="5">
        <f t="shared" si="258"/>
        <v>5.6772957602056452E-2</v>
      </c>
      <c r="J968" s="6">
        <f t="shared" si="259"/>
        <v>8.515591077684034E-3</v>
      </c>
      <c r="K968" s="4">
        <f t="shared" si="260"/>
        <v>-3.7777699606670679E-3</v>
      </c>
      <c r="L968">
        <f t="shared" si="263"/>
        <v>6.6280556141621857E-2</v>
      </c>
      <c r="M968">
        <f>RSQ($D$3:D968,$B$3:B968)</f>
        <v>4.4657545763761269E-2</v>
      </c>
      <c r="N968">
        <v>936</v>
      </c>
      <c r="O968" t="str">
        <f t="shared" si="261"/>
        <v/>
      </c>
      <c r="P968" t="str">
        <f t="shared" si="265"/>
        <v>close</v>
      </c>
      <c r="Q968">
        <f t="shared" si="266"/>
        <v>0</v>
      </c>
      <c r="R968">
        <f t="shared" si="267"/>
        <v>0</v>
      </c>
      <c r="S968">
        <f t="shared" si="268"/>
        <v>0</v>
      </c>
      <c r="T968">
        <f t="shared" si="269"/>
        <v>0</v>
      </c>
      <c r="U968">
        <f t="shared" si="264"/>
        <v>0</v>
      </c>
      <c r="V968">
        <f t="shared" si="270"/>
        <v>15</v>
      </c>
      <c r="W968">
        <f>IF(ABS(V968)&gt;0,V968*(C968-A968),0)</f>
        <v>1.9319744999999955</v>
      </c>
      <c r="X968">
        <f>SUM($W$34:W968)</f>
        <v>237.0286806000006</v>
      </c>
      <c r="Y968">
        <f>IF(P968="close",X968,0)</f>
        <v>237.0286806000006</v>
      </c>
      <c r="Z968">
        <f t="shared" si="271"/>
        <v>30</v>
      </c>
    </row>
    <row r="969" spans="1:26">
      <c r="A969">
        <v>107.98233430000001</v>
      </c>
      <c r="B969" s="2">
        <f t="shared" si="272"/>
        <v>1.6347516801557007E-3</v>
      </c>
      <c r="C969">
        <v>107.94261950000001</v>
      </c>
      <c r="D969" s="3">
        <f t="shared" si="273"/>
        <v>7.1553318320569269E-5</v>
      </c>
      <c r="E969" s="3">
        <f t="shared" si="256"/>
        <v>5.1075168264970907E-3</v>
      </c>
      <c r="F969" s="3">
        <f>STDEV($E$3:E969)</f>
        <v>1.2284014603038271E-2</v>
      </c>
      <c r="G969" s="11">
        <f t="shared" si="262"/>
        <v>0.41578563617417236</v>
      </c>
      <c r="H969" s="3">
        <f t="shared" si="257"/>
        <v>-5.14762261413874E-3</v>
      </c>
      <c r="I969" s="5">
        <f t="shared" si="258"/>
        <v>6.8303404925439765E-2</v>
      </c>
      <c r="J969" s="6">
        <f t="shared" si="259"/>
        <v>8.1433262834071443E-3</v>
      </c>
      <c r="K969" s="4">
        <f t="shared" si="260"/>
        <v>-5.0359635081765218E-3</v>
      </c>
      <c r="L969">
        <f t="shared" si="263"/>
        <v>0.41578563617417236</v>
      </c>
      <c r="M969">
        <f>RSQ($D$3:D969,$B$3:B969)</f>
        <v>4.4656461194963269E-2</v>
      </c>
      <c r="N969">
        <v>937</v>
      </c>
      <c r="O969" t="str">
        <f t="shared" si="261"/>
        <v/>
      </c>
      <c r="P969" t="str">
        <f t="shared" si="265"/>
        <v/>
      </c>
      <c r="Q969">
        <f t="shared" si="266"/>
        <v>0</v>
      </c>
      <c r="R969">
        <f t="shared" si="267"/>
        <v>0</v>
      </c>
      <c r="S969">
        <f t="shared" si="268"/>
        <v>0</v>
      </c>
      <c r="T969">
        <f t="shared" si="269"/>
        <v>0</v>
      </c>
      <c r="U969">
        <f t="shared" si="264"/>
        <v>0</v>
      </c>
      <c r="V969">
        <f t="shared" si="270"/>
        <v>0</v>
      </c>
      <c r="W969">
        <f>IF(ABS(V969)&gt;0,V969*(C969-A969),0)</f>
        <v>0</v>
      </c>
      <c r="X969">
        <f>SUM($W$34:W969)</f>
        <v>237.0286806000006</v>
      </c>
      <c r="Y969">
        <f>IF(P969="close",X969,0)</f>
        <v>0</v>
      </c>
      <c r="Z969">
        <f t="shared" si="271"/>
        <v>0</v>
      </c>
    </row>
    <row r="970" spans="1:26">
      <c r="A970">
        <v>111.37351459999999</v>
      </c>
      <c r="B970" s="2">
        <f t="shared" si="272"/>
        <v>3.1404954541716996E-2</v>
      </c>
      <c r="C970">
        <v>108.54690720000001</v>
      </c>
      <c r="D970" s="3">
        <f t="shared" si="273"/>
        <v>5.5982308267032597E-3</v>
      </c>
      <c r="E970" s="3">
        <f t="shared" si="256"/>
        <v>6.6069889541786634E-3</v>
      </c>
      <c r="F970" s="3">
        <f>STDEV($E$3:E970)</f>
        <v>1.2279556300950227E-2</v>
      </c>
      <c r="G970" s="11">
        <f t="shared" si="262"/>
        <v>0.53804785712553771</v>
      </c>
      <c r="H970" s="3">
        <f t="shared" si="257"/>
        <v>-5.2918679060711127E-3</v>
      </c>
      <c r="I970" s="5">
        <f t="shared" si="258"/>
        <v>0.13638325038510116</v>
      </c>
      <c r="J970" s="6">
        <f t="shared" si="259"/>
        <v>8.2097861806451292E-3</v>
      </c>
      <c r="K970" s="4">
        <f t="shared" si="260"/>
        <v>-1.0087581274754037E-3</v>
      </c>
      <c r="L970">
        <f t="shared" si="263"/>
        <v>0.53804785712553771</v>
      </c>
      <c r="M970">
        <f>RSQ($D$3:D970,$B$3:B970)</f>
        <v>4.4816633753330094E-2</v>
      </c>
      <c r="N970">
        <v>938</v>
      </c>
      <c r="O970" t="str">
        <f t="shared" si="261"/>
        <v/>
      </c>
      <c r="P970" t="str">
        <f t="shared" si="265"/>
        <v/>
      </c>
      <c r="Q970">
        <f t="shared" si="266"/>
        <v>0</v>
      </c>
      <c r="R970">
        <f t="shared" si="267"/>
        <v>0</v>
      </c>
      <c r="S970">
        <f t="shared" si="268"/>
        <v>0</v>
      </c>
      <c r="T970">
        <f t="shared" si="269"/>
        <v>0</v>
      </c>
      <c r="U970">
        <f t="shared" si="264"/>
        <v>0</v>
      </c>
      <c r="V970">
        <f t="shared" si="270"/>
        <v>0</v>
      </c>
      <c r="W970">
        <f>IF(ABS(V970)&gt;0,V970*(C970-A970),0)</f>
        <v>0</v>
      </c>
      <c r="X970">
        <f>SUM($W$34:W970)</f>
        <v>237.0286806000006</v>
      </c>
      <c r="Y970">
        <f>IF(P970="close",X970,0)</f>
        <v>0</v>
      </c>
      <c r="Z970">
        <f t="shared" si="271"/>
        <v>0</v>
      </c>
    </row>
    <row r="971" spans="1:26">
      <c r="A971">
        <v>111.6651504</v>
      </c>
      <c r="B971" s="2">
        <f t="shared" si="272"/>
        <v>2.6185381780167759E-3</v>
      </c>
      <c r="C971">
        <v>109.7682588</v>
      </c>
      <c r="D971" s="3">
        <f t="shared" si="273"/>
        <v>1.1251832332261893E-2</v>
      </c>
      <c r="E971" s="3">
        <f t="shared" si="256"/>
        <v>1.5617779813622345E-2</v>
      </c>
      <c r="F971" s="3">
        <f>STDEV($E$3:E971)</f>
        <v>1.2283590990645408E-2</v>
      </c>
      <c r="G971" s="11">
        <f t="shared" si="262"/>
        <v>1.2714343733453919</v>
      </c>
      <c r="H971" s="3">
        <f t="shared" si="257"/>
        <v>-4.7151729612547513E-3</v>
      </c>
      <c r="I971" s="5">
        <f t="shared" si="258"/>
        <v>0.133366579424401</v>
      </c>
      <c r="J971" s="6">
        <f t="shared" si="259"/>
        <v>8.6883765131997043E-3</v>
      </c>
      <c r="K971" s="4">
        <f t="shared" si="260"/>
        <v>-4.3659474813604509E-3</v>
      </c>
      <c r="L971">
        <f t="shared" si="263"/>
        <v>1.2714343733453919</v>
      </c>
      <c r="M971">
        <f>RSQ($D$3:D971,$B$3:B971)</f>
        <v>4.4856451773698645E-2</v>
      </c>
      <c r="N971">
        <v>939</v>
      </c>
      <c r="O971" t="str">
        <f t="shared" si="261"/>
        <v/>
      </c>
      <c r="P971" t="str">
        <f t="shared" si="265"/>
        <v/>
      </c>
      <c r="Q971">
        <f t="shared" si="266"/>
        <v>0</v>
      </c>
      <c r="R971">
        <f t="shared" si="267"/>
        <v>0</v>
      </c>
      <c r="S971">
        <f t="shared" si="268"/>
        <v>0</v>
      </c>
      <c r="T971">
        <f t="shared" si="269"/>
        <v>0</v>
      </c>
      <c r="U971">
        <f t="shared" si="264"/>
        <v>0</v>
      </c>
      <c r="V971">
        <f t="shared" si="270"/>
        <v>0</v>
      </c>
      <c r="W971">
        <f>IF(ABS(V971)&gt;0,V971*(C971-A971),0)</f>
        <v>0</v>
      </c>
      <c r="X971">
        <f>SUM($W$34:W971)</f>
        <v>237.0286806000006</v>
      </c>
      <c r="Y971">
        <f>IF(P971="close",X971,0)</f>
        <v>0</v>
      </c>
      <c r="Z971">
        <f t="shared" si="271"/>
        <v>0</v>
      </c>
    </row>
    <row r="972" spans="1:26">
      <c r="A972">
        <v>113.2095489</v>
      </c>
      <c r="B972" s="2">
        <f t="shared" si="272"/>
        <v>1.3830622127563979E-2</v>
      </c>
      <c r="C972">
        <v>110.346807</v>
      </c>
      <c r="D972" s="3">
        <f t="shared" si="273"/>
        <v>5.2706329345546671E-3</v>
      </c>
      <c r="E972" s="3">
        <f t="shared" si="256"/>
        <v>7.8549535342761836E-3</v>
      </c>
      <c r="F972" s="3">
        <f>STDEV($E$3:E972)</f>
        <v>1.2279895302392043E-2</v>
      </c>
      <c r="G972" s="11">
        <f t="shared" si="262"/>
        <v>0.63965965025337723</v>
      </c>
      <c r="H972" s="3">
        <f t="shared" si="257"/>
        <v>-4.5538412063849546E-3</v>
      </c>
      <c r="I972" s="5">
        <f t="shared" si="258"/>
        <v>0.14240289326813785</v>
      </c>
      <c r="J972" s="6">
        <f t="shared" si="259"/>
        <v>8.8236095157348832E-3</v>
      </c>
      <c r="K972" s="4">
        <f t="shared" si="260"/>
        <v>-2.5843205997215157E-3</v>
      </c>
      <c r="L972">
        <f t="shared" si="263"/>
        <v>0.63965965025337723</v>
      </c>
      <c r="M972">
        <f>RSQ($D$3:D972,$B$3:B972)</f>
        <v>4.4985928263917063E-2</v>
      </c>
      <c r="N972">
        <v>940</v>
      </c>
      <c r="O972" t="str">
        <f t="shared" si="261"/>
        <v/>
      </c>
      <c r="P972" t="str">
        <f t="shared" si="265"/>
        <v/>
      </c>
      <c r="Q972">
        <f t="shared" si="266"/>
        <v>0</v>
      </c>
      <c r="R972">
        <f t="shared" si="267"/>
        <v>0</v>
      </c>
      <c r="S972">
        <f t="shared" si="268"/>
        <v>0</v>
      </c>
      <c r="T972">
        <f t="shared" si="269"/>
        <v>0</v>
      </c>
      <c r="U972">
        <f t="shared" si="264"/>
        <v>0</v>
      </c>
      <c r="V972">
        <f t="shared" si="270"/>
        <v>0</v>
      </c>
      <c r="W972">
        <f>IF(ABS(V972)&gt;0,V972*(C972-A972),0)</f>
        <v>0</v>
      </c>
      <c r="X972">
        <f>SUM($W$34:W972)</f>
        <v>237.0286806000006</v>
      </c>
      <c r="Y972">
        <f>IF(P972="close",X972,0)</f>
        <v>0</v>
      </c>
      <c r="Z972">
        <f t="shared" si="271"/>
        <v>0</v>
      </c>
    </row>
    <row r="973" spans="1:26">
      <c r="A973">
        <v>110.89955089999999</v>
      </c>
      <c r="B973" s="2">
        <f t="shared" si="272"/>
        <v>-2.0404621539835563E-2</v>
      </c>
      <c r="C973">
        <v>108.1137088</v>
      </c>
      <c r="D973" s="3">
        <f t="shared" si="273"/>
        <v>-2.0237089415736341E-2</v>
      </c>
      <c r="E973" s="3">
        <f t="shared" si="256"/>
        <v>-1.1319671732000939E-2</v>
      </c>
      <c r="F973" s="3">
        <f>STDEV($E$3:E973)</f>
        <v>1.2278869159400374E-2</v>
      </c>
      <c r="G973" s="11">
        <f t="shared" si="262"/>
        <v>-0.92188226660391603</v>
      </c>
      <c r="H973" s="3">
        <f t="shared" si="257"/>
        <v>-4.9540896796753811E-3</v>
      </c>
      <c r="I973" s="5">
        <f t="shared" si="258"/>
        <v>0.19423678093330424</v>
      </c>
      <c r="J973" s="6">
        <f t="shared" si="259"/>
        <v>9.2933715568678538E-3</v>
      </c>
      <c r="K973" s="4">
        <f t="shared" si="260"/>
        <v>-8.917417683735402E-3</v>
      </c>
      <c r="L973">
        <f t="shared" si="263"/>
        <v>-0.92188226660391603</v>
      </c>
      <c r="M973">
        <f>RSQ($D$3:D973,$B$3:B973)</f>
        <v>4.5923576868887026E-2</v>
      </c>
      <c r="N973">
        <v>941</v>
      </c>
      <c r="O973" t="str">
        <f t="shared" si="261"/>
        <v/>
      </c>
      <c r="P973" t="str">
        <f t="shared" si="265"/>
        <v/>
      </c>
      <c r="Q973">
        <f t="shared" si="266"/>
        <v>0</v>
      </c>
      <c r="R973">
        <f t="shared" si="267"/>
        <v>0</v>
      </c>
      <c r="S973">
        <f t="shared" si="268"/>
        <v>0</v>
      </c>
      <c r="T973">
        <f t="shared" si="269"/>
        <v>0</v>
      </c>
      <c r="U973">
        <f t="shared" si="264"/>
        <v>0</v>
      </c>
      <c r="V973">
        <f t="shared" si="270"/>
        <v>0</v>
      </c>
      <c r="W973">
        <f>IF(ABS(V973)&gt;0,V973*(C973-A973),0)</f>
        <v>0</v>
      </c>
      <c r="X973">
        <f>SUM($W$34:W973)</f>
        <v>237.0286806000006</v>
      </c>
      <c r="Y973">
        <f>IF(P973="close",X973,0)</f>
        <v>0</v>
      </c>
      <c r="Z973">
        <f t="shared" si="271"/>
        <v>0</v>
      </c>
    </row>
    <row r="974" spans="1:26">
      <c r="A974">
        <v>111.8153945</v>
      </c>
      <c r="B974" s="2">
        <f t="shared" si="272"/>
        <v>8.2583165807933161E-3</v>
      </c>
      <c r="C974">
        <v>108.630925</v>
      </c>
      <c r="D974" s="3">
        <f t="shared" si="273"/>
        <v>4.7840020080784345E-3</v>
      </c>
      <c r="E974" s="3">
        <f t="shared" si="256"/>
        <v>7.7443501017551344E-3</v>
      </c>
      <c r="F974" s="3">
        <f>STDEV($E$3:E974)</f>
        <v>1.2275113710173292E-2</v>
      </c>
      <c r="G974" s="11">
        <f t="shared" si="262"/>
        <v>0.63089844091112735</v>
      </c>
      <c r="H974" s="3">
        <f t="shared" si="257"/>
        <v>-4.6441455237055352E-3</v>
      </c>
      <c r="I974" s="5">
        <f t="shared" si="258"/>
        <v>0.20389112158098999</v>
      </c>
      <c r="J974" s="6">
        <f t="shared" si="259"/>
        <v>9.4495700624555451E-3</v>
      </c>
      <c r="K974" s="4">
        <f t="shared" si="260"/>
        <v>-2.9603480936766999E-3</v>
      </c>
      <c r="L974">
        <f t="shared" si="263"/>
        <v>0.63089844091112735</v>
      </c>
      <c r="M974">
        <f>RSQ($D$3:D974,$B$3:B974)</f>
        <v>4.6002492777142516E-2</v>
      </c>
      <c r="N974">
        <v>942</v>
      </c>
      <c r="O974" t="str">
        <f t="shared" si="261"/>
        <v/>
      </c>
      <c r="P974" t="str">
        <f t="shared" si="265"/>
        <v/>
      </c>
      <c r="Q974">
        <f t="shared" si="266"/>
        <v>0</v>
      </c>
      <c r="R974">
        <f t="shared" si="267"/>
        <v>0</v>
      </c>
      <c r="S974">
        <f t="shared" si="268"/>
        <v>0</v>
      </c>
      <c r="T974">
        <f t="shared" si="269"/>
        <v>0</v>
      </c>
      <c r="U974">
        <f t="shared" si="264"/>
        <v>0</v>
      </c>
      <c r="V974">
        <f t="shared" si="270"/>
        <v>0</v>
      </c>
      <c r="W974">
        <f>IF(ABS(V974)&gt;0,V974*(C974-A974),0)</f>
        <v>0</v>
      </c>
      <c r="X974">
        <f>SUM($W$34:W974)</f>
        <v>237.0286806000006</v>
      </c>
      <c r="Y974">
        <f>IF(P974="close",X974,0)</f>
        <v>0</v>
      </c>
      <c r="Z974">
        <f t="shared" si="271"/>
        <v>0</v>
      </c>
    </row>
    <row r="975" spans="1:26">
      <c r="A975">
        <v>112.3447125</v>
      </c>
      <c r="B975" s="2">
        <f t="shared" si="272"/>
        <v>4.7338562133320879E-3</v>
      </c>
      <c r="C975">
        <v>107.19329949999999</v>
      </c>
      <c r="D975" s="3">
        <f t="shared" si="273"/>
        <v>-1.3234035335702148E-2</v>
      </c>
      <c r="E975" s="3">
        <f t="shared" si="256"/>
        <v>-9.0457282536680703E-3</v>
      </c>
      <c r="F975" s="3">
        <f>STDEV($E$3:E975)</f>
        <v>1.2272166530986131E-2</v>
      </c>
      <c r="G975" s="11">
        <f t="shared" si="262"/>
        <v>-0.7370930170176887</v>
      </c>
      <c r="H975" s="3">
        <f t="shared" si="257"/>
        <v>-5.1433866787475666E-3</v>
      </c>
      <c r="I975" s="5">
        <f t="shared" si="258"/>
        <v>0.20175509218545173</v>
      </c>
      <c r="J975" s="6">
        <f t="shared" si="259"/>
        <v>9.5372501710360626E-3</v>
      </c>
      <c r="K975" s="4">
        <f t="shared" si="260"/>
        <v>-4.1883070820340779E-3</v>
      </c>
      <c r="L975">
        <f t="shared" si="263"/>
        <v>-0.7370930170176887</v>
      </c>
      <c r="M975">
        <f>RSQ($D$3:D975,$B$3:B975)</f>
        <v>4.577131865740959E-2</v>
      </c>
      <c r="N975">
        <v>943</v>
      </c>
      <c r="O975" t="str">
        <f t="shared" si="261"/>
        <v/>
      </c>
      <c r="P975" t="str">
        <f t="shared" si="265"/>
        <v/>
      </c>
      <c r="Q975">
        <f t="shared" si="266"/>
        <v>0</v>
      </c>
      <c r="R975">
        <f t="shared" si="267"/>
        <v>0</v>
      </c>
      <c r="S975">
        <f t="shared" si="268"/>
        <v>0</v>
      </c>
      <c r="T975">
        <f t="shared" si="269"/>
        <v>0</v>
      </c>
      <c r="U975">
        <f t="shared" si="264"/>
        <v>0</v>
      </c>
      <c r="V975">
        <f t="shared" si="270"/>
        <v>0</v>
      </c>
      <c r="W975">
        <f>IF(ABS(V975)&gt;0,V975*(C975-A975),0)</f>
        <v>0</v>
      </c>
      <c r="X975">
        <f>SUM($W$34:W975)</f>
        <v>237.0286806000006</v>
      </c>
      <c r="Y975">
        <f>IF(P975="close",X975,0)</f>
        <v>0</v>
      </c>
      <c r="Z975">
        <f t="shared" si="271"/>
        <v>0</v>
      </c>
    </row>
    <row r="976" spans="1:26">
      <c r="A976">
        <v>112.8754843</v>
      </c>
      <c r="B976" s="2">
        <f t="shared" si="272"/>
        <v>4.7244929306307724E-3</v>
      </c>
      <c r="C976">
        <v>107.1670321</v>
      </c>
      <c r="D976" s="3">
        <f t="shared" si="273"/>
        <v>-2.4504703300036701E-4</v>
      </c>
      <c r="E976" s="3">
        <f t="shared" si="256"/>
        <v>3.7458966880743894E-3</v>
      </c>
      <c r="F976" s="3">
        <f>STDEV($E$3:E976)</f>
        <v>1.2266473074566032E-2</v>
      </c>
      <c r="G976" s="11">
        <f t="shared" si="262"/>
        <v>0.30537683206115163</v>
      </c>
      <c r="H976" s="3">
        <f t="shared" si="257"/>
        <v>-4.9424300669677606E-3</v>
      </c>
      <c r="I976" s="5">
        <f t="shared" si="258"/>
        <v>0.20139438451143371</v>
      </c>
      <c r="J976" s="6">
        <f t="shared" si="259"/>
        <v>9.5514250090993954E-3</v>
      </c>
      <c r="K976" s="4">
        <f t="shared" si="260"/>
        <v>-3.9909437210747566E-3</v>
      </c>
      <c r="L976">
        <f t="shared" si="263"/>
        <v>0.30537683206115163</v>
      </c>
      <c r="M976">
        <f>RSQ($D$3:D976,$B$3:B976)</f>
        <v>4.5759501496539401E-2</v>
      </c>
      <c r="N976">
        <v>944</v>
      </c>
      <c r="O976" t="str">
        <f t="shared" si="261"/>
        <v/>
      </c>
      <c r="P976" t="str">
        <f t="shared" si="265"/>
        <v/>
      </c>
      <c r="Q976">
        <f t="shared" si="266"/>
        <v>0</v>
      </c>
      <c r="R976">
        <f t="shared" si="267"/>
        <v>0</v>
      </c>
      <c r="S976">
        <f t="shared" si="268"/>
        <v>0</v>
      </c>
      <c r="T976">
        <f t="shared" si="269"/>
        <v>0</v>
      </c>
      <c r="U976">
        <f t="shared" si="264"/>
        <v>0</v>
      </c>
      <c r="V976">
        <f t="shared" si="270"/>
        <v>0</v>
      </c>
      <c r="W976">
        <f>IF(ABS(V976)&gt;0,V976*(C976-A976),0)</f>
        <v>0</v>
      </c>
      <c r="X976">
        <f>SUM($W$34:W976)</f>
        <v>237.0286806000006</v>
      </c>
      <c r="Y976">
        <f>IF(P976="close",X976,0)</f>
        <v>0</v>
      </c>
      <c r="Z976">
        <f t="shared" si="271"/>
        <v>0</v>
      </c>
    </row>
    <row r="977" spans="1:26">
      <c r="A977">
        <v>113.1816761</v>
      </c>
      <c r="B977" s="2">
        <f t="shared" si="272"/>
        <v>2.7126510410906621E-3</v>
      </c>
      <c r="C977">
        <v>107.9154183</v>
      </c>
      <c r="D977" s="3">
        <f t="shared" si="273"/>
        <v>6.9833621901711582E-3</v>
      </c>
      <c r="E977" s="3">
        <f t="shared" si="256"/>
        <v>1.0624017395016908E-2</v>
      </c>
      <c r="F977" s="3">
        <f>STDEV($E$3:E977)</f>
        <v>1.2264967938965289E-2</v>
      </c>
      <c r="G977" s="11">
        <f t="shared" si="262"/>
        <v>0.86620832992680308</v>
      </c>
      <c r="H977" s="3">
        <f t="shared" si="257"/>
        <v>-4.2709607115028053E-3</v>
      </c>
      <c r="I977" s="5">
        <f t="shared" si="258"/>
        <v>0.23235775523991928</v>
      </c>
      <c r="J977" s="6">
        <f t="shared" si="259"/>
        <v>9.6893967162999198E-3</v>
      </c>
      <c r="K977" s="4">
        <f t="shared" si="260"/>
        <v>-3.6406552048457489E-3</v>
      </c>
      <c r="L977">
        <f t="shared" si="263"/>
        <v>0.86620832992680308</v>
      </c>
      <c r="M977">
        <f>RSQ($D$3:D977,$B$3:B977)</f>
        <v>4.579291538547154E-2</v>
      </c>
      <c r="N977">
        <v>945</v>
      </c>
      <c r="O977" t="str">
        <f t="shared" si="261"/>
        <v/>
      </c>
      <c r="P977" t="str">
        <f t="shared" si="265"/>
        <v/>
      </c>
      <c r="Q977">
        <f t="shared" si="266"/>
        <v>0</v>
      </c>
      <c r="R977">
        <f t="shared" si="267"/>
        <v>0</v>
      </c>
      <c r="S977">
        <f t="shared" si="268"/>
        <v>0</v>
      </c>
      <c r="T977">
        <f t="shared" si="269"/>
        <v>0</v>
      </c>
      <c r="U977">
        <f t="shared" si="264"/>
        <v>0</v>
      </c>
      <c r="V977">
        <f t="shared" si="270"/>
        <v>0</v>
      </c>
      <c r="W977">
        <f>IF(ABS(V977)&gt;0,V977*(C977-A977),0)</f>
        <v>0</v>
      </c>
      <c r="X977">
        <f>SUM($W$34:W977)</f>
        <v>237.0286806000006</v>
      </c>
      <c r="Y977">
        <f>IF(P977="close",X977,0)</f>
        <v>0</v>
      </c>
      <c r="Z977">
        <f t="shared" si="271"/>
        <v>0</v>
      </c>
    </row>
    <row r="978" spans="1:26">
      <c r="A978">
        <v>111.99299910000001</v>
      </c>
      <c r="B978" s="2">
        <f t="shared" si="272"/>
        <v>-1.0502380252345445E-2</v>
      </c>
      <c r="C978">
        <v>107.4168257</v>
      </c>
      <c r="D978" s="3">
        <f t="shared" si="273"/>
        <v>-4.6202165348970805E-3</v>
      </c>
      <c r="E978" s="3">
        <f t="shared" si="256"/>
        <v>2.0069720676248659E-3</v>
      </c>
      <c r="F978" s="3">
        <f>STDEV($E$3:E978)</f>
        <v>1.2258857065887429E-2</v>
      </c>
      <c r="G978" s="11">
        <f t="shared" si="262"/>
        <v>0.16371608354988024</v>
      </c>
      <c r="H978" s="3">
        <f t="shared" si="257"/>
        <v>-4.2419832948307366E-3</v>
      </c>
      <c r="I978" s="5">
        <f t="shared" si="258"/>
        <v>0.22711092632153873</v>
      </c>
      <c r="J978" s="6">
        <f t="shared" si="259"/>
        <v>9.6796162151546444E-3</v>
      </c>
      <c r="K978" s="4">
        <f t="shared" si="260"/>
        <v>-6.6271886025219464E-3</v>
      </c>
      <c r="L978">
        <f t="shared" si="263"/>
        <v>0.16371608354988024</v>
      </c>
      <c r="M978">
        <f>RSQ($D$3:D978,$B$3:B978)</f>
        <v>4.5894537489446434E-2</v>
      </c>
      <c r="N978">
        <v>946</v>
      </c>
      <c r="O978" t="str">
        <f t="shared" si="261"/>
        <v/>
      </c>
      <c r="P978" t="str">
        <f t="shared" si="265"/>
        <v/>
      </c>
      <c r="Q978">
        <f t="shared" si="266"/>
        <v>0</v>
      </c>
      <c r="R978">
        <f t="shared" si="267"/>
        <v>0</v>
      </c>
      <c r="S978">
        <f t="shared" si="268"/>
        <v>0</v>
      </c>
      <c r="T978">
        <f t="shared" si="269"/>
        <v>0</v>
      </c>
      <c r="U978">
        <f t="shared" si="264"/>
        <v>0</v>
      </c>
      <c r="V978">
        <f t="shared" si="270"/>
        <v>0</v>
      </c>
      <c r="W978">
        <f>IF(ABS(V978)&gt;0,V978*(C978-A978),0)</f>
        <v>0</v>
      </c>
      <c r="X978">
        <f>SUM($W$34:W978)</f>
        <v>237.0286806000006</v>
      </c>
      <c r="Y978">
        <f>IF(P978="close",X978,0)</f>
        <v>0</v>
      </c>
      <c r="Z978">
        <f t="shared" si="271"/>
        <v>0</v>
      </c>
    </row>
    <row r="979" spans="1:26">
      <c r="A979">
        <v>115.5643161</v>
      </c>
      <c r="B979" s="2">
        <f t="shared" si="272"/>
        <v>3.1888752231834759E-2</v>
      </c>
      <c r="C979">
        <v>108.5992823</v>
      </c>
      <c r="D979" s="3">
        <f t="shared" si="273"/>
        <v>1.1008113415140647E-2</v>
      </c>
      <c r="E979" s="3">
        <f t="shared" si="256"/>
        <v>6.6497637749076714E-3</v>
      </c>
      <c r="F979" s="3">
        <f>STDEV($E$3:E979)</f>
        <v>1.2254460650336276E-2</v>
      </c>
      <c r="G979" s="11">
        <f t="shared" si="262"/>
        <v>0.54264026501445373</v>
      </c>
      <c r="H979" s="3">
        <f t="shared" si="257"/>
        <v>-4.0405213922816196E-3</v>
      </c>
      <c r="I979" s="5">
        <f t="shared" si="258"/>
        <v>0.26338035967835532</v>
      </c>
      <c r="J979" s="6">
        <f t="shared" si="259"/>
        <v>1.0061480460461349E-2</v>
      </c>
      <c r="K979" s="4">
        <f t="shared" si="260"/>
        <v>4.3583496402329761E-3</v>
      </c>
      <c r="L979">
        <f t="shared" si="263"/>
        <v>0.54264026501445373</v>
      </c>
      <c r="M979">
        <f>RSQ($D$3:D979,$B$3:B979)</f>
        <v>4.6512262183611264E-2</v>
      </c>
      <c r="N979">
        <v>947</v>
      </c>
      <c r="O979" t="str">
        <f t="shared" si="261"/>
        <v/>
      </c>
      <c r="P979" t="str">
        <f t="shared" si="265"/>
        <v/>
      </c>
      <c r="Q979">
        <f t="shared" si="266"/>
        <v>0</v>
      </c>
      <c r="R979">
        <f t="shared" si="267"/>
        <v>0</v>
      </c>
      <c r="S979">
        <f t="shared" si="268"/>
        <v>0</v>
      </c>
      <c r="T979">
        <f t="shared" si="269"/>
        <v>0</v>
      </c>
      <c r="U979">
        <f t="shared" si="264"/>
        <v>0</v>
      </c>
      <c r="V979">
        <f t="shared" si="270"/>
        <v>0</v>
      </c>
      <c r="W979">
        <f>IF(ABS(V979)&gt;0,V979*(C979-A979),0)</f>
        <v>0</v>
      </c>
      <c r="X979">
        <f>SUM($W$34:W979)</f>
        <v>237.0286806000006</v>
      </c>
      <c r="Y979">
        <f>IF(P979="close",X979,0)</f>
        <v>0</v>
      </c>
      <c r="Z979">
        <f t="shared" si="271"/>
        <v>0</v>
      </c>
    </row>
    <row r="980" spans="1:26">
      <c r="A980">
        <v>116.8481936</v>
      </c>
      <c r="B980" s="2">
        <f t="shared" si="272"/>
        <v>1.1109636117164741E-2</v>
      </c>
      <c r="C980">
        <v>107.2613712</v>
      </c>
      <c r="D980" s="3">
        <f t="shared" si="273"/>
        <v>-1.2319704805268308E-2</v>
      </c>
      <c r="E980" s="3">
        <f t="shared" si="256"/>
        <v>-1.0691094419641721E-2</v>
      </c>
      <c r="F980" s="3">
        <f>STDEV($E$3:E980)</f>
        <v>1.2252902331364104E-2</v>
      </c>
      <c r="G980" s="11">
        <f t="shared" si="262"/>
        <v>-0.87253567608022309</v>
      </c>
      <c r="H980" s="3">
        <f t="shared" si="257"/>
        <v>-4.3845045819109144E-3</v>
      </c>
      <c r="I980" s="5">
        <f t="shared" si="258"/>
        <v>0.24806340794784301</v>
      </c>
      <c r="J980" s="6">
        <f t="shared" si="259"/>
        <v>1.018326706650987E-2</v>
      </c>
      <c r="K980" s="4">
        <f t="shared" si="260"/>
        <v>-1.6286103856265866E-3</v>
      </c>
      <c r="L980">
        <f t="shared" si="263"/>
        <v>-0.87253567608022309</v>
      </c>
      <c r="M980">
        <f>RSQ($D$3:D980,$B$3:B980)</f>
        <v>4.6043041409173487E-2</v>
      </c>
      <c r="N980">
        <v>948</v>
      </c>
      <c r="O980" t="str">
        <f t="shared" si="261"/>
        <v/>
      </c>
      <c r="P980" t="str">
        <f t="shared" si="265"/>
        <v/>
      </c>
      <c r="Q980">
        <f t="shared" si="266"/>
        <v>0</v>
      </c>
      <c r="R980">
        <f t="shared" si="267"/>
        <v>0</v>
      </c>
      <c r="S980">
        <f t="shared" si="268"/>
        <v>0</v>
      </c>
      <c r="T980">
        <f t="shared" si="269"/>
        <v>0</v>
      </c>
      <c r="U980">
        <f t="shared" si="264"/>
        <v>0</v>
      </c>
      <c r="V980">
        <f t="shared" si="270"/>
        <v>0</v>
      </c>
      <c r="W980">
        <f>IF(ABS(V980)&gt;0,V980*(C980-A980),0)</f>
        <v>0</v>
      </c>
      <c r="X980">
        <f>SUM($W$34:W980)</f>
        <v>237.0286806000006</v>
      </c>
      <c r="Y980">
        <f>IF(P980="close",X980,0)</f>
        <v>0</v>
      </c>
      <c r="Z980">
        <f t="shared" si="271"/>
        <v>0</v>
      </c>
    </row>
    <row r="981" spans="1:26">
      <c r="A981">
        <v>116.69100330000001</v>
      </c>
      <c r="B981" s="2">
        <f t="shared" si="272"/>
        <v>-1.3452522898051574E-3</v>
      </c>
      <c r="C981">
        <v>107.66544740000001</v>
      </c>
      <c r="D981" s="3">
        <f t="shared" si="273"/>
        <v>3.7672108372226905E-3</v>
      </c>
      <c r="E981" s="3">
        <f t="shared" si="256"/>
        <v>8.1934917949247083E-3</v>
      </c>
      <c r="F981" s="3">
        <f>STDEV($E$3:E981)</f>
        <v>1.2249485905083051E-2</v>
      </c>
      <c r="G981" s="11">
        <f t="shared" si="262"/>
        <v>0.66888454408725295</v>
      </c>
      <c r="H981" s="3">
        <f t="shared" si="257"/>
        <v>-4.0977595979062838E-3</v>
      </c>
      <c r="I981" s="5">
        <f t="shared" si="258"/>
        <v>0.24420799153095391</v>
      </c>
      <c r="J981" s="6">
        <f t="shared" si="259"/>
        <v>1.0274002930145364E-2</v>
      </c>
      <c r="K981" s="4">
        <f t="shared" si="260"/>
        <v>-4.4262809577020178E-3</v>
      </c>
      <c r="L981">
        <f t="shared" si="263"/>
        <v>0.66888454408725295</v>
      </c>
      <c r="M981">
        <f>RSQ($D$3:D981,$B$3:B981)</f>
        <v>4.6022378208522126E-2</v>
      </c>
      <c r="N981">
        <v>949</v>
      </c>
      <c r="O981" t="str">
        <f t="shared" si="261"/>
        <v/>
      </c>
      <c r="P981" t="str">
        <f t="shared" si="265"/>
        <v/>
      </c>
      <c r="Q981">
        <f t="shared" si="266"/>
        <v>0</v>
      </c>
      <c r="R981">
        <f t="shared" si="267"/>
        <v>0</v>
      </c>
      <c r="S981">
        <f t="shared" si="268"/>
        <v>0</v>
      </c>
      <c r="T981">
        <f t="shared" si="269"/>
        <v>0</v>
      </c>
      <c r="U981">
        <f t="shared" si="264"/>
        <v>0</v>
      </c>
      <c r="V981">
        <f t="shared" si="270"/>
        <v>0</v>
      </c>
      <c r="W981">
        <f>IF(ABS(V981)&gt;0,V981*(C981-A981),0)</f>
        <v>0</v>
      </c>
      <c r="X981">
        <f>SUM($W$34:W981)</f>
        <v>237.0286806000006</v>
      </c>
      <c r="Y981">
        <f>IF(P981="close",X981,0)</f>
        <v>0</v>
      </c>
      <c r="Z981">
        <f t="shared" si="271"/>
        <v>0</v>
      </c>
    </row>
    <row r="982" spans="1:26">
      <c r="A982">
        <v>115.5542332</v>
      </c>
      <c r="B982" s="2">
        <f t="shared" si="272"/>
        <v>-9.7417115960301854E-3</v>
      </c>
      <c r="C982">
        <v>105.0243601</v>
      </c>
      <c r="D982" s="3">
        <f t="shared" si="273"/>
        <v>-2.4530500395245739E-2</v>
      </c>
      <c r="E982" s="3">
        <f t="shared" si="256"/>
        <v>-1.671425114670725E-2</v>
      </c>
      <c r="F982" s="3">
        <f>STDEV($E$3:E982)</f>
        <v>1.2254774866807126E-2</v>
      </c>
      <c r="G982" s="11">
        <f t="shared" si="262"/>
        <v>-1.3638970383681965</v>
      </c>
      <c r="H982" s="3">
        <f t="shared" si="257"/>
        <v>-4.9569507630860517E-3</v>
      </c>
      <c r="I982" s="5">
        <f t="shared" si="258"/>
        <v>0.29351089459655327</v>
      </c>
      <c r="J982" s="6">
        <f t="shared" si="259"/>
        <v>1.0955267237863964E-2</v>
      </c>
      <c r="K982" s="4">
        <f t="shared" si="260"/>
        <v>-7.8162492485384892E-3</v>
      </c>
      <c r="L982">
        <f t="shared" si="263"/>
        <v>-1.3638970383681965</v>
      </c>
      <c r="M982">
        <f>RSQ($D$3:D982,$B$3:B982)</f>
        <v>4.6513051385528484E-2</v>
      </c>
      <c r="N982">
        <v>950</v>
      </c>
      <c r="O982" t="str">
        <f t="shared" si="261"/>
        <v/>
      </c>
      <c r="Q982">
        <f t="shared" si="266"/>
        <v>0</v>
      </c>
      <c r="R982">
        <f t="shared" si="267"/>
        <v>0</v>
      </c>
      <c r="S982">
        <f t="shared" si="268"/>
        <v>0</v>
      </c>
      <c r="T982">
        <f t="shared" si="269"/>
        <v>0</v>
      </c>
      <c r="U982">
        <f t="shared" si="264"/>
        <v>0</v>
      </c>
      <c r="V982">
        <f t="shared" si="270"/>
        <v>0</v>
      </c>
      <c r="W982">
        <f>IF(ABS(V982)&gt;0,V982*(C982-A982),0)</f>
        <v>0</v>
      </c>
      <c r="X982">
        <f>SUM($W$34:W982)</f>
        <v>237.0286806000006</v>
      </c>
      <c r="Y982">
        <f>IF(P982="close",X982,0)</f>
        <v>0</v>
      </c>
      <c r="Z982">
        <f t="shared" si="271"/>
        <v>0</v>
      </c>
    </row>
    <row r="983" spans="1:26">
      <c r="A983">
        <v>114.31841319999999</v>
      </c>
      <c r="B983" s="2">
        <f t="shared" si="272"/>
        <v>-1.0694718538446448E-2</v>
      </c>
      <c r="C983">
        <v>105.5002702</v>
      </c>
      <c r="D983" s="3">
        <f t="shared" si="273"/>
        <v>4.5314258477448912E-3</v>
      </c>
      <c r="E983" s="3">
        <f t="shared" si="256"/>
        <v>1.1906204693552705E-2</v>
      </c>
      <c r="F983" s="3">
        <f>STDEV($E$3:E983)</f>
        <v>1.2254499232921982E-2</v>
      </c>
      <c r="G983" s="11">
        <f t="shared" si="262"/>
        <v>0.97157823157444279</v>
      </c>
      <c r="H983" s="3">
        <f t="shared" si="257"/>
        <v>-4.2976846403168052E-3</v>
      </c>
      <c r="I983" s="5">
        <f t="shared" si="258"/>
        <v>0.28772091518156012</v>
      </c>
      <c r="J983" s="6">
        <f t="shared" si="259"/>
        <v>1.1062873931522445E-2</v>
      </c>
      <c r="K983" s="4">
        <f t="shared" si="260"/>
        <v>-7.3747788458078146E-3</v>
      </c>
      <c r="L983">
        <f t="shared" si="263"/>
        <v>0.97157823157444279</v>
      </c>
      <c r="M983">
        <f>RSQ($D$3:D983,$B$3:B983)</f>
        <v>4.6332694404096389E-2</v>
      </c>
      <c r="N983">
        <v>951</v>
      </c>
      <c r="O983" t="str">
        <f t="shared" si="261"/>
        <v/>
      </c>
      <c r="P983" t="str">
        <f t="shared" si="265"/>
        <v/>
      </c>
      <c r="Q983">
        <f t="shared" si="266"/>
        <v>0</v>
      </c>
      <c r="R983">
        <f t="shared" si="267"/>
        <v>0</v>
      </c>
      <c r="S983">
        <f t="shared" si="268"/>
        <v>0</v>
      </c>
      <c r="T983">
        <f t="shared" si="269"/>
        <v>0</v>
      </c>
      <c r="U983">
        <f t="shared" si="264"/>
        <v>0</v>
      </c>
      <c r="V983">
        <f t="shared" si="270"/>
        <v>0</v>
      </c>
      <c r="W983">
        <f>IF(ABS(V983)&gt;0,V983*(C983-A983),0)</f>
        <v>0</v>
      </c>
      <c r="X983">
        <f>SUM($W$34:W983)</f>
        <v>237.0286806000006</v>
      </c>
      <c r="Y983">
        <f>IF(P983="close",X983,0)</f>
        <v>0</v>
      </c>
      <c r="Z983">
        <f t="shared" si="271"/>
        <v>0</v>
      </c>
    </row>
    <row r="984" spans="1:26">
      <c r="A984">
        <v>112.2485583</v>
      </c>
      <c r="B984" s="2">
        <f t="shared" si="272"/>
        <v>-1.8106049953464504E-2</v>
      </c>
      <c r="C984">
        <v>105.8576041</v>
      </c>
      <c r="D984" s="3">
        <f t="shared" si="273"/>
        <v>3.3870425101527411E-3</v>
      </c>
      <c r="E984" s="3">
        <f t="shared" si="256"/>
        <v>1.1767572515431238E-2</v>
      </c>
      <c r="F984" s="3">
        <f>STDEV($E$3:E984)</f>
        <v>1.2254074829246406E-2</v>
      </c>
      <c r="G984" s="11">
        <f t="shared" si="262"/>
        <v>0.96029873159791312</v>
      </c>
      <c r="H984" s="3">
        <f t="shared" si="257"/>
        <v>-4.088163536099699E-3</v>
      </c>
      <c r="I984" s="5">
        <f t="shared" si="258"/>
        <v>0.23706807836114882</v>
      </c>
      <c r="J984" s="6">
        <f t="shared" si="259"/>
        <v>1.0983267902102368E-2</v>
      </c>
      <c r="K984" s="4">
        <f t="shared" si="260"/>
        <v>-8.380530005278497E-3</v>
      </c>
      <c r="L984">
        <f t="shared" si="263"/>
        <v>0.96029873159791312</v>
      </c>
      <c r="M984">
        <f>RSQ($D$3:D984,$B$3:B984)</f>
        <v>4.6053269372189343E-2</v>
      </c>
      <c r="N984">
        <v>952</v>
      </c>
      <c r="O984" t="str">
        <f t="shared" si="261"/>
        <v/>
      </c>
      <c r="P984" t="str">
        <f t="shared" si="265"/>
        <v/>
      </c>
      <c r="Q984">
        <f t="shared" si="266"/>
        <v>0</v>
      </c>
      <c r="R984">
        <f t="shared" si="267"/>
        <v>0</v>
      </c>
      <c r="S984">
        <f t="shared" si="268"/>
        <v>0</v>
      </c>
      <c r="T984">
        <f t="shared" si="269"/>
        <v>0</v>
      </c>
      <c r="U984">
        <f t="shared" si="264"/>
        <v>0</v>
      </c>
      <c r="V984">
        <f t="shared" si="270"/>
        <v>0</v>
      </c>
      <c r="W984">
        <f>IF(ABS(V984)&gt;0,V984*(C984-A984),0)</f>
        <v>0</v>
      </c>
      <c r="X984">
        <f>SUM($W$34:W984)</f>
        <v>237.0286806000006</v>
      </c>
      <c r="Y984">
        <f>IF(P984="close",X984,0)</f>
        <v>0</v>
      </c>
      <c r="Z984">
        <f t="shared" si="271"/>
        <v>0</v>
      </c>
    </row>
    <row r="985" spans="1:26">
      <c r="A985">
        <v>112.4007986</v>
      </c>
      <c r="B985" s="2">
        <f t="shared" si="272"/>
        <v>1.3562784440680211E-3</v>
      </c>
      <c r="C985">
        <v>107.0785104</v>
      </c>
      <c r="D985" s="3">
        <f t="shared" si="273"/>
        <v>1.1533477546371141E-2</v>
      </c>
      <c r="E985" s="3">
        <f t="shared" si="256"/>
        <v>1.5245553477496659E-2</v>
      </c>
      <c r="F985" s="3">
        <f>STDEV($E$3:E985)</f>
        <v>1.2257555245185563E-2</v>
      </c>
      <c r="G985" s="11">
        <f t="shared" si="262"/>
        <v>1.2437678780591017</v>
      </c>
      <c r="H985" s="3">
        <f t="shared" si="257"/>
        <v>-4.0694986082079046E-3</v>
      </c>
      <c r="I985" s="5">
        <f t="shared" si="258"/>
        <v>0.26353193081085452</v>
      </c>
      <c r="J985" s="6">
        <f t="shared" si="259"/>
        <v>1.1134739574368885E-2</v>
      </c>
      <c r="K985" s="4">
        <f t="shared" si="260"/>
        <v>-3.7120759311255174E-3</v>
      </c>
      <c r="L985">
        <f t="shared" si="263"/>
        <v>1.2437678780591017</v>
      </c>
      <c r="M985">
        <f>RSQ($D$3:D985,$B$3:B985)</f>
        <v>4.6053308323003958E-2</v>
      </c>
      <c r="N985">
        <v>953</v>
      </c>
      <c r="O985" t="str">
        <f t="shared" si="261"/>
        <v/>
      </c>
      <c r="P985" t="str">
        <f t="shared" si="265"/>
        <v/>
      </c>
      <c r="Q985">
        <f t="shared" si="266"/>
        <v>0</v>
      </c>
      <c r="R985">
        <f t="shared" si="267"/>
        <v>0</v>
      </c>
      <c r="S985">
        <f t="shared" si="268"/>
        <v>0</v>
      </c>
      <c r="T985">
        <f t="shared" si="269"/>
        <v>0</v>
      </c>
      <c r="U985">
        <f t="shared" si="264"/>
        <v>0</v>
      </c>
      <c r="V985">
        <f t="shared" si="270"/>
        <v>0</v>
      </c>
      <c r="W985">
        <f>IF(ABS(V985)&gt;0,V985*(C985-A985),0)</f>
        <v>0</v>
      </c>
      <c r="X985">
        <f>SUM($W$34:W985)</f>
        <v>237.0286806000006</v>
      </c>
      <c r="Y985">
        <f>IF(P985="close",X985,0)</f>
        <v>0</v>
      </c>
      <c r="Z985">
        <f t="shared" si="271"/>
        <v>0</v>
      </c>
    </row>
    <row r="986" spans="1:26">
      <c r="A986">
        <v>109.36154550000001</v>
      </c>
      <c r="B986" s="2">
        <f t="shared" si="272"/>
        <v>-2.7039426212759989E-2</v>
      </c>
      <c r="C986">
        <v>105.9850261</v>
      </c>
      <c r="D986" s="3">
        <f t="shared" si="273"/>
        <v>-1.0211986475299343E-2</v>
      </c>
      <c r="E986" s="3">
        <f t="shared" si="256"/>
        <v>8.4212205449363427E-4</v>
      </c>
      <c r="F986" s="3">
        <f>STDEV($E$3:E986)</f>
        <v>1.225135128663923E-2</v>
      </c>
      <c r="G986" s="11">
        <f t="shared" si="262"/>
        <v>6.8737075183862739E-2</v>
      </c>
      <c r="H986" s="3">
        <f t="shared" si="257"/>
        <v>-4.0265159122826804E-3</v>
      </c>
      <c r="I986" s="5">
        <f t="shared" si="258"/>
        <v>0.25990169178197847</v>
      </c>
      <c r="J986" s="6">
        <f t="shared" si="259"/>
        <v>1.1192589222076466E-2</v>
      </c>
      <c r="K986" s="4">
        <f t="shared" si="260"/>
        <v>-1.1054108529792977E-2</v>
      </c>
      <c r="L986">
        <f t="shared" si="263"/>
        <v>6.8737075183862739E-2</v>
      </c>
      <c r="M986">
        <f>RSQ($D$3:D986,$B$3:B986)</f>
        <v>4.658005413425699E-2</v>
      </c>
      <c r="N986">
        <v>954</v>
      </c>
      <c r="O986" t="str">
        <f t="shared" si="261"/>
        <v/>
      </c>
      <c r="P986" t="str">
        <f t="shared" si="265"/>
        <v/>
      </c>
      <c r="Q986">
        <f t="shared" si="266"/>
        <v>0</v>
      </c>
      <c r="R986">
        <f t="shared" si="267"/>
        <v>0</v>
      </c>
      <c r="S986">
        <f t="shared" si="268"/>
        <v>0</v>
      </c>
      <c r="T986">
        <f t="shared" si="269"/>
        <v>0</v>
      </c>
      <c r="U986">
        <f t="shared" si="264"/>
        <v>0</v>
      </c>
      <c r="V986">
        <f t="shared" si="270"/>
        <v>0</v>
      </c>
      <c r="W986">
        <f>IF(ABS(V986)&gt;0,V986*(C986-A986),0)</f>
        <v>0</v>
      </c>
      <c r="X986">
        <f>SUM($W$34:W986)</f>
        <v>237.0286806000006</v>
      </c>
      <c r="Y986">
        <f>IF(P986="close",X986,0)</f>
        <v>0</v>
      </c>
      <c r="Z986">
        <f t="shared" si="271"/>
        <v>0</v>
      </c>
    </row>
    <row r="987" spans="1:26">
      <c r="A987">
        <v>110.04811789999999</v>
      </c>
      <c r="B987" s="2">
        <f t="shared" si="272"/>
        <v>6.2780056450463077E-3</v>
      </c>
      <c r="C987">
        <v>107.1025037</v>
      </c>
      <c r="D987" s="3">
        <f t="shared" si="273"/>
        <v>1.0543730950687578E-2</v>
      </c>
      <c r="E987" s="3">
        <f t="shared" si="256"/>
        <v>1.172711829990193E-2</v>
      </c>
      <c r="F987" s="3">
        <f>STDEV($E$3:E987)</f>
        <v>1.2250863825445692E-2</v>
      </c>
      <c r="G987" s="11">
        <f t="shared" si="262"/>
        <v>0.95724827791686695</v>
      </c>
      <c r="H987" s="3">
        <f t="shared" si="257"/>
        <v>-3.0625249007817119E-3</v>
      </c>
      <c r="I987" s="5">
        <f t="shared" si="258"/>
        <v>0.29932078080402863</v>
      </c>
      <c r="J987" s="6">
        <f t="shared" si="259"/>
        <v>1.1269965267641339E-2</v>
      </c>
      <c r="K987" s="4">
        <f t="shared" si="260"/>
        <v>-1.1833873492143516E-3</v>
      </c>
      <c r="L987">
        <f t="shared" si="263"/>
        <v>0.95724827791686695</v>
      </c>
      <c r="M987">
        <f>RSQ($D$3:D987,$B$3:B987)</f>
        <v>4.6716612905726054E-2</v>
      </c>
      <c r="N987">
        <v>955</v>
      </c>
      <c r="O987" t="str">
        <f t="shared" si="261"/>
        <v/>
      </c>
      <c r="P987" t="str">
        <f t="shared" si="265"/>
        <v/>
      </c>
      <c r="Q987">
        <f t="shared" si="266"/>
        <v>0</v>
      </c>
      <c r="R987">
        <f t="shared" si="267"/>
        <v>0</v>
      </c>
      <c r="S987">
        <f t="shared" si="268"/>
        <v>0</v>
      </c>
      <c r="T987">
        <f t="shared" si="269"/>
        <v>0</v>
      </c>
      <c r="U987">
        <f t="shared" si="264"/>
        <v>0</v>
      </c>
      <c r="V987">
        <f t="shared" si="270"/>
        <v>0</v>
      </c>
      <c r="W987">
        <f>IF(ABS(V987)&gt;0,V987*(C987-A987),0)</f>
        <v>0</v>
      </c>
      <c r="X987">
        <f>SUM($W$34:W987)</f>
        <v>237.0286806000006</v>
      </c>
      <c r="Y987">
        <f>IF(P987="close",X987,0)</f>
        <v>0</v>
      </c>
      <c r="Z987">
        <f t="shared" si="271"/>
        <v>0</v>
      </c>
    </row>
    <row r="988" spans="1:26">
      <c r="A988">
        <v>109.61351000000001</v>
      </c>
      <c r="B988" s="2">
        <f t="shared" si="272"/>
        <v>-3.9492533656496909E-3</v>
      </c>
      <c r="C988">
        <v>105.3905166</v>
      </c>
      <c r="D988" s="3">
        <f t="shared" si="273"/>
        <v>-1.5984566568073625E-2</v>
      </c>
      <c r="E988" s="3">
        <f t="shared" si="256"/>
        <v>-1.1186578595034727E-2</v>
      </c>
      <c r="F988" s="3">
        <f>STDEV($E$3:E988)</f>
        <v>1.2249798294022431E-2</v>
      </c>
      <c r="G988" s="11">
        <f t="shared" si="262"/>
        <v>-0.91320512603815474</v>
      </c>
      <c r="H988" s="3">
        <f t="shared" si="257"/>
        <v>-3.5899823860783046E-3</v>
      </c>
      <c r="I988" s="5">
        <f t="shared" si="258"/>
        <v>0.30588201746379079</v>
      </c>
      <c r="J988" s="6">
        <f t="shared" si="259"/>
        <v>1.1480682143306995E-2</v>
      </c>
      <c r="K988" s="4">
        <f t="shared" si="260"/>
        <v>-4.7979879730388978E-3</v>
      </c>
      <c r="L988">
        <f t="shared" si="263"/>
        <v>-0.91320512603815474</v>
      </c>
      <c r="M988">
        <f>RSQ($D$3:D988,$B$3:B988)</f>
        <v>4.6824076282709355E-2</v>
      </c>
      <c r="N988">
        <v>956</v>
      </c>
      <c r="O988" t="str">
        <f t="shared" si="261"/>
        <v/>
      </c>
      <c r="P988" t="str">
        <f t="shared" si="265"/>
        <v/>
      </c>
      <c r="Q988">
        <f t="shared" si="266"/>
        <v>0</v>
      </c>
      <c r="R988">
        <f t="shared" si="267"/>
        <v>0</v>
      </c>
      <c r="S988">
        <f t="shared" si="268"/>
        <v>0</v>
      </c>
      <c r="T988">
        <f t="shared" si="269"/>
        <v>0</v>
      </c>
      <c r="U988">
        <f t="shared" si="264"/>
        <v>0</v>
      </c>
      <c r="V988">
        <f t="shared" si="270"/>
        <v>0</v>
      </c>
      <c r="W988">
        <f>IF(ABS(V988)&gt;0,V988*(C988-A988),0)</f>
        <v>0</v>
      </c>
      <c r="X988">
        <f>SUM($W$34:W988)</f>
        <v>237.0286806000006</v>
      </c>
      <c r="Y988">
        <f>IF(P988="close",X988,0)</f>
        <v>0</v>
      </c>
      <c r="Z988">
        <f t="shared" si="271"/>
        <v>0</v>
      </c>
    </row>
    <row r="989" spans="1:26">
      <c r="A989">
        <v>110.96971430000001</v>
      </c>
      <c r="B989" s="2">
        <f t="shared" si="272"/>
        <v>1.2372601698458534E-2</v>
      </c>
      <c r="C989">
        <v>104.8604607</v>
      </c>
      <c r="D989" s="3">
        <f t="shared" si="273"/>
        <v>-5.0294458846973106E-3</v>
      </c>
      <c r="E989" s="3">
        <f t="shared" si="256"/>
        <v>-5.2569181149973608E-3</v>
      </c>
      <c r="F989" s="3">
        <f>STDEV($E$3:E989)</f>
        <v>1.2244710824853291E-2</v>
      </c>
      <c r="G989" s="11">
        <f t="shared" si="262"/>
        <v>-0.42932154055670368</v>
      </c>
      <c r="H989" s="3">
        <f t="shared" si="257"/>
        <v>-3.3909084159829497E-3</v>
      </c>
      <c r="I989" s="5">
        <f t="shared" si="258"/>
        <v>0.2924510733044775</v>
      </c>
      <c r="J989" s="6">
        <f t="shared" si="259"/>
        <v>1.1260328501491617E-2</v>
      </c>
      <c r="K989" s="4">
        <f t="shared" si="260"/>
        <v>2.2747223030005013E-4</v>
      </c>
      <c r="L989">
        <f t="shared" si="263"/>
        <v>-0.42932154055670368</v>
      </c>
      <c r="M989">
        <f>RSQ($D$3:D989,$B$3:B989)</f>
        <v>4.6590020058971504E-2</v>
      </c>
      <c r="N989">
        <v>957</v>
      </c>
      <c r="O989" t="str">
        <f t="shared" si="261"/>
        <v/>
      </c>
      <c r="P989" t="str">
        <f t="shared" si="265"/>
        <v/>
      </c>
      <c r="Q989">
        <f t="shared" si="266"/>
        <v>0</v>
      </c>
      <c r="R989">
        <f t="shared" si="267"/>
        <v>0</v>
      </c>
      <c r="S989">
        <f t="shared" si="268"/>
        <v>0</v>
      </c>
      <c r="T989">
        <f t="shared" si="269"/>
        <v>0</v>
      </c>
      <c r="U989">
        <f t="shared" si="264"/>
        <v>0</v>
      </c>
      <c r="V989">
        <f t="shared" si="270"/>
        <v>0</v>
      </c>
      <c r="W989">
        <f>IF(ABS(V989)&gt;0,V989*(C989-A989),0)</f>
        <v>0</v>
      </c>
      <c r="X989">
        <f>SUM($W$34:W989)</f>
        <v>237.0286806000006</v>
      </c>
      <c r="Y989">
        <f>IF(P989="close",X989,0)</f>
        <v>0</v>
      </c>
      <c r="Z989">
        <f t="shared" si="271"/>
        <v>0</v>
      </c>
    </row>
    <row r="990" spans="1:26">
      <c r="A990">
        <v>112.6251918</v>
      </c>
      <c r="B990" s="2">
        <f t="shared" si="272"/>
        <v>1.4918282077617183E-2</v>
      </c>
      <c r="C990">
        <v>104.20436340000001</v>
      </c>
      <c r="D990" s="3">
        <f t="shared" si="273"/>
        <v>-6.2568607425544046E-3</v>
      </c>
      <c r="E990" s="3">
        <f t="shared" si="256"/>
        <v>-7.4912290225423919E-3</v>
      </c>
      <c r="F990" s="3">
        <f>STDEV($E$3:E990)</f>
        <v>1.2240798530268887E-2</v>
      </c>
      <c r="G990" s="11">
        <f t="shared" si="262"/>
        <v>-0.61198858914458709</v>
      </c>
      <c r="H990" s="3">
        <f t="shared" si="257"/>
        <v>-3.1963162168569901E-3</v>
      </c>
      <c r="I990" s="5">
        <f t="shared" si="258"/>
        <v>0.29699696478407561</v>
      </c>
      <c r="J990" s="6">
        <f t="shared" si="259"/>
        <v>1.1121039305468617E-2</v>
      </c>
      <c r="K990" s="4">
        <f t="shared" si="260"/>
        <v>1.2343682799879872E-3</v>
      </c>
      <c r="L990">
        <f t="shared" si="263"/>
        <v>-0.61198858914458709</v>
      </c>
      <c r="M990">
        <f>RSQ($D$3:D990,$B$3:B990)</f>
        <v>4.6243552743765473E-2</v>
      </c>
      <c r="N990">
        <v>958</v>
      </c>
      <c r="O990" t="str">
        <f t="shared" si="261"/>
        <v/>
      </c>
      <c r="P990" t="str">
        <f t="shared" si="265"/>
        <v/>
      </c>
      <c r="Q990">
        <f t="shared" si="266"/>
        <v>0</v>
      </c>
      <c r="R990">
        <f t="shared" si="267"/>
        <v>0</v>
      </c>
      <c r="S990">
        <f t="shared" si="268"/>
        <v>0</v>
      </c>
      <c r="T990">
        <f t="shared" si="269"/>
        <v>0</v>
      </c>
      <c r="U990">
        <f t="shared" si="264"/>
        <v>0</v>
      </c>
      <c r="V990">
        <f t="shared" si="270"/>
        <v>0</v>
      </c>
      <c r="W990">
        <f>IF(ABS(V990)&gt;0,V990*(C990-A990),0)</f>
        <v>0</v>
      </c>
      <c r="X990">
        <f>SUM($W$34:W990)</f>
        <v>237.0286806000006</v>
      </c>
      <c r="Y990">
        <f>IF(P990="close",X990,0)</f>
        <v>0</v>
      </c>
      <c r="Z990">
        <f t="shared" si="271"/>
        <v>0</v>
      </c>
    </row>
    <row r="991" spans="1:26">
      <c r="A991">
        <v>114.4061387</v>
      </c>
      <c r="B991" s="2">
        <f t="shared" si="272"/>
        <v>1.5813042104848195E-2</v>
      </c>
      <c r="C991">
        <v>103.08967250000001</v>
      </c>
      <c r="D991" s="3">
        <f t="shared" si="273"/>
        <v>-1.0697161458787812E-2</v>
      </c>
      <c r="E991" s="3">
        <f t="shared" si="256"/>
        <v>-1.1591253927199523E-2</v>
      </c>
      <c r="F991" s="3">
        <f>STDEV($E$3:E991)</f>
        <v>1.2240102301457651E-2</v>
      </c>
      <c r="G991" s="11">
        <f t="shared" si="262"/>
        <v>-0.94698995496296967</v>
      </c>
      <c r="H991" s="3">
        <f t="shared" si="257"/>
        <v>-3.7788515257018095E-3</v>
      </c>
      <c r="I991" s="5">
        <f t="shared" si="258"/>
        <v>0.2955120186950505</v>
      </c>
      <c r="J991" s="6">
        <f t="shared" si="259"/>
        <v>1.1187237111038717E-2</v>
      </c>
      <c r="K991" s="4">
        <f t="shared" si="260"/>
        <v>8.9409246841171087E-4</v>
      </c>
      <c r="L991">
        <f t="shared" si="263"/>
        <v>-0.94698995496296967</v>
      </c>
      <c r="M991">
        <f>RSQ($D$3:D991,$B$3:B991)</f>
        <v>4.5660096037132315E-2</v>
      </c>
      <c r="N991">
        <v>959</v>
      </c>
      <c r="O991" t="str">
        <f t="shared" si="261"/>
        <v/>
      </c>
      <c r="P991" t="str">
        <f t="shared" si="265"/>
        <v/>
      </c>
      <c r="Q991">
        <f t="shared" si="266"/>
        <v>0</v>
      </c>
      <c r="R991">
        <f t="shared" si="267"/>
        <v>0</v>
      </c>
      <c r="S991">
        <f t="shared" si="268"/>
        <v>0</v>
      </c>
      <c r="T991">
        <f t="shared" si="269"/>
        <v>0</v>
      </c>
      <c r="U991">
        <f t="shared" si="264"/>
        <v>0</v>
      </c>
      <c r="V991">
        <f t="shared" si="270"/>
        <v>0</v>
      </c>
      <c r="W991">
        <f>IF(ABS(V991)&gt;0,V991*(C991-A991),0)</f>
        <v>0</v>
      </c>
      <c r="X991">
        <f>SUM($W$34:W991)</f>
        <v>237.0286806000006</v>
      </c>
      <c r="Y991">
        <f>IF(P991="close",X991,0)</f>
        <v>0</v>
      </c>
      <c r="Z991">
        <f t="shared" si="271"/>
        <v>0</v>
      </c>
    </row>
    <row r="992" spans="1:26">
      <c r="A992">
        <v>114.75691759999999</v>
      </c>
      <c r="B992" s="2">
        <f t="shared" si="272"/>
        <v>3.0660845998816545E-3</v>
      </c>
      <c r="C992">
        <v>105.42734400000001</v>
      </c>
      <c r="D992" s="3">
        <f t="shared" si="273"/>
        <v>2.2676097840935511E-2</v>
      </c>
      <c r="E992" s="3">
        <f t="shared" si="256"/>
        <v>2.4909300841450089E-2</v>
      </c>
      <c r="F992" s="3">
        <f>STDEV($E$3:E992)</f>
        <v>1.2259633577195178E-2</v>
      </c>
      <c r="G992" s="11">
        <f t="shared" si="262"/>
        <v>2.0318144653022303</v>
      </c>
      <c r="H992" s="3">
        <f t="shared" si="257"/>
        <v>-3.1207241716183203E-3</v>
      </c>
      <c r="I992" s="5">
        <f t="shared" si="258"/>
        <v>0.28946401907435981</v>
      </c>
      <c r="J992" s="6">
        <f t="shared" si="259"/>
        <v>1.2021487391865333E-2</v>
      </c>
      <c r="K992" s="4">
        <f t="shared" si="260"/>
        <v>-2.2332030005145762E-3</v>
      </c>
      <c r="L992">
        <f t="shared" si="263"/>
        <v>2.0318144653022303</v>
      </c>
      <c r="M992">
        <f>RSQ($D$3:D992,$B$3:B992)</f>
        <v>4.5694139155621961E-2</v>
      </c>
      <c r="N992">
        <v>960</v>
      </c>
      <c r="O992" t="str">
        <f t="shared" si="261"/>
        <v>sellY</v>
      </c>
      <c r="P992" t="str">
        <f t="shared" si="265"/>
        <v/>
      </c>
      <c r="Q992">
        <f t="shared" si="266"/>
        <v>15</v>
      </c>
      <c r="R992">
        <f t="shared" si="267"/>
        <v>5</v>
      </c>
      <c r="S992">
        <f t="shared" si="268"/>
        <v>-15</v>
      </c>
      <c r="T992">
        <f t="shared" si="269"/>
        <v>-5</v>
      </c>
      <c r="U992">
        <f t="shared" si="264"/>
        <v>30</v>
      </c>
      <c r="V992">
        <f t="shared" si="270"/>
        <v>15</v>
      </c>
      <c r="W992">
        <f>IF(ABS(V992)&gt;0,V992*(C992-A992),0)</f>
        <v>-139.94360399999982</v>
      </c>
      <c r="X992">
        <f>SUM($W$34:W992)</f>
        <v>97.085076600000775</v>
      </c>
      <c r="Y992">
        <f>IF(P992="close",X992,0)</f>
        <v>0</v>
      </c>
      <c r="Z992">
        <f t="shared" si="271"/>
        <v>30</v>
      </c>
    </row>
    <row r="993" spans="1:26">
      <c r="A993">
        <v>114.1486189</v>
      </c>
      <c r="B993" s="2">
        <f t="shared" si="272"/>
        <v>-5.3007584442124455E-3</v>
      </c>
      <c r="C993">
        <v>106.5403204</v>
      </c>
      <c r="D993" s="3">
        <f t="shared" si="273"/>
        <v>1.0556809626162959E-2</v>
      </c>
      <c r="E993" s="3">
        <f t="shared" ref="E993:E1001" si="274">D993-K993</f>
        <v>1.4719942750191617E-2</v>
      </c>
      <c r="F993" s="3">
        <f>STDEV($E$3:E993)</f>
        <v>1.22624065964278E-2</v>
      </c>
      <c r="G993" s="11">
        <f t="shared" si="262"/>
        <v>1.2004122220575959</v>
      </c>
      <c r="H993" s="3">
        <f t="shared" ref="H993:H1001" si="275">yint(B964:B993,D964:D993)</f>
        <v>-2.6761719928493359E-3</v>
      </c>
      <c r="I993" s="5">
        <f t="shared" ref="I993:I1001" si="276">MyReg(B964:B993,D964:D993)</f>
        <v>0.28051856103777728</v>
      </c>
      <c r="J993" s="6">
        <f t="shared" ref="J993:J1001" si="277">STDEV(D964:D993)</f>
        <v>1.2240227394282899E-2</v>
      </c>
      <c r="K993" s="4">
        <f t="shared" ref="K993:K1001" si="278">H993+B993*I993</f>
        <v>-4.1631331240286583E-3</v>
      </c>
      <c r="L993">
        <f t="shared" si="263"/>
        <v>1.2004122220575959</v>
      </c>
      <c r="M993">
        <f>RSQ($D$3:D993,$B$3:B993)</f>
        <v>4.5494495839789338E-2</v>
      </c>
      <c r="N993">
        <v>961</v>
      </c>
      <c r="O993" t="str">
        <f t="shared" ref="O993:O1001" si="279">IF(L993&gt;1.5,"sellY",IF(L993&lt;-1.5,"buyY",""))</f>
        <v/>
      </c>
      <c r="P993" t="str">
        <f t="shared" si="265"/>
        <v>sellhold</v>
      </c>
      <c r="Q993">
        <f t="shared" si="266"/>
        <v>15</v>
      </c>
      <c r="R993">
        <f t="shared" si="267"/>
        <v>0</v>
      </c>
      <c r="S993">
        <f t="shared" si="268"/>
        <v>-15</v>
      </c>
      <c r="T993">
        <f t="shared" si="269"/>
        <v>0</v>
      </c>
      <c r="U993">
        <f t="shared" si="264"/>
        <v>30</v>
      </c>
      <c r="V993">
        <f t="shared" si="270"/>
        <v>0</v>
      </c>
      <c r="W993">
        <f>IF(ABS(V993)&gt;0,V993*(C993-A993),0)</f>
        <v>0</v>
      </c>
      <c r="X993">
        <f>SUM($W$34:W993)</f>
        <v>97.085076600000775</v>
      </c>
      <c r="Y993">
        <f>IF(P993="close",X993,0)</f>
        <v>0</v>
      </c>
      <c r="Z993">
        <f t="shared" si="271"/>
        <v>0</v>
      </c>
    </row>
    <row r="994" spans="1:26">
      <c r="A994">
        <v>115.39851899999999</v>
      </c>
      <c r="B994" s="2">
        <f t="shared" si="272"/>
        <v>1.0949761039990916E-2</v>
      </c>
      <c r="C994">
        <v>106.7721294</v>
      </c>
      <c r="D994" s="3">
        <f t="shared" si="273"/>
        <v>2.1757865860519638E-3</v>
      </c>
      <c r="E994" s="3">
        <f t="shared" si="274"/>
        <v>1.6476432773021455E-3</v>
      </c>
      <c r="F994" s="3">
        <f>STDEV($E$3:E994)</f>
        <v>1.2256333138496873E-2</v>
      </c>
      <c r="G994" s="11">
        <f t="shared" ref="G994:G1001" si="280">E994/F994</f>
        <v>0.13443199190848804</v>
      </c>
      <c r="H994" s="3">
        <f t="shared" si="275"/>
        <v>-2.2798717148514685E-3</v>
      </c>
      <c r="I994" s="5">
        <f t="shared" si="276"/>
        <v>0.25644532454596985</v>
      </c>
      <c r="J994" s="6">
        <f t="shared" si="277"/>
        <v>1.20055971664544E-2</v>
      </c>
      <c r="K994" s="4">
        <f t="shared" si="278"/>
        <v>5.2814330874981826E-4</v>
      </c>
      <c r="L994">
        <f t="shared" ref="L994:L1001" si="281">(D994-K994)/F994</f>
        <v>0.13443199190848804</v>
      </c>
      <c r="M994">
        <f>RSQ($D$3:D994,$B$3:B994)</f>
        <v>4.5517614662507588E-2</v>
      </c>
      <c r="N994">
        <v>962</v>
      </c>
      <c r="O994" t="str">
        <f t="shared" si="279"/>
        <v/>
      </c>
      <c r="P994" t="str">
        <f t="shared" si="265"/>
        <v>close</v>
      </c>
      <c r="Q994">
        <f t="shared" si="266"/>
        <v>0</v>
      </c>
      <c r="R994">
        <f t="shared" si="267"/>
        <v>0</v>
      </c>
      <c r="S994">
        <f t="shared" si="268"/>
        <v>0</v>
      </c>
      <c r="T994">
        <f t="shared" si="269"/>
        <v>0</v>
      </c>
      <c r="U994">
        <f t="shared" ref="U994:U1001" si="282">ABS(Q994)+ABS(S994)</f>
        <v>0</v>
      </c>
      <c r="V994">
        <f t="shared" si="270"/>
        <v>-15</v>
      </c>
      <c r="W994">
        <f>IF(ABS(V994)&gt;0,V994*(C994-A994),0)</f>
        <v>129.39584399999995</v>
      </c>
      <c r="X994">
        <f>SUM($W$34:W994)</f>
        <v>226.48092060000073</v>
      </c>
      <c r="Y994">
        <f>IF(P994="close",X994,0)</f>
        <v>226.48092060000073</v>
      </c>
      <c r="Z994">
        <f t="shared" si="271"/>
        <v>30</v>
      </c>
    </row>
    <row r="995" spans="1:26">
      <c r="A995">
        <v>116.40874770000001</v>
      </c>
      <c r="B995" s="2">
        <f t="shared" si="272"/>
        <v>8.7542605291148767E-3</v>
      </c>
      <c r="C995">
        <v>106.3973903</v>
      </c>
      <c r="D995" s="3">
        <f t="shared" si="273"/>
        <v>-3.5097089671792133E-3</v>
      </c>
      <c r="E995" s="3">
        <f t="shared" si="274"/>
        <v>-3.1953526665907759E-3</v>
      </c>
      <c r="F995" s="3">
        <f>STDEV($E$3:E995)</f>
        <v>1.2250567689124301E-2</v>
      </c>
      <c r="G995" s="11">
        <f t="shared" si="280"/>
        <v>-0.2608330281238736</v>
      </c>
      <c r="H995" s="3">
        <f t="shared" si="275"/>
        <v>-2.5592514718404211E-3</v>
      </c>
      <c r="I995" s="5">
        <f t="shared" si="276"/>
        <v>0.25643458562672683</v>
      </c>
      <c r="J995" s="6">
        <f t="shared" si="277"/>
        <v>1.198703926993787E-2</v>
      </c>
      <c r="K995" s="4">
        <f t="shared" si="278"/>
        <v>-3.143563005884374E-4</v>
      </c>
      <c r="L995">
        <f t="shared" si="281"/>
        <v>-0.2608330281238736</v>
      </c>
      <c r="M995">
        <f>RSQ($D$3:D995,$B$3:B995)</f>
        <v>4.5404415657045415E-2</v>
      </c>
      <c r="N995">
        <v>963</v>
      </c>
      <c r="O995" t="str">
        <f t="shared" si="279"/>
        <v/>
      </c>
      <c r="P995" t="str">
        <f t="shared" ref="P995:P1001" si="283">IF(AND(OR(O994="sellY",P994="sellhold"),L995&gt;0.5),"sellhold",IF(AND(OR(O994="sellY",P994="sellhold"),L995&lt;0.5,O995&lt;&gt;"buyY"),"close",IF(AND(OR(O994="sellY",P994="sellhold"),L995&lt;0.5,O995="buyY"),"close&amp;buy",IF(AND(OR(O994="buyY",P994="buyhold"),L995&lt;-0.5),"buyhold",IF(AND(OR(O994="buyY",P994="buyhold"),L995&gt;-0.5,O995&lt;&gt;"sellY"),"close",IF(AND(OR(O994="buyY",P994="buyhold"),L995&gt;-0.5,O995="sellY"),"close&amp;sell",""))))))</f>
        <v/>
      </c>
      <c r="Q995">
        <f t="shared" ref="Q995:Q1001" si="284">IF(O995="sellY",MAX(10+R995,Q994),IF(O995="buyY",MIN(-10+R995,Q994),IF(P995="sellhold",Q994+R995,IF(P995="buyhold",Q994+R995,0))))</f>
        <v>0</v>
      </c>
      <c r="R995">
        <f t="shared" ref="R995:R1001" si="285">IF(AND(L995&gt;2.5,Q994&lt;15),10,IF(AND(L995&gt;2,Q994&lt;15),5,IF(AND(L995&lt;-2.5,Q994&gt;-15),-10,IF(AND(L995&lt;-2,Q994&gt;-15),-5,0))))</f>
        <v>0</v>
      </c>
      <c r="S995">
        <f t="shared" ref="S995:S1001" si="286">IF(O995="sellY",MIN(-10+T995,S994),IF(O995="buyY",MAX(10+T995,S994),IF(P995="sellhold",S994+T995,IF(P995="buyhold",S994+T995,0))))</f>
        <v>0</v>
      </c>
      <c r="T995">
        <f t="shared" ref="T995:T1001" si="287">IF(AND(L995&gt;2.5,Q994&lt;15),-10,IF(AND(L995&gt;2,Q994&lt;15),-5,IF(AND(L995&lt;-2.5,Q994&gt;-15),10,IF(AND(L995&lt;-2,Q994&gt;-15),5,0))))</f>
        <v>0</v>
      </c>
      <c r="U995">
        <f t="shared" si="282"/>
        <v>0</v>
      </c>
      <c r="V995">
        <f t="shared" ref="V995:V1001" si="288">Q995-Q994</f>
        <v>0</v>
      </c>
      <c r="W995">
        <f>IF(ABS(V995)&gt;0,V995*(C995-A995),0)</f>
        <v>0</v>
      </c>
      <c r="X995">
        <f>SUM($W$34:W995)</f>
        <v>226.48092060000073</v>
      </c>
      <c r="Y995">
        <f>IF(P995="close",X995,0)</f>
        <v>0</v>
      </c>
      <c r="Z995">
        <f t="shared" si="271"/>
        <v>0</v>
      </c>
    </row>
    <row r="996" spans="1:26">
      <c r="A996">
        <v>114.5649008</v>
      </c>
      <c r="B996" s="2">
        <f t="shared" si="272"/>
        <v>-1.5839418741552209E-2</v>
      </c>
      <c r="C996">
        <v>106.3401408</v>
      </c>
      <c r="D996" s="3">
        <f t="shared" si="273"/>
        <v>-5.3807240796579494E-4</v>
      </c>
      <c r="E996" s="3">
        <f t="shared" si="274"/>
        <v>5.2471257343123089E-3</v>
      </c>
      <c r="F996" s="3">
        <f>STDEV($E$3:E996)</f>
        <v>1.2245539936553303E-2</v>
      </c>
      <c r="G996" s="11">
        <f t="shared" si="280"/>
        <v>0.42849280321641692</v>
      </c>
      <c r="H996" s="3">
        <f t="shared" si="275"/>
        <v>-2.19479038868032E-3</v>
      </c>
      <c r="I996" s="5">
        <f t="shared" si="276"/>
        <v>0.22667547415606334</v>
      </c>
      <c r="J996" s="6">
        <f t="shared" si="277"/>
        <v>1.1895902539150006E-2</v>
      </c>
      <c r="K996" s="4">
        <f t="shared" si="278"/>
        <v>-5.7851981422781034E-3</v>
      </c>
      <c r="L996">
        <f t="shared" si="281"/>
        <v>0.42849280321641692</v>
      </c>
      <c r="M996">
        <f>RSQ($D$3:D996,$B$3:B996)</f>
        <v>4.5353941892970727E-2</v>
      </c>
      <c r="N996">
        <v>964</v>
      </c>
      <c r="O996" t="str">
        <f t="shared" si="279"/>
        <v/>
      </c>
      <c r="P996" t="str">
        <f t="shared" si="283"/>
        <v/>
      </c>
      <c r="Q996">
        <f t="shared" si="284"/>
        <v>0</v>
      </c>
      <c r="R996">
        <f t="shared" si="285"/>
        <v>0</v>
      </c>
      <c r="S996">
        <f t="shared" si="286"/>
        <v>0</v>
      </c>
      <c r="T996">
        <f t="shared" si="287"/>
        <v>0</v>
      </c>
      <c r="U996">
        <f t="shared" si="282"/>
        <v>0</v>
      </c>
      <c r="V996">
        <f t="shared" si="288"/>
        <v>0</v>
      </c>
      <c r="W996">
        <f>IF(ABS(V996)&gt;0,V996*(C996-A996),0)</f>
        <v>0</v>
      </c>
      <c r="X996">
        <f>SUM($W$34:W996)</f>
        <v>226.48092060000073</v>
      </c>
      <c r="Y996">
        <f>IF(P996="close",X996,0)</f>
        <v>0</v>
      </c>
      <c r="Z996">
        <f t="shared" ref="Z996:Z1001" si="289">ABS(U996-U995)</f>
        <v>0</v>
      </c>
    </row>
    <row r="997" spans="1:26">
      <c r="A997">
        <v>115.4850881</v>
      </c>
      <c r="B997" s="2">
        <f t="shared" si="272"/>
        <v>8.0320176037720174E-3</v>
      </c>
      <c r="C997">
        <v>106.5847929</v>
      </c>
      <c r="D997" s="3">
        <f t="shared" si="273"/>
        <v>2.3006561601242128E-3</v>
      </c>
      <c r="E997" s="3">
        <f t="shared" si="274"/>
        <v>1.6872575965240291E-3</v>
      </c>
      <c r="F997" s="3">
        <f>STDEV($E$3:E997)</f>
        <v>1.2239498428929964E-2</v>
      </c>
      <c r="G997" s="11">
        <f t="shared" si="280"/>
        <v>0.13785349181760034</v>
      </c>
      <c r="H997" s="3">
        <f t="shared" si="275"/>
        <v>-1.1082064439369304E-3</v>
      </c>
      <c r="I997" s="5">
        <f t="shared" si="276"/>
        <v>0.21434278315433589</v>
      </c>
      <c r="J997" s="6">
        <f t="shared" si="277"/>
        <v>1.0533710264073116E-2</v>
      </c>
      <c r="K997" s="4">
        <f t="shared" si="278"/>
        <v>6.1339856360018369E-4</v>
      </c>
      <c r="L997">
        <f t="shared" si="281"/>
        <v>0.13785349181760034</v>
      </c>
      <c r="M997">
        <f>RSQ($D$3:D997,$B$3:B997)</f>
        <v>4.5380230401671523E-2</v>
      </c>
      <c r="N997">
        <v>965</v>
      </c>
      <c r="O997" t="str">
        <f t="shared" si="279"/>
        <v/>
      </c>
      <c r="P997" t="str">
        <f t="shared" si="283"/>
        <v/>
      </c>
      <c r="Q997">
        <f t="shared" si="284"/>
        <v>0</v>
      </c>
      <c r="R997">
        <f t="shared" si="285"/>
        <v>0</v>
      </c>
      <c r="S997">
        <f t="shared" si="286"/>
        <v>0</v>
      </c>
      <c r="T997">
        <f t="shared" si="287"/>
        <v>0</v>
      </c>
      <c r="U997">
        <f t="shared" si="282"/>
        <v>0</v>
      </c>
      <c r="V997">
        <f t="shared" si="288"/>
        <v>0</v>
      </c>
      <c r="W997">
        <f>IF(ABS(V997)&gt;0,V997*(C997-A997),0)</f>
        <v>0</v>
      </c>
      <c r="X997">
        <f>SUM($W$34:W997)</f>
        <v>226.48092060000073</v>
      </c>
      <c r="Y997">
        <f>IF(P997="close",X997,0)</f>
        <v>0</v>
      </c>
      <c r="Z997">
        <f t="shared" si="289"/>
        <v>0</v>
      </c>
    </row>
    <row r="998" spans="1:26">
      <c r="A998">
        <v>116.2945259</v>
      </c>
      <c r="B998" s="2">
        <f t="shared" si="272"/>
        <v>7.0090243971506986E-3</v>
      </c>
      <c r="C998">
        <v>105.8115231</v>
      </c>
      <c r="D998" s="3">
        <f t="shared" si="273"/>
        <v>-7.2549730497247535E-3</v>
      </c>
      <c r="E998" s="3">
        <f t="shared" si="274"/>
        <v>-7.6374443032358949E-3</v>
      </c>
      <c r="F998" s="3">
        <f>STDEV($E$3:E998)</f>
        <v>1.223572790595156E-2</v>
      </c>
      <c r="G998" s="11">
        <f t="shared" si="280"/>
        <v>-0.62419206784755144</v>
      </c>
      <c r="H998" s="3">
        <f t="shared" si="275"/>
        <v>-1.1979993189499966E-3</v>
      </c>
      <c r="I998" s="5">
        <f t="shared" si="276"/>
        <v>0.22549080769409635</v>
      </c>
      <c r="J998" s="6">
        <f t="shared" si="277"/>
        <v>1.0597762669105322E-2</v>
      </c>
      <c r="K998" s="4">
        <f t="shared" si="278"/>
        <v>3.8247125351114123E-4</v>
      </c>
      <c r="L998">
        <f t="shared" si="281"/>
        <v>-0.62419206784755144</v>
      </c>
      <c r="M998">
        <f>RSQ($D$3:D998,$B$3:B998)</f>
        <v>4.5211688780128552E-2</v>
      </c>
      <c r="N998">
        <v>966</v>
      </c>
      <c r="O998" t="str">
        <f t="shared" si="279"/>
        <v/>
      </c>
      <c r="P998" t="str">
        <f t="shared" si="283"/>
        <v/>
      </c>
      <c r="Q998">
        <f t="shared" si="284"/>
        <v>0</v>
      </c>
      <c r="R998">
        <f t="shared" si="285"/>
        <v>0</v>
      </c>
      <c r="S998">
        <f t="shared" si="286"/>
        <v>0</v>
      </c>
      <c r="T998">
        <f t="shared" si="287"/>
        <v>0</v>
      </c>
      <c r="U998">
        <f t="shared" si="282"/>
        <v>0</v>
      </c>
      <c r="V998">
        <f t="shared" si="288"/>
        <v>0</v>
      </c>
      <c r="W998">
        <f>IF(ABS(V998)&gt;0,V998*(C998-A998),0)</f>
        <v>0</v>
      </c>
      <c r="X998">
        <f>SUM($W$34:W998)</f>
        <v>226.48092060000073</v>
      </c>
      <c r="Y998">
        <f>IF(P998="close",X998,0)</f>
        <v>0</v>
      </c>
      <c r="Z998">
        <f t="shared" si="289"/>
        <v>0</v>
      </c>
    </row>
    <row r="999" spans="1:26">
      <c r="A999">
        <v>113.27251219999999</v>
      </c>
      <c r="B999" s="2">
        <f t="shared" si="272"/>
        <v>-2.5985863707794713E-2</v>
      </c>
      <c r="C999">
        <v>106.4943439</v>
      </c>
      <c r="D999" s="3">
        <f t="shared" si="273"/>
        <v>6.4531799561630332E-3</v>
      </c>
      <c r="E999" s="3">
        <f t="shared" si="274"/>
        <v>1.1396515672687783E-2</v>
      </c>
      <c r="F999" s="3">
        <f>STDEV($E$3:E999)</f>
        <v>1.2234933777885794E-2</v>
      </c>
      <c r="G999" s="11">
        <f t="shared" si="280"/>
        <v>0.93147342515956877</v>
      </c>
      <c r="H999" s="3">
        <f t="shared" si="275"/>
        <v>-6.738103547217014E-4</v>
      </c>
      <c r="I999" s="5">
        <f t="shared" si="276"/>
        <v>0.16430184541152515</v>
      </c>
      <c r="J999" s="6">
        <f t="shared" si="277"/>
        <v>1.0675626591617405E-2</v>
      </c>
      <c r="K999" s="4">
        <f t="shared" si="278"/>
        <v>-4.9433357165247502E-3</v>
      </c>
      <c r="L999">
        <f t="shared" si="281"/>
        <v>0.93147342515956877</v>
      </c>
      <c r="M999">
        <f>RSQ($D$3:D999,$B$3:B999)</f>
        <v>4.4534349643510787E-2</v>
      </c>
      <c r="N999">
        <v>967</v>
      </c>
      <c r="O999" t="str">
        <f t="shared" si="279"/>
        <v/>
      </c>
      <c r="P999" t="str">
        <f t="shared" si="283"/>
        <v/>
      </c>
      <c r="Q999">
        <f t="shared" si="284"/>
        <v>0</v>
      </c>
      <c r="R999">
        <f t="shared" si="285"/>
        <v>0</v>
      </c>
      <c r="S999">
        <f t="shared" si="286"/>
        <v>0</v>
      </c>
      <c r="T999">
        <f t="shared" si="287"/>
        <v>0</v>
      </c>
      <c r="U999">
        <f t="shared" si="282"/>
        <v>0</v>
      </c>
      <c r="V999">
        <f t="shared" si="288"/>
        <v>0</v>
      </c>
      <c r="W999">
        <f>IF(ABS(V999)&gt;0,V999*(C999-A999),0)</f>
        <v>0</v>
      </c>
      <c r="X999">
        <f>SUM($W$34:W999)</f>
        <v>226.48092060000073</v>
      </c>
      <c r="Y999">
        <f>IF(P999="close",X999,0)</f>
        <v>0</v>
      </c>
      <c r="Z999">
        <f t="shared" si="289"/>
        <v>0</v>
      </c>
    </row>
    <row r="1000" spans="1:26">
      <c r="A1000">
        <v>112.0226491</v>
      </c>
      <c r="B1000" s="2">
        <f t="shared" si="272"/>
        <v>-1.1034125364794364E-2</v>
      </c>
      <c r="C1000">
        <v>104.3218856</v>
      </c>
      <c r="D1000" s="3">
        <f t="shared" si="273"/>
        <v>-2.0399752892416311E-2</v>
      </c>
      <c r="E1000" s="3">
        <f t="shared" si="274"/>
        <v>-1.6921989249179703E-2</v>
      </c>
      <c r="F1000" s="3">
        <f>STDEV($E$3:E1000)</f>
        <v>1.2240501336617131E-2</v>
      </c>
      <c r="G1000" s="11">
        <f t="shared" si="280"/>
        <v>-1.3824588375770219</v>
      </c>
      <c r="H1000" s="3">
        <f t="shared" si="275"/>
        <v>-1.3168985836686956E-3</v>
      </c>
      <c r="I1000" s="5">
        <f t="shared" si="276"/>
        <v>0.19583473887857034</v>
      </c>
      <c r="J1000" s="6">
        <f t="shared" si="277"/>
        <v>1.1213979001864051E-2</v>
      </c>
      <c r="K1000" s="4">
        <f t="shared" si="278"/>
        <v>-3.4777636432366098E-3</v>
      </c>
      <c r="L1000">
        <f t="shared" si="281"/>
        <v>-1.3824588375770219</v>
      </c>
      <c r="M1000">
        <f>RSQ($D$3:D1000,$B$3:B1000)</f>
        <v>4.5012090514488602E-2</v>
      </c>
      <c r="N1000">
        <v>968</v>
      </c>
      <c r="O1000" t="str">
        <f t="shared" si="279"/>
        <v/>
      </c>
      <c r="P1000" t="str">
        <f t="shared" si="283"/>
        <v/>
      </c>
      <c r="Q1000">
        <f t="shared" si="284"/>
        <v>0</v>
      </c>
      <c r="R1000">
        <f t="shared" si="285"/>
        <v>0</v>
      </c>
      <c r="S1000">
        <f t="shared" si="286"/>
        <v>0</v>
      </c>
      <c r="T1000">
        <f t="shared" si="287"/>
        <v>0</v>
      </c>
      <c r="U1000">
        <f t="shared" si="282"/>
        <v>0</v>
      </c>
      <c r="V1000">
        <f t="shared" si="288"/>
        <v>0</v>
      </c>
      <c r="W1000">
        <f>IF(ABS(V1000)&gt;0,V1000*(C1000-A1000),0)</f>
        <v>0</v>
      </c>
      <c r="X1000">
        <f>SUM($W$34:W1000)</f>
        <v>226.48092060000073</v>
      </c>
      <c r="Y1000">
        <f>IF(P1000="close",X1000,0)</f>
        <v>0</v>
      </c>
      <c r="Z1000">
        <f t="shared" si="289"/>
        <v>0</v>
      </c>
    </row>
    <row r="1001" spans="1:26">
      <c r="A1001">
        <v>112.1835244</v>
      </c>
      <c r="B1001" s="2">
        <f t="shared" si="272"/>
        <v>1.4360961938722865E-3</v>
      </c>
      <c r="C1001">
        <v>105.0729211</v>
      </c>
      <c r="D1001" s="3">
        <f t="shared" si="273"/>
        <v>7.1992132396809403E-3</v>
      </c>
      <c r="E1001" s="3">
        <f t="shared" si="274"/>
        <v>8.3664552193844326E-3</v>
      </c>
      <c r="F1001" s="3">
        <f>STDEV($E$3:E1001)</f>
        <v>1.2237252543076907E-2</v>
      </c>
      <c r="G1001" s="11">
        <f t="shared" si="280"/>
        <v>0.68368738733905299</v>
      </c>
      <c r="H1001" s="3">
        <f t="shared" si="275"/>
        <v>-1.4434077224292803E-3</v>
      </c>
      <c r="I1001" s="5">
        <f t="shared" si="276"/>
        <v>0.19230309494876835</v>
      </c>
      <c r="J1001" s="6">
        <f t="shared" si="277"/>
        <v>1.1081670087616459E-2</v>
      </c>
      <c r="K1001" s="4">
        <f t="shared" si="278"/>
        <v>-1.1672419797034931E-3</v>
      </c>
      <c r="L1001">
        <f t="shared" si="281"/>
        <v>0.68368738733905299</v>
      </c>
      <c r="M1001">
        <f>RSQ($D$3:D1001,$B$3:B1001)</f>
        <v>4.5022089854376258E-2</v>
      </c>
      <c r="N1001">
        <v>969</v>
      </c>
      <c r="O1001" t="str">
        <f t="shared" si="279"/>
        <v/>
      </c>
      <c r="P1001" t="str">
        <f t="shared" si="283"/>
        <v/>
      </c>
      <c r="Q1001">
        <f t="shared" si="284"/>
        <v>0</v>
      </c>
      <c r="R1001">
        <f t="shared" si="285"/>
        <v>0</v>
      </c>
      <c r="S1001">
        <f t="shared" si="286"/>
        <v>0</v>
      </c>
      <c r="T1001">
        <f t="shared" si="287"/>
        <v>0</v>
      </c>
      <c r="U1001">
        <f t="shared" si="282"/>
        <v>0</v>
      </c>
      <c r="V1001">
        <f t="shared" si="288"/>
        <v>0</v>
      </c>
      <c r="W1001">
        <f>IF(ABS(V1001)&gt;0,V1001*(C1001-A1001),0)</f>
        <v>0</v>
      </c>
      <c r="X1001">
        <f>SUM($W$34:W1001)</f>
        <v>226.48092060000073</v>
      </c>
      <c r="Y1001">
        <f>IF(P1001="close",X1001,0)</f>
        <v>0</v>
      </c>
      <c r="Z1001">
        <f t="shared" si="289"/>
        <v>0</v>
      </c>
    </row>
    <row r="1002" spans="1:26">
      <c r="A1002">
        <v>112.32033389999999</v>
      </c>
      <c r="C1002">
        <v>104.6073938</v>
      </c>
      <c r="W1002">
        <f>SUM(W34:W1001)</f>
        <v>226.48092060000073</v>
      </c>
    </row>
    <row r="1003" spans="1:26">
      <c r="Y1003">
        <f>COUNTIF(Y35:Y1002,"&lt;&gt;0")</f>
        <v>97</v>
      </c>
      <c r="Z1003">
        <f>SUM(Z35:Z1001)</f>
        <v>4700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X1023"/>
  <sheetViews>
    <sheetView workbookViewId="0">
      <pane ySplit="1" topLeftCell="A30" activePane="bottomLeft" state="frozen"/>
      <selection pane="bottomLeft" activeCell="H32" sqref="H32"/>
    </sheetView>
  </sheetViews>
  <sheetFormatPr defaultRowHeight="15"/>
  <cols>
    <col min="3" max="3" width="12" bestFit="1" customWidth="1"/>
    <col min="4" max="4" width="12" customWidth="1"/>
    <col min="9" max="9" width="0" hidden="1" customWidth="1"/>
    <col min="22" max="23" width="10.7109375" customWidth="1"/>
  </cols>
  <sheetData>
    <row r="1" spans="1:24">
      <c r="A1" t="s">
        <v>9</v>
      </c>
      <c r="B1" t="s">
        <v>10</v>
      </c>
      <c r="C1" t="s">
        <v>26</v>
      </c>
      <c r="D1" t="s">
        <v>43</v>
      </c>
      <c r="E1" t="s">
        <v>42</v>
      </c>
      <c r="F1" t="s">
        <v>27</v>
      </c>
      <c r="G1" t="s">
        <v>28</v>
      </c>
      <c r="H1" t="s">
        <v>45</v>
      </c>
      <c r="I1" t="s">
        <v>44</v>
      </c>
      <c r="J1" t="s">
        <v>8</v>
      </c>
      <c r="K1" t="s">
        <v>11</v>
      </c>
      <c r="L1" t="s">
        <v>18</v>
      </c>
      <c r="M1" t="s">
        <v>39</v>
      </c>
      <c r="N1" t="s">
        <v>12</v>
      </c>
      <c r="O1" t="s">
        <v>19</v>
      </c>
      <c r="P1" t="s">
        <v>40</v>
      </c>
      <c r="Q1" t="s">
        <v>17</v>
      </c>
      <c r="R1" t="s">
        <v>13</v>
      </c>
      <c r="S1" t="s">
        <v>20</v>
      </c>
      <c r="T1" t="s">
        <v>22</v>
      </c>
      <c r="U1" t="s">
        <v>21</v>
      </c>
      <c r="V1" t="s">
        <v>38</v>
      </c>
      <c r="W1" s="16" t="s">
        <v>41</v>
      </c>
      <c r="X1" t="s">
        <v>37</v>
      </c>
    </row>
    <row r="2" spans="1:24">
      <c r="A2">
        <v>100</v>
      </c>
      <c r="B2">
        <v>100</v>
      </c>
      <c r="C2">
        <f>B2/A2</f>
        <v>1</v>
      </c>
    </row>
    <row r="3" spans="1:24">
      <c r="A3">
        <v>100.64434850000001</v>
      </c>
      <c r="B3">
        <v>100.7670923</v>
      </c>
      <c r="C3">
        <f t="shared" ref="C3:C66" si="0">B3/A3</f>
        <v>1.0012195796567751</v>
      </c>
    </row>
    <row r="4" spans="1:24">
      <c r="A4">
        <v>99.716605720000004</v>
      </c>
      <c r="B4">
        <v>100.38410589999999</v>
      </c>
      <c r="C4">
        <f t="shared" si="0"/>
        <v>1.0066939721341328</v>
      </c>
    </row>
    <row r="5" spans="1:24">
      <c r="A5">
        <v>101.5603788</v>
      </c>
      <c r="B5">
        <v>100.5829986</v>
      </c>
      <c r="C5">
        <f t="shared" si="0"/>
        <v>0.99037636318859423</v>
      </c>
    </row>
    <row r="6" spans="1:24">
      <c r="A6">
        <v>100.0427816</v>
      </c>
      <c r="B6">
        <v>100.05265369999999</v>
      </c>
      <c r="C6">
        <f t="shared" si="0"/>
        <v>1.0000986787836375</v>
      </c>
    </row>
    <row r="7" spans="1:24">
      <c r="A7">
        <v>100.4952614</v>
      </c>
      <c r="B7">
        <v>101.9476032</v>
      </c>
      <c r="C7">
        <f t="shared" si="0"/>
        <v>1.0144518435970753</v>
      </c>
    </row>
    <row r="8" spans="1:24">
      <c r="A8">
        <v>99.929735829999998</v>
      </c>
      <c r="B8">
        <v>101.4667429</v>
      </c>
      <c r="C8">
        <f t="shared" si="0"/>
        <v>1.0153808779462277</v>
      </c>
    </row>
    <row r="9" spans="1:24">
      <c r="A9">
        <v>102.27354920000001</v>
      </c>
      <c r="B9">
        <v>104.2642074</v>
      </c>
      <c r="C9">
        <f t="shared" si="0"/>
        <v>1.0194640570858373</v>
      </c>
    </row>
    <row r="10" spans="1:24">
      <c r="A10">
        <v>103.3291459</v>
      </c>
      <c r="B10">
        <v>105.5402352</v>
      </c>
      <c r="C10">
        <f t="shared" si="0"/>
        <v>1.0213985055304711</v>
      </c>
    </row>
    <row r="11" spans="1:24">
      <c r="A11">
        <v>103.9380881</v>
      </c>
      <c r="B11">
        <v>105.8791368</v>
      </c>
      <c r="C11">
        <f t="shared" si="0"/>
        <v>1.0186750471889814</v>
      </c>
    </row>
    <row r="12" spans="1:24">
      <c r="A12">
        <v>103.90289970000001</v>
      </c>
      <c r="B12">
        <v>107.2468334</v>
      </c>
      <c r="C12">
        <f t="shared" si="0"/>
        <v>1.0321832567681457</v>
      </c>
    </row>
    <row r="13" spans="1:24">
      <c r="A13">
        <v>103.1114024</v>
      </c>
      <c r="B13">
        <v>106.2032987</v>
      </c>
      <c r="C13">
        <f t="shared" si="0"/>
        <v>1.0299859785439209</v>
      </c>
    </row>
    <row r="14" spans="1:24">
      <c r="A14">
        <v>103.25591489999999</v>
      </c>
      <c r="B14">
        <v>105.2987751</v>
      </c>
      <c r="C14">
        <f t="shared" si="0"/>
        <v>1.0197844375499308</v>
      </c>
    </row>
    <row r="15" spans="1:24">
      <c r="A15">
        <v>103.3447019</v>
      </c>
      <c r="B15">
        <v>106.05880809999999</v>
      </c>
      <c r="C15">
        <f t="shared" si="0"/>
        <v>1.0262626544960791</v>
      </c>
    </row>
    <row r="16" spans="1:24">
      <c r="A16">
        <v>101.756592</v>
      </c>
      <c r="B16">
        <v>104.7684398</v>
      </c>
      <c r="C16">
        <f t="shared" si="0"/>
        <v>1.02959855219994</v>
      </c>
    </row>
    <row r="17" spans="1:17">
      <c r="A17">
        <v>100.4423792</v>
      </c>
      <c r="B17">
        <v>106.569813</v>
      </c>
      <c r="C17">
        <f t="shared" si="0"/>
        <v>1.0610044669272429</v>
      </c>
    </row>
    <row r="18" spans="1:17">
      <c r="A18">
        <v>99.639267970000006</v>
      </c>
      <c r="B18">
        <v>104.6833058</v>
      </c>
      <c r="C18">
        <f t="shared" si="0"/>
        <v>1.0506229916454091</v>
      </c>
    </row>
    <row r="19" spans="1:17">
      <c r="A19">
        <v>100.646006</v>
      </c>
      <c r="B19">
        <v>105.9533699</v>
      </c>
      <c r="C19">
        <f t="shared" si="0"/>
        <v>1.0527329807801811</v>
      </c>
    </row>
    <row r="20" spans="1:17">
      <c r="A20">
        <v>97.618753249999997</v>
      </c>
      <c r="B20">
        <v>104.37818969999999</v>
      </c>
      <c r="C20">
        <f t="shared" si="0"/>
        <v>1.0692432163386598</v>
      </c>
    </row>
    <row r="21" spans="1:17">
      <c r="A21">
        <v>98.156855620000002</v>
      </c>
      <c r="B21">
        <v>102.6497682</v>
      </c>
      <c r="C21">
        <f t="shared" si="0"/>
        <v>1.0457727843014211</v>
      </c>
    </row>
    <row r="22" spans="1:17">
      <c r="A22">
        <v>96.427915040000002</v>
      </c>
      <c r="B22">
        <v>100.1266193</v>
      </c>
      <c r="C22">
        <f t="shared" si="0"/>
        <v>1.0383571941638032</v>
      </c>
    </row>
    <row r="23" spans="1:17">
      <c r="A23">
        <v>96.474765559999994</v>
      </c>
      <c r="B23">
        <v>99.667850990000005</v>
      </c>
      <c r="C23">
        <f t="shared" si="0"/>
        <v>1.0330976231086475</v>
      </c>
    </row>
    <row r="24" spans="1:17">
      <c r="A24">
        <v>95.012371849999994</v>
      </c>
      <c r="B24">
        <v>97.142954450000005</v>
      </c>
      <c r="C24">
        <f t="shared" si="0"/>
        <v>1.0224242649511335</v>
      </c>
    </row>
    <row r="25" spans="1:17">
      <c r="A25">
        <v>96.016908409999999</v>
      </c>
      <c r="B25">
        <v>97.905399869999997</v>
      </c>
      <c r="C25">
        <f t="shared" si="0"/>
        <v>1.0196683218744764</v>
      </c>
    </row>
    <row r="26" spans="1:17">
      <c r="A26">
        <v>94.847628639999996</v>
      </c>
      <c r="B26">
        <v>97.722536259999998</v>
      </c>
      <c r="C26">
        <f t="shared" si="0"/>
        <v>1.0303108012421891</v>
      </c>
    </row>
    <row r="27" spans="1:17">
      <c r="A27">
        <v>95.975752470000003</v>
      </c>
      <c r="B27">
        <v>98.228576489999995</v>
      </c>
      <c r="C27">
        <f t="shared" si="0"/>
        <v>1.0234728456096678</v>
      </c>
    </row>
    <row r="28" spans="1:17">
      <c r="A28">
        <v>96.438056709999998</v>
      </c>
      <c r="B28">
        <v>97.104071160000004</v>
      </c>
      <c r="C28">
        <f t="shared" si="0"/>
        <v>1.0069061371902461</v>
      </c>
    </row>
    <row r="29" spans="1:17">
      <c r="A29">
        <v>95.704069450000006</v>
      </c>
      <c r="B29">
        <v>96.827948460000002</v>
      </c>
      <c r="C29">
        <f t="shared" si="0"/>
        <v>1.0117432729502391</v>
      </c>
    </row>
    <row r="30" spans="1:17">
      <c r="A30">
        <v>95.457048369999995</v>
      </c>
      <c r="B30">
        <v>96.259811880000001</v>
      </c>
      <c r="C30">
        <f t="shared" si="0"/>
        <v>1.008409682927639</v>
      </c>
    </row>
    <row r="31" spans="1:17">
      <c r="A31">
        <v>93.274980659999997</v>
      </c>
      <c r="B31">
        <v>95.965350020000002</v>
      </c>
      <c r="C31">
        <f t="shared" si="0"/>
        <v>1.0288434191137146</v>
      </c>
      <c r="D31">
        <f>AVERAGE(C19:C30)</f>
        <v>1.0301782604531919</v>
      </c>
      <c r="E31">
        <f>AVERAGE(C3:C30)</f>
        <v>1.0249764424528824</v>
      </c>
      <c r="F31">
        <f>STDEV(C19:C30)</f>
        <v>1.8887869747819325E-2</v>
      </c>
      <c r="G31">
        <f>(C31-D31)/F31</f>
        <v>-7.0671883981595046E-2</v>
      </c>
      <c r="H31" t="str">
        <f>IF(G31&gt;1.5,"sellY",IF(G31&lt;-1.5,"buyY",""))</f>
        <v/>
      </c>
      <c r="I31" t="str">
        <f>IF(AND(OR(H31="sellY",J31="sellhold"),G32&gt;0.5),"sellhold",IF(AND(OR(H31="sellY",J31="sellhold"),G32&lt;0.5),"close",IF(AND(OR(H31="buyY",J31="buyhold"),G32&lt;-0.5),"buyhold",IF(AND(OR(H31="buyY",J31="buyhold"),G32&gt;-0.5),"close",""))))</f>
        <v/>
      </c>
    </row>
    <row r="32" spans="1:17">
      <c r="A32">
        <v>94.477537530000006</v>
      </c>
      <c r="B32">
        <v>95.472075129999993</v>
      </c>
      <c r="C32">
        <f t="shared" si="0"/>
        <v>1.0105267095862251</v>
      </c>
      <c r="D32">
        <f>((C32-D31)*2/13)+D31</f>
        <v>1.0271549449351971</v>
      </c>
      <c r="E32">
        <f t="shared" ref="E32:E95" si="1">AVERAGE(C4:C31)</f>
        <v>1.0259630081477731</v>
      </c>
      <c r="F32">
        <f t="shared" ref="F32:F95" si="2">STDEV(C4:C31)</f>
        <v>1.8007717843416825E-2</v>
      </c>
      <c r="G32">
        <f t="shared" ref="G32:G95" si="3">(C32-D32)/F32</f>
        <v>-0.92339492952744284</v>
      </c>
      <c r="H32" t="str">
        <f>IF(G32&gt;2,"sellY",IF(G32&lt;-2,"buyY",""))</f>
        <v/>
      </c>
      <c r="I32" t="str">
        <f>IF(AND(OR(H31="sellY",J31="sellhold"),G32&gt;0.5),"sellhold",IF(AND(OR(H31="sellY",J31="sellhold"),G32&lt;0.5),"close",IF(AND(OR(H31="buyY",J31="buyhold"),G32&lt;-0.5),"buyhold",IF(AND(OR(H31="buyY",J31="buyhold"),G32&gt;-0.5),"close",""))))</f>
        <v/>
      </c>
      <c r="J32" t="str">
        <f>IF(AND(OR(H31="sellY",J31="sellhold"),G32&gt;0.6),"sellhold",IF(AND(OR(H31="sellY",J31="sellhold"),G32&lt;0.6),"close",IF(AND(OR(H31="buyY",J31="buyhold"),G32&lt;-0.6),"buyhold",IF(AND(OR(H31="buyY",J31="buyhold"),G32&gt;-0.6),"close",""))))</f>
        <v/>
      </c>
      <c r="K32">
        <v>0</v>
      </c>
      <c r="L32">
        <v>0</v>
      </c>
      <c r="N32">
        <v>0</v>
      </c>
      <c r="O32">
        <v>0</v>
      </c>
      <c r="Q32">
        <f>ABS(K32)+ABS(N32)</f>
        <v>0</v>
      </c>
    </row>
    <row r="33" spans="1:24">
      <c r="A33">
        <v>93.884785640000004</v>
      </c>
      <c r="B33">
        <v>95.072341699999996</v>
      </c>
      <c r="C33">
        <f t="shared" si="0"/>
        <v>1.0126490788886036</v>
      </c>
      <c r="D33">
        <f t="shared" ref="D33:D96" si="4">((C33-D32)*2/13)+D32</f>
        <v>1.0249232732357212</v>
      </c>
      <c r="E33">
        <f t="shared" si="1"/>
        <v>1.0260998916282049</v>
      </c>
      <c r="F33">
        <f t="shared" si="2"/>
        <v>1.7869861113683692E-2</v>
      </c>
      <c r="G33">
        <f t="shared" si="3"/>
        <v>-0.68686568233699197</v>
      </c>
      <c r="H33" t="str">
        <f t="shared" ref="H33:H96" si="5">IF(G33&gt;2,"sellY",IF(G33&lt;-2,"buyY",""))</f>
        <v/>
      </c>
      <c r="I33" t="str">
        <f t="shared" ref="I33:I96" si="6">IF(AND(OR(H32="sellY",J32="sellhold"),G33&gt;0.5),"sellhold",IF(AND(OR(H32="sellY",J32="sellhold"),G33&lt;0.5),"close",IF(AND(OR(H32="buyY",J32="buyhold"),G33&lt;-0.5),"buyhold",IF(AND(OR(H32="buyY",J32="buyhold"),G33&gt;-0.5),"close",""))))</f>
        <v/>
      </c>
      <c r="J33" t="str">
        <f t="shared" ref="J33:J96" si="7">IF(AND(OR(H32="sellY",J32="sellhold"),G33&gt;0.6),"sellhold",IF(AND(OR(H32="sellY",J32="sellhold"),G33&lt;0.6),"close",IF(AND(OR(H32="buyY",J32="buyhold"),G33&lt;-0.6),"buyhold",IF(AND(OR(H32="buyY",J32="buyhold"),G33&gt;-0.6),"close",""))))</f>
        <v/>
      </c>
      <c r="K33">
        <f>IF(H33="sellY",MAX(10+L33,K32),IF(H33="buyY",MIN(-10+L33,K32),IF(J33="sellhold",K32+L33,IF(J33="buyhold",K32+L33,0))))</f>
        <v>0</v>
      </c>
      <c r="L33">
        <f>IF(AND(G33&gt;3,K32&lt;15),10,IF(AND(G33&gt;2.5,K32&lt;15),5,IF(AND(G33&lt;-3,K32&gt;-15),-10,IF(AND(G33&lt;-2.5,K32&gt;-15),-5,0))))</f>
        <v>0</v>
      </c>
      <c r="M33">
        <f>K33-K32</f>
        <v>0</v>
      </c>
      <c r="N33">
        <f>IF(H33="sellY",MIN(-10+O33,N32),IF(H33="buyY",MAX(10+O33,N32),IF(J33="sellhold",N32+O33,IF(J33="buyhold",N32+O33,0))))</f>
        <v>0</v>
      </c>
      <c r="O33">
        <f>IF(AND(G33&gt;3,K32&lt;15),-10,IF(AND(G33&gt;2.5,K32&lt;15),-5,IF(AND(G33&lt;-3,K32&gt;-15),10,IF(AND(G33&lt;-2.5,K32&gt;-15),5,0))))</f>
        <v>0</v>
      </c>
      <c r="P33">
        <f>N33-N32</f>
        <v>0</v>
      </c>
      <c r="Q33">
        <f t="shared" ref="Q33:Q96" si="8">ABS(K33)+ABS(N33)</f>
        <v>0</v>
      </c>
      <c r="R33">
        <f>K33-K32</f>
        <v>0</v>
      </c>
      <c r="S33">
        <f>IF(ABS(R33)&gt;0,R33*(B33-A33),0)</f>
        <v>0</v>
      </c>
    </row>
    <row r="34" spans="1:24">
      <c r="A34">
        <v>93.355481240000003</v>
      </c>
      <c r="B34">
        <v>96.259947780000005</v>
      </c>
      <c r="C34">
        <f t="shared" si="0"/>
        <v>1.0311119015340207</v>
      </c>
      <c r="D34">
        <f t="shared" si="4"/>
        <v>1.025875369896998</v>
      </c>
      <c r="E34">
        <f t="shared" si="1"/>
        <v>1.0268953457603482</v>
      </c>
      <c r="F34">
        <f t="shared" si="2"/>
        <v>1.6676662817249017E-2</v>
      </c>
      <c r="G34">
        <f t="shared" si="3"/>
        <v>0.31400356860404904</v>
      </c>
      <c r="H34" t="str">
        <f t="shared" si="5"/>
        <v/>
      </c>
      <c r="I34" t="str">
        <f t="shared" si="6"/>
        <v/>
      </c>
      <c r="J34" t="str">
        <f t="shared" si="7"/>
        <v/>
      </c>
      <c r="K34">
        <f t="shared" ref="K34:K97" si="9">IF(H34="sellY",MAX(10+L34,K33),IF(H34="buyY",MIN(-10+L34,K33),IF(J34="sellhold",K33+L34,IF(J34="buyhold",K33+L34,0))))</f>
        <v>0</v>
      </c>
      <c r="L34">
        <f t="shared" ref="L34:L97" si="10">IF(AND(G34&gt;3,K33&lt;15),10,IF(AND(G34&gt;2.5,K33&lt;15),5,IF(AND(G34&lt;-3,K33&gt;-15),-10,IF(AND(G34&lt;-2.5,K33&gt;-15),-5,0))))</f>
        <v>0</v>
      </c>
      <c r="M34">
        <f t="shared" ref="M34:M97" si="11">K34-K33</f>
        <v>0</v>
      </c>
      <c r="N34">
        <f t="shared" ref="N34:N97" si="12">IF(H34="sellY",MIN(-10+O34,N33),IF(H34="buyY",MAX(10+O34,N33),IF(J34="sellhold",N33+O34,IF(J34="buyhold",N33+O34,0))))</f>
        <v>0</v>
      </c>
      <c r="O34">
        <f t="shared" ref="O34:O97" si="13">IF(AND(G34&gt;3,K33&lt;15),-10,IF(AND(G34&gt;2.5,K33&lt;15),-5,IF(AND(G34&lt;-3,K33&gt;-15),10,IF(AND(G34&lt;-2.5,K33&gt;-15),5,0))))</f>
        <v>0</v>
      </c>
      <c r="P34">
        <f t="shared" ref="P34:P97" si="14">N34-N33</f>
        <v>0</v>
      </c>
      <c r="Q34">
        <f t="shared" si="8"/>
        <v>0</v>
      </c>
      <c r="R34">
        <f t="shared" ref="R34:R97" si="15">K34-K33</f>
        <v>0</v>
      </c>
      <c r="S34">
        <f>IF(ABS(R34)&gt;0,R34*(B34-A34),0)</f>
        <v>0</v>
      </c>
      <c r="T34">
        <f>SUM($S$3:S34)</f>
        <v>0</v>
      </c>
      <c r="U34">
        <f>IF(J34="close",T34,0)</f>
        <v>0</v>
      </c>
      <c r="V34">
        <v>0</v>
      </c>
      <c r="X34">
        <f>ABS(Q34-Q33)</f>
        <v>0</v>
      </c>
    </row>
    <row r="35" spans="1:24">
      <c r="A35">
        <v>93.758321870000003</v>
      </c>
      <c r="B35">
        <v>97.362787870000005</v>
      </c>
      <c r="C35">
        <f t="shared" si="0"/>
        <v>1.0384442247696983</v>
      </c>
      <c r="D35">
        <f t="shared" si="4"/>
        <v>1.0278090398774133</v>
      </c>
      <c r="E35">
        <f t="shared" si="1"/>
        <v>1.0280029608585763</v>
      </c>
      <c r="F35">
        <f t="shared" si="2"/>
        <v>1.5839900978476682E-2</v>
      </c>
      <c r="G35">
        <f t="shared" si="3"/>
        <v>0.67141738491522884</v>
      </c>
      <c r="H35" t="str">
        <f t="shared" si="5"/>
        <v/>
      </c>
      <c r="I35" t="str">
        <f t="shared" si="6"/>
        <v/>
      </c>
      <c r="J35" t="str">
        <f t="shared" si="7"/>
        <v/>
      </c>
      <c r="K35">
        <f t="shared" si="9"/>
        <v>0</v>
      </c>
      <c r="L35">
        <f t="shared" si="10"/>
        <v>0</v>
      </c>
      <c r="M35">
        <f t="shared" si="11"/>
        <v>0</v>
      </c>
      <c r="N35">
        <f t="shared" si="12"/>
        <v>0</v>
      </c>
      <c r="O35">
        <f t="shared" si="13"/>
        <v>0</v>
      </c>
      <c r="P35">
        <f t="shared" si="14"/>
        <v>0</v>
      </c>
      <c r="Q35">
        <f>ABS(K35)+ABS(N35)</f>
        <v>0</v>
      </c>
      <c r="R35">
        <f t="shared" si="15"/>
        <v>0</v>
      </c>
      <c r="S35">
        <f>IF(ABS(R35)&gt;0,R35*(B35-A35),0)</f>
        <v>0</v>
      </c>
      <c r="T35">
        <f>SUM($S$3:S35)</f>
        <v>0</v>
      </c>
      <c r="U35">
        <f>IF(J35="close",T35,0)</f>
        <v>0</v>
      </c>
      <c r="V35">
        <f t="shared" ref="V35:V98" si="16">T35+K35*A35+N35*B35</f>
        <v>0</v>
      </c>
      <c r="X35">
        <f t="shared" ref="X35:X98" si="17">ABS(Q35-Q34)</f>
        <v>0</v>
      </c>
    </row>
    <row r="36" spans="1:24">
      <c r="A36">
        <v>94.957409200000001</v>
      </c>
      <c r="B36">
        <v>98.280232839999996</v>
      </c>
      <c r="C36">
        <f t="shared" si="0"/>
        <v>1.0349927790574134</v>
      </c>
      <c r="D36">
        <f t="shared" si="4"/>
        <v>1.0289142305204904</v>
      </c>
      <c r="E36">
        <f t="shared" si="1"/>
        <v>1.0288598316147413</v>
      </c>
      <c r="F36">
        <f t="shared" si="2"/>
        <v>1.5728242284176824E-2</v>
      </c>
      <c r="G36">
        <f t="shared" si="3"/>
        <v>0.38647348044976781</v>
      </c>
      <c r="H36" t="str">
        <f t="shared" si="5"/>
        <v/>
      </c>
      <c r="I36" t="str">
        <f t="shared" si="6"/>
        <v/>
      </c>
      <c r="J36" t="str">
        <f t="shared" si="7"/>
        <v/>
      </c>
      <c r="K36">
        <f t="shared" si="9"/>
        <v>0</v>
      </c>
      <c r="L36">
        <f t="shared" si="10"/>
        <v>0</v>
      </c>
      <c r="M36">
        <f t="shared" si="11"/>
        <v>0</v>
      </c>
      <c r="N36">
        <f t="shared" si="12"/>
        <v>0</v>
      </c>
      <c r="O36">
        <f t="shared" si="13"/>
        <v>0</v>
      </c>
      <c r="P36">
        <f t="shared" si="14"/>
        <v>0</v>
      </c>
      <c r="Q36">
        <f t="shared" si="8"/>
        <v>0</v>
      </c>
      <c r="R36">
        <f t="shared" si="15"/>
        <v>0</v>
      </c>
      <c r="S36">
        <f>IF(ABS(R36)&gt;0,R36*(B36-A36),0)</f>
        <v>0</v>
      </c>
      <c r="T36">
        <f>SUM($S$3:S36)</f>
        <v>0</v>
      </c>
      <c r="U36">
        <f>IF(J36="close",T36,0)</f>
        <v>0</v>
      </c>
      <c r="V36">
        <f t="shared" si="16"/>
        <v>0</v>
      </c>
      <c r="X36">
        <f t="shared" si="17"/>
        <v>0</v>
      </c>
    </row>
    <row r="37" spans="1:24">
      <c r="A37">
        <v>94.096525869999994</v>
      </c>
      <c r="B37">
        <v>96.506741210000001</v>
      </c>
      <c r="C37">
        <f t="shared" si="0"/>
        <v>1.0256142861568542</v>
      </c>
      <c r="D37">
        <f t="shared" si="4"/>
        <v>1.0284065467722387</v>
      </c>
      <c r="E37">
        <f t="shared" si="1"/>
        <v>1.0295602566544264</v>
      </c>
      <c r="F37">
        <f t="shared" si="2"/>
        <v>1.5541330237843667E-2</v>
      </c>
      <c r="G37">
        <f t="shared" si="3"/>
        <v>-0.17966677064652178</v>
      </c>
      <c r="H37" t="str">
        <f t="shared" si="5"/>
        <v/>
      </c>
      <c r="I37" t="str">
        <f t="shared" si="6"/>
        <v/>
      </c>
      <c r="J37" t="str">
        <f t="shared" si="7"/>
        <v/>
      </c>
      <c r="K37">
        <f t="shared" si="9"/>
        <v>0</v>
      </c>
      <c r="L37">
        <f t="shared" si="10"/>
        <v>0</v>
      </c>
      <c r="M37">
        <f t="shared" si="11"/>
        <v>0</v>
      </c>
      <c r="N37">
        <f t="shared" si="12"/>
        <v>0</v>
      </c>
      <c r="O37">
        <f t="shared" si="13"/>
        <v>0</v>
      </c>
      <c r="P37">
        <f t="shared" si="14"/>
        <v>0</v>
      </c>
      <c r="Q37">
        <f t="shared" si="8"/>
        <v>0</v>
      </c>
      <c r="R37">
        <f>K37-K36</f>
        <v>0</v>
      </c>
      <c r="S37">
        <f>IF(ABS(R37)&gt;0,R37*(B37-A37),0)</f>
        <v>0</v>
      </c>
      <c r="T37">
        <f>SUM($S$3:S37)</f>
        <v>0</v>
      </c>
      <c r="U37">
        <f>IF(J37="close",T37,0)</f>
        <v>0</v>
      </c>
      <c r="V37">
        <f t="shared" si="16"/>
        <v>0</v>
      </c>
      <c r="X37">
        <f t="shared" si="17"/>
        <v>0</v>
      </c>
    </row>
    <row r="38" spans="1:24">
      <c r="A38">
        <v>92.93265323</v>
      </c>
      <c r="B38">
        <v>97.967598100000004</v>
      </c>
      <c r="C38">
        <f t="shared" si="0"/>
        <v>1.054178425935381</v>
      </c>
      <c r="D38">
        <f t="shared" si="4"/>
        <v>1.032371451258876</v>
      </c>
      <c r="E38">
        <f t="shared" si="1"/>
        <v>1.029779907692677</v>
      </c>
      <c r="F38">
        <f t="shared" si="2"/>
        <v>1.5436460042529278E-2</v>
      </c>
      <c r="G38">
        <f t="shared" si="3"/>
        <v>1.4126927168809593</v>
      </c>
      <c r="H38" t="str">
        <f t="shared" si="5"/>
        <v/>
      </c>
      <c r="I38" t="str">
        <f t="shared" si="6"/>
        <v/>
      </c>
      <c r="J38" t="str">
        <f t="shared" si="7"/>
        <v/>
      </c>
      <c r="K38">
        <f t="shared" si="9"/>
        <v>0</v>
      </c>
      <c r="L38">
        <f t="shared" si="10"/>
        <v>0</v>
      </c>
      <c r="M38">
        <f t="shared" si="11"/>
        <v>0</v>
      </c>
      <c r="N38">
        <f t="shared" si="12"/>
        <v>0</v>
      </c>
      <c r="O38">
        <f t="shared" si="13"/>
        <v>0</v>
      </c>
      <c r="P38">
        <f t="shared" si="14"/>
        <v>0</v>
      </c>
      <c r="Q38">
        <f t="shared" si="8"/>
        <v>0</v>
      </c>
      <c r="R38">
        <f t="shared" si="15"/>
        <v>0</v>
      </c>
      <c r="S38">
        <f>IF(ABS(R38)&gt;0,R38*(B38-A38),0)</f>
        <v>0</v>
      </c>
      <c r="T38">
        <f>SUM($S$3:S38)</f>
        <v>0</v>
      </c>
      <c r="U38">
        <f>IF(J38="close",T38,0)</f>
        <v>0</v>
      </c>
      <c r="V38">
        <f>T38+K38*A38+N38*B38</f>
        <v>0</v>
      </c>
      <c r="X38">
        <f t="shared" si="17"/>
        <v>0</v>
      </c>
    </row>
    <row r="39" spans="1:24">
      <c r="A39">
        <v>91.528452150000007</v>
      </c>
      <c r="B39">
        <v>98.750270979999996</v>
      </c>
      <c r="C39">
        <f t="shared" si="0"/>
        <v>1.0789024468387669</v>
      </c>
      <c r="D39">
        <f t="shared" si="4"/>
        <v>1.0395300659634745</v>
      </c>
      <c r="E39">
        <f t="shared" si="1"/>
        <v>1.0309506191357094</v>
      </c>
      <c r="F39">
        <f t="shared" si="2"/>
        <v>1.6009649897529385E-2</v>
      </c>
      <c r="G39">
        <f t="shared" si="3"/>
        <v>2.4592905608365827</v>
      </c>
      <c r="H39" t="str">
        <f t="shared" si="5"/>
        <v>sellY</v>
      </c>
      <c r="I39" t="str">
        <f t="shared" si="6"/>
        <v/>
      </c>
      <c r="J39" t="str">
        <f t="shared" si="7"/>
        <v/>
      </c>
      <c r="K39">
        <f t="shared" si="9"/>
        <v>10</v>
      </c>
      <c r="L39">
        <f t="shared" si="10"/>
        <v>0</v>
      </c>
      <c r="M39">
        <f t="shared" si="11"/>
        <v>10</v>
      </c>
      <c r="N39">
        <f t="shared" si="12"/>
        <v>-10</v>
      </c>
      <c r="O39">
        <f t="shared" si="13"/>
        <v>0</v>
      </c>
      <c r="P39">
        <f t="shared" si="14"/>
        <v>-10</v>
      </c>
      <c r="Q39">
        <f t="shared" si="8"/>
        <v>20</v>
      </c>
      <c r="R39">
        <f t="shared" si="15"/>
        <v>10</v>
      </c>
      <c r="S39">
        <f>IF(ABS(R39)&gt;0,R39*(B39-A39),0)</f>
        <v>72.218188299999895</v>
      </c>
      <c r="T39">
        <f>SUM($S$3:S39)</f>
        <v>72.218188299999895</v>
      </c>
      <c r="U39">
        <f>IF(J39="close",T39,0)</f>
        <v>0</v>
      </c>
      <c r="V39">
        <f t="shared" si="16"/>
        <v>0</v>
      </c>
      <c r="X39">
        <f t="shared" si="17"/>
        <v>20</v>
      </c>
    </row>
    <row r="40" spans="1:24">
      <c r="A40">
        <v>94.497027000000003</v>
      </c>
      <c r="B40">
        <v>99.73973316</v>
      </c>
      <c r="C40">
        <f t="shared" si="0"/>
        <v>1.0554801174856008</v>
      </c>
      <c r="D40">
        <f t="shared" si="4"/>
        <v>1.0419839200438017</v>
      </c>
      <c r="E40">
        <f t="shared" si="1"/>
        <v>1.0331015976946305</v>
      </c>
      <c r="F40">
        <f t="shared" si="2"/>
        <v>1.8195929839814964E-2</v>
      </c>
      <c r="G40">
        <f t="shared" si="3"/>
        <v>0.74171518359384536</v>
      </c>
      <c r="H40" t="str">
        <f t="shared" si="5"/>
        <v/>
      </c>
      <c r="I40" t="str">
        <f t="shared" si="6"/>
        <v>sellhold</v>
      </c>
      <c r="J40" t="str">
        <f t="shared" si="7"/>
        <v>sellhold</v>
      </c>
      <c r="K40">
        <f t="shared" si="9"/>
        <v>10</v>
      </c>
      <c r="L40">
        <f t="shared" si="10"/>
        <v>0</v>
      </c>
      <c r="M40">
        <f t="shared" si="11"/>
        <v>0</v>
      </c>
      <c r="N40">
        <f t="shared" si="12"/>
        <v>-10</v>
      </c>
      <c r="O40">
        <f t="shared" si="13"/>
        <v>0</v>
      </c>
      <c r="P40">
        <f t="shared" si="14"/>
        <v>0</v>
      </c>
      <c r="Q40">
        <f t="shared" si="8"/>
        <v>20</v>
      </c>
      <c r="R40">
        <f t="shared" si="15"/>
        <v>0</v>
      </c>
      <c r="S40">
        <f>IF(ABS(R40)&gt;0,R40*(B40-A40),0)</f>
        <v>0</v>
      </c>
      <c r="T40">
        <f>SUM($S$3:S40)</f>
        <v>72.218188299999895</v>
      </c>
      <c r="U40">
        <f>IF(J40="close",T40,0)</f>
        <v>0</v>
      </c>
      <c r="V40">
        <f t="shared" si="16"/>
        <v>19.791126699999836</v>
      </c>
      <c r="X40">
        <f t="shared" si="17"/>
        <v>0</v>
      </c>
    </row>
    <row r="41" spans="1:24">
      <c r="A41">
        <v>94.049215410000002</v>
      </c>
      <c r="B41">
        <v>100.2022577</v>
      </c>
      <c r="C41">
        <f t="shared" si="0"/>
        <v>1.0654236429637005</v>
      </c>
      <c r="D41">
        <f t="shared" si="4"/>
        <v>1.0455900312622477</v>
      </c>
      <c r="E41">
        <f t="shared" si="1"/>
        <v>1.0339336284345395</v>
      </c>
      <c r="F41">
        <f t="shared" si="2"/>
        <v>1.8678618582015249E-2</v>
      </c>
      <c r="G41">
        <f t="shared" si="3"/>
        <v>1.0618350395863669</v>
      </c>
      <c r="H41" t="str">
        <f t="shared" si="5"/>
        <v/>
      </c>
      <c r="I41" t="str">
        <f t="shared" si="6"/>
        <v>sellhold</v>
      </c>
      <c r="J41" t="str">
        <f t="shared" si="7"/>
        <v>sellhold</v>
      </c>
      <c r="K41">
        <f t="shared" si="9"/>
        <v>10</v>
      </c>
      <c r="L41">
        <f t="shared" si="10"/>
        <v>0</v>
      </c>
      <c r="M41">
        <f t="shared" si="11"/>
        <v>0</v>
      </c>
      <c r="N41">
        <f t="shared" si="12"/>
        <v>-10</v>
      </c>
      <c r="O41">
        <f t="shared" si="13"/>
        <v>0</v>
      </c>
      <c r="P41">
        <f t="shared" si="14"/>
        <v>0</v>
      </c>
      <c r="Q41">
        <f t="shared" si="8"/>
        <v>20</v>
      </c>
      <c r="R41">
        <f t="shared" si="15"/>
        <v>0</v>
      </c>
      <c r="S41">
        <f>IF(ABS(R41)&gt;0,R41*(B41-A41),0)</f>
        <v>0</v>
      </c>
      <c r="T41">
        <f>SUM($S$3:S41)</f>
        <v>72.218188299999895</v>
      </c>
      <c r="U41">
        <f>IF(J41="close",T41,0)</f>
        <v>0</v>
      </c>
      <c r="V41">
        <f t="shared" si="16"/>
        <v>10.687765399999876</v>
      </c>
      <c r="X41">
        <f t="shared" si="17"/>
        <v>0</v>
      </c>
    </row>
    <row r="42" spans="1:24">
      <c r="A42">
        <v>93.629622409999996</v>
      </c>
      <c r="B42">
        <v>98.973756890000004</v>
      </c>
      <c r="C42">
        <f t="shared" si="0"/>
        <v>1.0570773900657024</v>
      </c>
      <c r="D42">
        <f t="shared" si="4"/>
        <v>1.0473573172320099</v>
      </c>
      <c r="E42">
        <f t="shared" si="1"/>
        <v>1.0351992593066746</v>
      </c>
      <c r="F42">
        <f t="shared" si="2"/>
        <v>1.9580070613156052E-2</v>
      </c>
      <c r="G42">
        <f t="shared" si="3"/>
        <v>0.49642685288180555</v>
      </c>
      <c r="H42" t="str">
        <f t="shared" si="5"/>
        <v/>
      </c>
      <c r="I42" t="str">
        <f t="shared" si="6"/>
        <v>close</v>
      </c>
      <c r="J42" t="str">
        <f t="shared" si="7"/>
        <v>close</v>
      </c>
      <c r="K42">
        <f t="shared" si="9"/>
        <v>0</v>
      </c>
      <c r="L42">
        <f t="shared" si="10"/>
        <v>0</v>
      </c>
      <c r="M42">
        <f t="shared" si="11"/>
        <v>-10</v>
      </c>
      <c r="N42">
        <f t="shared" si="12"/>
        <v>0</v>
      </c>
      <c r="O42">
        <f t="shared" si="13"/>
        <v>0</v>
      </c>
      <c r="P42">
        <f t="shared" si="14"/>
        <v>10</v>
      </c>
      <c r="Q42">
        <f t="shared" si="8"/>
        <v>0</v>
      </c>
      <c r="R42">
        <f t="shared" si="15"/>
        <v>-10</v>
      </c>
      <c r="S42">
        <f>IF(ABS(R42)&gt;0,R42*(B42-A42),0)</f>
        <v>-53.441344800000081</v>
      </c>
      <c r="T42">
        <f>SUM($S$3:S42)</f>
        <v>18.776843499999814</v>
      </c>
      <c r="U42">
        <f>IF(J42="close",T42,0)</f>
        <v>18.776843499999814</v>
      </c>
      <c r="V42">
        <f t="shared" si="16"/>
        <v>18.776843499999814</v>
      </c>
      <c r="X42">
        <f t="shared" si="17"/>
        <v>20</v>
      </c>
    </row>
    <row r="43" spans="1:24">
      <c r="A43">
        <v>91.272532080000005</v>
      </c>
      <c r="B43">
        <v>97.415344660000002</v>
      </c>
      <c r="C43">
        <f t="shared" si="0"/>
        <v>1.0673018753836681</v>
      </c>
      <c r="D43">
        <f t="shared" si="4"/>
        <v>1.0504257107938035</v>
      </c>
      <c r="E43">
        <f t="shared" si="1"/>
        <v>1.0365311504679522</v>
      </c>
      <c r="F43">
        <f t="shared" si="2"/>
        <v>1.9760232401092516E-2</v>
      </c>
      <c r="G43">
        <f t="shared" si="3"/>
        <v>0.85404686783600059</v>
      </c>
      <c r="H43" t="str">
        <f t="shared" si="5"/>
        <v/>
      </c>
      <c r="I43" t="str">
        <f t="shared" si="6"/>
        <v/>
      </c>
      <c r="J43" t="str">
        <f t="shared" si="7"/>
        <v/>
      </c>
      <c r="K43">
        <f t="shared" si="9"/>
        <v>0</v>
      </c>
      <c r="L43">
        <f t="shared" si="10"/>
        <v>0</v>
      </c>
      <c r="M43">
        <f t="shared" si="11"/>
        <v>0</v>
      </c>
      <c r="N43">
        <f t="shared" si="12"/>
        <v>0</v>
      </c>
      <c r="O43">
        <f t="shared" si="13"/>
        <v>0</v>
      </c>
      <c r="P43">
        <f t="shared" si="14"/>
        <v>0</v>
      </c>
      <c r="Q43">
        <f t="shared" si="8"/>
        <v>0</v>
      </c>
      <c r="R43">
        <f t="shared" si="15"/>
        <v>0</v>
      </c>
      <c r="S43">
        <f>IF(ABS(R43)&gt;0,R43*(B43-A43),0)</f>
        <v>0</v>
      </c>
      <c r="T43">
        <f>SUM($S$3:S43)</f>
        <v>18.776843499999814</v>
      </c>
      <c r="U43">
        <f>IF(J43="close",T43,0)</f>
        <v>0</v>
      </c>
      <c r="V43">
        <f t="shared" si="16"/>
        <v>18.776843499999814</v>
      </c>
      <c r="X43">
        <f t="shared" si="17"/>
        <v>0</v>
      </c>
    </row>
    <row r="44" spans="1:24">
      <c r="A44">
        <v>89.940683300000003</v>
      </c>
      <c r="B44">
        <v>97.486223730000006</v>
      </c>
      <c r="C44">
        <f t="shared" si="0"/>
        <v>1.0838946309183755</v>
      </c>
      <c r="D44">
        <f t="shared" si="4"/>
        <v>1.0555747754283531</v>
      </c>
      <c r="E44">
        <f t="shared" si="1"/>
        <v>1.0379968369282231</v>
      </c>
      <c r="F44">
        <f t="shared" si="2"/>
        <v>2.0479301252763881E-2</v>
      </c>
      <c r="G44">
        <f t="shared" si="3"/>
        <v>1.3828526247300708</v>
      </c>
      <c r="H44" t="str">
        <f t="shared" si="5"/>
        <v/>
      </c>
      <c r="I44" t="str">
        <f t="shared" si="6"/>
        <v/>
      </c>
      <c r="J44" t="str">
        <f t="shared" si="7"/>
        <v/>
      </c>
      <c r="K44">
        <f t="shared" si="9"/>
        <v>0</v>
      </c>
      <c r="L44">
        <f t="shared" si="10"/>
        <v>0</v>
      </c>
      <c r="M44">
        <f t="shared" si="11"/>
        <v>0</v>
      </c>
      <c r="N44">
        <f t="shared" si="12"/>
        <v>0</v>
      </c>
      <c r="O44">
        <f t="shared" si="13"/>
        <v>0</v>
      </c>
      <c r="P44">
        <f t="shared" si="14"/>
        <v>0</v>
      </c>
      <c r="Q44">
        <f t="shared" si="8"/>
        <v>0</v>
      </c>
      <c r="R44">
        <f t="shared" si="15"/>
        <v>0</v>
      </c>
      <c r="S44">
        <f>IF(ABS(R44)&gt;0,R44*(B44-A44),0)</f>
        <v>0</v>
      </c>
      <c r="T44">
        <f>SUM($S$3:S44)</f>
        <v>18.776843499999814</v>
      </c>
      <c r="U44">
        <f>IF(J44="close",T44,0)</f>
        <v>0</v>
      </c>
      <c r="V44">
        <f t="shared" si="16"/>
        <v>18.776843499999814</v>
      </c>
      <c r="X44">
        <f t="shared" si="17"/>
        <v>0</v>
      </c>
    </row>
    <row r="45" spans="1:24">
      <c r="A45">
        <v>90.144072660000006</v>
      </c>
      <c r="B45">
        <v>96.985257469999993</v>
      </c>
      <c r="C45">
        <f t="shared" si="0"/>
        <v>1.0758916766031101</v>
      </c>
      <c r="D45">
        <f t="shared" si="4"/>
        <v>1.0587004525321619</v>
      </c>
      <c r="E45">
        <f t="shared" si="1"/>
        <v>1.0399359825967387</v>
      </c>
      <c r="F45">
        <f t="shared" si="2"/>
        <v>2.2156544351801401E-2</v>
      </c>
      <c r="G45">
        <f t="shared" si="3"/>
        <v>0.77589825371619803</v>
      </c>
      <c r="H45" t="str">
        <f t="shared" si="5"/>
        <v/>
      </c>
      <c r="I45" t="str">
        <f t="shared" si="6"/>
        <v/>
      </c>
      <c r="J45" t="str">
        <f t="shared" si="7"/>
        <v/>
      </c>
      <c r="K45">
        <f t="shared" si="9"/>
        <v>0</v>
      </c>
      <c r="L45">
        <f t="shared" si="10"/>
        <v>0</v>
      </c>
      <c r="M45">
        <f t="shared" si="11"/>
        <v>0</v>
      </c>
      <c r="N45">
        <f t="shared" si="12"/>
        <v>0</v>
      </c>
      <c r="O45">
        <f t="shared" si="13"/>
        <v>0</v>
      </c>
      <c r="P45">
        <f t="shared" si="14"/>
        <v>0</v>
      </c>
      <c r="Q45">
        <f t="shared" si="8"/>
        <v>0</v>
      </c>
      <c r="R45">
        <f t="shared" si="15"/>
        <v>0</v>
      </c>
      <c r="S45">
        <f>IF(ABS(R45)&gt;0,R45*(B45-A45),0)</f>
        <v>0</v>
      </c>
      <c r="T45">
        <f>SUM($S$3:S45)</f>
        <v>18.776843499999814</v>
      </c>
      <c r="U45">
        <f>IF(J45="close",T45,0)</f>
        <v>0</v>
      </c>
      <c r="V45">
        <f t="shared" si="16"/>
        <v>18.776843499999814</v>
      </c>
      <c r="X45">
        <f t="shared" si="17"/>
        <v>0</v>
      </c>
    </row>
    <row r="46" spans="1:24">
      <c r="A46">
        <v>89.777517529999997</v>
      </c>
      <c r="B46">
        <v>97.931827229999996</v>
      </c>
      <c r="C46">
        <f t="shared" si="0"/>
        <v>1.0908279703465309</v>
      </c>
      <c r="D46">
        <f t="shared" si="4"/>
        <v>1.0636431475805264</v>
      </c>
      <c r="E46">
        <f t="shared" si="1"/>
        <v>1.0404676686565912</v>
      </c>
      <c r="F46">
        <f t="shared" si="2"/>
        <v>2.2848658225618709E-2</v>
      </c>
      <c r="G46">
        <f t="shared" si="3"/>
        <v>1.1897776446025163</v>
      </c>
      <c r="H46" t="str">
        <f t="shared" si="5"/>
        <v/>
      </c>
      <c r="I46" t="str">
        <f t="shared" si="6"/>
        <v/>
      </c>
      <c r="J46" t="str">
        <f t="shared" si="7"/>
        <v/>
      </c>
      <c r="K46">
        <f t="shared" si="9"/>
        <v>0</v>
      </c>
      <c r="L46">
        <f t="shared" si="10"/>
        <v>0</v>
      </c>
      <c r="M46">
        <f t="shared" si="11"/>
        <v>0</v>
      </c>
      <c r="N46">
        <f t="shared" si="12"/>
        <v>0</v>
      </c>
      <c r="O46">
        <f t="shared" si="13"/>
        <v>0</v>
      </c>
      <c r="P46">
        <f t="shared" si="14"/>
        <v>0</v>
      </c>
      <c r="Q46">
        <f t="shared" si="8"/>
        <v>0</v>
      </c>
      <c r="R46">
        <f t="shared" si="15"/>
        <v>0</v>
      </c>
      <c r="S46">
        <f>IF(ABS(R46)&gt;0,R46*(B46-A46),0)</f>
        <v>0</v>
      </c>
      <c r="T46">
        <f>SUM($S$3:S46)</f>
        <v>18.776843499999814</v>
      </c>
      <c r="U46">
        <f>IF(J46="close",T46,0)</f>
        <v>0</v>
      </c>
      <c r="V46">
        <f t="shared" si="16"/>
        <v>18.776843499999814</v>
      </c>
      <c r="X46">
        <f t="shared" si="17"/>
        <v>0</v>
      </c>
    </row>
    <row r="47" spans="1:24">
      <c r="A47">
        <v>91.770022850000004</v>
      </c>
      <c r="B47">
        <v>99.097076920000006</v>
      </c>
      <c r="C47">
        <f t="shared" si="0"/>
        <v>1.0798414759248369</v>
      </c>
      <c r="D47">
        <f t="shared" si="4"/>
        <v>1.0661351980950358</v>
      </c>
      <c r="E47">
        <f t="shared" si="1"/>
        <v>1.0419035607530598</v>
      </c>
      <c r="F47">
        <f t="shared" si="2"/>
        <v>2.4698891355641045E-2</v>
      </c>
      <c r="G47">
        <f t="shared" si="3"/>
        <v>0.55493494150986444</v>
      </c>
      <c r="H47" t="str">
        <f t="shared" si="5"/>
        <v/>
      </c>
      <c r="I47" t="str">
        <f t="shared" si="6"/>
        <v/>
      </c>
      <c r="J47" t="str">
        <f t="shared" si="7"/>
        <v/>
      </c>
      <c r="K47">
        <f t="shared" si="9"/>
        <v>0</v>
      </c>
      <c r="L47">
        <f t="shared" si="10"/>
        <v>0</v>
      </c>
      <c r="M47">
        <f t="shared" si="11"/>
        <v>0</v>
      </c>
      <c r="N47">
        <f t="shared" si="12"/>
        <v>0</v>
      </c>
      <c r="O47">
        <f t="shared" si="13"/>
        <v>0</v>
      </c>
      <c r="P47">
        <f t="shared" si="14"/>
        <v>0</v>
      </c>
      <c r="Q47">
        <f t="shared" si="8"/>
        <v>0</v>
      </c>
      <c r="R47">
        <f t="shared" si="15"/>
        <v>0</v>
      </c>
      <c r="S47">
        <f>IF(ABS(R47)&gt;0,R47*(B47-A47),0)</f>
        <v>0</v>
      </c>
      <c r="T47">
        <f>SUM($S$3:S47)</f>
        <v>18.776843499999814</v>
      </c>
      <c r="U47">
        <f>IF(J47="close",T47,0)</f>
        <v>0</v>
      </c>
      <c r="V47">
        <f t="shared" si="16"/>
        <v>18.776843499999814</v>
      </c>
      <c r="X47">
        <f t="shared" si="17"/>
        <v>0</v>
      </c>
    </row>
    <row r="48" spans="1:24">
      <c r="A48">
        <v>90.099112779999999</v>
      </c>
      <c r="B48">
        <v>99.022453600000006</v>
      </c>
      <c r="C48">
        <f t="shared" si="0"/>
        <v>1.099039164145696</v>
      </c>
      <c r="D48">
        <f t="shared" si="4"/>
        <v>1.0711973467182143</v>
      </c>
      <c r="E48">
        <f t="shared" si="1"/>
        <v>1.0428717212939402</v>
      </c>
      <c r="F48">
        <f t="shared" si="2"/>
        <v>2.5652026861998693E-2</v>
      </c>
      <c r="G48">
        <f t="shared" si="3"/>
        <v>1.0853652063154122</v>
      </c>
      <c r="H48" t="str">
        <f t="shared" si="5"/>
        <v/>
      </c>
      <c r="I48" t="str">
        <f t="shared" si="6"/>
        <v/>
      </c>
      <c r="J48" t="str">
        <f t="shared" si="7"/>
        <v/>
      </c>
      <c r="K48">
        <f t="shared" si="9"/>
        <v>0</v>
      </c>
      <c r="L48">
        <f t="shared" si="10"/>
        <v>0</v>
      </c>
      <c r="M48">
        <f t="shared" si="11"/>
        <v>0</v>
      </c>
      <c r="N48">
        <f t="shared" si="12"/>
        <v>0</v>
      </c>
      <c r="O48">
        <f t="shared" si="13"/>
        <v>0</v>
      </c>
      <c r="P48">
        <f t="shared" si="14"/>
        <v>0</v>
      </c>
      <c r="Q48">
        <f t="shared" si="8"/>
        <v>0</v>
      </c>
      <c r="R48">
        <f t="shared" si="15"/>
        <v>0</v>
      </c>
      <c r="S48">
        <f>IF(ABS(R48)&gt;0,R48*(B48-A48),0)</f>
        <v>0</v>
      </c>
      <c r="T48">
        <f>SUM($S$3:S48)</f>
        <v>18.776843499999814</v>
      </c>
      <c r="U48">
        <f>IF(J48="close",T48,0)</f>
        <v>0</v>
      </c>
      <c r="V48">
        <f t="shared" si="16"/>
        <v>18.776843499999814</v>
      </c>
      <c r="X48">
        <f t="shared" si="17"/>
        <v>0</v>
      </c>
    </row>
    <row r="49" spans="1:24">
      <c r="A49">
        <v>90.451956980000006</v>
      </c>
      <c r="B49">
        <v>98.7116063</v>
      </c>
      <c r="C49">
        <f t="shared" si="0"/>
        <v>1.0913153191569565</v>
      </c>
      <c r="D49">
        <f t="shared" si="4"/>
        <v>1.0742924194010977</v>
      </c>
      <c r="E49">
        <f t="shared" si="1"/>
        <v>1.0439358622870487</v>
      </c>
      <c r="F49">
        <f t="shared" si="2"/>
        <v>2.7348460457445593E-2</v>
      </c>
      <c r="G49">
        <f t="shared" si="3"/>
        <v>0.62244453512644915</v>
      </c>
      <c r="H49" t="str">
        <f t="shared" si="5"/>
        <v/>
      </c>
      <c r="I49" t="str">
        <f t="shared" si="6"/>
        <v/>
      </c>
      <c r="J49" t="str">
        <f t="shared" si="7"/>
        <v/>
      </c>
      <c r="K49">
        <f t="shared" si="9"/>
        <v>0</v>
      </c>
      <c r="L49">
        <f t="shared" si="10"/>
        <v>0</v>
      </c>
      <c r="M49">
        <f t="shared" si="11"/>
        <v>0</v>
      </c>
      <c r="N49">
        <f t="shared" si="12"/>
        <v>0</v>
      </c>
      <c r="O49">
        <f t="shared" si="13"/>
        <v>0</v>
      </c>
      <c r="P49">
        <f t="shared" si="14"/>
        <v>0</v>
      </c>
      <c r="Q49">
        <f t="shared" si="8"/>
        <v>0</v>
      </c>
      <c r="R49">
        <f t="shared" si="15"/>
        <v>0</v>
      </c>
      <c r="S49">
        <f>IF(ABS(R49)&gt;0,R49*(B49-A49),0)</f>
        <v>0</v>
      </c>
      <c r="T49">
        <f>SUM($S$3:S49)</f>
        <v>18.776843499999814</v>
      </c>
      <c r="U49">
        <f>IF(J49="close",T49,0)</f>
        <v>0</v>
      </c>
      <c r="V49">
        <f t="shared" si="16"/>
        <v>18.776843499999814</v>
      </c>
      <c r="X49">
        <f t="shared" si="17"/>
        <v>0</v>
      </c>
    </row>
    <row r="50" spans="1:24">
      <c r="A50">
        <v>92.218630129999994</v>
      </c>
      <c r="B50">
        <v>100.6370616</v>
      </c>
      <c r="C50">
        <f t="shared" si="0"/>
        <v>1.0912877523569</v>
      </c>
      <c r="D50">
        <f t="shared" si="4"/>
        <v>1.0769070860096825</v>
      </c>
      <c r="E50">
        <f t="shared" si="1"/>
        <v>1.045562381389032</v>
      </c>
      <c r="F50">
        <f t="shared" si="2"/>
        <v>2.8778655066959462E-2</v>
      </c>
      <c r="G50">
        <f t="shared" si="3"/>
        <v>0.49969904131231579</v>
      </c>
      <c r="H50" t="str">
        <f t="shared" si="5"/>
        <v/>
      </c>
      <c r="I50" t="str">
        <f t="shared" si="6"/>
        <v/>
      </c>
      <c r="J50" t="str">
        <f t="shared" si="7"/>
        <v/>
      </c>
      <c r="K50">
        <f t="shared" si="9"/>
        <v>0</v>
      </c>
      <c r="L50">
        <f t="shared" si="10"/>
        <v>0</v>
      </c>
      <c r="M50">
        <f t="shared" si="11"/>
        <v>0</v>
      </c>
      <c r="N50">
        <f t="shared" si="12"/>
        <v>0</v>
      </c>
      <c r="O50">
        <f t="shared" si="13"/>
        <v>0</v>
      </c>
      <c r="P50">
        <f t="shared" si="14"/>
        <v>0</v>
      </c>
      <c r="Q50">
        <f t="shared" si="8"/>
        <v>0</v>
      </c>
      <c r="R50">
        <f t="shared" si="15"/>
        <v>0</v>
      </c>
      <c r="S50">
        <f>IF(ABS(R50)&gt;0,R50*(B50-A50),0)</f>
        <v>0</v>
      </c>
      <c r="T50">
        <f>SUM($S$3:S50)</f>
        <v>18.776843499999814</v>
      </c>
      <c r="U50">
        <f>IF(J50="close",T50,0)</f>
        <v>0</v>
      </c>
      <c r="V50">
        <f t="shared" si="16"/>
        <v>18.776843499999814</v>
      </c>
      <c r="X50">
        <f t="shared" si="17"/>
        <v>0</v>
      </c>
    </row>
    <row r="51" spans="1:24">
      <c r="A51">
        <v>92.462383000000003</v>
      </c>
      <c r="B51">
        <v>99.170691189999999</v>
      </c>
      <c r="C51">
        <f t="shared" si="0"/>
        <v>1.0725517553446573</v>
      </c>
      <c r="D51">
        <f t="shared" si="4"/>
        <v>1.0762370351381403</v>
      </c>
      <c r="E51">
        <f t="shared" si="1"/>
        <v>1.047452758467357</v>
      </c>
      <c r="F51">
        <f t="shared" si="2"/>
        <v>3.0000328871499386E-2</v>
      </c>
      <c r="G51">
        <f t="shared" si="3"/>
        <v>-0.12284131314920485</v>
      </c>
      <c r="H51" t="str">
        <f t="shared" si="5"/>
        <v/>
      </c>
      <c r="I51" t="str">
        <f t="shared" si="6"/>
        <v/>
      </c>
      <c r="J51" t="str">
        <f t="shared" si="7"/>
        <v/>
      </c>
      <c r="K51">
        <f t="shared" si="9"/>
        <v>0</v>
      </c>
      <c r="L51">
        <f t="shared" si="10"/>
        <v>0</v>
      </c>
      <c r="M51">
        <f t="shared" si="11"/>
        <v>0</v>
      </c>
      <c r="N51">
        <f t="shared" si="12"/>
        <v>0</v>
      </c>
      <c r="O51">
        <f t="shared" si="13"/>
        <v>0</v>
      </c>
      <c r="P51">
        <f t="shared" si="14"/>
        <v>0</v>
      </c>
      <c r="Q51">
        <f t="shared" si="8"/>
        <v>0</v>
      </c>
      <c r="R51">
        <f t="shared" si="15"/>
        <v>0</v>
      </c>
      <c r="S51">
        <f>IF(ABS(R51)&gt;0,R51*(B51-A51),0)</f>
        <v>0</v>
      </c>
      <c r="T51">
        <f>SUM($S$3:S51)</f>
        <v>18.776843499999814</v>
      </c>
      <c r="U51">
        <f>IF(J51="close",T51,0)</f>
        <v>0</v>
      </c>
      <c r="V51">
        <f t="shared" si="16"/>
        <v>18.776843499999814</v>
      </c>
      <c r="X51">
        <f t="shared" si="17"/>
        <v>0</v>
      </c>
    </row>
    <row r="52" spans="1:24">
      <c r="A52">
        <v>91.795651090000007</v>
      </c>
      <c r="B52">
        <v>99.231381670000005</v>
      </c>
      <c r="C52">
        <f t="shared" si="0"/>
        <v>1.0810030812103475</v>
      </c>
      <c r="D52">
        <f t="shared" si="4"/>
        <v>1.0769702729954029</v>
      </c>
      <c r="E52">
        <f t="shared" si="1"/>
        <v>1.0488618346186431</v>
      </c>
      <c r="F52">
        <f t="shared" si="2"/>
        <v>3.0226814580230188E-2</v>
      </c>
      <c r="G52">
        <f t="shared" si="3"/>
        <v>0.13341823380827614</v>
      </c>
      <c r="H52" t="str">
        <f t="shared" si="5"/>
        <v/>
      </c>
      <c r="I52" t="str">
        <f t="shared" si="6"/>
        <v/>
      </c>
      <c r="J52" t="str">
        <f t="shared" si="7"/>
        <v/>
      </c>
      <c r="K52">
        <f t="shared" si="9"/>
        <v>0</v>
      </c>
      <c r="L52">
        <f t="shared" si="10"/>
        <v>0</v>
      </c>
      <c r="M52">
        <f t="shared" si="11"/>
        <v>0</v>
      </c>
      <c r="N52">
        <f t="shared" si="12"/>
        <v>0</v>
      </c>
      <c r="O52">
        <f t="shared" si="13"/>
        <v>0</v>
      </c>
      <c r="P52">
        <f t="shared" si="14"/>
        <v>0</v>
      </c>
      <c r="Q52">
        <f t="shared" si="8"/>
        <v>0</v>
      </c>
      <c r="R52">
        <f t="shared" si="15"/>
        <v>0</v>
      </c>
      <c r="S52">
        <f>IF(ABS(R52)&gt;0,R52*(B52-A52),0)</f>
        <v>0</v>
      </c>
      <c r="T52">
        <f>SUM($S$3:S52)</f>
        <v>18.776843499999814</v>
      </c>
      <c r="U52">
        <f>IF(J52="close",T52,0)</f>
        <v>0</v>
      </c>
      <c r="V52">
        <f t="shared" si="16"/>
        <v>18.776843499999814</v>
      </c>
      <c r="X52">
        <f t="shared" si="17"/>
        <v>0</v>
      </c>
    </row>
    <row r="53" spans="1:24">
      <c r="A53">
        <v>91.986704149999994</v>
      </c>
      <c r="B53">
        <v>99.341360600000002</v>
      </c>
      <c r="C53">
        <f t="shared" si="0"/>
        <v>1.0799534728193652</v>
      </c>
      <c r="D53">
        <f t="shared" si="4"/>
        <v>1.0774292268144741</v>
      </c>
      <c r="E53">
        <f t="shared" si="1"/>
        <v>1.0509539351993293</v>
      </c>
      <c r="F53">
        <f t="shared" si="2"/>
        <v>3.03561516726433E-2</v>
      </c>
      <c r="G53">
        <f t="shared" si="3"/>
        <v>8.3154348156914887E-2</v>
      </c>
      <c r="H53" t="str">
        <f t="shared" si="5"/>
        <v/>
      </c>
      <c r="I53" t="str">
        <f t="shared" si="6"/>
        <v/>
      </c>
      <c r="J53" t="str">
        <f t="shared" si="7"/>
        <v/>
      </c>
      <c r="K53">
        <f t="shared" si="9"/>
        <v>0</v>
      </c>
      <c r="L53">
        <f t="shared" si="10"/>
        <v>0</v>
      </c>
      <c r="M53">
        <f t="shared" si="11"/>
        <v>0</v>
      </c>
      <c r="N53">
        <f t="shared" si="12"/>
        <v>0</v>
      </c>
      <c r="O53">
        <f t="shared" si="13"/>
        <v>0</v>
      </c>
      <c r="P53">
        <f t="shared" si="14"/>
        <v>0</v>
      </c>
      <c r="Q53">
        <f t="shared" si="8"/>
        <v>0</v>
      </c>
      <c r="R53">
        <f t="shared" si="15"/>
        <v>0</v>
      </c>
      <c r="S53">
        <f>IF(ABS(R53)&gt;0,R53*(B53-A53),0)</f>
        <v>0</v>
      </c>
      <c r="T53">
        <f>SUM($S$3:S53)</f>
        <v>18.776843499999814</v>
      </c>
      <c r="U53">
        <f>IF(J53="close",T53,0)</f>
        <v>0</v>
      </c>
      <c r="V53">
        <f t="shared" si="16"/>
        <v>18.776843499999814</v>
      </c>
      <c r="X53">
        <f t="shared" si="17"/>
        <v>0</v>
      </c>
    </row>
    <row r="54" spans="1:24">
      <c r="A54">
        <v>93.025177720000002</v>
      </c>
      <c r="B54">
        <v>95.816172609999995</v>
      </c>
      <c r="C54">
        <f t="shared" si="0"/>
        <v>1.0300025751995951</v>
      </c>
      <c r="D54">
        <f t="shared" si="4"/>
        <v>1.0701328188737234</v>
      </c>
      <c r="E54">
        <f t="shared" si="1"/>
        <v>1.0531069763045038</v>
      </c>
      <c r="F54">
        <f t="shared" si="2"/>
        <v>3.0192455318988308E-2</v>
      </c>
      <c r="G54">
        <f t="shared" si="3"/>
        <v>-1.3291480686199753</v>
      </c>
      <c r="H54" t="str">
        <f t="shared" si="5"/>
        <v/>
      </c>
      <c r="I54" t="str">
        <f t="shared" si="6"/>
        <v/>
      </c>
      <c r="J54" t="str">
        <f t="shared" si="7"/>
        <v/>
      </c>
      <c r="K54">
        <f t="shared" si="9"/>
        <v>0</v>
      </c>
      <c r="L54">
        <f t="shared" si="10"/>
        <v>0</v>
      </c>
      <c r="M54">
        <f t="shared" si="11"/>
        <v>0</v>
      </c>
      <c r="N54">
        <f t="shared" si="12"/>
        <v>0</v>
      </c>
      <c r="O54">
        <f t="shared" si="13"/>
        <v>0</v>
      </c>
      <c r="P54">
        <f t="shared" si="14"/>
        <v>0</v>
      </c>
      <c r="Q54">
        <f t="shared" si="8"/>
        <v>0</v>
      </c>
      <c r="R54">
        <f t="shared" si="15"/>
        <v>0</v>
      </c>
      <c r="S54">
        <f>IF(ABS(R54)&gt;0,R54*(B54-A54),0)</f>
        <v>0</v>
      </c>
      <c r="T54">
        <f>SUM($S$3:S54)</f>
        <v>18.776843499999814</v>
      </c>
      <c r="U54">
        <f>IF(J54="close",T54,0)</f>
        <v>0</v>
      </c>
      <c r="V54">
        <f t="shared" si="16"/>
        <v>18.776843499999814</v>
      </c>
      <c r="X54">
        <f t="shared" si="17"/>
        <v>0</v>
      </c>
    </row>
    <row r="55" spans="1:24">
      <c r="A55">
        <v>94.840581940000007</v>
      </c>
      <c r="B55">
        <v>94.335099240000005</v>
      </c>
      <c r="C55">
        <f t="shared" si="0"/>
        <v>0.99467018559291642</v>
      </c>
      <c r="D55">
        <f t="shared" si="4"/>
        <v>1.0585231829843684</v>
      </c>
      <c r="E55">
        <f t="shared" si="1"/>
        <v>1.0530959682315542</v>
      </c>
      <c r="F55">
        <f t="shared" si="2"/>
        <v>3.0201129504923832E-2</v>
      </c>
      <c r="G55">
        <f t="shared" si="3"/>
        <v>-2.1142585869525758</v>
      </c>
      <c r="H55" t="str">
        <f t="shared" si="5"/>
        <v>buyY</v>
      </c>
      <c r="I55" t="str">
        <f>IF(AND(OR(H54="sellY",H54="buyY",J54="sellhold",J54="buyhold"),W54&lt;-0.5),"close",IF(AND(OR(H54="sellY",J54="sellhold"),G55&gt;0.5),"sellhold",IF(AND(OR(H54="sellY",J54="sellhold"),G55&lt;0.5,H55&lt;&gt;"buyY"),"close",IF(AND(OR(H54="sellY",J54="sellhold"),G55&lt;0.5,H55="buyY"),"close&amp;buy",IF(AND(OR(H54="buyY",J54="buyhold"),G55&lt;-0.5),"buyhold",IF(AND(OR(H54="buyY",J54="buyhold"),G55&gt;-0.5,H55&lt;&gt;"sellY"),"close",IF(AND(OR(H54="buyY",J54="buyhold"),G55&gt;-0.5,H55="sellY"),"close&amp;sell","")))))))</f>
        <v/>
      </c>
      <c r="J55" t="str">
        <f t="shared" si="7"/>
        <v/>
      </c>
      <c r="K55">
        <f t="shared" si="9"/>
        <v>-10</v>
      </c>
      <c r="L55">
        <f t="shared" si="10"/>
        <v>0</v>
      </c>
      <c r="M55">
        <f t="shared" si="11"/>
        <v>-10</v>
      </c>
      <c r="N55">
        <f t="shared" si="12"/>
        <v>10</v>
      </c>
      <c r="O55">
        <f t="shared" si="13"/>
        <v>0</v>
      </c>
      <c r="P55">
        <f t="shared" si="14"/>
        <v>10</v>
      </c>
      <c r="Q55">
        <f t="shared" si="8"/>
        <v>20</v>
      </c>
      <c r="R55">
        <f>K55-K54</f>
        <v>-10</v>
      </c>
      <c r="S55">
        <f>IF(ABS(R55)&gt;0,R55*(B55-A55),0)</f>
        <v>5.0548270000000173</v>
      </c>
      <c r="T55">
        <f>SUM($S$3:S55)</f>
        <v>23.831670499999831</v>
      </c>
      <c r="U55">
        <f>IF(J55="close",T55,0)</f>
        <v>0</v>
      </c>
      <c r="V55">
        <f t="shared" si="16"/>
        <v>18.776843499999814</v>
      </c>
      <c r="W55" s="3">
        <f>(V55-V54)/V54</f>
        <v>0</v>
      </c>
      <c r="X55">
        <f t="shared" si="17"/>
        <v>20</v>
      </c>
    </row>
    <row r="56" spans="1:24">
      <c r="A56">
        <v>94.602950860000007</v>
      </c>
      <c r="B56">
        <v>96.264833339999996</v>
      </c>
      <c r="C56">
        <f t="shared" si="0"/>
        <v>1.0175669201107622</v>
      </c>
      <c r="D56">
        <f t="shared" si="4"/>
        <v>1.0522222194653521</v>
      </c>
      <c r="E56">
        <f t="shared" si="1"/>
        <v>1.0520673018023845</v>
      </c>
      <c r="F56">
        <f t="shared" si="2"/>
        <v>3.170076315515067E-2</v>
      </c>
      <c r="G56">
        <f t="shared" si="3"/>
        <v>-1.0932007909392922</v>
      </c>
      <c r="H56" t="str">
        <f t="shared" si="5"/>
        <v/>
      </c>
      <c r="I56" t="str">
        <f t="shared" ref="I56:I119" si="18">IF(AND(OR(H55="sellY",H55="buyY",J55="sellhold",J55="buyhold"),W55&lt;-0.5),"close",IF(AND(OR(H55="sellY",J55="sellhold"),G56&gt;0.5),"sellhold",IF(AND(OR(H55="sellY",J55="sellhold"),G56&lt;0.5,H56&lt;&gt;"buyY"),"close",IF(AND(OR(H55="sellY",J55="sellhold"),G56&lt;0.5,H56="buyY"),"close&amp;buy",IF(AND(OR(H55="buyY",J55="buyhold"),G56&lt;-0.5),"buyhold",IF(AND(OR(H55="buyY",J55="buyhold"),G56&gt;-0.5,H56&lt;&gt;"sellY"),"close",IF(AND(OR(H55="buyY",J55="buyhold"),G56&gt;-0.5,H56="sellY"),"close&amp;sell","")))))))</f>
        <v>buyhold</v>
      </c>
      <c r="J56" t="str">
        <f t="shared" si="7"/>
        <v>buyhold</v>
      </c>
      <c r="K56">
        <f t="shared" si="9"/>
        <v>-10</v>
      </c>
      <c r="L56">
        <f t="shared" si="10"/>
        <v>0</v>
      </c>
      <c r="M56">
        <f t="shared" si="11"/>
        <v>0</v>
      </c>
      <c r="N56">
        <f t="shared" si="12"/>
        <v>10</v>
      </c>
      <c r="O56">
        <f t="shared" si="13"/>
        <v>0</v>
      </c>
      <c r="P56">
        <f t="shared" si="14"/>
        <v>0</v>
      </c>
      <c r="Q56">
        <f t="shared" si="8"/>
        <v>20</v>
      </c>
      <c r="R56">
        <f t="shared" si="15"/>
        <v>0</v>
      </c>
      <c r="S56">
        <f>IF(ABS(R56)&gt;0,R56*(B56-A56),0)</f>
        <v>0</v>
      </c>
      <c r="T56">
        <f>SUM($S$3:S56)</f>
        <v>23.831670499999831</v>
      </c>
      <c r="U56">
        <f>IF(J56="close",T56,0)</f>
        <v>0</v>
      </c>
      <c r="V56">
        <f>T56+K56*A56+N56*B56</f>
        <v>40.450495299999716</v>
      </c>
      <c r="W56" s="3">
        <f t="shared" ref="W56:W119" si="19">(V56-V55)/V55</f>
        <v>1.1542755735275803</v>
      </c>
      <c r="X56">
        <f t="shared" si="17"/>
        <v>0</v>
      </c>
    </row>
    <row r="57" spans="1:24">
      <c r="A57">
        <v>93.241483700000003</v>
      </c>
      <c r="B57">
        <v>96.30470425</v>
      </c>
      <c r="C57">
        <f t="shared" si="0"/>
        <v>1.0328525504790953</v>
      </c>
      <c r="D57">
        <f t="shared" si="4"/>
        <v>1.0492422703905433</v>
      </c>
      <c r="E57">
        <f t="shared" si="1"/>
        <v>1.0524480440495458</v>
      </c>
      <c r="F57">
        <f t="shared" si="2"/>
        <v>3.119830415738389E-2</v>
      </c>
      <c r="G57">
        <f t="shared" si="3"/>
        <v>-0.52534008992180892</v>
      </c>
      <c r="H57" t="str">
        <f t="shared" si="5"/>
        <v/>
      </c>
      <c r="I57" t="str">
        <f t="shared" si="18"/>
        <v>buyhold</v>
      </c>
      <c r="J57" t="str">
        <f t="shared" si="7"/>
        <v>close</v>
      </c>
      <c r="K57">
        <f t="shared" si="9"/>
        <v>0</v>
      </c>
      <c r="L57">
        <f t="shared" si="10"/>
        <v>0</v>
      </c>
      <c r="M57">
        <f t="shared" si="11"/>
        <v>10</v>
      </c>
      <c r="N57">
        <f t="shared" si="12"/>
        <v>0</v>
      </c>
      <c r="O57">
        <f t="shared" si="13"/>
        <v>0</v>
      </c>
      <c r="P57">
        <f t="shared" si="14"/>
        <v>-10</v>
      </c>
      <c r="Q57">
        <f t="shared" si="8"/>
        <v>0</v>
      </c>
      <c r="R57">
        <f t="shared" si="15"/>
        <v>10</v>
      </c>
      <c r="S57">
        <f>IF(ABS(R57)&gt;0,R57*(B57-A57),0)</f>
        <v>30.632205499999969</v>
      </c>
      <c r="T57">
        <f>SUM($S$3:S57)</f>
        <v>54.4638759999998</v>
      </c>
      <c r="U57">
        <f>IF(J57="close",T57,0)</f>
        <v>54.4638759999998</v>
      </c>
      <c r="V57">
        <f t="shared" si="16"/>
        <v>54.4638759999998</v>
      </c>
      <c r="W57" s="3">
        <f t="shared" si="19"/>
        <v>0.34643285814105179</v>
      </c>
      <c r="X57">
        <f t="shared" si="17"/>
        <v>20</v>
      </c>
    </row>
    <row r="58" spans="1:24">
      <c r="A58">
        <v>94.007092279999995</v>
      </c>
      <c r="B58">
        <v>99.128091920000003</v>
      </c>
      <c r="C58">
        <f t="shared" si="0"/>
        <v>1.0544746094767734</v>
      </c>
      <c r="D58">
        <f t="shared" si="4"/>
        <v>1.0500472456345786</v>
      </c>
      <c r="E58">
        <f t="shared" si="1"/>
        <v>1.0532019468184335</v>
      </c>
      <c r="F58">
        <f t="shared" si="2"/>
        <v>3.0423683243823444E-2</v>
      </c>
      <c r="G58">
        <f t="shared" si="3"/>
        <v>0.1455235977416906</v>
      </c>
      <c r="H58" t="str">
        <f t="shared" si="5"/>
        <v/>
      </c>
      <c r="I58" t="str">
        <f t="shared" si="18"/>
        <v/>
      </c>
      <c r="J58" t="str">
        <f t="shared" si="7"/>
        <v/>
      </c>
      <c r="K58">
        <f t="shared" si="9"/>
        <v>0</v>
      </c>
      <c r="L58">
        <f t="shared" si="10"/>
        <v>0</v>
      </c>
      <c r="M58">
        <f t="shared" si="11"/>
        <v>0</v>
      </c>
      <c r="N58">
        <f t="shared" si="12"/>
        <v>0</v>
      </c>
      <c r="O58">
        <f t="shared" si="13"/>
        <v>0</v>
      </c>
      <c r="P58">
        <f t="shared" si="14"/>
        <v>0</v>
      </c>
      <c r="Q58">
        <f t="shared" si="8"/>
        <v>0</v>
      </c>
      <c r="R58">
        <f t="shared" si="15"/>
        <v>0</v>
      </c>
      <c r="S58">
        <f>IF(ABS(R58)&gt;0,R58*(B58-A58),0)</f>
        <v>0</v>
      </c>
      <c r="T58">
        <f>SUM($S$3:S58)</f>
        <v>54.4638759999998</v>
      </c>
      <c r="U58">
        <f>IF(J58="close",T58,0)</f>
        <v>0</v>
      </c>
      <c r="V58">
        <f t="shared" si="16"/>
        <v>54.4638759999998</v>
      </c>
      <c r="W58" s="3">
        <f t="shared" si="19"/>
        <v>0</v>
      </c>
      <c r="X58">
        <f t="shared" si="17"/>
        <v>0</v>
      </c>
    </row>
    <row r="59" spans="1:24">
      <c r="A59">
        <v>96.42809312</v>
      </c>
      <c r="B59">
        <v>97.874166900000006</v>
      </c>
      <c r="C59">
        <f t="shared" si="0"/>
        <v>1.0149963950671559</v>
      </c>
      <c r="D59">
        <f t="shared" si="4"/>
        <v>1.0446548070857444</v>
      </c>
      <c r="E59">
        <f t="shared" si="1"/>
        <v>1.054847122766617</v>
      </c>
      <c r="F59">
        <f t="shared" si="2"/>
        <v>2.9129787105437788E-2</v>
      </c>
      <c r="G59">
        <f t="shared" si="3"/>
        <v>-1.018147228856749</v>
      </c>
      <c r="H59" t="str">
        <f t="shared" si="5"/>
        <v/>
      </c>
      <c r="I59" t="str">
        <f t="shared" si="18"/>
        <v/>
      </c>
      <c r="J59" t="str">
        <f t="shared" si="7"/>
        <v/>
      </c>
      <c r="K59">
        <f t="shared" si="9"/>
        <v>0</v>
      </c>
      <c r="L59">
        <f t="shared" si="10"/>
        <v>0</v>
      </c>
      <c r="M59">
        <f t="shared" si="11"/>
        <v>0</v>
      </c>
      <c r="N59">
        <f t="shared" si="12"/>
        <v>0</v>
      </c>
      <c r="O59">
        <f t="shared" si="13"/>
        <v>0</v>
      </c>
      <c r="P59">
        <f t="shared" si="14"/>
        <v>0</v>
      </c>
      <c r="Q59">
        <f t="shared" si="8"/>
        <v>0</v>
      </c>
      <c r="R59">
        <f t="shared" si="15"/>
        <v>0</v>
      </c>
      <c r="S59">
        <f>IF(ABS(R59)&gt;0,R59*(B59-A59),0)</f>
        <v>0</v>
      </c>
      <c r="T59">
        <f>SUM($S$3:S59)</f>
        <v>54.4638759999998</v>
      </c>
      <c r="U59">
        <f>IF(J59="close",T59,0)</f>
        <v>0</v>
      </c>
      <c r="V59">
        <f t="shared" si="16"/>
        <v>54.4638759999998</v>
      </c>
      <c r="W59" s="3">
        <f t="shared" si="19"/>
        <v>0</v>
      </c>
      <c r="X59">
        <f t="shared" si="17"/>
        <v>0</v>
      </c>
    </row>
    <row r="60" spans="1:24">
      <c r="A60">
        <v>98.154664639999993</v>
      </c>
      <c r="B60">
        <v>97.149951180000002</v>
      </c>
      <c r="C60">
        <f t="shared" si="0"/>
        <v>0.98976397643774794</v>
      </c>
      <c r="D60">
        <f t="shared" si="4"/>
        <v>1.0362100639091296</v>
      </c>
      <c r="E60">
        <f t="shared" si="1"/>
        <v>1.0543525861935255</v>
      </c>
      <c r="F60">
        <f t="shared" si="2"/>
        <v>2.9699570671861773E-2</v>
      </c>
      <c r="G60">
        <f t="shared" si="3"/>
        <v>-1.5638639354267179</v>
      </c>
      <c r="H60" t="str">
        <f t="shared" si="5"/>
        <v/>
      </c>
      <c r="I60" t="str">
        <f t="shared" si="18"/>
        <v/>
      </c>
      <c r="J60" t="str">
        <f t="shared" si="7"/>
        <v/>
      </c>
      <c r="K60">
        <f t="shared" si="9"/>
        <v>0</v>
      </c>
      <c r="L60">
        <f t="shared" si="10"/>
        <v>0</v>
      </c>
      <c r="M60">
        <f t="shared" si="11"/>
        <v>0</v>
      </c>
      <c r="N60">
        <f t="shared" si="12"/>
        <v>0</v>
      </c>
      <c r="O60">
        <f t="shared" si="13"/>
        <v>0</v>
      </c>
      <c r="P60">
        <f t="shared" si="14"/>
        <v>0</v>
      </c>
      <c r="Q60">
        <f t="shared" si="8"/>
        <v>0</v>
      </c>
      <c r="R60">
        <f t="shared" si="15"/>
        <v>0</v>
      </c>
      <c r="S60">
        <f>IF(ABS(R60)&gt;0,R60*(B60-A60),0)</f>
        <v>0</v>
      </c>
      <c r="T60">
        <f>SUM($S$3:S60)</f>
        <v>54.4638759999998</v>
      </c>
      <c r="U60">
        <f>IF(J60="close",T60,0)</f>
        <v>0</v>
      </c>
      <c r="V60">
        <f t="shared" si="16"/>
        <v>54.4638759999998</v>
      </c>
      <c r="W60" s="3">
        <f t="shared" si="19"/>
        <v>0</v>
      </c>
      <c r="X60">
        <f t="shared" si="17"/>
        <v>0</v>
      </c>
    </row>
    <row r="61" spans="1:24">
      <c r="A61">
        <v>99.017988720000005</v>
      </c>
      <c r="B61">
        <v>97.196584979999997</v>
      </c>
      <c r="C61">
        <f t="shared" si="0"/>
        <v>0.98160532481476148</v>
      </c>
      <c r="D61">
        <f t="shared" si="4"/>
        <v>1.0278093348176884</v>
      </c>
      <c r="E61">
        <f t="shared" si="1"/>
        <v>1.0536110600096513</v>
      </c>
      <c r="F61">
        <f t="shared" si="2"/>
        <v>3.1062259098412176E-2</v>
      </c>
      <c r="G61">
        <f t="shared" si="3"/>
        <v>-1.487464574181238</v>
      </c>
      <c r="H61" t="str">
        <f t="shared" si="5"/>
        <v/>
      </c>
      <c r="I61" t="str">
        <f t="shared" si="18"/>
        <v/>
      </c>
      <c r="J61" t="str">
        <f t="shared" si="7"/>
        <v/>
      </c>
      <c r="K61">
        <f t="shared" si="9"/>
        <v>0</v>
      </c>
      <c r="L61">
        <f t="shared" si="10"/>
        <v>0</v>
      </c>
      <c r="M61">
        <f t="shared" si="11"/>
        <v>0</v>
      </c>
      <c r="N61">
        <f t="shared" si="12"/>
        <v>0</v>
      </c>
      <c r="O61">
        <f t="shared" si="13"/>
        <v>0</v>
      </c>
      <c r="P61">
        <f t="shared" si="14"/>
        <v>0</v>
      </c>
      <c r="Q61">
        <f t="shared" si="8"/>
        <v>0</v>
      </c>
      <c r="R61">
        <f t="shared" si="15"/>
        <v>0</v>
      </c>
      <c r="S61">
        <f>IF(ABS(R61)&gt;0,R61*(B61-A61),0)</f>
        <v>0</v>
      </c>
      <c r="T61">
        <f>SUM($S$3:S61)</f>
        <v>54.4638759999998</v>
      </c>
      <c r="U61">
        <f>IF(J61="close",T61,0)</f>
        <v>0</v>
      </c>
      <c r="V61">
        <f t="shared" si="16"/>
        <v>54.4638759999998</v>
      </c>
      <c r="W61" s="3">
        <f t="shared" si="19"/>
        <v>0</v>
      </c>
      <c r="X61">
        <f t="shared" si="17"/>
        <v>0</v>
      </c>
    </row>
    <row r="62" spans="1:24">
      <c r="A62">
        <v>98.855114929999999</v>
      </c>
      <c r="B62">
        <v>96.799671520000004</v>
      </c>
      <c r="C62">
        <f t="shared" si="0"/>
        <v>0.97920751585332266</v>
      </c>
      <c r="D62">
        <f t="shared" si="4"/>
        <v>1.0203321319000938</v>
      </c>
      <c r="E62">
        <f t="shared" si="1"/>
        <v>1.0525023545070142</v>
      </c>
      <c r="F62">
        <f t="shared" si="2"/>
        <v>3.3067747524128409E-2</v>
      </c>
      <c r="G62">
        <f t="shared" si="3"/>
        <v>-1.2436473339093888</v>
      </c>
      <c r="H62" t="str">
        <f t="shared" si="5"/>
        <v/>
      </c>
      <c r="I62" t="str">
        <f t="shared" si="18"/>
        <v/>
      </c>
      <c r="J62" t="str">
        <f t="shared" si="7"/>
        <v/>
      </c>
      <c r="K62">
        <f t="shared" si="9"/>
        <v>0</v>
      </c>
      <c r="L62">
        <f t="shared" si="10"/>
        <v>0</v>
      </c>
      <c r="M62">
        <f t="shared" si="11"/>
        <v>0</v>
      </c>
      <c r="N62">
        <f t="shared" si="12"/>
        <v>0</v>
      </c>
      <c r="O62">
        <f t="shared" si="13"/>
        <v>0</v>
      </c>
      <c r="P62">
        <f t="shared" si="14"/>
        <v>0</v>
      </c>
      <c r="Q62">
        <f t="shared" si="8"/>
        <v>0</v>
      </c>
      <c r="R62">
        <f t="shared" si="15"/>
        <v>0</v>
      </c>
      <c r="S62">
        <f>IF(ABS(R62)&gt;0,R62*(B62-A62),0)</f>
        <v>0</v>
      </c>
      <c r="T62">
        <f>SUM($S$3:S62)</f>
        <v>54.4638759999998</v>
      </c>
      <c r="U62">
        <f>IF(J62="close",T62,0)</f>
        <v>0</v>
      </c>
      <c r="V62">
        <f t="shared" si="16"/>
        <v>54.4638759999998</v>
      </c>
      <c r="W62" s="3">
        <f t="shared" si="19"/>
        <v>0</v>
      </c>
      <c r="X62">
        <f t="shared" si="17"/>
        <v>0</v>
      </c>
    </row>
    <row r="63" spans="1:24">
      <c r="A63">
        <v>97.278131860000002</v>
      </c>
      <c r="B63">
        <v>96.708208459999994</v>
      </c>
      <c r="C63">
        <f t="shared" si="0"/>
        <v>0.9941412999087994</v>
      </c>
      <c r="D63">
        <f t="shared" si="4"/>
        <v>1.0163027731322023</v>
      </c>
      <c r="E63">
        <f t="shared" si="1"/>
        <v>1.050648626446989</v>
      </c>
      <c r="F63">
        <f t="shared" si="2"/>
        <v>3.5664182306700078E-2</v>
      </c>
      <c r="G63">
        <f t="shared" si="3"/>
        <v>-0.62139299964377748</v>
      </c>
      <c r="H63" t="str">
        <f t="shared" si="5"/>
        <v/>
      </c>
      <c r="I63" t="str">
        <f t="shared" si="18"/>
        <v/>
      </c>
      <c r="J63" t="str">
        <f t="shared" si="7"/>
        <v/>
      </c>
      <c r="K63">
        <f t="shared" si="9"/>
        <v>0</v>
      </c>
      <c r="L63">
        <f t="shared" si="10"/>
        <v>0</v>
      </c>
      <c r="M63">
        <f t="shared" si="11"/>
        <v>0</v>
      </c>
      <c r="N63">
        <f t="shared" si="12"/>
        <v>0</v>
      </c>
      <c r="O63">
        <f t="shared" si="13"/>
        <v>0</v>
      </c>
      <c r="P63">
        <f t="shared" si="14"/>
        <v>0</v>
      </c>
      <c r="Q63">
        <f t="shared" si="8"/>
        <v>0</v>
      </c>
      <c r="R63">
        <f t="shared" si="15"/>
        <v>0</v>
      </c>
      <c r="S63">
        <f>IF(ABS(R63)&gt;0,R63*(B63-A63),0)</f>
        <v>0</v>
      </c>
      <c r="T63">
        <f>SUM($S$3:S63)</f>
        <v>54.4638759999998</v>
      </c>
      <c r="U63">
        <f>IF(J63="close",T63,0)</f>
        <v>0</v>
      </c>
      <c r="V63">
        <f t="shared" si="16"/>
        <v>54.4638759999998</v>
      </c>
      <c r="W63" s="3">
        <f t="shared" si="19"/>
        <v>0</v>
      </c>
      <c r="X63">
        <f t="shared" si="17"/>
        <v>0</v>
      </c>
    </row>
    <row r="64" spans="1:24">
      <c r="A64">
        <v>95.962116129999998</v>
      </c>
      <c r="B64">
        <v>93.415922469999998</v>
      </c>
      <c r="C64">
        <f t="shared" si="0"/>
        <v>0.97346667869901216</v>
      </c>
      <c r="D64">
        <f t="shared" si="4"/>
        <v>1.0097126047578653</v>
      </c>
      <c r="E64">
        <f t="shared" si="1"/>
        <v>1.0490663791305284</v>
      </c>
      <c r="F64">
        <f t="shared" si="2"/>
        <v>3.7176380214263997E-2</v>
      </c>
      <c r="G64">
        <f t="shared" si="3"/>
        <v>-0.97497190016757285</v>
      </c>
      <c r="H64" t="str">
        <f t="shared" si="5"/>
        <v/>
      </c>
      <c r="I64" t="str">
        <f t="shared" si="18"/>
        <v/>
      </c>
      <c r="J64" t="str">
        <f t="shared" si="7"/>
        <v/>
      </c>
      <c r="K64">
        <f t="shared" si="9"/>
        <v>0</v>
      </c>
      <c r="L64">
        <f t="shared" si="10"/>
        <v>0</v>
      </c>
      <c r="M64">
        <f t="shared" si="11"/>
        <v>0</v>
      </c>
      <c r="N64">
        <f t="shared" si="12"/>
        <v>0</v>
      </c>
      <c r="O64">
        <f t="shared" si="13"/>
        <v>0</v>
      </c>
      <c r="P64">
        <f t="shared" si="14"/>
        <v>0</v>
      </c>
      <c r="Q64">
        <f t="shared" si="8"/>
        <v>0</v>
      </c>
      <c r="R64">
        <f t="shared" si="15"/>
        <v>0</v>
      </c>
      <c r="S64">
        <f>IF(ABS(R64)&gt;0,R64*(B64-A64),0)</f>
        <v>0</v>
      </c>
      <c r="T64">
        <f>SUM($S$3:S64)</f>
        <v>54.4638759999998</v>
      </c>
      <c r="U64">
        <f>IF(J64="close",T64,0)</f>
        <v>0</v>
      </c>
      <c r="V64">
        <f t="shared" si="16"/>
        <v>54.4638759999998</v>
      </c>
      <c r="W64" s="3">
        <f t="shared" si="19"/>
        <v>0</v>
      </c>
      <c r="X64">
        <f t="shared" si="17"/>
        <v>0</v>
      </c>
    </row>
    <row r="65" spans="1:24">
      <c r="A65">
        <v>95.332025759999993</v>
      </c>
      <c r="B65">
        <v>94.912155960000007</v>
      </c>
      <c r="C65">
        <f t="shared" si="0"/>
        <v>0.99559571092030485</v>
      </c>
      <c r="D65">
        <f t="shared" si="4"/>
        <v>1.0075407749367022</v>
      </c>
      <c r="E65">
        <f t="shared" si="1"/>
        <v>1.0468690184034428</v>
      </c>
      <c r="F65">
        <f t="shared" si="2"/>
        <v>3.9767053685021675E-2</v>
      </c>
      <c r="G65">
        <f t="shared" si="3"/>
        <v>-0.30037588680844407</v>
      </c>
      <c r="H65" t="str">
        <f t="shared" si="5"/>
        <v/>
      </c>
      <c r="I65" t="str">
        <f t="shared" si="18"/>
        <v/>
      </c>
      <c r="J65" t="str">
        <f t="shared" si="7"/>
        <v/>
      </c>
      <c r="K65">
        <f t="shared" si="9"/>
        <v>0</v>
      </c>
      <c r="L65">
        <f t="shared" si="10"/>
        <v>0</v>
      </c>
      <c r="M65">
        <f t="shared" si="11"/>
        <v>0</v>
      </c>
      <c r="N65">
        <f t="shared" si="12"/>
        <v>0</v>
      </c>
      <c r="O65">
        <f t="shared" si="13"/>
        <v>0</v>
      </c>
      <c r="P65">
        <f t="shared" si="14"/>
        <v>0</v>
      </c>
      <c r="Q65">
        <f t="shared" si="8"/>
        <v>0</v>
      </c>
      <c r="R65">
        <f t="shared" si="15"/>
        <v>0</v>
      </c>
      <c r="S65">
        <f>IF(ABS(R65)&gt;0,R65*(B65-A65),0)</f>
        <v>0</v>
      </c>
      <c r="T65">
        <f>SUM($S$3:S65)</f>
        <v>54.4638759999998</v>
      </c>
      <c r="U65">
        <f>IF(J65="close",T65,0)</f>
        <v>0</v>
      </c>
      <c r="V65">
        <f t="shared" si="16"/>
        <v>54.4638759999998</v>
      </c>
      <c r="W65" s="3">
        <f t="shared" si="19"/>
        <v>0</v>
      </c>
      <c r="X65">
        <f t="shared" si="17"/>
        <v>0</v>
      </c>
    </row>
    <row r="66" spans="1:24">
      <c r="A66">
        <v>93.138084539999994</v>
      </c>
      <c r="B66">
        <v>95.087543400000001</v>
      </c>
      <c r="C66">
        <f t="shared" si="0"/>
        <v>1.0209308455249879</v>
      </c>
      <c r="D66">
        <f t="shared" si="4"/>
        <v>1.0096007857964384</v>
      </c>
      <c r="E66">
        <f t="shared" si="1"/>
        <v>1.0457969264307088</v>
      </c>
      <c r="F66">
        <f t="shared" si="2"/>
        <v>4.0753689599435095E-2</v>
      </c>
      <c r="G66">
        <f t="shared" si="3"/>
        <v>0.27801310359655274</v>
      </c>
      <c r="H66" t="str">
        <f t="shared" si="5"/>
        <v/>
      </c>
      <c r="I66" t="str">
        <f t="shared" si="18"/>
        <v/>
      </c>
      <c r="J66" t="str">
        <f t="shared" si="7"/>
        <v/>
      </c>
      <c r="K66">
        <f t="shared" si="9"/>
        <v>0</v>
      </c>
      <c r="L66">
        <f t="shared" si="10"/>
        <v>0</v>
      </c>
      <c r="M66">
        <f t="shared" si="11"/>
        <v>0</v>
      </c>
      <c r="N66">
        <f t="shared" si="12"/>
        <v>0</v>
      </c>
      <c r="O66">
        <f t="shared" si="13"/>
        <v>0</v>
      </c>
      <c r="P66">
        <f t="shared" si="14"/>
        <v>0</v>
      </c>
      <c r="Q66">
        <f t="shared" si="8"/>
        <v>0</v>
      </c>
      <c r="R66">
        <f t="shared" si="15"/>
        <v>0</v>
      </c>
      <c r="S66">
        <f>IF(ABS(R66)&gt;0,R66*(B66-A66),0)</f>
        <v>0</v>
      </c>
      <c r="T66">
        <f>SUM($S$3:S66)</f>
        <v>54.4638759999998</v>
      </c>
      <c r="U66">
        <f>IF(J66="close",T66,0)</f>
        <v>0</v>
      </c>
      <c r="V66">
        <f t="shared" si="16"/>
        <v>54.4638759999998</v>
      </c>
      <c r="W66" s="3">
        <f t="shared" si="19"/>
        <v>0</v>
      </c>
      <c r="X66">
        <f t="shared" si="17"/>
        <v>0</v>
      </c>
    </row>
    <row r="67" spans="1:24">
      <c r="A67">
        <v>92.622868990000001</v>
      </c>
      <c r="B67">
        <v>94.252540199999999</v>
      </c>
      <c r="C67">
        <f t="shared" ref="C67:C130" si="20">B67/A67</f>
        <v>1.0175946958647539</v>
      </c>
      <c r="D67">
        <f t="shared" si="4"/>
        <v>1.0108306181146407</v>
      </c>
      <c r="E67">
        <f t="shared" si="1"/>
        <v>1.0446095128446231</v>
      </c>
      <c r="F67">
        <f t="shared" si="2"/>
        <v>4.0984143568013977E-2</v>
      </c>
      <c r="G67">
        <f t="shared" si="3"/>
        <v>0.16504133455632936</v>
      </c>
      <c r="H67" t="str">
        <f t="shared" si="5"/>
        <v/>
      </c>
      <c r="I67" t="str">
        <f t="shared" si="18"/>
        <v/>
      </c>
      <c r="J67" t="str">
        <f t="shared" si="7"/>
        <v/>
      </c>
      <c r="K67">
        <f t="shared" si="9"/>
        <v>0</v>
      </c>
      <c r="L67">
        <f t="shared" si="10"/>
        <v>0</v>
      </c>
      <c r="M67">
        <f t="shared" si="11"/>
        <v>0</v>
      </c>
      <c r="N67">
        <f t="shared" si="12"/>
        <v>0</v>
      </c>
      <c r="O67">
        <f t="shared" si="13"/>
        <v>0</v>
      </c>
      <c r="P67">
        <f t="shared" si="14"/>
        <v>0</v>
      </c>
      <c r="Q67">
        <f t="shared" si="8"/>
        <v>0</v>
      </c>
      <c r="R67">
        <f t="shared" si="15"/>
        <v>0</v>
      </c>
      <c r="S67">
        <f>IF(ABS(R67)&gt;0,R67*(B67-A67),0)</f>
        <v>0</v>
      </c>
      <c r="T67">
        <f>SUM($S$3:S67)</f>
        <v>54.4638759999998</v>
      </c>
      <c r="U67">
        <f>IF(J67="close",T67,0)</f>
        <v>0</v>
      </c>
      <c r="V67">
        <f t="shared" si="16"/>
        <v>54.4638759999998</v>
      </c>
      <c r="W67" s="3">
        <f t="shared" si="19"/>
        <v>0</v>
      </c>
      <c r="X67">
        <f t="shared" si="17"/>
        <v>0</v>
      </c>
    </row>
    <row r="68" spans="1:24">
      <c r="A68">
        <v>89.71950176</v>
      </c>
      <c r="B68">
        <v>94.996401649999996</v>
      </c>
      <c r="C68">
        <f t="shared" si="20"/>
        <v>1.0588155282461968</v>
      </c>
      <c r="D68">
        <f t="shared" si="4"/>
        <v>1.0182129119810339</v>
      </c>
      <c r="E68">
        <f t="shared" si="1"/>
        <v>1.042419950309837</v>
      </c>
      <c r="F68">
        <f t="shared" si="2"/>
        <v>4.072102855973854E-2</v>
      </c>
      <c r="G68">
        <f t="shared" si="3"/>
        <v>0.99709210943918325</v>
      </c>
      <c r="H68" t="str">
        <f t="shared" si="5"/>
        <v/>
      </c>
      <c r="I68" t="str">
        <f t="shared" si="18"/>
        <v/>
      </c>
      <c r="J68" t="str">
        <f t="shared" si="7"/>
        <v/>
      </c>
      <c r="K68">
        <f t="shared" si="9"/>
        <v>0</v>
      </c>
      <c r="L68">
        <f t="shared" si="10"/>
        <v>0</v>
      </c>
      <c r="M68">
        <f t="shared" si="11"/>
        <v>0</v>
      </c>
      <c r="N68">
        <f t="shared" si="12"/>
        <v>0</v>
      </c>
      <c r="O68">
        <f t="shared" si="13"/>
        <v>0</v>
      </c>
      <c r="P68">
        <f t="shared" si="14"/>
        <v>0</v>
      </c>
      <c r="Q68">
        <f t="shared" si="8"/>
        <v>0</v>
      </c>
      <c r="R68">
        <f t="shared" si="15"/>
        <v>0</v>
      </c>
      <c r="S68">
        <f>IF(ABS(R68)&gt;0,R68*(B68-A68),0)</f>
        <v>0</v>
      </c>
      <c r="T68">
        <f>SUM($S$3:S68)</f>
        <v>54.4638759999998</v>
      </c>
      <c r="U68">
        <f>IF(J68="close",T68,0)</f>
        <v>0</v>
      </c>
      <c r="V68">
        <f t="shared" si="16"/>
        <v>54.4638759999998</v>
      </c>
      <c r="W68" s="3">
        <f t="shared" si="19"/>
        <v>0</v>
      </c>
      <c r="X68">
        <f t="shared" si="17"/>
        <v>0</v>
      </c>
    </row>
    <row r="69" spans="1:24">
      <c r="A69">
        <v>89.249690670000007</v>
      </c>
      <c r="B69">
        <v>92.008545459999993</v>
      </c>
      <c r="C69">
        <f t="shared" si="20"/>
        <v>1.0309116453994314</v>
      </c>
      <c r="D69">
        <f t="shared" si="4"/>
        <v>1.0201665632761721</v>
      </c>
      <c r="E69">
        <f t="shared" si="1"/>
        <v>1.0425390721227152</v>
      </c>
      <c r="F69">
        <f t="shared" si="2"/>
        <v>4.0765502934708486E-2</v>
      </c>
      <c r="G69">
        <f t="shared" si="3"/>
        <v>0.26358271944955575</v>
      </c>
      <c r="H69" t="str">
        <f t="shared" si="5"/>
        <v/>
      </c>
      <c r="I69" t="str">
        <f t="shared" si="18"/>
        <v/>
      </c>
      <c r="J69" t="str">
        <f t="shared" si="7"/>
        <v/>
      </c>
      <c r="K69">
        <f t="shared" si="9"/>
        <v>0</v>
      </c>
      <c r="L69">
        <f t="shared" si="10"/>
        <v>0</v>
      </c>
      <c r="M69">
        <f t="shared" si="11"/>
        <v>0</v>
      </c>
      <c r="N69">
        <f t="shared" si="12"/>
        <v>0</v>
      </c>
      <c r="O69">
        <f t="shared" si="13"/>
        <v>0</v>
      </c>
      <c r="P69">
        <f t="shared" si="14"/>
        <v>0</v>
      </c>
      <c r="Q69">
        <f t="shared" si="8"/>
        <v>0</v>
      </c>
      <c r="R69">
        <f t="shared" si="15"/>
        <v>0</v>
      </c>
      <c r="S69">
        <f>IF(ABS(R69)&gt;0,R69*(B69-A69),0)</f>
        <v>0</v>
      </c>
      <c r="T69">
        <f>SUM($S$3:S69)</f>
        <v>54.4638759999998</v>
      </c>
      <c r="U69">
        <f>IF(J69="close",T69,0)</f>
        <v>0</v>
      </c>
      <c r="V69">
        <f t="shared" si="16"/>
        <v>54.4638759999998</v>
      </c>
      <c r="W69" s="3">
        <f t="shared" si="19"/>
        <v>0</v>
      </c>
      <c r="X69">
        <f t="shared" si="17"/>
        <v>0</v>
      </c>
    </row>
    <row r="70" spans="1:24">
      <c r="A70">
        <v>89.803857649999998</v>
      </c>
      <c r="B70">
        <v>95.558022370000003</v>
      </c>
      <c r="C70">
        <f t="shared" si="20"/>
        <v>1.0640748055882654</v>
      </c>
      <c r="D70">
        <f t="shared" si="4"/>
        <v>1.0269216774780325</v>
      </c>
      <c r="E70">
        <f t="shared" si="1"/>
        <v>1.0413065007811342</v>
      </c>
      <c r="F70">
        <f t="shared" si="2"/>
        <v>4.056921984457193E-2</v>
      </c>
      <c r="G70">
        <f t="shared" si="3"/>
        <v>0.91579597173850669</v>
      </c>
      <c r="H70" t="str">
        <f t="shared" si="5"/>
        <v/>
      </c>
      <c r="I70" t="str">
        <f t="shared" si="18"/>
        <v/>
      </c>
      <c r="J70" t="str">
        <f t="shared" si="7"/>
        <v/>
      </c>
      <c r="K70">
        <f t="shared" si="9"/>
        <v>0</v>
      </c>
      <c r="L70">
        <f t="shared" si="10"/>
        <v>0</v>
      </c>
      <c r="M70">
        <f t="shared" si="11"/>
        <v>0</v>
      </c>
      <c r="N70">
        <f t="shared" si="12"/>
        <v>0</v>
      </c>
      <c r="O70">
        <f t="shared" si="13"/>
        <v>0</v>
      </c>
      <c r="P70">
        <f t="shared" si="14"/>
        <v>0</v>
      </c>
      <c r="Q70">
        <f t="shared" si="8"/>
        <v>0</v>
      </c>
      <c r="R70">
        <f t="shared" si="15"/>
        <v>0</v>
      </c>
      <c r="S70">
        <f>IF(ABS(R70)&gt;0,R70*(B70-A70),0)</f>
        <v>0</v>
      </c>
      <c r="T70">
        <f>SUM($S$3:S70)</f>
        <v>54.4638759999998</v>
      </c>
      <c r="U70">
        <f>IF(J70="close",T70,0)</f>
        <v>0</v>
      </c>
      <c r="V70">
        <f t="shared" si="16"/>
        <v>54.4638759999998</v>
      </c>
      <c r="W70" s="3">
        <f t="shared" si="19"/>
        <v>0</v>
      </c>
      <c r="X70">
        <f t="shared" si="17"/>
        <v>0</v>
      </c>
    </row>
    <row r="71" spans="1:24">
      <c r="A71">
        <v>88.789430490000001</v>
      </c>
      <c r="B71">
        <v>95.551443919999997</v>
      </c>
      <c r="C71">
        <f t="shared" si="20"/>
        <v>1.0761578646544148</v>
      </c>
      <c r="D71">
        <f t="shared" si="4"/>
        <v>1.0344964755051682</v>
      </c>
      <c r="E71">
        <f t="shared" si="1"/>
        <v>1.0415564084783688</v>
      </c>
      <c r="F71">
        <f t="shared" si="2"/>
        <v>4.069133551165427E-2</v>
      </c>
      <c r="G71">
        <f t="shared" si="3"/>
        <v>1.0238393167831628</v>
      </c>
      <c r="H71" t="str">
        <f t="shared" si="5"/>
        <v/>
      </c>
      <c r="I71" t="str">
        <f t="shared" si="18"/>
        <v/>
      </c>
      <c r="J71" t="str">
        <f t="shared" si="7"/>
        <v/>
      </c>
      <c r="K71">
        <f t="shared" si="9"/>
        <v>0</v>
      </c>
      <c r="L71">
        <f t="shared" si="10"/>
        <v>0</v>
      </c>
      <c r="M71">
        <f t="shared" si="11"/>
        <v>0</v>
      </c>
      <c r="N71">
        <f t="shared" si="12"/>
        <v>0</v>
      </c>
      <c r="O71">
        <f t="shared" si="13"/>
        <v>0</v>
      </c>
      <c r="P71">
        <f t="shared" si="14"/>
        <v>0</v>
      </c>
      <c r="Q71">
        <f t="shared" si="8"/>
        <v>0</v>
      </c>
      <c r="R71">
        <f t="shared" si="15"/>
        <v>0</v>
      </c>
      <c r="S71">
        <f>IF(ABS(R71)&gt;0,R71*(B71-A71),0)</f>
        <v>0</v>
      </c>
      <c r="T71">
        <f>SUM($S$3:S71)</f>
        <v>54.4638759999998</v>
      </c>
      <c r="U71">
        <f>IF(J71="close",T71,0)</f>
        <v>0</v>
      </c>
      <c r="V71">
        <f t="shared" si="16"/>
        <v>54.4638759999998</v>
      </c>
      <c r="W71" s="3">
        <f t="shared" si="19"/>
        <v>0</v>
      </c>
      <c r="X71">
        <f t="shared" si="17"/>
        <v>0</v>
      </c>
    </row>
    <row r="72" spans="1:24">
      <c r="A72">
        <v>89.276754600000004</v>
      </c>
      <c r="B72">
        <v>95.84488168</v>
      </c>
      <c r="C72">
        <f t="shared" si="20"/>
        <v>1.0735704059744124</v>
      </c>
      <c r="D72">
        <f t="shared" si="4"/>
        <v>1.0405078494235134</v>
      </c>
      <c r="E72">
        <f t="shared" si="1"/>
        <v>1.0418726938094669</v>
      </c>
      <c r="F72">
        <f t="shared" si="2"/>
        <v>4.0932564188540133E-2</v>
      </c>
      <c r="G72">
        <f t="shared" si="3"/>
        <v>0.8077323570204179</v>
      </c>
      <c r="H72" t="str">
        <f t="shared" si="5"/>
        <v/>
      </c>
      <c r="I72" t="str">
        <f t="shared" si="18"/>
        <v/>
      </c>
      <c r="J72" t="str">
        <f t="shared" si="7"/>
        <v/>
      </c>
      <c r="K72">
        <f t="shared" si="9"/>
        <v>0</v>
      </c>
      <c r="L72">
        <f t="shared" si="10"/>
        <v>0</v>
      </c>
      <c r="M72">
        <f t="shared" si="11"/>
        <v>0</v>
      </c>
      <c r="N72">
        <f t="shared" si="12"/>
        <v>0</v>
      </c>
      <c r="O72">
        <f t="shared" si="13"/>
        <v>0</v>
      </c>
      <c r="P72">
        <f t="shared" si="14"/>
        <v>0</v>
      </c>
      <c r="Q72">
        <f t="shared" si="8"/>
        <v>0</v>
      </c>
      <c r="R72">
        <f t="shared" si="15"/>
        <v>0</v>
      </c>
      <c r="S72">
        <f>IF(ABS(R72)&gt;0,R72*(B72-A72),0)</f>
        <v>0</v>
      </c>
      <c r="T72">
        <f>SUM($S$3:S72)</f>
        <v>54.4638759999998</v>
      </c>
      <c r="U72">
        <f>IF(J72="close",T72,0)</f>
        <v>0</v>
      </c>
      <c r="V72">
        <f t="shared" si="16"/>
        <v>54.4638759999998</v>
      </c>
      <c r="W72" s="3">
        <f t="shared" si="19"/>
        <v>0</v>
      </c>
      <c r="X72">
        <f t="shared" si="17"/>
        <v>0</v>
      </c>
    </row>
    <row r="73" spans="1:24">
      <c r="A73">
        <v>89.476099880000007</v>
      </c>
      <c r="B73">
        <v>96.246714089999998</v>
      </c>
      <c r="C73">
        <f t="shared" si="20"/>
        <v>1.0756695276065937</v>
      </c>
      <c r="D73">
        <f t="shared" si="4"/>
        <v>1.0459173383747564</v>
      </c>
      <c r="E73">
        <f t="shared" si="1"/>
        <v>1.0415039714900398</v>
      </c>
      <c r="F73">
        <f t="shared" si="2"/>
        <v>4.0585034134679017E-2</v>
      </c>
      <c r="G73">
        <f t="shared" si="3"/>
        <v>0.73308276970043795</v>
      </c>
      <c r="H73" t="str">
        <f t="shared" si="5"/>
        <v/>
      </c>
      <c r="I73" t="str">
        <f t="shared" si="18"/>
        <v/>
      </c>
      <c r="J73" t="str">
        <f t="shared" si="7"/>
        <v/>
      </c>
      <c r="K73">
        <f t="shared" si="9"/>
        <v>0</v>
      </c>
      <c r="L73">
        <f t="shared" si="10"/>
        <v>0</v>
      </c>
      <c r="M73">
        <f t="shared" si="11"/>
        <v>0</v>
      </c>
      <c r="N73">
        <f t="shared" si="12"/>
        <v>0</v>
      </c>
      <c r="O73">
        <f t="shared" si="13"/>
        <v>0</v>
      </c>
      <c r="P73">
        <f t="shared" si="14"/>
        <v>0</v>
      </c>
      <c r="Q73">
        <f t="shared" si="8"/>
        <v>0</v>
      </c>
      <c r="R73">
        <f t="shared" si="15"/>
        <v>0</v>
      </c>
      <c r="S73">
        <f>IF(ABS(R73)&gt;0,R73*(B73-A73),0)</f>
        <v>0</v>
      </c>
      <c r="T73">
        <f>SUM($S$3:S73)</f>
        <v>54.4638759999998</v>
      </c>
      <c r="U73">
        <f>IF(J73="close",T73,0)</f>
        <v>0</v>
      </c>
      <c r="V73">
        <f t="shared" si="16"/>
        <v>54.4638759999998</v>
      </c>
      <c r="W73" s="3">
        <f t="shared" si="19"/>
        <v>0</v>
      </c>
      <c r="X73">
        <f t="shared" si="17"/>
        <v>0</v>
      </c>
    </row>
    <row r="74" spans="1:24">
      <c r="A74">
        <v>89.297712390000001</v>
      </c>
      <c r="B74">
        <v>97.777050939999995</v>
      </c>
      <c r="C74">
        <f t="shared" si="20"/>
        <v>1.09495583171232</v>
      </c>
      <c r="D74">
        <f t="shared" si="4"/>
        <v>1.0534617219651508</v>
      </c>
      <c r="E74">
        <f t="shared" si="1"/>
        <v>1.041496037597307</v>
      </c>
      <c r="F74">
        <f t="shared" si="2"/>
        <v>4.0578083887530633E-2</v>
      </c>
      <c r="G74">
        <f t="shared" si="3"/>
        <v>1.0225743990814737</v>
      </c>
      <c r="H74" t="str">
        <f t="shared" si="5"/>
        <v/>
      </c>
      <c r="I74" t="str">
        <f t="shared" si="18"/>
        <v/>
      </c>
      <c r="J74" t="str">
        <f t="shared" si="7"/>
        <v/>
      </c>
      <c r="K74">
        <f t="shared" si="9"/>
        <v>0</v>
      </c>
      <c r="L74">
        <f t="shared" si="10"/>
        <v>0</v>
      </c>
      <c r="M74">
        <f t="shared" si="11"/>
        <v>0</v>
      </c>
      <c r="N74">
        <f t="shared" si="12"/>
        <v>0</v>
      </c>
      <c r="O74">
        <f t="shared" si="13"/>
        <v>0</v>
      </c>
      <c r="P74">
        <f t="shared" si="14"/>
        <v>0</v>
      </c>
      <c r="Q74">
        <f t="shared" si="8"/>
        <v>0</v>
      </c>
      <c r="R74">
        <f t="shared" si="15"/>
        <v>0</v>
      </c>
      <c r="S74">
        <f>IF(ABS(R74)&gt;0,R74*(B74-A74),0)</f>
        <v>0</v>
      </c>
      <c r="T74">
        <f>SUM($S$3:S74)</f>
        <v>54.4638759999998</v>
      </c>
      <c r="U74">
        <f>IF(J74="close",T74,0)</f>
        <v>0</v>
      </c>
      <c r="V74">
        <f t="shared" si="16"/>
        <v>54.4638759999998</v>
      </c>
      <c r="W74" s="3">
        <f t="shared" si="19"/>
        <v>0</v>
      </c>
      <c r="X74">
        <f t="shared" si="17"/>
        <v>0</v>
      </c>
    </row>
    <row r="75" spans="1:24">
      <c r="A75">
        <v>88.448967409999995</v>
      </c>
      <c r="B75">
        <v>99.834489270000006</v>
      </c>
      <c r="C75">
        <f t="shared" si="20"/>
        <v>1.1287241919651034</v>
      </c>
      <c r="D75">
        <f t="shared" si="4"/>
        <v>1.0650405635036051</v>
      </c>
      <c r="E75">
        <f t="shared" si="1"/>
        <v>1.0416434612175138</v>
      </c>
      <c r="F75">
        <f t="shared" si="2"/>
        <v>4.0770988931100281E-2</v>
      </c>
      <c r="G75">
        <f t="shared" si="3"/>
        <v>1.5619839040234855</v>
      </c>
      <c r="H75" t="str">
        <f t="shared" si="5"/>
        <v/>
      </c>
      <c r="I75" t="str">
        <f t="shared" si="18"/>
        <v/>
      </c>
      <c r="J75" t="str">
        <f t="shared" si="7"/>
        <v/>
      </c>
      <c r="K75">
        <f t="shared" si="9"/>
        <v>0</v>
      </c>
      <c r="L75">
        <f t="shared" si="10"/>
        <v>0</v>
      </c>
      <c r="M75">
        <f t="shared" si="11"/>
        <v>0</v>
      </c>
      <c r="N75">
        <f t="shared" si="12"/>
        <v>0</v>
      </c>
      <c r="O75">
        <f t="shared" si="13"/>
        <v>0</v>
      </c>
      <c r="P75">
        <f t="shared" si="14"/>
        <v>0</v>
      </c>
      <c r="Q75">
        <f t="shared" si="8"/>
        <v>0</v>
      </c>
      <c r="R75">
        <f t="shared" si="15"/>
        <v>0</v>
      </c>
      <c r="S75">
        <f>IF(ABS(R75)&gt;0,R75*(B75-A75),0)</f>
        <v>0</v>
      </c>
      <c r="T75">
        <f>SUM($S$3:S75)</f>
        <v>54.4638759999998</v>
      </c>
      <c r="U75">
        <f>IF(J75="close",T75,0)</f>
        <v>0</v>
      </c>
      <c r="V75">
        <f t="shared" si="16"/>
        <v>54.4638759999998</v>
      </c>
      <c r="W75" s="3">
        <f t="shared" si="19"/>
        <v>0</v>
      </c>
      <c r="X75">
        <f t="shared" si="17"/>
        <v>0</v>
      </c>
    </row>
    <row r="76" spans="1:24">
      <c r="A76">
        <v>88.307471430000007</v>
      </c>
      <c r="B76">
        <v>99.245145579999999</v>
      </c>
      <c r="C76">
        <f t="shared" si="20"/>
        <v>1.123858989198554</v>
      </c>
      <c r="D76">
        <f t="shared" si="4"/>
        <v>1.0740895520720588</v>
      </c>
      <c r="E76">
        <f t="shared" si="1"/>
        <v>1.0433892725046661</v>
      </c>
      <c r="F76">
        <f t="shared" si="2"/>
        <v>4.3427253296569067E-2</v>
      </c>
      <c r="G76">
        <f t="shared" si="3"/>
        <v>1.146041560275864</v>
      </c>
      <c r="H76" t="str">
        <f t="shared" si="5"/>
        <v/>
      </c>
      <c r="I76" t="str">
        <f t="shared" si="18"/>
        <v/>
      </c>
      <c r="J76" t="str">
        <f t="shared" si="7"/>
        <v/>
      </c>
      <c r="K76">
        <f t="shared" si="9"/>
        <v>0</v>
      </c>
      <c r="L76">
        <f t="shared" si="10"/>
        <v>0</v>
      </c>
      <c r="M76">
        <f t="shared" si="11"/>
        <v>0</v>
      </c>
      <c r="N76">
        <f t="shared" si="12"/>
        <v>0</v>
      </c>
      <c r="O76">
        <f t="shared" si="13"/>
        <v>0</v>
      </c>
      <c r="P76">
        <f t="shared" si="14"/>
        <v>0</v>
      </c>
      <c r="Q76">
        <f t="shared" si="8"/>
        <v>0</v>
      </c>
      <c r="R76">
        <f t="shared" si="15"/>
        <v>0</v>
      </c>
      <c r="S76">
        <f>IF(ABS(R76)&gt;0,R76*(B76-A76),0)</f>
        <v>0</v>
      </c>
      <c r="T76">
        <f>SUM($S$3:S76)</f>
        <v>54.4638759999998</v>
      </c>
      <c r="U76">
        <f>IF(J76="close",T76,0)</f>
        <v>0</v>
      </c>
      <c r="V76">
        <f t="shared" si="16"/>
        <v>54.4638759999998</v>
      </c>
      <c r="W76" s="3">
        <f t="shared" si="19"/>
        <v>0</v>
      </c>
      <c r="X76">
        <f t="shared" si="17"/>
        <v>0</v>
      </c>
    </row>
    <row r="77" spans="1:24">
      <c r="A77">
        <v>87.867915800000006</v>
      </c>
      <c r="B77">
        <v>98.871472409999996</v>
      </c>
      <c r="C77">
        <f t="shared" si="20"/>
        <v>1.1252283784111332</v>
      </c>
      <c r="D77">
        <f t="shared" si="4"/>
        <v>1.0819570638165319</v>
      </c>
      <c r="E77">
        <f t="shared" si="1"/>
        <v>1.0442756948279823</v>
      </c>
      <c r="F77">
        <f t="shared" si="2"/>
        <v>4.4835697954180187E-2</v>
      </c>
      <c r="G77">
        <f t="shared" si="3"/>
        <v>0.96510853112674655</v>
      </c>
      <c r="H77" t="str">
        <f t="shared" si="5"/>
        <v/>
      </c>
      <c r="I77" t="str">
        <f t="shared" si="18"/>
        <v/>
      </c>
      <c r="J77" t="str">
        <f t="shared" si="7"/>
        <v/>
      </c>
      <c r="K77">
        <f t="shared" si="9"/>
        <v>0</v>
      </c>
      <c r="L77">
        <f t="shared" si="10"/>
        <v>0</v>
      </c>
      <c r="M77">
        <f t="shared" si="11"/>
        <v>0</v>
      </c>
      <c r="N77">
        <f t="shared" si="12"/>
        <v>0</v>
      </c>
      <c r="O77">
        <f t="shared" si="13"/>
        <v>0</v>
      </c>
      <c r="P77">
        <f t="shared" si="14"/>
        <v>0</v>
      </c>
      <c r="Q77">
        <f t="shared" si="8"/>
        <v>0</v>
      </c>
      <c r="R77">
        <f t="shared" si="15"/>
        <v>0</v>
      </c>
      <c r="S77">
        <f>IF(ABS(R77)&gt;0,R77*(B77-A77),0)</f>
        <v>0</v>
      </c>
      <c r="T77">
        <f>SUM($S$3:S77)</f>
        <v>54.4638759999998</v>
      </c>
      <c r="U77">
        <f>IF(J77="close",T77,0)</f>
        <v>0</v>
      </c>
      <c r="V77">
        <f t="shared" si="16"/>
        <v>54.4638759999998</v>
      </c>
      <c r="W77" s="3">
        <f t="shared" si="19"/>
        <v>0</v>
      </c>
      <c r="X77">
        <f t="shared" si="17"/>
        <v>0</v>
      </c>
    </row>
    <row r="78" spans="1:24">
      <c r="A78">
        <v>90.058047160000001</v>
      </c>
      <c r="B78">
        <v>101.08830140000001</v>
      </c>
      <c r="C78">
        <f t="shared" si="20"/>
        <v>1.1224793851059562</v>
      </c>
      <c r="D78">
        <f t="shared" si="4"/>
        <v>1.0881912670918279</v>
      </c>
      <c r="E78">
        <f t="shared" si="1"/>
        <v>1.0454868755156315</v>
      </c>
      <c r="F78">
        <f t="shared" si="2"/>
        <v>4.6577697245173293E-2</v>
      </c>
      <c r="G78">
        <f t="shared" si="3"/>
        <v>0.73614884466366615</v>
      </c>
      <c r="H78" t="str">
        <f t="shared" si="5"/>
        <v/>
      </c>
      <c r="I78" t="str">
        <f t="shared" si="18"/>
        <v/>
      </c>
      <c r="J78" t="str">
        <f t="shared" si="7"/>
        <v/>
      </c>
      <c r="K78">
        <f t="shared" si="9"/>
        <v>0</v>
      </c>
      <c r="L78">
        <f t="shared" si="10"/>
        <v>0</v>
      </c>
      <c r="M78">
        <f t="shared" si="11"/>
        <v>0</v>
      </c>
      <c r="N78">
        <f t="shared" si="12"/>
        <v>0</v>
      </c>
      <c r="O78">
        <f t="shared" si="13"/>
        <v>0</v>
      </c>
      <c r="P78">
        <f t="shared" si="14"/>
        <v>0</v>
      </c>
      <c r="Q78">
        <f t="shared" si="8"/>
        <v>0</v>
      </c>
      <c r="R78">
        <f t="shared" si="15"/>
        <v>0</v>
      </c>
      <c r="S78">
        <f>IF(ABS(R78)&gt;0,R78*(B78-A78),0)</f>
        <v>0</v>
      </c>
      <c r="T78">
        <f>SUM($S$3:S78)</f>
        <v>54.4638759999998</v>
      </c>
      <c r="U78">
        <f>IF(J78="close",T78,0)</f>
        <v>0</v>
      </c>
      <c r="V78">
        <f t="shared" si="16"/>
        <v>54.4638759999998</v>
      </c>
      <c r="W78" s="3">
        <f t="shared" si="19"/>
        <v>0</v>
      </c>
      <c r="X78">
        <f t="shared" si="17"/>
        <v>0</v>
      </c>
    </row>
    <row r="79" spans="1:24">
      <c r="A79">
        <v>90.513116159999996</v>
      </c>
      <c r="B79">
        <v>101.4833991</v>
      </c>
      <c r="C79">
        <f t="shared" si="20"/>
        <v>1.1212010303634652</v>
      </c>
      <c r="D79">
        <f t="shared" si="4"/>
        <v>1.0932696922105414</v>
      </c>
      <c r="E79">
        <f t="shared" si="1"/>
        <v>1.0466008623995264</v>
      </c>
      <c r="F79">
        <f t="shared" si="2"/>
        <v>4.8062994898176829E-2</v>
      </c>
      <c r="G79">
        <f t="shared" si="3"/>
        <v>0.58114019345022816</v>
      </c>
      <c r="H79" t="str">
        <f t="shared" si="5"/>
        <v/>
      </c>
      <c r="I79" t="str">
        <f t="shared" si="18"/>
        <v/>
      </c>
      <c r="J79" t="str">
        <f t="shared" si="7"/>
        <v/>
      </c>
      <c r="K79">
        <f t="shared" si="9"/>
        <v>0</v>
      </c>
      <c r="L79">
        <f t="shared" si="10"/>
        <v>0</v>
      </c>
      <c r="M79">
        <f t="shared" si="11"/>
        <v>0</v>
      </c>
      <c r="N79">
        <f t="shared" si="12"/>
        <v>0</v>
      </c>
      <c r="O79">
        <f t="shared" si="13"/>
        <v>0</v>
      </c>
      <c r="P79">
        <f t="shared" si="14"/>
        <v>0</v>
      </c>
      <c r="Q79">
        <f t="shared" si="8"/>
        <v>0</v>
      </c>
      <c r="R79">
        <f t="shared" si="15"/>
        <v>0</v>
      </c>
      <c r="S79">
        <f>IF(ABS(R79)&gt;0,R79*(B79-A79),0)</f>
        <v>0</v>
      </c>
      <c r="T79">
        <f>SUM($S$3:S79)</f>
        <v>54.4638759999998</v>
      </c>
      <c r="U79">
        <f>IF(J79="close",T79,0)</f>
        <v>0</v>
      </c>
      <c r="V79">
        <f t="shared" si="16"/>
        <v>54.4638759999998</v>
      </c>
      <c r="W79" s="3">
        <f t="shared" si="19"/>
        <v>0</v>
      </c>
      <c r="X79">
        <f t="shared" si="17"/>
        <v>0</v>
      </c>
    </row>
    <row r="80" spans="1:24">
      <c r="A80">
        <v>91.160891520000007</v>
      </c>
      <c r="B80">
        <v>102.5345954</v>
      </c>
      <c r="C80">
        <f t="shared" si="20"/>
        <v>1.1247651672812424</v>
      </c>
      <c r="D80">
        <f t="shared" si="4"/>
        <v>1.0981151499137261</v>
      </c>
      <c r="E80">
        <f t="shared" si="1"/>
        <v>1.0483383365073409</v>
      </c>
      <c r="F80">
        <f t="shared" si="2"/>
        <v>4.9880820659742905E-2</v>
      </c>
      <c r="G80">
        <f t="shared" si="3"/>
        <v>0.53427383541475471</v>
      </c>
      <c r="H80" t="str">
        <f t="shared" si="5"/>
        <v/>
      </c>
      <c r="I80" t="str">
        <f t="shared" si="18"/>
        <v/>
      </c>
      <c r="J80" t="str">
        <f t="shared" si="7"/>
        <v/>
      </c>
      <c r="K80">
        <f t="shared" si="9"/>
        <v>0</v>
      </c>
      <c r="L80">
        <f t="shared" si="10"/>
        <v>0</v>
      </c>
      <c r="M80">
        <f t="shared" si="11"/>
        <v>0</v>
      </c>
      <c r="N80">
        <f t="shared" si="12"/>
        <v>0</v>
      </c>
      <c r="O80">
        <f t="shared" si="13"/>
        <v>0</v>
      </c>
      <c r="P80">
        <f t="shared" si="14"/>
        <v>0</v>
      </c>
      <c r="Q80">
        <f t="shared" si="8"/>
        <v>0</v>
      </c>
      <c r="R80">
        <f t="shared" si="15"/>
        <v>0</v>
      </c>
      <c r="S80">
        <f>IF(ABS(R80)&gt;0,R80*(B80-A80),0)</f>
        <v>0</v>
      </c>
      <c r="T80">
        <f>SUM($S$3:S80)</f>
        <v>54.4638759999998</v>
      </c>
      <c r="U80">
        <f>IF(J80="close",T80,0)</f>
        <v>0</v>
      </c>
      <c r="V80">
        <f t="shared" si="16"/>
        <v>54.4638759999998</v>
      </c>
      <c r="W80" s="3">
        <f t="shared" si="19"/>
        <v>0</v>
      </c>
      <c r="X80">
        <f t="shared" si="17"/>
        <v>0</v>
      </c>
    </row>
    <row r="81" spans="1:24">
      <c r="A81">
        <v>90.982059910000004</v>
      </c>
      <c r="B81">
        <v>101.8774998</v>
      </c>
      <c r="C81">
        <f t="shared" si="20"/>
        <v>1.119753717389756</v>
      </c>
      <c r="D81">
        <f t="shared" si="4"/>
        <v>1.1014441602946536</v>
      </c>
      <c r="E81">
        <f t="shared" si="1"/>
        <v>1.0499012681527302</v>
      </c>
      <c r="F81">
        <f t="shared" si="2"/>
        <v>5.1598261902985637E-2</v>
      </c>
      <c r="G81">
        <f t="shared" si="3"/>
        <v>0.35484833054120674</v>
      </c>
      <c r="H81" t="str">
        <f t="shared" si="5"/>
        <v/>
      </c>
      <c r="I81" t="str">
        <f t="shared" si="18"/>
        <v/>
      </c>
      <c r="J81" t="str">
        <f t="shared" si="7"/>
        <v/>
      </c>
      <c r="K81">
        <f t="shared" si="9"/>
        <v>0</v>
      </c>
      <c r="L81">
        <f t="shared" si="10"/>
        <v>0</v>
      </c>
      <c r="M81">
        <f t="shared" si="11"/>
        <v>0</v>
      </c>
      <c r="N81">
        <f t="shared" si="12"/>
        <v>0</v>
      </c>
      <c r="O81">
        <f t="shared" si="13"/>
        <v>0</v>
      </c>
      <c r="P81">
        <f t="shared" si="14"/>
        <v>0</v>
      </c>
      <c r="Q81">
        <f t="shared" si="8"/>
        <v>0</v>
      </c>
      <c r="R81">
        <f t="shared" si="15"/>
        <v>0</v>
      </c>
      <c r="S81">
        <f>IF(ABS(R81)&gt;0,R81*(B81-A81),0)</f>
        <v>0</v>
      </c>
      <c r="T81">
        <f>SUM($S$3:S81)</f>
        <v>54.4638759999998</v>
      </c>
      <c r="U81">
        <f>IF(J81="close",T81,0)</f>
        <v>0</v>
      </c>
      <c r="V81">
        <f t="shared" si="16"/>
        <v>54.4638759999998</v>
      </c>
      <c r="W81" s="3">
        <f t="shared" si="19"/>
        <v>0</v>
      </c>
      <c r="X81">
        <f t="shared" si="17"/>
        <v>0</v>
      </c>
    </row>
    <row r="82" spans="1:24">
      <c r="A82">
        <v>90.339465360000005</v>
      </c>
      <c r="B82">
        <v>100.5751769</v>
      </c>
      <c r="C82">
        <f t="shared" si="20"/>
        <v>1.1133027686096104</v>
      </c>
      <c r="D82">
        <f t="shared" si="4"/>
        <v>1.1032685615738778</v>
      </c>
      <c r="E82">
        <f t="shared" si="1"/>
        <v>1.0513227054588155</v>
      </c>
      <c r="F82">
        <f t="shared" si="2"/>
        <v>5.2986348051213356E-2</v>
      </c>
      <c r="G82">
        <f t="shared" si="3"/>
        <v>0.18937344060840364</v>
      </c>
      <c r="H82" t="str">
        <f t="shared" si="5"/>
        <v/>
      </c>
      <c r="I82" t="str">
        <f t="shared" si="18"/>
        <v/>
      </c>
      <c r="J82" t="str">
        <f t="shared" si="7"/>
        <v/>
      </c>
      <c r="K82">
        <f t="shared" si="9"/>
        <v>0</v>
      </c>
      <c r="L82">
        <f t="shared" si="10"/>
        <v>0</v>
      </c>
      <c r="M82">
        <f t="shared" si="11"/>
        <v>0</v>
      </c>
      <c r="N82">
        <f t="shared" si="12"/>
        <v>0</v>
      </c>
      <c r="O82">
        <f t="shared" si="13"/>
        <v>0</v>
      </c>
      <c r="P82">
        <f t="shared" si="14"/>
        <v>0</v>
      </c>
      <c r="Q82">
        <f t="shared" si="8"/>
        <v>0</v>
      </c>
      <c r="R82">
        <f t="shared" si="15"/>
        <v>0</v>
      </c>
      <c r="S82">
        <f>IF(ABS(R82)&gt;0,R82*(B82-A82),0)</f>
        <v>0</v>
      </c>
      <c r="T82">
        <f>SUM($S$3:S82)</f>
        <v>54.4638759999998</v>
      </c>
      <c r="U82">
        <f>IF(J82="close",T82,0)</f>
        <v>0</v>
      </c>
      <c r="V82">
        <f t="shared" si="16"/>
        <v>54.4638759999998</v>
      </c>
      <c r="W82" s="3">
        <f t="shared" si="19"/>
        <v>0</v>
      </c>
      <c r="X82">
        <f t="shared" si="17"/>
        <v>0</v>
      </c>
    </row>
    <row r="83" spans="1:24">
      <c r="A83">
        <v>92.352963919999993</v>
      </c>
      <c r="B83">
        <v>101.0274988</v>
      </c>
      <c r="C83">
        <f t="shared" si="20"/>
        <v>1.0939280615564677</v>
      </c>
      <c r="D83">
        <f t="shared" si="4"/>
        <v>1.1018315615711993</v>
      </c>
      <c r="E83">
        <f t="shared" si="1"/>
        <v>1.054297712366316</v>
      </c>
      <c r="F83">
        <f t="shared" si="2"/>
        <v>5.4072343440105392E-2</v>
      </c>
      <c r="G83">
        <f t="shared" si="3"/>
        <v>-0.14616529471274212</v>
      </c>
      <c r="H83" t="str">
        <f t="shared" si="5"/>
        <v/>
      </c>
      <c r="I83" t="str">
        <f t="shared" si="18"/>
        <v/>
      </c>
      <c r="J83" t="str">
        <f t="shared" si="7"/>
        <v/>
      </c>
      <c r="K83">
        <f t="shared" si="9"/>
        <v>0</v>
      </c>
      <c r="L83">
        <f t="shared" si="10"/>
        <v>0</v>
      </c>
      <c r="M83">
        <f t="shared" si="11"/>
        <v>0</v>
      </c>
      <c r="N83">
        <f t="shared" si="12"/>
        <v>0</v>
      </c>
      <c r="O83">
        <f t="shared" si="13"/>
        <v>0</v>
      </c>
      <c r="P83">
        <f t="shared" si="14"/>
        <v>0</v>
      </c>
      <c r="Q83">
        <f t="shared" si="8"/>
        <v>0</v>
      </c>
      <c r="R83">
        <f t="shared" si="15"/>
        <v>0</v>
      </c>
      <c r="S83">
        <f>IF(ABS(R83)&gt;0,R83*(B83-A83),0)</f>
        <v>0</v>
      </c>
      <c r="T83">
        <f>SUM($S$3:S83)</f>
        <v>54.4638759999998</v>
      </c>
      <c r="U83">
        <f>IF(J83="close",T83,0)</f>
        <v>0</v>
      </c>
      <c r="V83">
        <f t="shared" si="16"/>
        <v>54.4638759999998</v>
      </c>
      <c r="W83" s="3">
        <f t="shared" si="19"/>
        <v>0</v>
      </c>
      <c r="X83">
        <f t="shared" si="17"/>
        <v>0</v>
      </c>
    </row>
    <row r="84" spans="1:24">
      <c r="A84">
        <v>92.574483630000003</v>
      </c>
      <c r="B84">
        <v>101.5196029</v>
      </c>
      <c r="C84">
        <f t="shared" si="20"/>
        <v>1.0966261859558588</v>
      </c>
      <c r="D84">
        <f t="shared" si="4"/>
        <v>1.1010307345534547</v>
      </c>
      <c r="E84">
        <f t="shared" si="1"/>
        <v>1.0578426365078715</v>
      </c>
      <c r="F84">
        <f t="shared" si="2"/>
        <v>5.3266053314821177E-2</v>
      </c>
      <c r="G84">
        <f t="shared" si="3"/>
        <v>-8.2689599162968447E-2</v>
      </c>
      <c r="H84" t="str">
        <f t="shared" si="5"/>
        <v/>
      </c>
      <c r="I84" t="str">
        <f t="shared" si="18"/>
        <v/>
      </c>
      <c r="J84" t="str">
        <f t="shared" si="7"/>
        <v/>
      </c>
      <c r="K84">
        <f t="shared" si="9"/>
        <v>0</v>
      </c>
      <c r="L84">
        <f t="shared" si="10"/>
        <v>0</v>
      </c>
      <c r="M84">
        <f t="shared" si="11"/>
        <v>0</v>
      </c>
      <c r="N84">
        <f t="shared" si="12"/>
        <v>0</v>
      </c>
      <c r="O84">
        <f t="shared" si="13"/>
        <v>0</v>
      </c>
      <c r="P84">
        <f t="shared" si="14"/>
        <v>0</v>
      </c>
      <c r="Q84">
        <f t="shared" si="8"/>
        <v>0</v>
      </c>
      <c r="R84">
        <f t="shared" si="15"/>
        <v>0</v>
      </c>
      <c r="S84">
        <f>IF(ABS(R84)&gt;0,R84*(B84-A84),0)</f>
        <v>0</v>
      </c>
      <c r="T84">
        <f>SUM($S$3:S84)</f>
        <v>54.4638759999998</v>
      </c>
      <c r="U84">
        <f>IF(J84="close",T84,0)</f>
        <v>0</v>
      </c>
      <c r="V84">
        <f t="shared" si="16"/>
        <v>54.4638759999998</v>
      </c>
      <c r="W84" s="3">
        <f t="shared" si="19"/>
        <v>0</v>
      </c>
      <c r="X84">
        <f t="shared" si="17"/>
        <v>0</v>
      </c>
    </row>
    <row r="85" spans="1:24">
      <c r="A85">
        <v>94.877775200000002</v>
      </c>
      <c r="B85">
        <v>102.40511530000001</v>
      </c>
      <c r="C85">
        <f t="shared" si="20"/>
        <v>1.0793372323932824</v>
      </c>
      <c r="D85">
        <f t="shared" si="4"/>
        <v>1.0976932726826589</v>
      </c>
      <c r="E85">
        <f t="shared" si="1"/>
        <v>1.0606661817166247</v>
      </c>
      <c r="F85">
        <f t="shared" si="2"/>
        <v>5.3147300105673916E-2</v>
      </c>
      <c r="G85">
        <f t="shared" si="3"/>
        <v>-0.34538048504587876</v>
      </c>
      <c r="H85" t="str">
        <f t="shared" si="5"/>
        <v/>
      </c>
      <c r="I85" t="str">
        <f t="shared" si="18"/>
        <v/>
      </c>
      <c r="J85" t="str">
        <f t="shared" si="7"/>
        <v/>
      </c>
      <c r="K85">
        <f t="shared" si="9"/>
        <v>0</v>
      </c>
      <c r="L85">
        <f t="shared" si="10"/>
        <v>0</v>
      </c>
      <c r="M85">
        <f t="shared" si="11"/>
        <v>0</v>
      </c>
      <c r="N85">
        <f t="shared" si="12"/>
        <v>0</v>
      </c>
      <c r="O85">
        <f t="shared" si="13"/>
        <v>0</v>
      </c>
      <c r="P85">
        <f t="shared" si="14"/>
        <v>0</v>
      </c>
      <c r="Q85">
        <f t="shared" si="8"/>
        <v>0</v>
      </c>
      <c r="R85">
        <f t="shared" si="15"/>
        <v>0</v>
      </c>
      <c r="S85">
        <f>IF(ABS(R85)&gt;0,R85*(B85-A85),0)</f>
        <v>0</v>
      </c>
      <c r="T85">
        <f>SUM($S$3:S85)</f>
        <v>54.4638759999998</v>
      </c>
      <c r="U85">
        <f>IF(J85="close",T85,0)</f>
        <v>0</v>
      </c>
      <c r="V85">
        <f t="shared" si="16"/>
        <v>54.4638759999998</v>
      </c>
      <c r="W85" s="3">
        <f t="shared" si="19"/>
        <v>0</v>
      </c>
      <c r="X85">
        <f t="shared" si="17"/>
        <v>0</v>
      </c>
    </row>
    <row r="86" spans="1:24">
      <c r="A86">
        <v>96.449215559999999</v>
      </c>
      <c r="B86">
        <v>103.6118216</v>
      </c>
      <c r="C86">
        <f t="shared" si="20"/>
        <v>1.0742629786920788</v>
      </c>
      <c r="D86">
        <f t="shared" si="4"/>
        <v>1.0940886120687234</v>
      </c>
      <c r="E86">
        <f t="shared" si="1"/>
        <v>1.0623263489278458</v>
      </c>
      <c r="F86">
        <f t="shared" si="2"/>
        <v>5.2972038898286347E-2</v>
      </c>
      <c r="G86">
        <f t="shared" si="3"/>
        <v>-0.37426600502790974</v>
      </c>
      <c r="H86" t="str">
        <f t="shared" si="5"/>
        <v/>
      </c>
      <c r="I86" t="str">
        <f t="shared" si="18"/>
        <v/>
      </c>
      <c r="J86" t="str">
        <f t="shared" si="7"/>
        <v/>
      </c>
      <c r="K86">
        <f t="shared" si="9"/>
        <v>0</v>
      </c>
      <c r="L86">
        <f t="shared" si="10"/>
        <v>0</v>
      </c>
      <c r="M86">
        <f t="shared" si="11"/>
        <v>0</v>
      </c>
      <c r="N86">
        <f t="shared" si="12"/>
        <v>0</v>
      </c>
      <c r="O86">
        <f t="shared" si="13"/>
        <v>0</v>
      </c>
      <c r="P86">
        <f t="shared" si="14"/>
        <v>0</v>
      </c>
      <c r="Q86">
        <f t="shared" si="8"/>
        <v>0</v>
      </c>
      <c r="R86">
        <f t="shared" si="15"/>
        <v>0</v>
      </c>
      <c r="S86">
        <f>IF(ABS(R86)&gt;0,R86*(B86-A86),0)</f>
        <v>0</v>
      </c>
      <c r="T86">
        <f>SUM($S$3:S86)</f>
        <v>54.4638759999998</v>
      </c>
      <c r="U86">
        <f>IF(J86="close",T86,0)</f>
        <v>0</v>
      </c>
      <c r="V86">
        <f t="shared" si="16"/>
        <v>54.4638759999998</v>
      </c>
      <c r="W86" s="3">
        <f t="shared" si="19"/>
        <v>0</v>
      </c>
      <c r="X86">
        <f t="shared" si="17"/>
        <v>0</v>
      </c>
    </row>
    <row r="87" spans="1:24">
      <c r="A87">
        <v>97.119791800000002</v>
      </c>
      <c r="B87">
        <v>103.1369845</v>
      </c>
      <c r="C87">
        <f t="shared" si="20"/>
        <v>1.0619564003225139</v>
      </c>
      <c r="D87">
        <f t="shared" si="4"/>
        <v>1.0891451948769988</v>
      </c>
      <c r="E87">
        <f t="shared" si="1"/>
        <v>1.0630330763998213</v>
      </c>
      <c r="F87">
        <f t="shared" si="2"/>
        <v>5.2995403284130466E-2</v>
      </c>
      <c r="G87">
        <f t="shared" si="3"/>
        <v>-0.51304061993290995</v>
      </c>
      <c r="H87" t="str">
        <f t="shared" si="5"/>
        <v/>
      </c>
      <c r="I87" t="str">
        <f t="shared" si="18"/>
        <v/>
      </c>
      <c r="J87" t="str">
        <f t="shared" si="7"/>
        <v/>
      </c>
      <c r="K87">
        <f t="shared" si="9"/>
        <v>0</v>
      </c>
      <c r="L87">
        <f t="shared" si="10"/>
        <v>0</v>
      </c>
      <c r="M87">
        <f t="shared" si="11"/>
        <v>0</v>
      </c>
      <c r="N87">
        <f t="shared" si="12"/>
        <v>0</v>
      </c>
      <c r="O87">
        <f t="shared" si="13"/>
        <v>0</v>
      </c>
      <c r="P87">
        <f t="shared" si="14"/>
        <v>0</v>
      </c>
      <c r="Q87">
        <f t="shared" si="8"/>
        <v>0</v>
      </c>
      <c r="R87">
        <f t="shared" si="15"/>
        <v>0</v>
      </c>
      <c r="S87">
        <f>IF(ABS(R87)&gt;0,R87*(B87-A87),0)</f>
        <v>0</v>
      </c>
      <c r="T87">
        <f>SUM($S$3:S87)</f>
        <v>54.4638759999998</v>
      </c>
      <c r="U87">
        <f>IF(J87="close",T87,0)</f>
        <v>0</v>
      </c>
      <c r="V87">
        <f t="shared" si="16"/>
        <v>54.4638759999998</v>
      </c>
      <c r="W87" s="3">
        <f t="shared" si="19"/>
        <v>0</v>
      </c>
      <c r="X87">
        <f t="shared" si="17"/>
        <v>0</v>
      </c>
    </row>
    <row r="88" spans="1:24">
      <c r="A88">
        <v>97.244315909999997</v>
      </c>
      <c r="B88">
        <v>105.9031293</v>
      </c>
      <c r="C88">
        <f t="shared" si="20"/>
        <v>1.0890418458803677</v>
      </c>
      <c r="D88">
        <f t="shared" si="4"/>
        <v>1.0891292950313631</v>
      </c>
      <c r="E88">
        <f t="shared" si="1"/>
        <v>1.0647102194446554</v>
      </c>
      <c r="F88">
        <f t="shared" si="2"/>
        <v>5.2155296098894917E-2</v>
      </c>
      <c r="G88">
        <f t="shared" si="3"/>
        <v>-1.6767070180109375E-3</v>
      </c>
      <c r="H88" t="str">
        <f t="shared" si="5"/>
        <v/>
      </c>
      <c r="I88" t="str">
        <f t="shared" si="18"/>
        <v/>
      </c>
      <c r="J88" t="str">
        <f t="shared" si="7"/>
        <v/>
      </c>
      <c r="K88">
        <f t="shared" si="9"/>
        <v>0</v>
      </c>
      <c r="L88">
        <f t="shared" si="10"/>
        <v>0</v>
      </c>
      <c r="M88">
        <f t="shared" si="11"/>
        <v>0</v>
      </c>
      <c r="N88">
        <f t="shared" si="12"/>
        <v>0</v>
      </c>
      <c r="O88">
        <f t="shared" si="13"/>
        <v>0</v>
      </c>
      <c r="P88">
        <f t="shared" si="14"/>
        <v>0</v>
      </c>
      <c r="Q88">
        <f t="shared" si="8"/>
        <v>0</v>
      </c>
      <c r="R88">
        <f t="shared" si="15"/>
        <v>0</v>
      </c>
      <c r="S88">
        <f>IF(ABS(R88)&gt;0,R88*(B88-A88),0)</f>
        <v>0</v>
      </c>
      <c r="T88">
        <f>SUM($S$3:S88)</f>
        <v>54.4638759999998</v>
      </c>
      <c r="U88">
        <f>IF(J88="close",T88,0)</f>
        <v>0</v>
      </c>
      <c r="V88">
        <f t="shared" si="16"/>
        <v>54.4638759999998</v>
      </c>
      <c r="W88" s="3">
        <f t="shared" si="19"/>
        <v>0</v>
      </c>
      <c r="X88">
        <f t="shared" si="17"/>
        <v>0</v>
      </c>
    </row>
    <row r="89" spans="1:24">
      <c r="A89">
        <v>96.809375750000001</v>
      </c>
      <c r="B89">
        <v>103.6147004</v>
      </c>
      <c r="C89">
        <f t="shared" si="20"/>
        <v>1.0702961319322422</v>
      </c>
      <c r="D89">
        <f t="shared" si="4"/>
        <v>1.086231885323806</v>
      </c>
      <c r="E89">
        <f t="shared" si="1"/>
        <v>1.0682558576390349</v>
      </c>
      <c r="F89">
        <f t="shared" si="2"/>
        <v>5.0209858814926636E-2</v>
      </c>
      <c r="G89">
        <f t="shared" si="3"/>
        <v>-0.31738295561242197</v>
      </c>
      <c r="H89" t="str">
        <f t="shared" si="5"/>
        <v/>
      </c>
      <c r="I89" t="str">
        <f t="shared" si="18"/>
        <v/>
      </c>
      <c r="J89" t="str">
        <f t="shared" si="7"/>
        <v/>
      </c>
      <c r="K89">
        <f t="shared" si="9"/>
        <v>0</v>
      </c>
      <c r="L89">
        <f t="shared" si="10"/>
        <v>0</v>
      </c>
      <c r="M89">
        <f t="shared" si="11"/>
        <v>0</v>
      </c>
      <c r="N89">
        <f t="shared" si="12"/>
        <v>0</v>
      </c>
      <c r="O89">
        <f t="shared" si="13"/>
        <v>0</v>
      </c>
      <c r="P89">
        <f t="shared" si="14"/>
        <v>0</v>
      </c>
      <c r="Q89">
        <f t="shared" si="8"/>
        <v>0</v>
      </c>
      <c r="R89">
        <f t="shared" si="15"/>
        <v>0</v>
      </c>
      <c r="S89">
        <f>IF(ABS(R89)&gt;0,R89*(B89-A89),0)</f>
        <v>0</v>
      </c>
      <c r="T89">
        <f>SUM($S$3:S89)</f>
        <v>54.4638759999998</v>
      </c>
      <c r="U89">
        <f>IF(J89="close",T89,0)</f>
        <v>0</v>
      </c>
      <c r="V89">
        <f t="shared" si="16"/>
        <v>54.4638759999998</v>
      </c>
      <c r="W89" s="3">
        <f t="shared" si="19"/>
        <v>0</v>
      </c>
      <c r="X89">
        <f t="shared" si="17"/>
        <v>0</v>
      </c>
    </row>
    <row r="90" spans="1:24">
      <c r="A90">
        <v>99.14848902</v>
      </c>
      <c r="B90">
        <v>103.54698</v>
      </c>
      <c r="C90">
        <f t="shared" si="20"/>
        <v>1.0443626627442881</v>
      </c>
      <c r="D90">
        <f t="shared" si="4"/>
        <v>1.0797904664654185</v>
      </c>
      <c r="E90">
        <f t="shared" si="1"/>
        <v>1.071423386464659</v>
      </c>
      <c r="F90">
        <f t="shared" si="2"/>
        <v>4.7251386455129905E-2</v>
      </c>
      <c r="G90">
        <f t="shared" si="3"/>
        <v>-0.74977278719160523</v>
      </c>
      <c r="H90" t="str">
        <f t="shared" si="5"/>
        <v/>
      </c>
      <c r="I90" t="str">
        <f t="shared" si="18"/>
        <v/>
      </c>
      <c r="J90" t="str">
        <f t="shared" si="7"/>
        <v/>
      </c>
      <c r="K90">
        <f t="shared" si="9"/>
        <v>0</v>
      </c>
      <c r="L90">
        <f t="shared" si="10"/>
        <v>0</v>
      </c>
      <c r="M90">
        <f t="shared" si="11"/>
        <v>0</v>
      </c>
      <c r="N90">
        <f t="shared" si="12"/>
        <v>0</v>
      </c>
      <c r="O90">
        <f t="shared" si="13"/>
        <v>0</v>
      </c>
      <c r="P90">
        <f t="shared" si="14"/>
        <v>0</v>
      </c>
      <c r="Q90">
        <f t="shared" si="8"/>
        <v>0</v>
      </c>
      <c r="R90">
        <f t="shared" si="15"/>
        <v>0</v>
      </c>
      <c r="S90">
        <f>IF(ABS(R90)&gt;0,R90*(B90-A90),0)</f>
        <v>0</v>
      </c>
      <c r="T90">
        <f>SUM($S$3:S90)</f>
        <v>54.4638759999998</v>
      </c>
      <c r="U90">
        <f>IF(J90="close",T90,0)</f>
        <v>0</v>
      </c>
      <c r="V90">
        <f t="shared" si="16"/>
        <v>54.4638759999998</v>
      </c>
      <c r="W90" s="3">
        <f t="shared" si="19"/>
        <v>0</v>
      </c>
      <c r="X90">
        <f t="shared" si="17"/>
        <v>0</v>
      </c>
    </row>
    <row r="91" spans="1:24">
      <c r="A91">
        <v>98.747548640000005</v>
      </c>
      <c r="B91">
        <v>102.8144398</v>
      </c>
      <c r="C91">
        <f t="shared" si="20"/>
        <v>1.0411847303149417</v>
      </c>
      <c r="D91">
        <f t="shared" si="4"/>
        <v>1.0738511224422682</v>
      </c>
      <c r="E91">
        <f t="shared" si="1"/>
        <v>1.0737503559964792</v>
      </c>
      <c r="F91">
        <f t="shared" si="2"/>
        <v>4.4036864618336821E-2</v>
      </c>
      <c r="G91">
        <f t="shared" si="3"/>
        <v>-0.74179650187275781</v>
      </c>
      <c r="H91" t="str">
        <f t="shared" si="5"/>
        <v/>
      </c>
      <c r="I91" t="str">
        <f t="shared" si="18"/>
        <v/>
      </c>
      <c r="J91" t="str">
        <f t="shared" si="7"/>
        <v/>
      </c>
      <c r="K91">
        <f t="shared" si="9"/>
        <v>0</v>
      </c>
      <c r="L91">
        <f t="shared" si="10"/>
        <v>0</v>
      </c>
      <c r="M91">
        <f t="shared" si="11"/>
        <v>0</v>
      </c>
      <c r="N91">
        <f t="shared" si="12"/>
        <v>0</v>
      </c>
      <c r="O91">
        <f t="shared" si="13"/>
        <v>0</v>
      </c>
      <c r="P91">
        <f t="shared" si="14"/>
        <v>0</v>
      </c>
      <c r="Q91">
        <f t="shared" si="8"/>
        <v>0</v>
      </c>
      <c r="R91">
        <f t="shared" si="15"/>
        <v>0</v>
      </c>
      <c r="S91">
        <f>IF(ABS(R91)&gt;0,R91*(B91-A91),0)</f>
        <v>0</v>
      </c>
      <c r="T91">
        <f>SUM($S$3:S91)</f>
        <v>54.4638759999998</v>
      </c>
      <c r="U91">
        <f>IF(J91="close",T91,0)</f>
        <v>0</v>
      </c>
      <c r="V91">
        <f t="shared" si="16"/>
        <v>54.4638759999998</v>
      </c>
      <c r="W91" s="3">
        <f t="shared" si="19"/>
        <v>0</v>
      </c>
      <c r="X91">
        <f t="shared" si="17"/>
        <v>0</v>
      </c>
    </row>
    <row r="92" spans="1:24">
      <c r="A92">
        <v>101.2343819</v>
      </c>
      <c r="B92">
        <v>102.7110601</v>
      </c>
      <c r="C92">
        <f t="shared" si="20"/>
        <v>1.0145867260933017</v>
      </c>
      <c r="D92">
        <f t="shared" si="4"/>
        <v>1.0647335230039656</v>
      </c>
      <c r="E92">
        <f t="shared" si="1"/>
        <v>1.0754304785109843</v>
      </c>
      <c r="F92">
        <f t="shared" si="2"/>
        <v>4.1723741560341289E-2</v>
      </c>
      <c r="G92">
        <f t="shared" si="3"/>
        <v>-1.2018767980848777</v>
      </c>
      <c r="H92" t="str">
        <f t="shared" si="5"/>
        <v/>
      </c>
      <c r="I92" t="str">
        <f t="shared" si="18"/>
        <v/>
      </c>
      <c r="J92" t="str">
        <f t="shared" si="7"/>
        <v/>
      </c>
      <c r="K92">
        <f t="shared" si="9"/>
        <v>0</v>
      </c>
      <c r="L92">
        <f t="shared" si="10"/>
        <v>0</v>
      </c>
      <c r="M92">
        <f t="shared" si="11"/>
        <v>0</v>
      </c>
      <c r="N92">
        <f t="shared" si="12"/>
        <v>0</v>
      </c>
      <c r="O92">
        <f t="shared" si="13"/>
        <v>0</v>
      </c>
      <c r="P92">
        <f t="shared" si="14"/>
        <v>0</v>
      </c>
      <c r="Q92">
        <f t="shared" si="8"/>
        <v>0</v>
      </c>
      <c r="R92">
        <f t="shared" si="15"/>
        <v>0</v>
      </c>
      <c r="S92">
        <f>IF(ABS(R92)&gt;0,R92*(B92-A92),0)</f>
        <v>0</v>
      </c>
      <c r="T92">
        <f>SUM($S$3:S92)</f>
        <v>54.4638759999998</v>
      </c>
      <c r="U92">
        <f>IF(J92="close",T92,0)</f>
        <v>0</v>
      </c>
      <c r="V92">
        <f t="shared" si="16"/>
        <v>54.4638759999998</v>
      </c>
      <c r="W92" s="3">
        <f t="shared" si="19"/>
        <v>0</v>
      </c>
      <c r="X92">
        <f t="shared" si="17"/>
        <v>0</v>
      </c>
    </row>
    <row r="93" spans="1:24">
      <c r="A93">
        <v>99.768069510000004</v>
      </c>
      <c r="B93">
        <v>102.38833169999999</v>
      </c>
      <c r="C93">
        <f t="shared" si="20"/>
        <v>1.0262635350455223</v>
      </c>
      <c r="D93">
        <f t="shared" si="4"/>
        <v>1.0588150633180513</v>
      </c>
      <c r="E93">
        <f t="shared" si="1"/>
        <v>1.076899051632209</v>
      </c>
      <c r="F93">
        <f t="shared" si="2"/>
        <v>3.8609375374698121E-2</v>
      </c>
      <c r="G93">
        <f t="shared" si="3"/>
        <v>-0.84309906484167163</v>
      </c>
      <c r="H93" t="str">
        <f t="shared" si="5"/>
        <v/>
      </c>
      <c r="I93" t="str">
        <f t="shared" si="18"/>
        <v/>
      </c>
      <c r="J93" t="str">
        <f t="shared" si="7"/>
        <v/>
      </c>
      <c r="K93">
        <f t="shared" si="9"/>
        <v>0</v>
      </c>
      <c r="L93">
        <f t="shared" si="10"/>
        <v>0</v>
      </c>
      <c r="M93">
        <f t="shared" si="11"/>
        <v>0</v>
      </c>
      <c r="N93">
        <f t="shared" si="12"/>
        <v>0</v>
      </c>
      <c r="O93">
        <f t="shared" si="13"/>
        <v>0</v>
      </c>
      <c r="P93">
        <f t="shared" si="14"/>
        <v>0</v>
      </c>
      <c r="Q93">
        <f t="shared" si="8"/>
        <v>0</v>
      </c>
      <c r="R93">
        <f t="shared" si="15"/>
        <v>0</v>
      </c>
      <c r="S93">
        <f>IF(ABS(R93)&gt;0,R93*(B93-A93),0)</f>
        <v>0</v>
      </c>
      <c r="T93">
        <f>SUM($S$3:S93)</f>
        <v>54.4638759999998</v>
      </c>
      <c r="U93">
        <f>IF(J93="close",T93,0)</f>
        <v>0</v>
      </c>
      <c r="V93">
        <f t="shared" si="16"/>
        <v>54.4638759999998</v>
      </c>
      <c r="W93" s="3">
        <f t="shared" si="19"/>
        <v>0</v>
      </c>
      <c r="X93">
        <f t="shared" si="17"/>
        <v>0</v>
      </c>
    </row>
    <row r="94" spans="1:24">
      <c r="A94">
        <v>99.340864159999995</v>
      </c>
      <c r="B94">
        <v>102.7464686</v>
      </c>
      <c r="C94">
        <f t="shared" si="20"/>
        <v>1.0342820094106981</v>
      </c>
      <c r="D94">
        <f t="shared" si="4"/>
        <v>1.0550407473323047</v>
      </c>
      <c r="E94">
        <f t="shared" si="1"/>
        <v>1.0779943310652524</v>
      </c>
      <c r="F94">
        <f t="shared" si="2"/>
        <v>3.660024129464947E-2</v>
      </c>
      <c r="G94">
        <f t="shared" si="3"/>
        <v>-0.56717489249561936</v>
      </c>
      <c r="H94" t="str">
        <f t="shared" si="5"/>
        <v/>
      </c>
      <c r="I94" t="str">
        <f t="shared" si="18"/>
        <v/>
      </c>
      <c r="J94" t="str">
        <f t="shared" si="7"/>
        <v/>
      </c>
      <c r="K94">
        <f t="shared" si="9"/>
        <v>0</v>
      </c>
      <c r="L94">
        <f t="shared" si="10"/>
        <v>0</v>
      </c>
      <c r="M94">
        <f t="shared" si="11"/>
        <v>0</v>
      </c>
      <c r="N94">
        <f t="shared" si="12"/>
        <v>0</v>
      </c>
      <c r="O94">
        <f t="shared" si="13"/>
        <v>0</v>
      </c>
      <c r="P94">
        <f t="shared" si="14"/>
        <v>0</v>
      </c>
      <c r="Q94">
        <f t="shared" si="8"/>
        <v>0</v>
      </c>
      <c r="R94">
        <f t="shared" si="15"/>
        <v>0</v>
      </c>
      <c r="S94">
        <f>IF(ABS(R94)&gt;0,R94*(B94-A94),0)</f>
        <v>0</v>
      </c>
      <c r="T94">
        <f>SUM($S$3:S94)</f>
        <v>54.4638759999998</v>
      </c>
      <c r="U94">
        <f>IF(J94="close",T94,0)</f>
        <v>0</v>
      </c>
      <c r="V94">
        <f t="shared" si="16"/>
        <v>54.4638759999998</v>
      </c>
      <c r="W94" s="3">
        <f t="shared" si="19"/>
        <v>0</v>
      </c>
      <c r="X94">
        <f t="shared" si="17"/>
        <v>0</v>
      </c>
    </row>
    <row r="95" spans="1:24">
      <c r="A95">
        <v>98.356311230000003</v>
      </c>
      <c r="B95">
        <v>102.7139612</v>
      </c>
      <c r="C95">
        <f t="shared" si="20"/>
        <v>1.0443047315978524</v>
      </c>
      <c r="D95">
        <f t="shared" si="4"/>
        <v>1.0533890526039273</v>
      </c>
      <c r="E95">
        <f t="shared" si="1"/>
        <v>1.0784711583468849</v>
      </c>
      <c r="F95">
        <f t="shared" si="2"/>
        <v>3.5909740956175433E-2</v>
      </c>
      <c r="G95">
        <f t="shared" si="3"/>
        <v>-0.25297651178162245</v>
      </c>
      <c r="H95" t="str">
        <f t="shared" si="5"/>
        <v/>
      </c>
      <c r="I95" t="str">
        <f t="shared" si="18"/>
        <v/>
      </c>
      <c r="J95" t="str">
        <f t="shared" si="7"/>
        <v/>
      </c>
      <c r="K95">
        <f t="shared" si="9"/>
        <v>0</v>
      </c>
      <c r="L95">
        <f t="shared" si="10"/>
        <v>0</v>
      </c>
      <c r="M95">
        <f t="shared" si="11"/>
        <v>0</v>
      </c>
      <c r="N95">
        <f t="shared" si="12"/>
        <v>0</v>
      </c>
      <c r="O95">
        <f t="shared" si="13"/>
        <v>0</v>
      </c>
      <c r="P95">
        <f t="shared" si="14"/>
        <v>0</v>
      </c>
      <c r="Q95">
        <f t="shared" si="8"/>
        <v>0</v>
      </c>
      <c r="R95">
        <f t="shared" si="15"/>
        <v>0</v>
      </c>
      <c r="S95">
        <f>IF(ABS(R95)&gt;0,R95*(B95-A95),0)</f>
        <v>0</v>
      </c>
      <c r="T95">
        <f>SUM($S$3:S95)</f>
        <v>54.4638759999998</v>
      </c>
      <c r="U95">
        <f>IF(J95="close",T95,0)</f>
        <v>0</v>
      </c>
      <c r="V95">
        <f t="shared" si="16"/>
        <v>54.4638759999998</v>
      </c>
      <c r="W95" s="3">
        <f t="shared" si="19"/>
        <v>0</v>
      </c>
      <c r="X95">
        <f t="shared" si="17"/>
        <v>0</v>
      </c>
    </row>
    <row r="96" spans="1:24">
      <c r="A96">
        <v>100.7817551</v>
      </c>
      <c r="B96">
        <v>105.1655825</v>
      </c>
      <c r="C96">
        <f t="shared" si="20"/>
        <v>1.0434982244122477</v>
      </c>
      <c r="D96">
        <f t="shared" si="4"/>
        <v>1.0518673867282844</v>
      </c>
      <c r="E96">
        <f t="shared" ref="E96:E159" si="21">AVERAGE(C68:C95)</f>
        <v>1.0794250881944956</v>
      </c>
      <c r="F96">
        <f t="shared" ref="F96:F159" si="22">STDEV(C68:C95)</f>
        <v>3.4562170452092797E-2</v>
      </c>
      <c r="G96">
        <f t="shared" ref="G96:G159" si="23">(C96-D96)/F96</f>
        <v>-0.2421480539724008</v>
      </c>
      <c r="H96" t="str">
        <f t="shared" si="5"/>
        <v/>
      </c>
      <c r="I96" t="str">
        <f t="shared" si="18"/>
        <v/>
      </c>
      <c r="J96" t="str">
        <f t="shared" si="7"/>
        <v/>
      </c>
      <c r="K96">
        <f t="shared" si="9"/>
        <v>0</v>
      </c>
      <c r="L96">
        <f t="shared" si="10"/>
        <v>0</v>
      </c>
      <c r="M96">
        <f t="shared" si="11"/>
        <v>0</v>
      </c>
      <c r="N96">
        <f t="shared" si="12"/>
        <v>0</v>
      </c>
      <c r="O96">
        <f t="shared" si="13"/>
        <v>0</v>
      </c>
      <c r="P96">
        <f t="shared" si="14"/>
        <v>0</v>
      </c>
      <c r="Q96">
        <f t="shared" si="8"/>
        <v>0</v>
      </c>
      <c r="R96">
        <f t="shared" si="15"/>
        <v>0</v>
      </c>
      <c r="S96">
        <f>IF(ABS(R96)&gt;0,R96*(B96-A96),0)</f>
        <v>0</v>
      </c>
      <c r="T96">
        <f>SUM($S$3:S96)</f>
        <v>54.4638759999998</v>
      </c>
      <c r="U96">
        <f>IF(J96="close",T96,0)</f>
        <v>0</v>
      </c>
      <c r="V96">
        <f t="shared" si="16"/>
        <v>54.4638759999998</v>
      </c>
      <c r="W96" s="3">
        <f t="shared" si="19"/>
        <v>0</v>
      </c>
      <c r="X96">
        <f t="shared" si="17"/>
        <v>0</v>
      </c>
    </row>
    <row r="97" spans="1:24">
      <c r="A97">
        <v>101.8068818</v>
      </c>
      <c r="B97">
        <v>104.0443132</v>
      </c>
      <c r="C97">
        <f t="shared" si="20"/>
        <v>1.0219772117605512</v>
      </c>
      <c r="D97">
        <f t="shared" ref="D97:D160" si="24">((C97-D96)*2/13)+D96</f>
        <v>1.04726889827171</v>
      </c>
      <c r="E97">
        <f t="shared" si="21"/>
        <v>1.0788780416289971</v>
      </c>
      <c r="F97">
        <f t="shared" si="22"/>
        <v>3.50186639195759E-2</v>
      </c>
      <c r="G97">
        <f t="shared" si="23"/>
        <v>-0.72223447956906117</v>
      </c>
      <c r="H97" t="str">
        <f t="shared" ref="H97:H160" si="25">IF(G97&gt;2,"sellY",IF(G97&lt;-2,"buyY",""))</f>
        <v/>
      </c>
      <c r="I97" t="str">
        <f t="shared" si="18"/>
        <v/>
      </c>
      <c r="J97" t="str">
        <f t="shared" ref="J97:J160" si="26">IF(AND(OR(H96="sellY",J96="sellhold"),G97&gt;0.6),"sellhold",IF(AND(OR(H96="sellY",J96="sellhold"),G97&lt;0.6),"close",IF(AND(OR(H96="buyY",J96="buyhold"),G97&lt;-0.6),"buyhold",IF(AND(OR(H96="buyY",J96="buyhold"),G97&gt;-0.6),"close",""))))</f>
        <v/>
      </c>
      <c r="K97">
        <f t="shared" si="9"/>
        <v>0</v>
      </c>
      <c r="L97">
        <f t="shared" si="10"/>
        <v>0</v>
      </c>
      <c r="M97">
        <f t="shared" si="11"/>
        <v>0</v>
      </c>
      <c r="N97">
        <f t="shared" si="12"/>
        <v>0</v>
      </c>
      <c r="O97">
        <f t="shared" si="13"/>
        <v>0</v>
      </c>
      <c r="P97">
        <f t="shared" si="14"/>
        <v>0</v>
      </c>
      <c r="Q97">
        <f t="shared" ref="Q97:Q160" si="27">ABS(K97)+ABS(N97)</f>
        <v>0</v>
      </c>
      <c r="R97">
        <f t="shared" si="15"/>
        <v>0</v>
      </c>
      <c r="S97">
        <f>IF(ABS(R97)&gt;0,R97*(B97-A97),0)</f>
        <v>0</v>
      </c>
      <c r="T97">
        <f>SUM($S$3:S97)</f>
        <v>54.4638759999998</v>
      </c>
      <c r="U97">
        <f>IF(J97="close",T97,0)</f>
        <v>0</v>
      </c>
      <c r="V97">
        <f t="shared" si="16"/>
        <v>54.4638759999998</v>
      </c>
      <c r="W97" s="3">
        <f t="shared" si="19"/>
        <v>0</v>
      </c>
      <c r="X97">
        <f t="shared" si="17"/>
        <v>0</v>
      </c>
    </row>
    <row r="98" spans="1:24">
      <c r="A98">
        <v>100.7272078</v>
      </c>
      <c r="B98">
        <v>103.10423849999999</v>
      </c>
      <c r="C98">
        <f t="shared" si="20"/>
        <v>1.0235986954460183</v>
      </c>
      <c r="D98">
        <f t="shared" si="24"/>
        <v>1.043627328606219</v>
      </c>
      <c r="E98">
        <f t="shared" si="21"/>
        <v>1.078558954713323</v>
      </c>
      <c r="F98">
        <f t="shared" si="22"/>
        <v>3.5509186409128833E-2</v>
      </c>
      <c r="G98">
        <f t="shared" si="23"/>
        <v>-0.56404089154381787</v>
      </c>
      <c r="H98" t="str">
        <f t="shared" si="25"/>
        <v/>
      </c>
      <c r="I98" t="str">
        <f t="shared" si="18"/>
        <v/>
      </c>
      <c r="J98" t="str">
        <f t="shared" si="26"/>
        <v/>
      </c>
      <c r="K98">
        <f t="shared" ref="K98:K161" si="28">IF(H98="sellY",MAX(10+L98,K97),IF(H98="buyY",MIN(-10+L98,K97),IF(J98="sellhold",K97+L98,IF(J98="buyhold",K97+L98,0))))</f>
        <v>0</v>
      </c>
      <c r="L98">
        <f t="shared" ref="L98:L161" si="29">IF(AND(G98&gt;3,K97&lt;15),10,IF(AND(G98&gt;2.5,K97&lt;15),5,IF(AND(G98&lt;-3,K97&gt;-15),-10,IF(AND(G98&lt;-2.5,K97&gt;-15),-5,0))))</f>
        <v>0</v>
      </c>
      <c r="M98">
        <f t="shared" ref="M98:M161" si="30">K98-K97</f>
        <v>0</v>
      </c>
      <c r="N98">
        <f t="shared" ref="N98:N161" si="31">IF(H98="sellY",MIN(-10+O98,N97),IF(H98="buyY",MAX(10+O98,N97),IF(J98="sellhold",N97+O98,IF(J98="buyhold",N97+O98,0))))</f>
        <v>0</v>
      </c>
      <c r="O98">
        <f t="shared" ref="O98:O161" si="32">IF(AND(G98&gt;3,K97&lt;15),-10,IF(AND(G98&gt;2.5,K97&lt;15),-5,IF(AND(G98&lt;-3,K97&gt;-15),10,IF(AND(G98&lt;-2.5,K97&gt;-15),5,0))))</f>
        <v>0</v>
      </c>
      <c r="P98">
        <f t="shared" ref="P98:P161" si="33">N98-N97</f>
        <v>0</v>
      </c>
      <c r="Q98">
        <f t="shared" si="27"/>
        <v>0</v>
      </c>
      <c r="R98">
        <f t="shared" ref="R98:R161" si="34">K98-K97</f>
        <v>0</v>
      </c>
      <c r="S98">
        <f>IF(ABS(R98)&gt;0,R98*(B98-A98),0)</f>
        <v>0</v>
      </c>
      <c r="T98">
        <f>SUM($S$3:S98)</f>
        <v>54.4638759999998</v>
      </c>
      <c r="U98">
        <f>IF(J98="close",T98,0)</f>
        <v>0</v>
      </c>
      <c r="V98">
        <f t="shared" si="16"/>
        <v>54.4638759999998</v>
      </c>
      <c r="W98" s="3">
        <f t="shared" si="19"/>
        <v>0</v>
      </c>
      <c r="X98">
        <f t="shared" si="17"/>
        <v>0</v>
      </c>
    </row>
    <row r="99" spans="1:24">
      <c r="A99">
        <v>100.2453788</v>
      </c>
      <c r="B99">
        <v>102.80136419999999</v>
      </c>
      <c r="C99">
        <f t="shared" si="20"/>
        <v>1.0254972890580767</v>
      </c>
      <c r="D99">
        <f t="shared" si="24"/>
        <v>1.0408380917526587</v>
      </c>
      <c r="E99">
        <f t="shared" si="21"/>
        <v>1.0771133793510999</v>
      </c>
      <c r="F99">
        <f t="shared" si="22"/>
        <v>3.6916668362224785E-2</v>
      </c>
      <c r="G99">
        <f t="shared" si="23"/>
        <v>-0.4155521983744237</v>
      </c>
      <c r="H99" t="str">
        <f t="shared" si="25"/>
        <v/>
      </c>
      <c r="I99" t="str">
        <f t="shared" si="18"/>
        <v/>
      </c>
      <c r="J99" t="str">
        <f t="shared" si="26"/>
        <v/>
      </c>
      <c r="K99">
        <f t="shared" si="28"/>
        <v>0</v>
      </c>
      <c r="L99">
        <f t="shared" si="29"/>
        <v>0</v>
      </c>
      <c r="M99">
        <f t="shared" si="30"/>
        <v>0</v>
      </c>
      <c r="N99">
        <f t="shared" si="31"/>
        <v>0</v>
      </c>
      <c r="O99">
        <f t="shared" si="32"/>
        <v>0</v>
      </c>
      <c r="P99">
        <f t="shared" si="33"/>
        <v>0</v>
      </c>
      <c r="Q99">
        <f t="shared" si="27"/>
        <v>0</v>
      </c>
      <c r="R99">
        <f t="shared" si="34"/>
        <v>0</v>
      </c>
      <c r="S99">
        <f>IF(ABS(R99)&gt;0,R99*(B99-A99),0)</f>
        <v>0</v>
      </c>
      <c r="T99">
        <f>SUM($S$3:S99)</f>
        <v>54.4638759999998</v>
      </c>
      <c r="U99">
        <f>IF(J99="close",T99,0)</f>
        <v>0</v>
      </c>
      <c r="V99">
        <f t="shared" ref="V99:V162" si="35">T99+K99*A99+N99*B99</f>
        <v>54.4638759999998</v>
      </c>
      <c r="W99" s="3">
        <f t="shared" si="19"/>
        <v>0</v>
      </c>
      <c r="X99">
        <f t="shared" ref="X99:X162" si="36">ABS(Q99-Q98)</f>
        <v>0</v>
      </c>
    </row>
    <row r="100" spans="1:24">
      <c r="A100">
        <v>100.5560534</v>
      </c>
      <c r="B100">
        <v>103.8490493</v>
      </c>
      <c r="C100">
        <f t="shared" si="20"/>
        <v>1.0327478633921805</v>
      </c>
      <c r="D100">
        <f t="shared" si="24"/>
        <v>1.039593441235662</v>
      </c>
      <c r="E100">
        <f t="shared" si="21"/>
        <v>1.075304073079802</v>
      </c>
      <c r="F100">
        <f t="shared" si="22"/>
        <v>3.818490013360451E-2</v>
      </c>
      <c r="G100">
        <f t="shared" si="23"/>
        <v>-0.17927447288141701</v>
      </c>
      <c r="H100" t="str">
        <f t="shared" si="25"/>
        <v/>
      </c>
      <c r="I100" t="str">
        <f t="shared" si="18"/>
        <v/>
      </c>
      <c r="J100" t="str">
        <f t="shared" si="26"/>
        <v/>
      </c>
      <c r="K100">
        <f t="shared" si="28"/>
        <v>0</v>
      </c>
      <c r="L100">
        <f t="shared" si="29"/>
        <v>0</v>
      </c>
      <c r="M100">
        <f t="shared" si="30"/>
        <v>0</v>
      </c>
      <c r="N100">
        <f t="shared" si="31"/>
        <v>0</v>
      </c>
      <c r="O100">
        <f t="shared" si="32"/>
        <v>0</v>
      </c>
      <c r="P100">
        <f t="shared" si="33"/>
        <v>0</v>
      </c>
      <c r="Q100">
        <f t="shared" si="27"/>
        <v>0</v>
      </c>
      <c r="R100">
        <f t="shared" si="34"/>
        <v>0</v>
      </c>
      <c r="S100">
        <f>IF(ABS(R100)&gt;0,R100*(B100-A100),0)</f>
        <v>0</v>
      </c>
      <c r="T100">
        <f>SUM($S$3:S100)</f>
        <v>54.4638759999998</v>
      </c>
      <c r="U100">
        <f>IF(J100="close",T100,0)</f>
        <v>0</v>
      </c>
      <c r="V100">
        <f t="shared" si="35"/>
        <v>54.4638759999998</v>
      </c>
      <c r="W100" s="3">
        <f t="shared" si="19"/>
        <v>0</v>
      </c>
      <c r="X100">
        <f t="shared" si="36"/>
        <v>0</v>
      </c>
    </row>
    <row r="101" spans="1:24">
      <c r="A101">
        <v>101.24597249999999</v>
      </c>
      <c r="B101">
        <v>105.2557044</v>
      </c>
      <c r="C101">
        <f t="shared" si="20"/>
        <v>1.0396038657241404</v>
      </c>
      <c r="D101">
        <f t="shared" si="24"/>
        <v>1.0395950450031202</v>
      </c>
      <c r="E101">
        <f t="shared" si="21"/>
        <v>1.0738461251304368</v>
      </c>
      <c r="F101">
        <f t="shared" si="22"/>
        <v>3.9023661573772406E-2</v>
      </c>
      <c r="G101">
        <f t="shared" si="23"/>
        <v>2.2603519671235433E-4</v>
      </c>
      <c r="H101" t="str">
        <f t="shared" si="25"/>
        <v/>
      </c>
      <c r="I101" t="str">
        <f t="shared" si="18"/>
        <v/>
      </c>
      <c r="J101" t="str">
        <f t="shared" si="26"/>
        <v/>
      </c>
      <c r="K101">
        <f t="shared" si="28"/>
        <v>0</v>
      </c>
      <c r="L101">
        <f t="shared" si="29"/>
        <v>0</v>
      </c>
      <c r="M101">
        <f t="shared" si="30"/>
        <v>0</v>
      </c>
      <c r="N101">
        <f t="shared" si="31"/>
        <v>0</v>
      </c>
      <c r="O101">
        <f t="shared" si="32"/>
        <v>0</v>
      </c>
      <c r="P101">
        <f t="shared" si="33"/>
        <v>0</v>
      </c>
      <c r="Q101">
        <f t="shared" si="27"/>
        <v>0</v>
      </c>
      <c r="R101">
        <f t="shared" si="34"/>
        <v>0</v>
      </c>
      <c r="S101">
        <f>IF(ABS(R101)&gt;0,R101*(B101-A101),0)</f>
        <v>0</v>
      </c>
      <c r="T101">
        <f>SUM($S$3:S101)</f>
        <v>54.4638759999998</v>
      </c>
      <c r="U101">
        <f>IF(J101="close",T101,0)</f>
        <v>0</v>
      </c>
      <c r="V101">
        <f t="shared" si="35"/>
        <v>54.4638759999998</v>
      </c>
      <c r="W101" s="3">
        <f t="shared" si="19"/>
        <v>0</v>
      </c>
      <c r="X101">
        <f t="shared" si="36"/>
        <v>0</v>
      </c>
    </row>
    <row r="102" spans="1:24">
      <c r="A102">
        <v>100.6819696</v>
      </c>
      <c r="B102">
        <v>103.8024523</v>
      </c>
      <c r="C102">
        <f t="shared" si="20"/>
        <v>1.0309934610178701</v>
      </c>
      <c r="D102">
        <f t="shared" si="24"/>
        <v>1.0382717243900048</v>
      </c>
      <c r="E102">
        <f t="shared" si="21"/>
        <v>1.0725580657774918</v>
      </c>
      <c r="F102">
        <f t="shared" si="22"/>
        <v>3.9552870949977934E-2</v>
      </c>
      <c r="G102">
        <f t="shared" si="23"/>
        <v>-0.18401352916554151</v>
      </c>
      <c r="H102" t="str">
        <f t="shared" si="25"/>
        <v/>
      </c>
      <c r="I102" t="str">
        <f t="shared" si="18"/>
        <v/>
      </c>
      <c r="J102" t="str">
        <f t="shared" si="26"/>
        <v/>
      </c>
      <c r="K102">
        <f t="shared" si="28"/>
        <v>0</v>
      </c>
      <c r="L102">
        <f t="shared" si="29"/>
        <v>0</v>
      </c>
      <c r="M102">
        <f t="shared" si="30"/>
        <v>0</v>
      </c>
      <c r="N102">
        <f t="shared" si="31"/>
        <v>0</v>
      </c>
      <c r="O102">
        <f t="shared" si="32"/>
        <v>0</v>
      </c>
      <c r="P102">
        <f t="shared" si="33"/>
        <v>0</v>
      </c>
      <c r="Q102">
        <f t="shared" si="27"/>
        <v>0</v>
      </c>
      <c r="R102">
        <f t="shared" si="34"/>
        <v>0</v>
      </c>
      <c r="S102">
        <f>IF(ABS(R102)&gt;0,R102*(B102-A102),0)</f>
        <v>0</v>
      </c>
      <c r="T102">
        <f>SUM($S$3:S102)</f>
        <v>54.4638759999998</v>
      </c>
      <c r="U102">
        <f>IF(J102="close",T102,0)</f>
        <v>0</v>
      </c>
      <c r="V102">
        <f t="shared" si="35"/>
        <v>54.4638759999998</v>
      </c>
      <c r="W102" s="3">
        <f t="shared" si="19"/>
        <v>0</v>
      </c>
      <c r="X102">
        <f t="shared" si="36"/>
        <v>0</v>
      </c>
    </row>
    <row r="103" spans="1:24">
      <c r="A103">
        <v>99.585510740000004</v>
      </c>
      <c r="B103">
        <v>102.51412809999999</v>
      </c>
      <c r="C103">
        <f t="shared" si="20"/>
        <v>1.0294080668787862</v>
      </c>
      <c r="D103">
        <f t="shared" si="24"/>
        <v>1.0369080847728942</v>
      </c>
      <c r="E103">
        <f t="shared" si="21"/>
        <v>1.0702736953955472</v>
      </c>
      <c r="F103">
        <f t="shared" si="22"/>
        <v>4.0055259013475022E-2</v>
      </c>
      <c r="G103">
        <f t="shared" si="23"/>
        <v>-0.18724177745511389</v>
      </c>
      <c r="H103" t="str">
        <f t="shared" si="25"/>
        <v/>
      </c>
      <c r="I103" t="str">
        <f t="shared" si="18"/>
        <v/>
      </c>
      <c r="J103" t="str">
        <f t="shared" si="26"/>
        <v/>
      </c>
      <c r="K103">
        <f t="shared" si="28"/>
        <v>0</v>
      </c>
      <c r="L103">
        <f t="shared" si="29"/>
        <v>0</v>
      </c>
      <c r="M103">
        <f t="shared" si="30"/>
        <v>0</v>
      </c>
      <c r="N103">
        <f t="shared" si="31"/>
        <v>0</v>
      </c>
      <c r="O103">
        <f t="shared" si="32"/>
        <v>0</v>
      </c>
      <c r="P103">
        <f t="shared" si="33"/>
        <v>0</v>
      </c>
      <c r="Q103">
        <f t="shared" si="27"/>
        <v>0</v>
      </c>
      <c r="R103">
        <f t="shared" si="34"/>
        <v>0</v>
      </c>
      <c r="S103">
        <f>IF(ABS(R103)&gt;0,R103*(B103-A103),0)</f>
        <v>0</v>
      </c>
      <c r="T103">
        <f>SUM($S$3:S103)</f>
        <v>54.4638759999998</v>
      </c>
      <c r="U103">
        <f>IF(J103="close",T103,0)</f>
        <v>0</v>
      </c>
      <c r="V103">
        <f t="shared" si="35"/>
        <v>54.4638759999998</v>
      </c>
      <c r="W103" s="3">
        <f t="shared" si="19"/>
        <v>0</v>
      </c>
      <c r="X103">
        <f t="shared" si="36"/>
        <v>0</v>
      </c>
    </row>
    <row r="104" spans="1:24">
      <c r="A104">
        <v>99.236518810000007</v>
      </c>
      <c r="B104">
        <v>103.2525533</v>
      </c>
      <c r="C104">
        <f t="shared" si="20"/>
        <v>1.040469320550121</v>
      </c>
      <c r="D104">
        <f t="shared" si="24"/>
        <v>1.0374559672001598</v>
      </c>
      <c r="E104">
        <f t="shared" si="21"/>
        <v>1.0667266909281787</v>
      </c>
      <c r="F104">
        <f t="shared" si="22"/>
        <v>3.9072916745332205E-2</v>
      </c>
      <c r="G104">
        <f t="shared" si="23"/>
        <v>7.712127992904981E-2</v>
      </c>
      <c r="H104" t="str">
        <f t="shared" si="25"/>
        <v/>
      </c>
      <c r="I104" t="str">
        <f t="shared" si="18"/>
        <v/>
      </c>
      <c r="J104" t="str">
        <f t="shared" si="26"/>
        <v/>
      </c>
      <c r="K104">
        <f t="shared" si="28"/>
        <v>0</v>
      </c>
      <c r="L104">
        <f t="shared" si="29"/>
        <v>0</v>
      </c>
      <c r="M104">
        <f t="shared" si="30"/>
        <v>0</v>
      </c>
      <c r="N104">
        <f t="shared" si="31"/>
        <v>0</v>
      </c>
      <c r="O104">
        <f t="shared" si="32"/>
        <v>0</v>
      </c>
      <c r="P104">
        <f t="shared" si="33"/>
        <v>0</v>
      </c>
      <c r="Q104">
        <f t="shared" si="27"/>
        <v>0</v>
      </c>
      <c r="R104">
        <f t="shared" si="34"/>
        <v>0</v>
      </c>
      <c r="S104">
        <f>IF(ABS(R104)&gt;0,R104*(B104-A104),0)</f>
        <v>0</v>
      </c>
      <c r="T104">
        <f>SUM($S$3:S104)</f>
        <v>54.4638759999998</v>
      </c>
      <c r="U104">
        <f>IF(J104="close",T104,0)</f>
        <v>0</v>
      </c>
      <c r="V104">
        <f t="shared" si="35"/>
        <v>54.4638759999998</v>
      </c>
      <c r="W104" s="3">
        <f t="shared" si="19"/>
        <v>0</v>
      </c>
      <c r="X104">
        <f t="shared" si="36"/>
        <v>0</v>
      </c>
    </row>
    <row r="105" spans="1:24">
      <c r="A105">
        <v>98.639679389999998</v>
      </c>
      <c r="B105">
        <v>100.6723154</v>
      </c>
      <c r="C105">
        <f t="shared" si="20"/>
        <v>1.0206066769739124</v>
      </c>
      <c r="D105">
        <f t="shared" si="24"/>
        <v>1.034863768703814</v>
      </c>
      <c r="E105">
        <f t="shared" si="21"/>
        <v>1.063748488476449</v>
      </c>
      <c r="F105">
        <f t="shared" si="22"/>
        <v>3.7711234645205337E-2</v>
      </c>
      <c r="G105">
        <f t="shared" si="23"/>
        <v>-0.37805953223316985</v>
      </c>
      <c r="H105" t="str">
        <f t="shared" si="25"/>
        <v/>
      </c>
      <c r="I105" t="str">
        <f t="shared" si="18"/>
        <v/>
      </c>
      <c r="J105" t="str">
        <f t="shared" si="26"/>
        <v/>
      </c>
      <c r="K105">
        <f t="shared" si="28"/>
        <v>0</v>
      </c>
      <c r="L105">
        <f t="shared" si="29"/>
        <v>0</v>
      </c>
      <c r="M105">
        <f t="shared" si="30"/>
        <v>0</v>
      </c>
      <c r="N105">
        <f t="shared" si="31"/>
        <v>0</v>
      </c>
      <c r="O105">
        <f t="shared" si="32"/>
        <v>0</v>
      </c>
      <c r="P105">
        <f t="shared" si="33"/>
        <v>0</v>
      </c>
      <c r="Q105">
        <f t="shared" si="27"/>
        <v>0</v>
      </c>
      <c r="R105">
        <f t="shared" si="34"/>
        <v>0</v>
      </c>
      <c r="S105">
        <f>IF(ABS(R105)&gt;0,R105*(B105-A105),0)</f>
        <v>0</v>
      </c>
      <c r="T105">
        <f>SUM($S$3:S105)</f>
        <v>54.4638759999998</v>
      </c>
      <c r="U105">
        <f>IF(J105="close",T105,0)</f>
        <v>0</v>
      </c>
      <c r="V105">
        <f t="shared" si="35"/>
        <v>54.4638759999998</v>
      </c>
      <c r="W105" s="3">
        <f t="shared" si="19"/>
        <v>0</v>
      </c>
      <c r="X105">
        <f t="shared" si="36"/>
        <v>0</v>
      </c>
    </row>
    <row r="106" spans="1:24">
      <c r="A106">
        <v>100.2331485</v>
      </c>
      <c r="B106">
        <v>101.3468221</v>
      </c>
      <c r="C106">
        <f t="shared" si="20"/>
        <v>1.0111108312635715</v>
      </c>
      <c r="D106">
        <f t="shared" si="24"/>
        <v>1.0312094706360844</v>
      </c>
      <c r="E106">
        <f t="shared" si="21"/>
        <v>1.0600119991394055</v>
      </c>
      <c r="F106">
        <f t="shared" si="22"/>
        <v>3.655955367872761E-2</v>
      </c>
      <c r="G106">
        <f t="shared" si="23"/>
        <v>-0.54975067663934296</v>
      </c>
      <c r="H106" t="str">
        <f t="shared" si="25"/>
        <v/>
      </c>
      <c r="I106" t="str">
        <f t="shared" si="18"/>
        <v/>
      </c>
      <c r="J106" t="str">
        <f t="shared" si="26"/>
        <v/>
      </c>
      <c r="K106">
        <f t="shared" si="28"/>
        <v>0</v>
      </c>
      <c r="L106">
        <f t="shared" si="29"/>
        <v>0</v>
      </c>
      <c r="M106">
        <f t="shared" si="30"/>
        <v>0</v>
      </c>
      <c r="N106">
        <f t="shared" si="31"/>
        <v>0</v>
      </c>
      <c r="O106">
        <f t="shared" si="32"/>
        <v>0</v>
      </c>
      <c r="P106">
        <f t="shared" si="33"/>
        <v>0</v>
      </c>
      <c r="Q106">
        <f t="shared" si="27"/>
        <v>0</v>
      </c>
      <c r="R106">
        <f t="shared" si="34"/>
        <v>0</v>
      </c>
      <c r="S106">
        <f>IF(ABS(R106)&gt;0,R106*(B106-A106),0)</f>
        <v>0</v>
      </c>
      <c r="T106">
        <f>SUM($S$3:S106)</f>
        <v>54.4638759999998</v>
      </c>
      <c r="U106">
        <f>IF(J106="close",T106,0)</f>
        <v>0</v>
      </c>
      <c r="V106">
        <f t="shared" si="35"/>
        <v>54.4638759999998</v>
      </c>
      <c r="W106" s="3">
        <f t="shared" si="19"/>
        <v>0</v>
      </c>
      <c r="X106">
        <f t="shared" si="36"/>
        <v>0</v>
      </c>
    </row>
    <row r="107" spans="1:24">
      <c r="A107">
        <v>100.2819154</v>
      </c>
      <c r="B107">
        <v>101.1255184</v>
      </c>
      <c r="C107">
        <f t="shared" si="20"/>
        <v>1.0084123143902375</v>
      </c>
      <c r="D107">
        <f t="shared" si="24"/>
        <v>1.027702215829031</v>
      </c>
      <c r="E107">
        <f t="shared" si="21"/>
        <v>1.0560345507878917</v>
      </c>
      <c r="F107">
        <f t="shared" si="22"/>
        <v>3.5556118033383759E-2</v>
      </c>
      <c r="G107">
        <f t="shared" si="23"/>
        <v>-0.54251989547008894</v>
      </c>
      <c r="H107" t="str">
        <f t="shared" si="25"/>
        <v/>
      </c>
      <c r="I107" t="str">
        <f t="shared" si="18"/>
        <v/>
      </c>
      <c r="J107" t="str">
        <f t="shared" si="26"/>
        <v/>
      </c>
      <c r="K107">
        <f t="shared" si="28"/>
        <v>0</v>
      </c>
      <c r="L107">
        <f t="shared" si="29"/>
        <v>0</v>
      </c>
      <c r="M107">
        <f t="shared" si="30"/>
        <v>0</v>
      </c>
      <c r="N107">
        <f t="shared" si="31"/>
        <v>0</v>
      </c>
      <c r="O107">
        <f t="shared" si="32"/>
        <v>0</v>
      </c>
      <c r="P107">
        <f t="shared" si="33"/>
        <v>0</v>
      </c>
      <c r="Q107">
        <f t="shared" si="27"/>
        <v>0</v>
      </c>
      <c r="R107">
        <f t="shared" si="34"/>
        <v>0</v>
      </c>
      <c r="S107">
        <f>IF(ABS(R107)&gt;0,R107*(B107-A107),0)</f>
        <v>0</v>
      </c>
      <c r="T107">
        <f>SUM($S$3:S107)</f>
        <v>54.4638759999998</v>
      </c>
      <c r="U107">
        <f>IF(J107="close",T107,0)</f>
        <v>0</v>
      </c>
      <c r="V107">
        <f t="shared" si="35"/>
        <v>54.4638759999998</v>
      </c>
      <c r="W107" s="3">
        <f t="shared" si="19"/>
        <v>0</v>
      </c>
      <c r="X107">
        <f t="shared" si="36"/>
        <v>0</v>
      </c>
    </row>
    <row r="108" spans="1:24">
      <c r="A108">
        <v>102.1078737</v>
      </c>
      <c r="B108">
        <v>101.81022780000001</v>
      </c>
      <c r="C108">
        <f t="shared" si="20"/>
        <v>0.99708498581730831</v>
      </c>
      <c r="D108">
        <f t="shared" si="24"/>
        <v>1.0229918727503045</v>
      </c>
      <c r="E108">
        <f t="shared" si="21"/>
        <v>1.0520063823602763</v>
      </c>
      <c r="F108">
        <f t="shared" si="22"/>
        <v>3.4265460794753934E-2</v>
      </c>
      <c r="G108">
        <f t="shared" si="23"/>
        <v>-0.75606416292415668</v>
      </c>
      <c r="H108" t="str">
        <f t="shared" si="25"/>
        <v/>
      </c>
      <c r="I108" t="str">
        <f t="shared" si="18"/>
        <v/>
      </c>
      <c r="J108" t="str">
        <f t="shared" si="26"/>
        <v/>
      </c>
      <c r="K108">
        <f t="shared" si="28"/>
        <v>0</v>
      </c>
      <c r="L108">
        <f t="shared" si="29"/>
        <v>0</v>
      </c>
      <c r="M108">
        <f t="shared" si="30"/>
        <v>0</v>
      </c>
      <c r="N108">
        <f t="shared" si="31"/>
        <v>0</v>
      </c>
      <c r="O108">
        <f t="shared" si="32"/>
        <v>0</v>
      </c>
      <c r="P108">
        <f t="shared" si="33"/>
        <v>0</v>
      </c>
      <c r="Q108">
        <f t="shared" si="27"/>
        <v>0</v>
      </c>
      <c r="R108">
        <f t="shared" si="34"/>
        <v>0</v>
      </c>
      <c r="S108">
        <f>IF(ABS(R108)&gt;0,R108*(B108-A108),0)</f>
        <v>0</v>
      </c>
      <c r="T108">
        <f>SUM($S$3:S108)</f>
        <v>54.4638759999998</v>
      </c>
      <c r="U108">
        <f>IF(J108="close",T108,0)</f>
        <v>0</v>
      </c>
      <c r="V108">
        <f t="shared" si="35"/>
        <v>54.4638759999998</v>
      </c>
      <c r="W108" s="3">
        <f t="shared" si="19"/>
        <v>0</v>
      </c>
      <c r="X108">
        <f t="shared" si="36"/>
        <v>0</v>
      </c>
    </row>
    <row r="109" spans="1:24">
      <c r="A109">
        <v>101.1964601</v>
      </c>
      <c r="B109">
        <v>101.83849789999999</v>
      </c>
      <c r="C109">
        <f t="shared" si="20"/>
        <v>1.0063444689603327</v>
      </c>
      <c r="D109">
        <f t="shared" si="24"/>
        <v>1.0204307337056935</v>
      </c>
      <c r="E109">
        <f t="shared" si="21"/>
        <v>1.0474463758794215</v>
      </c>
      <c r="F109">
        <f t="shared" si="22"/>
        <v>3.2683434049347822E-2</v>
      </c>
      <c r="G109">
        <f t="shared" si="23"/>
        <v>-0.43099096392662789</v>
      </c>
      <c r="H109" t="str">
        <f t="shared" si="25"/>
        <v/>
      </c>
      <c r="I109" t="str">
        <f t="shared" si="18"/>
        <v/>
      </c>
      <c r="J109" t="str">
        <f t="shared" si="26"/>
        <v/>
      </c>
      <c r="K109">
        <f t="shared" si="28"/>
        <v>0</v>
      </c>
      <c r="L109">
        <f t="shared" si="29"/>
        <v>0</v>
      </c>
      <c r="M109">
        <f t="shared" si="30"/>
        <v>0</v>
      </c>
      <c r="N109">
        <f t="shared" si="31"/>
        <v>0</v>
      </c>
      <c r="O109">
        <f t="shared" si="32"/>
        <v>0</v>
      </c>
      <c r="P109">
        <f t="shared" si="33"/>
        <v>0</v>
      </c>
      <c r="Q109">
        <f t="shared" si="27"/>
        <v>0</v>
      </c>
      <c r="R109">
        <f t="shared" si="34"/>
        <v>0</v>
      </c>
      <c r="S109">
        <f>IF(ABS(R109)&gt;0,R109*(B109-A109),0)</f>
        <v>0</v>
      </c>
      <c r="T109">
        <f>SUM($S$3:S109)</f>
        <v>54.4638759999998</v>
      </c>
      <c r="U109">
        <f>IF(J109="close",T109,0)</f>
        <v>0</v>
      </c>
      <c r="V109">
        <f t="shared" si="35"/>
        <v>54.4638759999998</v>
      </c>
      <c r="W109" s="3">
        <f t="shared" si="19"/>
        <v>0</v>
      </c>
      <c r="X109">
        <f t="shared" si="36"/>
        <v>0</v>
      </c>
    </row>
    <row r="110" spans="1:24">
      <c r="A110">
        <v>102.0166471</v>
      </c>
      <c r="B110">
        <v>100.53981229999999</v>
      </c>
      <c r="C110">
        <f t="shared" si="20"/>
        <v>0.9855235901004239</v>
      </c>
      <c r="D110">
        <f t="shared" si="24"/>
        <v>1.0150604039202673</v>
      </c>
      <c r="E110">
        <f t="shared" si="21"/>
        <v>1.0433960455783708</v>
      </c>
      <c r="F110">
        <f t="shared" si="22"/>
        <v>3.0333489288202058E-2</v>
      </c>
      <c r="G110">
        <f t="shared" si="23"/>
        <v>-0.97373610860295889</v>
      </c>
      <c r="H110" t="str">
        <f t="shared" si="25"/>
        <v/>
      </c>
      <c r="I110" t="str">
        <f t="shared" si="18"/>
        <v/>
      </c>
      <c r="J110" t="str">
        <f t="shared" si="26"/>
        <v/>
      </c>
      <c r="K110">
        <f t="shared" si="28"/>
        <v>0</v>
      </c>
      <c r="L110">
        <f t="shared" si="29"/>
        <v>0</v>
      </c>
      <c r="M110">
        <f t="shared" si="30"/>
        <v>0</v>
      </c>
      <c r="N110">
        <f t="shared" si="31"/>
        <v>0</v>
      </c>
      <c r="O110">
        <f t="shared" si="32"/>
        <v>0</v>
      </c>
      <c r="P110">
        <f t="shared" si="33"/>
        <v>0</v>
      </c>
      <c r="Q110">
        <f t="shared" si="27"/>
        <v>0</v>
      </c>
      <c r="R110">
        <f t="shared" si="34"/>
        <v>0</v>
      </c>
      <c r="S110">
        <f>IF(ABS(R110)&gt;0,R110*(B110-A110),0)</f>
        <v>0</v>
      </c>
      <c r="T110">
        <f>SUM($S$3:S110)</f>
        <v>54.4638759999998</v>
      </c>
      <c r="U110">
        <f>IF(J110="close",T110,0)</f>
        <v>0</v>
      </c>
      <c r="V110">
        <f t="shared" si="35"/>
        <v>54.4638759999998</v>
      </c>
      <c r="W110" s="3">
        <f t="shared" si="19"/>
        <v>0</v>
      </c>
      <c r="X110">
        <f t="shared" si="36"/>
        <v>0</v>
      </c>
    </row>
    <row r="111" spans="1:24">
      <c r="A111">
        <v>103.778859</v>
      </c>
      <c r="B111">
        <v>102.1346887</v>
      </c>
      <c r="C111">
        <f t="shared" si="20"/>
        <v>0.98415698230021975</v>
      </c>
      <c r="D111">
        <f t="shared" si="24"/>
        <v>1.010306031363337</v>
      </c>
      <c r="E111">
        <f t="shared" si="21"/>
        <v>1.0388325034887571</v>
      </c>
      <c r="F111">
        <f t="shared" si="22"/>
        <v>2.9009832926548653E-2</v>
      </c>
      <c r="G111">
        <f t="shared" si="23"/>
        <v>-0.90138571736435735</v>
      </c>
      <c r="H111" t="str">
        <f t="shared" si="25"/>
        <v/>
      </c>
      <c r="I111" t="str">
        <f t="shared" si="18"/>
        <v/>
      </c>
      <c r="J111" t="str">
        <f t="shared" si="26"/>
        <v/>
      </c>
      <c r="K111">
        <f t="shared" si="28"/>
        <v>0</v>
      </c>
      <c r="L111">
        <f t="shared" si="29"/>
        <v>0</v>
      </c>
      <c r="M111">
        <f t="shared" si="30"/>
        <v>0</v>
      </c>
      <c r="N111">
        <f t="shared" si="31"/>
        <v>0</v>
      </c>
      <c r="O111">
        <f t="shared" si="32"/>
        <v>0</v>
      </c>
      <c r="P111">
        <f t="shared" si="33"/>
        <v>0</v>
      </c>
      <c r="Q111">
        <f t="shared" si="27"/>
        <v>0</v>
      </c>
      <c r="R111">
        <f t="shared" si="34"/>
        <v>0</v>
      </c>
      <c r="S111">
        <f>IF(ABS(R111)&gt;0,R111*(B111-A111),0)</f>
        <v>0</v>
      </c>
      <c r="T111">
        <f>SUM($S$3:S111)</f>
        <v>54.4638759999998</v>
      </c>
      <c r="U111">
        <f>IF(J111="close",T111,0)</f>
        <v>0</v>
      </c>
      <c r="V111">
        <f t="shared" si="35"/>
        <v>54.4638759999998</v>
      </c>
      <c r="W111" s="3">
        <f t="shared" si="19"/>
        <v>0</v>
      </c>
      <c r="X111">
        <f t="shared" si="36"/>
        <v>0</v>
      </c>
    </row>
    <row r="112" spans="1:24">
      <c r="A112">
        <v>102.47019709999999</v>
      </c>
      <c r="B112">
        <v>104.1661703</v>
      </c>
      <c r="C112">
        <f t="shared" si="20"/>
        <v>1.0165508923374562</v>
      </c>
      <c r="D112">
        <f t="shared" si="24"/>
        <v>1.0112667792055092</v>
      </c>
      <c r="E112">
        <f t="shared" si="21"/>
        <v>1.0349121078010342</v>
      </c>
      <c r="F112">
        <f t="shared" si="22"/>
        <v>2.8704075724410041E-2</v>
      </c>
      <c r="G112">
        <f t="shared" si="23"/>
        <v>0.1840892973764475</v>
      </c>
      <c r="H112" t="str">
        <f t="shared" si="25"/>
        <v/>
      </c>
      <c r="I112" t="str">
        <f t="shared" si="18"/>
        <v/>
      </c>
      <c r="J112" t="str">
        <f t="shared" si="26"/>
        <v/>
      </c>
      <c r="K112">
        <f t="shared" si="28"/>
        <v>0</v>
      </c>
      <c r="L112">
        <f t="shared" si="29"/>
        <v>0</v>
      </c>
      <c r="M112">
        <f t="shared" si="30"/>
        <v>0</v>
      </c>
      <c r="N112">
        <f t="shared" si="31"/>
        <v>0</v>
      </c>
      <c r="O112">
        <f t="shared" si="32"/>
        <v>0</v>
      </c>
      <c r="P112">
        <f t="shared" si="33"/>
        <v>0</v>
      </c>
      <c r="Q112">
        <f t="shared" si="27"/>
        <v>0</v>
      </c>
      <c r="R112">
        <f t="shared" si="34"/>
        <v>0</v>
      </c>
      <c r="S112">
        <f>IF(ABS(R112)&gt;0,R112*(B112-A112),0)</f>
        <v>0</v>
      </c>
      <c r="T112">
        <f>SUM($S$3:S112)</f>
        <v>54.4638759999998</v>
      </c>
      <c r="U112">
        <f>IF(J112="close",T112,0)</f>
        <v>0</v>
      </c>
      <c r="V112">
        <f t="shared" si="35"/>
        <v>54.4638759999998</v>
      </c>
      <c r="W112" s="3">
        <f t="shared" si="19"/>
        <v>0</v>
      </c>
      <c r="X112">
        <f t="shared" si="36"/>
        <v>0</v>
      </c>
    </row>
    <row r="113" spans="1:24">
      <c r="A113">
        <v>102.6646173</v>
      </c>
      <c r="B113">
        <v>102.8925931</v>
      </c>
      <c r="C113">
        <f t="shared" si="20"/>
        <v>1.0022205878324546</v>
      </c>
      <c r="D113">
        <f t="shared" si="24"/>
        <v>1.0098750574558084</v>
      </c>
      <c r="E113">
        <f t="shared" si="21"/>
        <v>1.0320522758860911</v>
      </c>
      <c r="F113">
        <f t="shared" si="22"/>
        <v>2.6208177912779726E-2</v>
      </c>
      <c r="G113">
        <f t="shared" si="23"/>
        <v>-0.29206416595719575</v>
      </c>
      <c r="H113" t="str">
        <f t="shared" si="25"/>
        <v/>
      </c>
      <c r="I113" t="str">
        <f t="shared" si="18"/>
        <v/>
      </c>
      <c r="J113" t="str">
        <f t="shared" si="26"/>
        <v/>
      </c>
      <c r="K113">
        <f t="shared" si="28"/>
        <v>0</v>
      </c>
      <c r="L113">
        <f t="shared" si="29"/>
        <v>0</v>
      </c>
      <c r="M113">
        <f t="shared" si="30"/>
        <v>0</v>
      </c>
      <c r="N113">
        <f t="shared" si="31"/>
        <v>0</v>
      </c>
      <c r="O113">
        <f t="shared" si="32"/>
        <v>0</v>
      </c>
      <c r="P113">
        <f t="shared" si="33"/>
        <v>0</v>
      </c>
      <c r="Q113">
        <f t="shared" si="27"/>
        <v>0</v>
      </c>
      <c r="R113">
        <f t="shared" si="34"/>
        <v>0</v>
      </c>
      <c r="S113">
        <f>IF(ABS(R113)&gt;0,R113*(B113-A113),0)</f>
        <v>0</v>
      </c>
      <c r="T113">
        <f>SUM($S$3:S113)</f>
        <v>54.4638759999998</v>
      </c>
      <c r="U113">
        <f>IF(J113="close",T113,0)</f>
        <v>0</v>
      </c>
      <c r="V113">
        <f t="shared" si="35"/>
        <v>54.4638759999998</v>
      </c>
      <c r="W113" s="3">
        <f t="shared" si="19"/>
        <v>0</v>
      </c>
      <c r="X113">
        <f t="shared" si="36"/>
        <v>0</v>
      </c>
    </row>
    <row r="114" spans="1:24">
      <c r="A114">
        <v>102.4804707</v>
      </c>
      <c r="B114">
        <v>104.5877445</v>
      </c>
      <c r="C114">
        <f t="shared" si="20"/>
        <v>1.0205626865841475</v>
      </c>
      <c r="D114">
        <f t="shared" si="24"/>
        <v>1.0115193080909375</v>
      </c>
      <c r="E114">
        <f t="shared" si="21"/>
        <v>1.0292981100089185</v>
      </c>
      <c r="F114">
        <f t="shared" si="22"/>
        <v>2.5082916117567258E-2</v>
      </c>
      <c r="G114">
        <f t="shared" si="23"/>
        <v>0.36053935877401155</v>
      </c>
      <c r="H114" t="str">
        <f t="shared" si="25"/>
        <v/>
      </c>
      <c r="I114" t="str">
        <f t="shared" si="18"/>
        <v/>
      </c>
      <c r="J114" t="str">
        <f t="shared" si="26"/>
        <v/>
      </c>
      <c r="K114">
        <f t="shared" si="28"/>
        <v>0</v>
      </c>
      <c r="L114">
        <f t="shared" si="29"/>
        <v>0</v>
      </c>
      <c r="M114">
        <f t="shared" si="30"/>
        <v>0</v>
      </c>
      <c r="N114">
        <f t="shared" si="31"/>
        <v>0</v>
      </c>
      <c r="O114">
        <f t="shared" si="32"/>
        <v>0</v>
      </c>
      <c r="P114">
        <f t="shared" si="33"/>
        <v>0</v>
      </c>
      <c r="Q114">
        <f t="shared" si="27"/>
        <v>0</v>
      </c>
      <c r="R114">
        <f t="shared" si="34"/>
        <v>0</v>
      </c>
      <c r="S114">
        <f>IF(ABS(R114)&gt;0,R114*(B114-A114),0)</f>
        <v>0</v>
      </c>
      <c r="T114">
        <f>SUM($S$3:S114)</f>
        <v>54.4638759999998</v>
      </c>
      <c r="U114">
        <f>IF(J114="close",T114,0)</f>
        <v>0</v>
      </c>
      <c r="V114">
        <f t="shared" si="35"/>
        <v>54.4638759999998</v>
      </c>
      <c r="W114" s="3">
        <f t="shared" si="19"/>
        <v>0</v>
      </c>
      <c r="X114">
        <f t="shared" si="36"/>
        <v>0</v>
      </c>
    </row>
    <row r="115" spans="1:24">
      <c r="A115">
        <v>103.047483</v>
      </c>
      <c r="B115">
        <v>105.279314</v>
      </c>
      <c r="C115">
        <f t="shared" si="20"/>
        <v>1.0216582776699166</v>
      </c>
      <c r="D115">
        <f t="shared" si="24"/>
        <v>1.0130791495646265</v>
      </c>
      <c r="E115">
        <f t="shared" si="21"/>
        <v>1.0273802424336351</v>
      </c>
      <c r="F115">
        <f t="shared" si="22"/>
        <v>2.3521936604294275E-2</v>
      </c>
      <c r="G115">
        <f t="shared" si="23"/>
        <v>0.36472881674733365</v>
      </c>
      <c r="H115" t="str">
        <f t="shared" si="25"/>
        <v/>
      </c>
      <c r="I115" t="str">
        <f t="shared" si="18"/>
        <v/>
      </c>
      <c r="J115" t="str">
        <f t="shared" si="26"/>
        <v/>
      </c>
      <c r="K115">
        <f t="shared" si="28"/>
        <v>0</v>
      </c>
      <c r="L115">
        <f t="shared" si="29"/>
        <v>0</v>
      </c>
      <c r="M115">
        <f t="shared" si="30"/>
        <v>0</v>
      </c>
      <c r="N115">
        <f t="shared" si="31"/>
        <v>0</v>
      </c>
      <c r="O115">
        <f t="shared" si="32"/>
        <v>0</v>
      </c>
      <c r="P115">
        <f t="shared" si="33"/>
        <v>0</v>
      </c>
      <c r="Q115">
        <f t="shared" si="27"/>
        <v>0</v>
      </c>
      <c r="R115">
        <f t="shared" si="34"/>
        <v>0</v>
      </c>
      <c r="S115">
        <f>IF(ABS(R115)&gt;0,R115*(B115-A115),0)</f>
        <v>0</v>
      </c>
      <c r="T115">
        <f>SUM($S$3:S115)</f>
        <v>54.4638759999998</v>
      </c>
      <c r="U115">
        <f>IF(J115="close",T115,0)</f>
        <v>0</v>
      </c>
      <c r="V115">
        <f t="shared" si="35"/>
        <v>54.4638759999998</v>
      </c>
      <c r="W115" s="3">
        <f t="shared" si="19"/>
        <v>0</v>
      </c>
      <c r="X115">
        <f t="shared" si="36"/>
        <v>0</v>
      </c>
    </row>
    <row r="116" spans="1:24">
      <c r="A116">
        <v>101.0866163</v>
      </c>
      <c r="B116">
        <v>103.6835521</v>
      </c>
      <c r="C116">
        <f t="shared" si="20"/>
        <v>1.0256902040552325</v>
      </c>
      <c r="D116">
        <f t="shared" si="24"/>
        <v>1.0150193117939506</v>
      </c>
      <c r="E116">
        <f t="shared" si="21"/>
        <v>1.0259410237674711</v>
      </c>
      <c r="F116">
        <f t="shared" si="22"/>
        <v>2.2540361264079996E-2</v>
      </c>
      <c r="G116">
        <f t="shared" si="23"/>
        <v>0.47341265458273346</v>
      </c>
      <c r="H116" t="str">
        <f t="shared" si="25"/>
        <v/>
      </c>
      <c r="I116" t="str">
        <f t="shared" si="18"/>
        <v/>
      </c>
      <c r="J116" t="str">
        <f t="shared" si="26"/>
        <v/>
      </c>
      <c r="K116">
        <f t="shared" si="28"/>
        <v>0</v>
      </c>
      <c r="L116">
        <f t="shared" si="29"/>
        <v>0</v>
      </c>
      <c r="M116">
        <f t="shared" si="30"/>
        <v>0</v>
      </c>
      <c r="N116">
        <f t="shared" si="31"/>
        <v>0</v>
      </c>
      <c r="O116">
        <f t="shared" si="32"/>
        <v>0</v>
      </c>
      <c r="P116">
        <f t="shared" si="33"/>
        <v>0</v>
      </c>
      <c r="Q116">
        <f t="shared" si="27"/>
        <v>0</v>
      </c>
      <c r="R116">
        <f t="shared" si="34"/>
        <v>0</v>
      </c>
      <c r="S116">
        <f>IF(ABS(R116)&gt;0,R116*(B116-A116),0)</f>
        <v>0</v>
      </c>
      <c r="T116">
        <f>SUM($S$3:S116)</f>
        <v>54.4638759999998</v>
      </c>
      <c r="U116">
        <f>IF(J116="close",T116,0)</f>
        <v>0</v>
      </c>
      <c r="V116">
        <f t="shared" si="35"/>
        <v>54.4638759999998</v>
      </c>
      <c r="W116" s="3">
        <f t="shared" si="19"/>
        <v>0</v>
      </c>
      <c r="X116">
        <f t="shared" si="36"/>
        <v>0</v>
      </c>
    </row>
    <row r="117" spans="1:24">
      <c r="A117">
        <v>103.4947272</v>
      </c>
      <c r="B117">
        <v>104.41034209999999</v>
      </c>
      <c r="C117">
        <f t="shared" si="20"/>
        <v>1.0088469714812678</v>
      </c>
      <c r="D117">
        <f t="shared" si="24"/>
        <v>1.0140697209766147</v>
      </c>
      <c r="E117">
        <f t="shared" si="21"/>
        <v>1.0236784651308592</v>
      </c>
      <c r="F117">
        <f t="shared" si="22"/>
        <v>1.8849152917955827E-2</v>
      </c>
      <c r="G117">
        <f t="shared" si="23"/>
        <v>-0.27708139023965006</v>
      </c>
      <c r="H117" t="str">
        <f t="shared" si="25"/>
        <v/>
      </c>
      <c r="I117" t="str">
        <f t="shared" si="18"/>
        <v/>
      </c>
      <c r="J117" t="str">
        <f t="shared" si="26"/>
        <v/>
      </c>
      <c r="K117">
        <f t="shared" si="28"/>
        <v>0</v>
      </c>
      <c r="L117">
        <f t="shared" si="29"/>
        <v>0</v>
      </c>
      <c r="M117">
        <f t="shared" si="30"/>
        <v>0</v>
      </c>
      <c r="N117">
        <f t="shared" si="31"/>
        <v>0</v>
      </c>
      <c r="O117">
        <f t="shared" si="32"/>
        <v>0</v>
      </c>
      <c r="P117">
        <f t="shared" si="33"/>
        <v>0</v>
      </c>
      <c r="Q117">
        <f t="shared" si="27"/>
        <v>0</v>
      </c>
      <c r="R117">
        <f t="shared" si="34"/>
        <v>0</v>
      </c>
      <c r="S117">
        <f>IF(ABS(R117)&gt;0,R117*(B117-A117),0)</f>
        <v>0</v>
      </c>
      <c r="T117">
        <f>SUM($S$3:S117)</f>
        <v>54.4638759999998</v>
      </c>
      <c r="U117">
        <f>IF(J117="close",T117,0)</f>
        <v>0</v>
      </c>
      <c r="V117">
        <f t="shared" si="35"/>
        <v>54.4638759999998</v>
      </c>
      <c r="W117" s="3">
        <f t="shared" si="19"/>
        <v>0</v>
      </c>
      <c r="X117">
        <f t="shared" si="36"/>
        <v>0</v>
      </c>
    </row>
    <row r="118" spans="1:24">
      <c r="A118">
        <v>103.8755967</v>
      </c>
      <c r="B118">
        <v>103.3632212</v>
      </c>
      <c r="C118">
        <f t="shared" si="20"/>
        <v>0.99506741220962824</v>
      </c>
      <c r="D118">
        <f t="shared" si="24"/>
        <v>1.0111462888586169</v>
      </c>
      <c r="E118">
        <f t="shared" si="21"/>
        <v>1.0214838522576102</v>
      </c>
      <c r="F118">
        <f t="shared" si="22"/>
        <v>1.6671948609541336E-2</v>
      </c>
      <c r="G118">
        <f t="shared" si="23"/>
        <v>-0.96442695605399953</v>
      </c>
      <c r="H118" t="str">
        <f t="shared" si="25"/>
        <v/>
      </c>
      <c r="I118" t="str">
        <f t="shared" si="18"/>
        <v/>
      </c>
      <c r="J118" t="str">
        <f t="shared" si="26"/>
        <v/>
      </c>
      <c r="K118">
        <f t="shared" si="28"/>
        <v>0</v>
      </c>
      <c r="L118">
        <f t="shared" si="29"/>
        <v>0</v>
      </c>
      <c r="M118">
        <f t="shared" si="30"/>
        <v>0</v>
      </c>
      <c r="N118">
        <f t="shared" si="31"/>
        <v>0</v>
      </c>
      <c r="O118">
        <f t="shared" si="32"/>
        <v>0</v>
      </c>
      <c r="P118">
        <f t="shared" si="33"/>
        <v>0</v>
      </c>
      <c r="Q118">
        <f t="shared" si="27"/>
        <v>0</v>
      </c>
      <c r="R118">
        <f t="shared" si="34"/>
        <v>0</v>
      </c>
      <c r="S118">
        <f>IF(ABS(R118)&gt;0,R118*(B118-A118),0)</f>
        <v>0</v>
      </c>
      <c r="T118">
        <f>SUM($S$3:S118)</f>
        <v>54.4638759999998</v>
      </c>
      <c r="U118">
        <f>IF(J118="close",T118,0)</f>
        <v>0</v>
      </c>
      <c r="V118">
        <f t="shared" si="35"/>
        <v>54.4638759999998</v>
      </c>
      <c r="W118" s="3">
        <f t="shared" si="19"/>
        <v>0</v>
      </c>
      <c r="X118">
        <f t="shared" si="36"/>
        <v>0</v>
      </c>
    </row>
    <row r="119" spans="1:24">
      <c r="A119">
        <v>106.020205</v>
      </c>
      <c r="B119">
        <v>105.7180456</v>
      </c>
      <c r="C119">
        <f t="shared" si="20"/>
        <v>0.9971499828735475</v>
      </c>
      <c r="D119">
        <f t="shared" si="24"/>
        <v>1.00899301101476</v>
      </c>
      <c r="E119">
        <f t="shared" si="21"/>
        <v>1.019723307595658</v>
      </c>
      <c r="F119">
        <f t="shared" si="22"/>
        <v>1.6768970845861954E-2</v>
      </c>
      <c r="G119">
        <f t="shared" si="23"/>
        <v>-0.70624656993395629</v>
      </c>
      <c r="H119" t="str">
        <f t="shared" si="25"/>
        <v/>
      </c>
      <c r="I119" t="str">
        <f t="shared" si="18"/>
        <v/>
      </c>
      <c r="J119" t="str">
        <f t="shared" si="26"/>
        <v/>
      </c>
      <c r="K119">
        <f t="shared" si="28"/>
        <v>0</v>
      </c>
      <c r="L119">
        <f t="shared" si="29"/>
        <v>0</v>
      </c>
      <c r="M119">
        <f t="shared" si="30"/>
        <v>0</v>
      </c>
      <c r="N119">
        <f t="shared" si="31"/>
        <v>0</v>
      </c>
      <c r="O119">
        <f t="shared" si="32"/>
        <v>0</v>
      </c>
      <c r="P119">
        <f t="shared" si="33"/>
        <v>0</v>
      </c>
      <c r="Q119">
        <f t="shared" si="27"/>
        <v>0</v>
      </c>
      <c r="R119">
        <f t="shared" si="34"/>
        <v>0</v>
      </c>
      <c r="S119">
        <f>IF(ABS(R119)&gt;0,R119*(B119-A119),0)</f>
        <v>0</v>
      </c>
      <c r="T119">
        <f>SUM($S$3:S119)</f>
        <v>54.4638759999998</v>
      </c>
      <c r="U119">
        <f>IF(J119="close",T119,0)</f>
        <v>0</v>
      </c>
      <c r="V119">
        <f t="shared" si="35"/>
        <v>54.4638759999998</v>
      </c>
      <c r="W119" s="3">
        <f t="shared" si="19"/>
        <v>0</v>
      </c>
      <c r="X119">
        <f t="shared" si="36"/>
        <v>0</v>
      </c>
    </row>
    <row r="120" spans="1:24">
      <c r="A120">
        <v>106.9812704</v>
      </c>
      <c r="B120">
        <v>104.0874134</v>
      </c>
      <c r="C120">
        <f t="shared" si="20"/>
        <v>0.97294987254142762</v>
      </c>
      <c r="D120">
        <f t="shared" si="24"/>
        <v>1.0034479127880935</v>
      </c>
      <c r="E120">
        <f t="shared" si="21"/>
        <v>1.0181506380441796</v>
      </c>
      <c r="F120">
        <f t="shared" si="22"/>
        <v>1.6746549190757968E-2</v>
      </c>
      <c r="G120">
        <f t="shared" si="23"/>
        <v>-1.8211537134765099</v>
      </c>
      <c r="H120" t="str">
        <f t="shared" si="25"/>
        <v/>
      </c>
      <c r="I120" t="str">
        <f t="shared" ref="I120:I183" si="37">IF(AND(OR(H119="sellY",H119="buyY",J119="sellhold",J119="buyhold"),W119&lt;-0.5),"close",IF(AND(OR(H119="sellY",J119="sellhold"),G120&gt;0.5),"sellhold",IF(AND(OR(H119="sellY",J119="sellhold"),G120&lt;0.5,H120&lt;&gt;"buyY"),"close",IF(AND(OR(H119="sellY",J119="sellhold"),G120&lt;0.5,H120="buyY"),"close&amp;buy",IF(AND(OR(H119="buyY",J119="buyhold"),G120&lt;-0.5),"buyhold",IF(AND(OR(H119="buyY",J119="buyhold"),G120&gt;-0.5,H120&lt;&gt;"sellY"),"close",IF(AND(OR(H119="buyY",J119="buyhold"),G120&gt;-0.5,H120="sellY"),"close&amp;sell","")))))))</f>
        <v/>
      </c>
      <c r="J120" t="str">
        <f t="shared" si="26"/>
        <v/>
      </c>
      <c r="K120">
        <f t="shared" si="28"/>
        <v>0</v>
      </c>
      <c r="L120">
        <f t="shared" si="29"/>
        <v>0</v>
      </c>
      <c r="M120">
        <f t="shared" si="30"/>
        <v>0</v>
      </c>
      <c r="N120">
        <f t="shared" si="31"/>
        <v>0</v>
      </c>
      <c r="O120">
        <f t="shared" si="32"/>
        <v>0</v>
      </c>
      <c r="P120">
        <f t="shared" si="33"/>
        <v>0</v>
      </c>
      <c r="Q120">
        <f t="shared" si="27"/>
        <v>0</v>
      </c>
      <c r="R120">
        <f t="shared" si="34"/>
        <v>0</v>
      </c>
      <c r="S120">
        <f>IF(ABS(R120)&gt;0,R120*(B120-A120),0)</f>
        <v>0</v>
      </c>
      <c r="T120">
        <f>SUM($S$3:S120)</f>
        <v>54.4638759999998</v>
      </c>
      <c r="U120">
        <f>IF(J120="close",T120,0)</f>
        <v>0</v>
      </c>
      <c r="V120">
        <f t="shared" si="35"/>
        <v>54.4638759999998</v>
      </c>
      <c r="W120" s="3">
        <f t="shared" ref="W120:W183" si="38">(V120-V119)/V119</f>
        <v>0</v>
      </c>
      <c r="X120">
        <f t="shared" si="36"/>
        <v>0</v>
      </c>
    </row>
    <row r="121" spans="1:24">
      <c r="A121">
        <v>107.838446</v>
      </c>
      <c r="B121">
        <v>105.80752149999999</v>
      </c>
      <c r="C121">
        <f t="shared" si="20"/>
        <v>0.98116697174957423</v>
      </c>
      <c r="D121">
        <f t="shared" si="24"/>
        <v>1.0000200757052444</v>
      </c>
      <c r="E121">
        <f t="shared" si="21"/>
        <v>1.016663607560184</v>
      </c>
      <c r="F121">
        <f t="shared" si="22"/>
        <v>1.879771363925304E-2</v>
      </c>
      <c r="G121">
        <f t="shared" si="23"/>
        <v>-1.0029466517833046</v>
      </c>
      <c r="H121" t="str">
        <f t="shared" si="25"/>
        <v/>
      </c>
      <c r="I121" t="str">
        <f t="shared" si="37"/>
        <v/>
      </c>
      <c r="J121" t="str">
        <f t="shared" si="26"/>
        <v/>
      </c>
      <c r="K121">
        <f t="shared" si="28"/>
        <v>0</v>
      </c>
      <c r="L121">
        <f t="shared" si="29"/>
        <v>0</v>
      </c>
      <c r="M121">
        <f t="shared" si="30"/>
        <v>0</v>
      </c>
      <c r="N121">
        <f t="shared" si="31"/>
        <v>0</v>
      </c>
      <c r="O121">
        <f t="shared" si="32"/>
        <v>0</v>
      </c>
      <c r="P121">
        <f t="shared" si="33"/>
        <v>0</v>
      </c>
      <c r="Q121">
        <f t="shared" si="27"/>
        <v>0</v>
      </c>
      <c r="R121">
        <f t="shared" si="34"/>
        <v>0</v>
      </c>
      <c r="S121">
        <f>IF(ABS(R121)&gt;0,R121*(B121-A121),0)</f>
        <v>0</v>
      </c>
      <c r="T121">
        <f>SUM($S$3:S121)</f>
        <v>54.4638759999998</v>
      </c>
      <c r="U121">
        <f>IF(J121="close",T121,0)</f>
        <v>0</v>
      </c>
      <c r="V121">
        <f t="shared" si="35"/>
        <v>54.4638759999998</v>
      </c>
      <c r="W121" s="3">
        <f t="shared" si="38"/>
        <v>0</v>
      </c>
      <c r="X121">
        <f t="shared" si="36"/>
        <v>0</v>
      </c>
    </row>
    <row r="122" spans="1:24">
      <c r="A122">
        <v>107.8473043</v>
      </c>
      <c r="B122">
        <v>106.1143028</v>
      </c>
      <c r="C122">
        <f t="shared" si="20"/>
        <v>0.98393097063252233</v>
      </c>
      <c r="D122">
        <f t="shared" si="24"/>
        <v>0.9975448287709795</v>
      </c>
      <c r="E122">
        <f t="shared" si="21"/>
        <v>1.0150530160139002</v>
      </c>
      <c r="F122">
        <f t="shared" si="22"/>
        <v>1.9847361453750441E-2</v>
      </c>
      <c r="G122">
        <f t="shared" si="23"/>
        <v>-0.6859278584803844</v>
      </c>
      <c r="H122" t="str">
        <f t="shared" si="25"/>
        <v/>
      </c>
      <c r="I122" t="str">
        <f t="shared" si="37"/>
        <v/>
      </c>
      <c r="J122" t="str">
        <f t="shared" si="26"/>
        <v/>
      </c>
      <c r="K122">
        <f t="shared" si="28"/>
        <v>0</v>
      </c>
      <c r="L122">
        <f t="shared" si="29"/>
        <v>0</v>
      </c>
      <c r="M122">
        <f t="shared" si="30"/>
        <v>0</v>
      </c>
      <c r="N122">
        <f t="shared" si="31"/>
        <v>0</v>
      </c>
      <c r="O122">
        <f t="shared" si="32"/>
        <v>0</v>
      </c>
      <c r="P122">
        <f t="shared" si="33"/>
        <v>0</v>
      </c>
      <c r="Q122">
        <f t="shared" si="27"/>
        <v>0</v>
      </c>
      <c r="R122">
        <f t="shared" si="34"/>
        <v>0</v>
      </c>
      <c r="S122">
        <f>IF(ABS(R122)&gt;0,R122*(B122-A122),0)</f>
        <v>0</v>
      </c>
      <c r="T122">
        <f>SUM($S$3:S122)</f>
        <v>54.4638759999998</v>
      </c>
      <c r="U122">
        <f>IF(J122="close",T122,0)</f>
        <v>0</v>
      </c>
      <c r="V122">
        <f t="shared" si="35"/>
        <v>54.4638759999998</v>
      </c>
      <c r="W122" s="3">
        <f t="shared" si="38"/>
        <v>0</v>
      </c>
      <c r="X122">
        <f t="shared" si="36"/>
        <v>0</v>
      </c>
    </row>
    <row r="123" spans="1:24">
      <c r="A123">
        <v>109.52947</v>
      </c>
      <c r="B123">
        <v>107.69145779999999</v>
      </c>
      <c r="C123">
        <f t="shared" si="20"/>
        <v>0.98321901676325096</v>
      </c>
      <c r="D123">
        <f t="shared" si="24"/>
        <v>0.9953408576928674</v>
      </c>
      <c r="E123">
        <f t="shared" si="21"/>
        <v>1.0132547646289651</v>
      </c>
      <c r="F123">
        <f t="shared" si="22"/>
        <v>2.0316079315817415E-2</v>
      </c>
      <c r="G123">
        <f t="shared" si="23"/>
        <v>-0.59666241409969178</v>
      </c>
      <c r="H123" t="str">
        <f t="shared" si="25"/>
        <v/>
      </c>
      <c r="I123" t="str">
        <f t="shared" si="37"/>
        <v/>
      </c>
      <c r="J123" t="str">
        <f t="shared" si="26"/>
        <v/>
      </c>
      <c r="K123">
        <f t="shared" si="28"/>
        <v>0</v>
      </c>
      <c r="L123">
        <f t="shared" si="29"/>
        <v>0</v>
      </c>
      <c r="M123">
        <f t="shared" si="30"/>
        <v>0</v>
      </c>
      <c r="N123">
        <f t="shared" si="31"/>
        <v>0</v>
      </c>
      <c r="O123">
        <f t="shared" si="32"/>
        <v>0</v>
      </c>
      <c r="P123">
        <f t="shared" si="33"/>
        <v>0</v>
      </c>
      <c r="Q123">
        <f t="shared" si="27"/>
        <v>0</v>
      </c>
      <c r="R123">
        <f t="shared" si="34"/>
        <v>0</v>
      </c>
      <c r="S123">
        <f>IF(ABS(R123)&gt;0,R123*(B123-A123),0)</f>
        <v>0</v>
      </c>
      <c r="T123">
        <f>SUM($S$3:S123)</f>
        <v>54.4638759999998</v>
      </c>
      <c r="U123">
        <f>IF(J123="close",T123,0)</f>
        <v>0</v>
      </c>
      <c r="V123">
        <f t="shared" si="35"/>
        <v>54.4638759999998</v>
      </c>
      <c r="W123" s="3">
        <f t="shared" si="38"/>
        <v>0</v>
      </c>
      <c r="X123">
        <f t="shared" si="36"/>
        <v>0</v>
      </c>
    </row>
    <row r="124" spans="1:24">
      <c r="A124">
        <v>107.7951709</v>
      </c>
      <c r="B124">
        <v>107.88998599999999</v>
      </c>
      <c r="C124">
        <f t="shared" si="20"/>
        <v>1.000879585784858</v>
      </c>
      <c r="D124">
        <f t="shared" si="24"/>
        <v>0.99619296970701976</v>
      </c>
      <c r="E124">
        <f t="shared" si="21"/>
        <v>1.0110731319563009</v>
      </c>
      <c r="F124">
        <f t="shared" si="22"/>
        <v>2.0137345292382546E-2</v>
      </c>
      <c r="G124">
        <f t="shared" si="23"/>
        <v>0.23273256776359186</v>
      </c>
      <c r="H124" t="str">
        <f t="shared" si="25"/>
        <v/>
      </c>
      <c r="I124" t="str">
        <f t="shared" si="37"/>
        <v/>
      </c>
      <c r="J124" t="str">
        <f t="shared" si="26"/>
        <v/>
      </c>
      <c r="K124">
        <f t="shared" si="28"/>
        <v>0</v>
      </c>
      <c r="L124">
        <f t="shared" si="29"/>
        <v>0</v>
      </c>
      <c r="M124">
        <f t="shared" si="30"/>
        <v>0</v>
      </c>
      <c r="N124">
        <f t="shared" si="31"/>
        <v>0</v>
      </c>
      <c r="O124">
        <f t="shared" si="32"/>
        <v>0</v>
      </c>
      <c r="P124">
        <f t="shared" si="33"/>
        <v>0</v>
      </c>
      <c r="Q124">
        <f t="shared" si="27"/>
        <v>0</v>
      </c>
      <c r="R124">
        <f t="shared" si="34"/>
        <v>0</v>
      </c>
      <c r="S124">
        <f>IF(ABS(R124)&gt;0,R124*(B124-A124),0)</f>
        <v>0</v>
      </c>
      <c r="T124">
        <f>SUM($S$3:S124)</f>
        <v>54.4638759999998</v>
      </c>
      <c r="U124">
        <f>IF(J124="close",T124,0)</f>
        <v>0</v>
      </c>
      <c r="V124">
        <f t="shared" si="35"/>
        <v>54.4638759999998</v>
      </c>
      <c r="W124" s="3">
        <f t="shared" si="38"/>
        <v>0</v>
      </c>
      <c r="X124">
        <f t="shared" si="36"/>
        <v>0</v>
      </c>
    </row>
    <row r="125" spans="1:24">
      <c r="A125">
        <v>106.02761340000001</v>
      </c>
      <c r="B125">
        <v>107.41535759999999</v>
      </c>
      <c r="C125">
        <f t="shared" si="20"/>
        <v>1.0130885168070753</v>
      </c>
      <c r="D125">
        <f t="shared" si="24"/>
        <v>0.99879228464548986</v>
      </c>
      <c r="E125">
        <f t="shared" si="21"/>
        <v>1.0095510377196084</v>
      </c>
      <c r="F125">
        <f t="shared" si="22"/>
        <v>1.9183803368126598E-2</v>
      </c>
      <c r="G125">
        <f t="shared" si="23"/>
        <v>0.74522407716805072</v>
      </c>
      <c r="H125" t="str">
        <f t="shared" si="25"/>
        <v/>
      </c>
      <c r="I125" t="str">
        <f t="shared" si="37"/>
        <v/>
      </c>
      <c r="J125" t="str">
        <f t="shared" si="26"/>
        <v/>
      </c>
      <c r="K125">
        <f t="shared" si="28"/>
        <v>0</v>
      </c>
      <c r="L125">
        <f t="shared" si="29"/>
        <v>0</v>
      </c>
      <c r="M125">
        <f t="shared" si="30"/>
        <v>0</v>
      </c>
      <c r="N125">
        <f t="shared" si="31"/>
        <v>0</v>
      </c>
      <c r="O125">
        <f t="shared" si="32"/>
        <v>0</v>
      </c>
      <c r="P125">
        <f t="shared" si="33"/>
        <v>0</v>
      </c>
      <c r="Q125">
        <f t="shared" si="27"/>
        <v>0</v>
      </c>
      <c r="R125">
        <f t="shared" si="34"/>
        <v>0</v>
      </c>
      <c r="S125">
        <f>IF(ABS(R125)&gt;0,R125*(B125-A125),0)</f>
        <v>0</v>
      </c>
      <c r="T125">
        <f>SUM($S$3:S125)</f>
        <v>54.4638759999998</v>
      </c>
      <c r="U125">
        <f>IF(J125="close",T125,0)</f>
        <v>0</v>
      </c>
      <c r="V125">
        <f t="shared" si="35"/>
        <v>54.4638759999998</v>
      </c>
      <c r="W125" s="3">
        <f t="shared" si="38"/>
        <v>0</v>
      </c>
      <c r="X125">
        <f t="shared" si="36"/>
        <v>0</v>
      </c>
    </row>
    <row r="126" spans="1:24">
      <c r="A126">
        <v>106.02491259999999</v>
      </c>
      <c r="B126">
        <v>106.6846073</v>
      </c>
      <c r="C126">
        <f t="shared" si="20"/>
        <v>1.0062220725659905</v>
      </c>
      <c r="D126">
        <f t="shared" si="24"/>
        <v>0.9999353289409515</v>
      </c>
      <c r="E126">
        <f t="shared" si="21"/>
        <v>1.0092335843284128</v>
      </c>
      <c r="F126">
        <f t="shared" si="22"/>
        <v>1.9043591928587997E-2</v>
      </c>
      <c r="G126">
        <f t="shared" si="23"/>
        <v>0.33012383633370262</v>
      </c>
      <c r="H126" t="str">
        <f t="shared" si="25"/>
        <v/>
      </c>
      <c r="I126" t="str">
        <f t="shared" si="37"/>
        <v/>
      </c>
      <c r="J126" t="str">
        <f t="shared" si="26"/>
        <v/>
      </c>
      <c r="K126">
        <f t="shared" si="28"/>
        <v>0</v>
      </c>
      <c r="L126">
        <f t="shared" si="29"/>
        <v>0</v>
      </c>
      <c r="M126">
        <f t="shared" si="30"/>
        <v>0</v>
      </c>
      <c r="N126">
        <f t="shared" si="31"/>
        <v>0</v>
      </c>
      <c r="O126">
        <f t="shared" si="32"/>
        <v>0</v>
      </c>
      <c r="P126">
        <f t="shared" si="33"/>
        <v>0</v>
      </c>
      <c r="Q126">
        <f t="shared" si="27"/>
        <v>0</v>
      </c>
      <c r="R126">
        <f t="shared" si="34"/>
        <v>0</v>
      </c>
      <c r="S126">
        <f>IF(ABS(R126)&gt;0,R126*(B126-A126),0)</f>
        <v>0</v>
      </c>
      <c r="T126">
        <f>SUM($S$3:S126)</f>
        <v>54.4638759999998</v>
      </c>
      <c r="U126">
        <f>IF(J126="close",T126,0)</f>
        <v>0</v>
      </c>
      <c r="V126">
        <f t="shared" si="35"/>
        <v>54.4638759999998</v>
      </c>
      <c r="W126" s="3">
        <f t="shared" si="38"/>
        <v>0</v>
      </c>
      <c r="X126">
        <f t="shared" si="36"/>
        <v>0</v>
      </c>
    </row>
    <row r="127" spans="1:24">
      <c r="A127">
        <v>106.3101731</v>
      </c>
      <c r="B127">
        <v>106.5731866</v>
      </c>
      <c r="C127">
        <f t="shared" si="20"/>
        <v>1.0024740200521789</v>
      </c>
      <c r="D127">
        <f t="shared" si="24"/>
        <v>1.0003258968042172</v>
      </c>
      <c r="E127">
        <f t="shared" si="21"/>
        <v>1.0086129906541264</v>
      </c>
      <c r="F127">
        <f t="shared" si="22"/>
        <v>1.8840171412568444E-2</v>
      </c>
      <c r="G127">
        <f t="shared" si="23"/>
        <v>0.11401824330157745</v>
      </c>
      <c r="H127" t="str">
        <f t="shared" si="25"/>
        <v/>
      </c>
      <c r="I127" t="str">
        <f t="shared" si="37"/>
        <v/>
      </c>
      <c r="J127" t="str">
        <f t="shared" si="26"/>
        <v/>
      </c>
      <c r="K127">
        <f t="shared" si="28"/>
        <v>0</v>
      </c>
      <c r="L127">
        <f t="shared" si="29"/>
        <v>0</v>
      </c>
      <c r="M127">
        <f t="shared" si="30"/>
        <v>0</v>
      </c>
      <c r="N127">
        <f t="shared" si="31"/>
        <v>0</v>
      </c>
      <c r="O127">
        <f t="shared" si="32"/>
        <v>0</v>
      </c>
      <c r="P127">
        <f t="shared" si="33"/>
        <v>0</v>
      </c>
      <c r="Q127">
        <f t="shared" si="27"/>
        <v>0</v>
      </c>
      <c r="R127">
        <f t="shared" si="34"/>
        <v>0</v>
      </c>
      <c r="S127">
        <f>IF(ABS(R127)&gt;0,R127*(B127-A127),0)</f>
        <v>0</v>
      </c>
      <c r="T127">
        <f>SUM($S$3:S127)</f>
        <v>54.4638759999998</v>
      </c>
      <c r="U127">
        <f>IF(J127="close",T127,0)</f>
        <v>0</v>
      </c>
      <c r="V127">
        <f t="shared" si="35"/>
        <v>54.4638759999998</v>
      </c>
      <c r="W127" s="3">
        <f t="shared" si="38"/>
        <v>0</v>
      </c>
      <c r="X127">
        <f t="shared" si="36"/>
        <v>0</v>
      </c>
    </row>
    <row r="128" spans="1:24">
      <c r="A128">
        <v>105.5917704</v>
      </c>
      <c r="B128">
        <v>107.6583643</v>
      </c>
      <c r="C128">
        <f t="shared" si="20"/>
        <v>1.0195715432383734</v>
      </c>
      <c r="D128">
        <f t="shared" si="24"/>
        <v>1.0032867654863951</v>
      </c>
      <c r="E128">
        <f t="shared" si="21"/>
        <v>1.0077907310467726</v>
      </c>
      <c r="F128">
        <f t="shared" si="22"/>
        <v>1.85765502442761E-2</v>
      </c>
      <c r="G128">
        <f t="shared" si="23"/>
        <v>0.87663088882695472</v>
      </c>
      <c r="H128" t="str">
        <f t="shared" si="25"/>
        <v/>
      </c>
      <c r="I128" t="str">
        <f t="shared" si="37"/>
        <v/>
      </c>
      <c r="J128" t="str">
        <f t="shared" si="26"/>
        <v/>
      </c>
      <c r="K128">
        <f t="shared" si="28"/>
        <v>0</v>
      </c>
      <c r="L128">
        <f t="shared" si="29"/>
        <v>0</v>
      </c>
      <c r="M128">
        <f t="shared" si="30"/>
        <v>0</v>
      </c>
      <c r="N128">
        <f t="shared" si="31"/>
        <v>0</v>
      </c>
      <c r="O128">
        <f t="shared" si="32"/>
        <v>0</v>
      </c>
      <c r="P128">
        <f t="shared" si="33"/>
        <v>0</v>
      </c>
      <c r="Q128">
        <f t="shared" si="27"/>
        <v>0</v>
      </c>
      <c r="R128">
        <f t="shared" si="34"/>
        <v>0</v>
      </c>
      <c r="S128">
        <f>IF(ABS(R128)&gt;0,R128*(B128-A128),0)</f>
        <v>0</v>
      </c>
      <c r="T128">
        <f>SUM($S$3:S128)</f>
        <v>54.4638759999998</v>
      </c>
      <c r="U128">
        <f>IF(J128="close",T128,0)</f>
        <v>0</v>
      </c>
      <c r="V128">
        <f t="shared" si="35"/>
        <v>54.4638759999998</v>
      </c>
      <c r="W128" s="3">
        <f t="shared" si="38"/>
        <v>0</v>
      </c>
      <c r="X128">
        <f t="shared" si="36"/>
        <v>0</v>
      </c>
    </row>
    <row r="129" spans="1:24">
      <c r="A129">
        <v>107.90074660000001</v>
      </c>
      <c r="B129">
        <v>108.59749290000001</v>
      </c>
      <c r="C129">
        <f t="shared" si="20"/>
        <v>1.0064572889618912</v>
      </c>
      <c r="D129">
        <f t="shared" si="24"/>
        <v>1.0037745383287791</v>
      </c>
      <c r="E129">
        <f t="shared" si="21"/>
        <v>1.0073201481841367</v>
      </c>
      <c r="F129">
        <f t="shared" si="22"/>
        <v>1.8081206165661983E-2</v>
      </c>
      <c r="G129">
        <f t="shared" si="23"/>
        <v>0.1483723269638392</v>
      </c>
      <c r="H129" t="str">
        <f t="shared" si="25"/>
        <v/>
      </c>
      <c r="I129" t="str">
        <f t="shared" si="37"/>
        <v/>
      </c>
      <c r="J129" t="str">
        <f t="shared" si="26"/>
        <v/>
      </c>
      <c r="K129">
        <f t="shared" si="28"/>
        <v>0</v>
      </c>
      <c r="L129">
        <f t="shared" si="29"/>
        <v>0</v>
      </c>
      <c r="M129">
        <f t="shared" si="30"/>
        <v>0</v>
      </c>
      <c r="N129">
        <f t="shared" si="31"/>
        <v>0</v>
      </c>
      <c r="O129">
        <f t="shared" si="32"/>
        <v>0</v>
      </c>
      <c r="P129">
        <f t="shared" si="33"/>
        <v>0</v>
      </c>
      <c r="Q129">
        <f t="shared" si="27"/>
        <v>0</v>
      </c>
      <c r="R129">
        <f t="shared" si="34"/>
        <v>0</v>
      </c>
      <c r="S129">
        <f>IF(ABS(R129)&gt;0,R129*(B129-A129),0)</f>
        <v>0</v>
      </c>
      <c r="T129">
        <f>SUM($S$3:S129)</f>
        <v>54.4638759999998</v>
      </c>
      <c r="U129">
        <f>IF(J129="close",T129,0)</f>
        <v>0</v>
      </c>
      <c r="V129">
        <f t="shared" si="35"/>
        <v>54.4638759999998</v>
      </c>
      <c r="W129" s="3">
        <f t="shared" si="38"/>
        <v>0</v>
      </c>
      <c r="X129">
        <f t="shared" si="36"/>
        <v>0</v>
      </c>
    </row>
    <row r="130" spans="1:24">
      <c r="A130">
        <v>105.8631721</v>
      </c>
      <c r="B130">
        <v>107.798624</v>
      </c>
      <c r="C130">
        <f t="shared" si="20"/>
        <v>1.0182825798774644</v>
      </c>
      <c r="D130">
        <f t="shared" si="24"/>
        <v>1.0060065447208846</v>
      </c>
      <c r="E130">
        <f t="shared" si="21"/>
        <v>1.006136341871199</v>
      </c>
      <c r="F130">
        <f t="shared" si="22"/>
        <v>1.6938207329990317E-2</v>
      </c>
      <c r="G130">
        <f t="shared" si="23"/>
        <v>0.72475409690163717</v>
      </c>
      <c r="H130" t="str">
        <f t="shared" si="25"/>
        <v/>
      </c>
      <c r="I130" t="str">
        <f t="shared" si="37"/>
        <v/>
      </c>
      <c r="J130" t="str">
        <f t="shared" si="26"/>
        <v/>
      </c>
      <c r="K130">
        <f t="shared" si="28"/>
        <v>0</v>
      </c>
      <c r="L130">
        <f t="shared" si="29"/>
        <v>0</v>
      </c>
      <c r="M130">
        <f t="shared" si="30"/>
        <v>0</v>
      </c>
      <c r="N130">
        <f t="shared" si="31"/>
        <v>0</v>
      </c>
      <c r="O130">
        <f t="shared" si="32"/>
        <v>0</v>
      </c>
      <c r="P130">
        <f t="shared" si="33"/>
        <v>0</v>
      </c>
      <c r="Q130">
        <f t="shared" si="27"/>
        <v>0</v>
      </c>
      <c r="R130">
        <f t="shared" si="34"/>
        <v>0</v>
      </c>
      <c r="S130">
        <f>IF(ABS(R130)&gt;0,R130*(B130-A130),0)</f>
        <v>0</v>
      </c>
      <c r="T130">
        <f>SUM($S$3:S130)</f>
        <v>54.4638759999998</v>
      </c>
      <c r="U130">
        <f>IF(J130="close",T130,0)</f>
        <v>0</v>
      </c>
      <c r="V130">
        <f t="shared" si="35"/>
        <v>54.4638759999998</v>
      </c>
      <c r="W130" s="3">
        <f t="shared" si="38"/>
        <v>0</v>
      </c>
      <c r="X130">
        <f t="shared" si="36"/>
        <v>0</v>
      </c>
    </row>
    <row r="131" spans="1:24">
      <c r="A131">
        <v>105.7147842</v>
      </c>
      <c r="B131">
        <v>107.8301424</v>
      </c>
      <c r="C131">
        <f t="shared" ref="C131:C194" si="39">B131/A131</f>
        <v>1.0200100507796335</v>
      </c>
      <c r="D131">
        <f t="shared" si="24"/>
        <v>1.0081609302683845</v>
      </c>
      <c r="E131">
        <f t="shared" si="21"/>
        <v>1.0056823818304703</v>
      </c>
      <c r="F131">
        <f t="shared" si="22"/>
        <v>1.6409416805561919E-2</v>
      </c>
      <c r="G131">
        <f t="shared" si="23"/>
        <v>0.72209272588119999</v>
      </c>
      <c r="H131" t="str">
        <f t="shared" si="25"/>
        <v/>
      </c>
      <c r="I131" t="str">
        <f t="shared" si="37"/>
        <v/>
      </c>
      <c r="J131" t="str">
        <f t="shared" si="26"/>
        <v/>
      </c>
      <c r="K131">
        <f t="shared" si="28"/>
        <v>0</v>
      </c>
      <c r="L131">
        <f t="shared" si="29"/>
        <v>0</v>
      </c>
      <c r="M131">
        <f t="shared" si="30"/>
        <v>0</v>
      </c>
      <c r="N131">
        <f t="shared" si="31"/>
        <v>0</v>
      </c>
      <c r="O131">
        <f t="shared" si="32"/>
        <v>0</v>
      </c>
      <c r="P131">
        <f t="shared" si="33"/>
        <v>0</v>
      </c>
      <c r="Q131">
        <f t="shared" si="27"/>
        <v>0</v>
      </c>
      <c r="R131">
        <f t="shared" si="34"/>
        <v>0</v>
      </c>
      <c r="S131">
        <f>IF(ABS(R131)&gt;0,R131*(B131-A131),0)</f>
        <v>0</v>
      </c>
      <c r="T131">
        <f>SUM($S$3:S131)</f>
        <v>54.4638759999998</v>
      </c>
      <c r="U131">
        <f>IF(J131="close",T131,0)</f>
        <v>0</v>
      </c>
      <c r="V131">
        <f t="shared" si="35"/>
        <v>54.4638759999998</v>
      </c>
      <c r="W131" s="3">
        <f t="shared" si="38"/>
        <v>0</v>
      </c>
      <c r="X131">
        <f t="shared" si="36"/>
        <v>0</v>
      </c>
    </row>
    <row r="132" spans="1:24">
      <c r="A132">
        <v>107.51812</v>
      </c>
      <c r="B132">
        <v>110.7246334</v>
      </c>
      <c r="C132">
        <f t="shared" si="39"/>
        <v>1.0298230047177164</v>
      </c>
      <c r="D132">
        <f t="shared" si="24"/>
        <v>1.0114935571067432</v>
      </c>
      <c r="E132">
        <f t="shared" si="21"/>
        <v>1.0053467383983576</v>
      </c>
      <c r="F132">
        <f t="shared" si="22"/>
        <v>1.5997084805479674E-2</v>
      </c>
      <c r="G132">
        <f t="shared" si="23"/>
        <v>1.1457992399149255</v>
      </c>
      <c r="H132" t="str">
        <f t="shared" si="25"/>
        <v/>
      </c>
      <c r="I132" t="str">
        <f t="shared" si="37"/>
        <v/>
      </c>
      <c r="J132" t="str">
        <f t="shared" si="26"/>
        <v/>
      </c>
      <c r="K132">
        <f t="shared" si="28"/>
        <v>0</v>
      </c>
      <c r="L132">
        <f t="shared" si="29"/>
        <v>0</v>
      </c>
      <c r="M132">
        <f t="shared" si="30"/>
        <v>0</v>
      </c>
      <c r="N132">
        <f t="shared" si="31"/>
        <v>0</v>
      </c>
      <c r="O132">
        <f t="shared" si="32"/>
        <v>0</v>
      </c>
      <c r="P132">
        <f t="shared" si="33"/>
        <v>0</v>
      </c>
      <c r="Q132">
        <f t="shared" si="27"/>
        <v>0</v>
      </c>
      <c r="R132">
        <f t="shared" si="34"/>
        <v>0</v>
      </c>
      <c r="S132">
        <f>IF(ABS(R132)&gt;0,R132*(B132-A132),0)</f>
        <v>0</v>
      </c>
      <c r="T132">
        <f>SUM($S$3:S132)</f>
        <v>54.4638759999998</v>
      </c>
      <c r="U132">
        <f>IF(J132="close",T132,0)</f>
        <v>0</v>
      </c>
      <c r="V132">
        <f t="shared" si="35"/>
        <v>54.4638759999998</v>
      </c>
      <c r="W132" s="3">
        <f t="shared" si="38"/>
        <v>0</v>
      </c>
      <c r="X132">
        <f t="shared" si="36"/>
        <v>0</v>
      </c>
    </row>
    <row r="133" spans="1:24">
      <c r="A133">
        <v>106.94987159999999</v>
      </c>
      <c r="B133">
        <v>109.7305379</v>
      </c>
      <c r="C133">
        <f t="shared" si="39"/>
        <v>1.0259997161137313</v>
      </c>
      <c r="D133">
        <f t="shared" si="24"/>
        <v>1.013725273877049</v>
      </c>
      <c r="E133">
        <f t="shared" si="21"/>
        <v>1.0049665128329146</v>
      </c>
      <c r="F133">
        <f t="shared" si="22"/>
        <v>1.5239963711269235E-2</v>
      </c>
      <c r="G133">
        <f t="shared" si="23"/>
        <v>0.80541151338870376</v>
      </c>
      <c r="H133" t="str">
        <f t="shared" si="25"/>
        <v/>
      </c>
      <c r="I133" t="str">
        <f t="shared" si="37"/>
        <v/>
      </c>
      <c r="J133" t="str">
        <f t="shared" si="26"/>
        <v/>
      </c>
      <c r="K133">
        <f t="shared" si="28"/>
        <v>0</v>
      </c>
      <c r="L133">
        <f t="shared" si="29"/>
        <v>0</v>
      </c>
      <c r="M133">
        <f t="shared" si="30"/>
        <v>0</v>
      </c>
      <c r="N133">
        <f t="shared" si="31"/>
        <v>0</v>
      </c>
      <c r="O133">
        <f t="shared" si="32"/>
        <v>0</v>
      </c>
      <c r="P133">
        <f t="shared" si="33"/>
        <v>0</v>
      </c>
      <c r="Q133">
        <f t="shared" si="27"/>
        <v>0</v>
      </c>
      <c r="R133">
        <f t="shared" si="34"/>
        <v>0</v>
      </c>
      <c r="S133">
        <f>IF(ABS(R133)&gt;0,R133*(B133-A133),0)</f>
        <v>0</v>
      </c>
      <c r="T133">
        <f>SUM($S$3:S133)</f>
        <v>54.4638759999998</v>
      </c>
      <c r="U133">
        <f>IF(J133="close",T133,0)</f>
        <v>0</v>
      </c>
      <c r="V133">
        <f t="shared" si="35"/>
        <v>54.4638759999998</v>
      </c>
      <c r="W133" s="3">
        <f t="shared" si="38"/>
        <v>0</v>
      </c>
      <c r="X133">
        <f t="shared" si="36"/>
        <v>0</v>
      </c>
    </row>
    <row r="134" spans="1:24">
      <c r="A134">
        <v>108.1164895</v>
      </c>
      <c r="B134">
        <v>107.12240490000001</v>
      </c>
      <c r="C134">
        <f t="shared" si="39"/>
        <v>0.99080543028545154</v>
      </c>
      <c r="D134">
        <f t="shared" si="24"/>
        <v>1.0101991440937264</v>
      </c>
      <c r="E134">
        <f t="shared" si="21"/>
        <v>1.0051591213736226</v>
      </c>
      <c r="F134">
        <f t="shared" si="22"/>
        <v>1.5477184518052503E-2</v>
      </c>
      <c r="G134">
        <f t="shared" si="23"/>
        <v>-1.2530517928279588</v>
      </c>
      <c r="H134" t="str">
        <f t="shared" si="25"/>
        <v/>
      </c>
      <c r="I134" t="str">
        <f t="shared" si="37"/>
        <v/>
      </c>
      <c r="J134" t="str">
        <f t="shared" si="26"/>
        <v/>
      </c>
      <c r="K134">
        <f t="shared" si="28"/>
        <v>0</v>
      </c>
      <c r="L134">
        <f t="shared" si="29"/>
        <v>0</v>
      </c>
      <c r="M134">
        <f t="shared" si="30"/>
        <v>0</v>
      </c>
      <c r="N134">
        <f t="shared" si="31"/>
        <v>0</v>
      </c>
      <c r="O134">
        <f t="shared" si="32"/>
        <v>0</v>
      </c>
      <c r="P134">
        <f t="shared" si="33"/>
        <v>0</v>
      </c>
      <c r="Q134">
        <f t="shared" si="27"/>
        <v>0</v>
      </c>
      <c r="R134">
        <f t="shared" si="34"/>
        <v>0</v>
      </c>
      <c r="S134">
        <f>IF(ABS(R134)&gt;0,R134*(B134-A134),0)</f>
        <v>0</v>
      </c>
      <c r="T134">
        <f>SUM($S$3:S134)</f>
        <v>54.4638759999998</v>
      </c>
      <c r="U134">
        <f>IF(J134="close",T134,0)</f>
        <v>0</v>
      </c>
      <c r="V134">
        <f t="shared" si="35"/>
        <v>54.4638759999998</v>
      </c>
      <c r="W134" s="3">
        <f t="shared" si="38"/>
        <v>0</v>
      </c>
      <c r="X134">
        <f t="shared" si="36"/>
        <v>0</v>
      </c>
    </row>
    <row r="135" spans="1:24">
      <c r="A135">
        <v>105.5453844</v>
      </c>
      <c r="B135">
        <v>104.9131333</v>
      </c>
      <c r="C135">
        <f t="shared" si="39"/>
        <v>0.99400967551926411</v>
      </c>
      <c r="D135">
        <f t="shared" si="24"/>
        <v>1.0077084566207322</v>
      </c>
      <c r="E135">
        <f t="shared" si="21"/>
        <v>1.0044339284815469</v>
      </c>
      <c r="F135">
        <f t="shared" si="22"/>
        <v>1.566258547449496E-2</v>
      </c>
      <c r="G135">
        <f t="shared" si="23"/>
        <v>-0.87461812251720628</v>
      </c>
      <c r="H135" t="str">
        <f t="shared" si="25"/>
        <v/>
      </c>
      <c r="I135" t="str">
        <f t="shared" si="37"/>
        <v/>
      </c>
      <c r="J135" t="str">
        <f t="shared" si="26"/>
        <v/>
      </c>
      <c r="K135">
        <f t="shared" si="28"/>
        <v>0</v>
      </c>
      <c r="L135">
        <f t="shared" si="29"/>
        <v>0</v>
      </c>
      <c r="M135">
        <f t="shared" si="30"/>
        <v>0</v>
      </c>
      <c r="N135">
        <f t="shared" si="31"/>
        <v>0</v>
      </c>
      <c r="O135">
        <f t="shared" si="32"/>
        <v>0</v>
      </c>
      <c r="P135">
        <f t="shared" si="33"/>
        <v>0</v>
      </c>
      <c r="Q135">
        <f t="shared" si="27"/>
        <v>0</v>
      </c>
      <c r="R135">
        <f t="shared" si="34"/>
        <v>0</v>
      </c>
      <c r="S135">
        <f>IF(ABS(R135)&gt;0,R135*(B135-A135),0)</f>
        <v>0</v>
      </c>
      <c r="T135">
        <f>SUM($S$3:S135)</f>
        <v>54.4638759999998</v>
      </c>
      <c r="U135">
        <f>IF(J135="close",T135,0)</f>
        <v>0</v>
      </c>
      <c r="V135">
        <f t="shared" si="35"/>
        <v>54.4638759999998</v>
      </c>
      <c r="W135" s="3">
        <f t="shared" si="38"/>
        <v>0</v>
      </c>
      <c r="X135">
        <f t="shared" si="36"/>
        <v>0</v>
      </c>
    </row>
    <row r="136" spans="1:24">
      <c r="A136">
        <v>104.1531658</v>
      </c>
      <c r="B136">
        <v>104.332832</v>
      </c>
      <c r="C136">
        <f t="shared" si="39"/>
        <v>1.0017250190968272</v>
      </c>
      <c r="D136">
        <f t="shared" si="24"/>
        <v>1.0067879277709006</v>
      </c>
      <c r="E136">
        <f t="shared" si="21"/>
        <v>1.0039195485218693</v>
      </c>
      <c r="F136">
        <f t="shared" si="22"/>
        <v>1.5763268165227624E-2</v>
      </c>
      <c r="G136">
        <f t="shared" si="23"/>
        <v>-0.32118394618457169</v>
      </c>
      <c r="H136" t="str">
        <f t="shared" si="25"/>
        <v/>
      </c>
      <c r="I136" t="str">
        <f t="shared" si="37"/>
        <v/>
      </c>
      <c r="J136" t="str">
        <f t="shared" si="26"/>
        <v/>
      </c>
      <c r="K136">
        <f t="shared" si="28"/>
        <v>0</v>
      </c>
      <c r="L136">
        <f t="shared" si="29"/>
        <v>0</v>
      </c>
      <c r="M136">
        <f t="shared" si="30"/>
        <v>0</v>
      </c>
      <c r="N136">
        <f t="shared" si="31"/>
        <v>0</v>
      </c>
      <c r="O136">
        <f t="shared" si="32"/>
        <v>0</v>
      </c>
      <c r="P136">
        <f t="shared" si="33"/>
        <v>0</v>
      </c>
      <c r="Q136">
        <f t="shared" si="27"/>
        <v>0</v>
      </c>
      <c r="R136">
        <f t="shared" si="34"/>
        <v>0</v>
      </c>
      <c r="S136">
        <f>IF(ABS(R136)&gt;0,R136*(B136-A136),0)</f>
        <v>0</v>
      </c>
      <c r="T136">
        <f>SUM($S$3:S136)</f>
        <v>54.4638759999998</v>
      </c>
      <c r="U136">
        <f>IF(J136="close",T136,0)</f>
        <v>0</v>
      </c>
      <c r="V136">
        <f t="shared" si="35"/>
        <v>54.4638759999998</v>
      </c>
      <c r="W136" s="3">
        <f t="shared" si="38"/>
        <v>0</v>
      </c>
      <c r="X136">
        <f t="shared" si="36"/>
        <v>0</v>
      </c>
    </row>
    <row r="137" spans="1:24">
      <c r="A137">
        <v>103.99498</v>
      </c>
      <c r="B137">
        <v>104.210036</v>
      </c>
      <c r="C137">
        <f t="shared" si="39"/>
        <v>1.0020679459720074</v>
      </c>
      <c r="D137">
        <f t="shared" si="24"/>
        <v>1.0060617767249171</v>
      </c>
      <c r="E137">
        <f t="shared" si="21"/>
        <v>1.004085263996138</v>
      </c>
      <c r="F137">
        <f t="shared" si="22"/>
        <v>1.5713066766275898E-2</v>
      </c>
      <c r="G137">
        <f t="shared" si="23"/>
        <v>-0.2541725821137254</v>
      </c>
      <c r="H137" t="str">
        <f t="shared" si="25"/>
        <v/>
      </c>
      <c r="I137" t="str">
        <f t="shared" si="37"/>
        <v/>
      </c>
      <c r="J137" t="str">
        <f t="shared" si="26"/>
        <v/>
      </c>
      <c r="K137">
        <f t="shared" si="28"/>
        <v>0</v>
      </c>
      <c r="L137">
        <f t="shared" si="29"/>
        <v>0</v>
      </c>
      <c r="M137">
        <f t="shared" si="30"/>
        <v>0</v>
      </c>
      <c r="N137">
        <f t="shared" si="31"/>
        <v>0</v>
      </c>
      <c r="O137">
        <f t="shared" si="32"/>
        <v>0</v>
      </c>
      <c r="P137">
        <f t="shared" si="33"/>
        <v>0</v>
      </c>
      <c r="Q137">
        <f t="shared" si="27"/>
        <v>0</v>
      </c>
      <c r="R137">
        <f t="shared" si="34"/>
        <v>0</v>
      </c>
      <c r="S137">
        <f>IF(ABS(R137)&gt;0,R137*(B137-A137),0)</f>
        <v>0</v>
      </c>
      <c r="T137">
        <f>SUM($S$3:S137)</f>
        <v>54.4638759999998</v>
      </c>
      <c r="U137">
        <f>IF(J137="close",T137,0)</f>
        <v>0</v>
      </c>
      <c r="V137">
        <f t="shared" si="35"/>
        <v>54.4638759999998</v>
      </c>
      <c r="W137" s="3">
        <f t="shared" si="38"/>
        <v>0</v>
      </c>
      <c r="X137">
        <f t="shared" si="36"/>
        <v>0</v>
      </c>
    </row>
    <row r="138" spans="1:24">
      <c r="A138">
        <v>104.11659040000001</v>
      </c>
      <c r="B138">
        <v>103.1181255</v>
      </c>
      <c r="C138">
        <f t="shared" si="39"/>
        <v>0.99041012679954221</v>
      </c>
      <c r="D138">
        <f t="shared" si="24"/>
        <v>1.0036538305825518</v>
      </c>
      <c r="E138">
        <f t="shared" si="21"/>
        <v>1.0039325310322691</v>
      </c>
      <c r="F138">
        <f t="shared" si="22"/>
        <v>1.5711077730612227E-2</v>
      </c>
      <c r="G138">
        <f t="shared" si="23"/>
        <v>-0.84295323402320554</v>
      </c>
      <c r="H138" t="str">
        <f t="shared" si="25"/>
        <v/>
      </c>
      <c r="I138" t="str">
        <f t="shared" si="37"/>
        <v/>
      </c>
      <c r="J138" t="str">
        <f t="shared" si="26"/>
        <v/>
      </c>
      <c r="K138">
        <f t="shared" si="28"/>
        <v>0</v>
      </c>
      <c r="L138">
        <f t="shared" si="29"/>
        <v>0</v>
      </c>
      <c r="M138">
        <f t="shared" si="30"/>
        <v>0</v>
      </c>
      <c r="N138">
        <f t="shared" si="31"/>
        <v>0</v>
      </c>
      <c r="O138">
        <f t="shared" si="32"/>
        <v>0</v>
      </c>
      <c r="P138">
        <f t="shared" si="33"/>
        <v>0</v>
      </c>
      <c r="Q138">
        <f t="shared" si="27"/>
        <v>0</v>
      </c>
      <c r="R138">
        <f t="shared" si="34"/>
        <v>0</v>
      </c>
      <c r="S138">
        <f>IF(ABS(R138)&gt;0,R138*(B138-A138),0)</f>
        <v>0</v>
      </c>
      <c r="T138">
        <f>SUM($S$3:S138)</f>
        <v>54.4638759999998</v>
      </c>
      <c r="U138">
        <f>IF(J138="close",T138,0)</f>
        <v>0</v>
      </c>
      <c r="V138">
        <f t="shared" si="35"/>
        <v>54.4638759999998</v>
      </c>
      <c r="W138" s="3">
        <f t="shared" si="38"/>
        <v>0</v>
      </c>
      <c r="X138">
        <f t="shared" si="36"/>
        <v>0</v>
      </c>
    </row>
    <row r="139" spans="1:24">
      <c r="A139">
        <v>105.9485966</v>
      </c>
      <c r="B139">
        <v>103.938357</v>
      </c>
      <c r="C139">
        <f t="shared" si="39"/>
        <v>0.98102627439616308</v>
      </c>
      <c r="D139">
        <f t="shared" si="24"/>
        <v>1.0001726680923382</v>
      </c>
      <c r="E139">
        <f t="shared" si="21"/>
        <v>1.0041070502000948</v>
      </c>
      <c r="F139">
        <f t="shared" si="22"/>
        <v>1.5525055649725504E-2</v>
      </c>
      <c r="G139">
        <f t="shared" si="23"/>
        <v>-1.23325765318681</v>
      </c>
      <c r="H139" t="str">
        <f t="shared" si="25"/>
        <v/>
      </c>
      <c r="I139" t="str">
        <f t="shared" si="37"/>
        <v/>
      </c>
      <c r="J139" t="str">
        <f t="shared" si="26"/>
        <v/>
      </c>
      <c r="K139">
        <f t="shared" si="28"/>
        <v>0</v>
      </c>
      <c r="L139">
        <f t="shared" si="29"/>
        <v>0</v>
      </c>
      <c r="M139">
        <f t="shared" si="30"/>
        <v>0</v>
      </c>
      <c r="N139">
        <f t="shared" si="31"/>
        <v>0</v>
      </c>
      <c r="O139">
        <f t="shared" si="32"/>
        <v>0</v>
      </c>
      <c r="P139">
        <f t="shared" si="33"/>
        <v>0</v>
      </c>
      <c r="Q139">
        <f t="shared" si="27"/>
        <v>0</v>
      </c>
      <c r="R139">
        <f t="shared" si="34"/>
        <v>0</v>
      </c>
      <c r="S139">
        <f>IF(ABS(R139)&gt;0,R139*(B139-A139),0)</f>
        <v>0</v>
      </c>
      <c r="T139">
        <f>SUM($S$3:S139)</f>
        <v>54.4638759999998</v>
      </c>
      <c r="U139">
        <f>IF(J139="close",T139,0)</f>
        <v>0</v>
      </c>
      <c r="V139">
        <f t="shared" si="35"/>
        <v>54.4638759999998</v>
      </c>
      <c r="W139" s="3">
        <f t="shared" si="38"/>
        <v>0</v>
      </c>
      <c r="X139">
        <f t="shared" si="36"/>
        <v>0</v>
      </c>
    </row>
    <row r="140" spans="1:24">
      <c r="A140">
        <v>103.8104443</v>
      </c>
      <c r="B140">
        <v>104.6117187</v>
      </c>
      <c r="C140">
        <f t="shared" si="39"/>
        <v>1.0077186299066827</v>
      </c>
      <c r="D140">
        <f t="shared" si="24"/>
        <v>1.0013335852945451</v>
      </c>
      <c r="E140">
        <f t="shared" si="21"/>
        <v>1.0039952392035214</v>
      </c>
      <c r="F140">
        <f t="shared" si="22"/>
        <v>1.5684511685526179E-2</v>
      </c>
      <c r="G140">
        <f t="shared" si="23"/>
        <v>0.40709234308070974</v>
      </c>
      <c r="H140" t="str">
        <f t="shared" si="25"/>
        <v/>
      </c>
      <c r="I140" t="str">
        <f t="shared" si="37"/>
        <v/>
      </c>
      <c r="J140" t="str">
        <f t="shared" si="26"/>
        <v/>
      </c>
      <c r="K140">
        <f t="shared" si="28"/>
        <v>0</v>
      </c>
      <c r="L140">
        <f t="shared" si="29"/>
        <v>0</v>
      </c>
      <c r="M140">
        <f t="shared" si="30"/>
        <v>0</v>
      </c>
      <c r="N140">
        <f t="shared" si="31"/>
        <v>0</v>
      </c>
      <c r="O140">
        <f t="shared" si="32"/>
        <v>0</v>
      </c>
      <c r="P140">
        <f t="shared" si="33"/>
        <v>0</v>
      </c>
      <c r="Q140">
        <f t="shared" si="27"/>
        <v>0</v>
      </c>
      <c r="R140">
        <f t="shared" si="34"/>
        <v>0</v>
      </c>
      <c r="S140">
        <f>IF(ABS(R140)&gt;0,R140*(B140-A140),0)</f>
        <v>0</v>
      </c>
      <c r="T140">
        <f>SUM($S$3:S140)</f>
        <v>54.4638759999998</v>
      </c>
      <c r="U140">
        <f>IF(J140="close",T140,0)</f>
        <v>0</v>
      </c>
      <c r="V140">
        <f t="shared" si="35"/>
        <v>54.4638759999998</v>
      </c>
      <c r="W140" s="3">
        <f t="shared" si="38"/>
        <v>0</v>
      </c>
      <c r="X140">
        <f t="shared" si="36"/>
        <v>0</v>
      </c>
    </row>
    <row r="141" spans="1:24">
      <c r="A141">
        <v>106.0485745</v>
      </c>
      <c r="B141">
        <v>103.7573919</v>
      </c>
      <c r="C141">
        <f t="shared" si="39"/>
        <v>0.9783949703161734</v>
      </c>
      <c r="D141">
        <f t="shared" si="24"/>
        <v>0.9978045676055648</v>
      </c>
      <c r="E141">
        <f t="shared" si="21"/>
        <v>1.0036798012595651</v>
      </c>
      <c r="F141">
        <f t="shared" si="22"/>
        <v>1.5510496644111747E-2</v>
      </c>
      <c r="G141">
        <f t="shared" si="23"/>
        <v>-1.2513846419456769</v>
      </c>
      <c r="H141" t="str">
        <f t="shared" si="25"/>
        <v/>
      </c>
      <c r="I141" t="str">
        <f t="shared" si="37"/>
        <v/>
      </c>
      <c r="J141" t="str">
        <f t="shared" si="26"/>
        <v/>
      </c>
      <c r="K141">
        <f t="shared" si="28"/>
        <v>0</v>
      </c>
      <c r="L141">
        <f t="shared" si="29"/>
        <v>0</v>
      </c>
      <c r="M141">
        <f t="shared" si="30"/>
        <v>0</v>
      </c>
      <c r="N141">
        <f t="shared" si="31"/>
        <v>0</v>
      </c>
      <c r="O141">
        <f t="shared" si="32"/>
        <v>0</v>
      </c>
      <c r="P141">
        <f t="shared" si="33"/>
        <v>0</v>
      </c>
      <c r="Q141">
        <f t="shared" si="27"/>
        <v>0</v>
      </c>
      <c r="R141">
        <f t="shared" si="34"/>
        <v>0</v>
      </c>
      <c r="S141">
        <f>IF(ABS(R141)&gt;0,R141*(B141-A141),0)</f>
        <v>0</v>
      </c>
      <c r="T141">
        <f>SUM($S$3:S141)</f>
        <v>54.4638759999998</v>
      </c>
      <c r="U141">
        <f>IF(J141="close",T141,0)</f>
        <v>0</v>
      </c>
      <c r="V141">
        <f t="shared" si="35"/>
        <v>54.4638759999998</v>
      </c>
      <c r="W141" s="3">
        <f t="shared" si="38"/>
        <v>0</v>
      </c>
      <c r="X141">
        <f t="shared" si="36"/>
        <v>0</v>
      </c>
    </row>
    <row r="142" spans="1:24">
      <c r="A142">
        <v>103.0709725</v>
      </c>
      <c r="B142">
        <v>102.71603760000001</v>
      </c>
      <c r="C142">
        <f t="shared" si="39"/>
        <v>0.99655640291935743</v>
      </c>
      <c r="D142">
        <f t="shared" si="24"/>
        <v>0.99761254226922524</v>
      </c>
      <c r="E142">
        <f t="shared" si="21"/>
        <v>1.0028288863482693</v>
      </c>
      <c r="F142">
        <f t="shared" si="22"/>
        <v>1.6230353895828609E-2</v>
      </c>
      <c r="G142">
        <f t="shared" si="23"/>
        <v>-6.5071862058365418E-2</v>
      </c>
      <c r="H142" t="str">
        <f t="shared" si="25"/>
        <v/>
      </c>
      <c r="I142" t="str">
        <f t="shared" si="37"/>
        <v/>
      </c>
      <c r="J142" t="str">
        <f t="shared" si="26"/>
        <v/>
      </c>
      <c r="K142">
        <f t="shared" si="28"/>
        <v>0</v>
      </c>
      <c r="L142">
        <f t="shared" si="29"/>
        <v>0</v>
      </c>
      <c r="M142">
        <f t="shared" si="30"/>
        <v>0</v>
      </c>
      <c r="N142">
        <f t="shared" si="31"/>
        <v>0</v>
      </c>
      <c r="O142">
        <f t="shared" si="32"/>
        <v>0</v>
      </c>
      <c r="P142">
        <f t="shared" si="33"/>
        <v>0</v>
      </c>
      <c r="Q142">
        <f t="shared" si="27"/>
        <v>0</v>
      </c>
      <c r="R142">
        <f t="shared" si="34"/>
        <v>0</v>
      </c>
      <c r="S142">
        <f>IF(ABS(R142)&gt;0,R142*(B142-A142),0)</f>
        <v>0</v>
      </c>
      <c r="T142">
        <f>SUM($S$3:S142)</f>
        <v>54.4638759999998</v>
      </c>
      <c r="U142">
        <f>IF(J142="close",T142,0)</f>
        <v>0</v>
      </c>
      <c r="V142">
        <f t="shared" si="35"/>
        <v>54.4638759999998</v>
      </c>
      <c r="W142" s="3">
        <f t="shared" si="38"/>
        <v>0</v>
      </c>
      <c r="X142">
        <f t="shared" si="36"/>
        <v>0</v>
      </c>
    </row>
    <row r="143" spans="1:24">
      <c r="A143">
        <v>101.97765649999999</v>
      </c>
      <c r="B143">
        <v>102.37255690000001</v>
      </c>
      <c r="C143">
        <f t="shared" si="39"/>
        <v>1.0038724208179859</v>
      </c>
      <c r="D143">
        <f t="shared" si="24"/>
        <v>0.99857560050749616</v>
      </c>
      <c r="E143">
        <f t="shared" si="21"/>
        <v>1.0019715190745269</v>
      </c>
      <c r="F143">
        <f t="shared" si="22"/>
        <v>1.5889354274861055E-2</v>
      </c>
      <c r="G143">
        <f t="shared" si="23"/>
        <v>0.33335654922553754</v>
      </c>
      <c r="H143" t="str">
        <f t="shared" si="25"/>
        <v/>
      </c>
      <c r="I143" t="str">
        <f t="shared" si="37"/>
        <v/>
      </c>
      <c r="J143" t="str">
        <f t="shared" si="26"/>
        <v/>
      </c>
      <c r="K143">
        <f t="shared" si="28"/>
        <v>0</v>
      </c>
      <c r="L143">
        <f t="shared" si="29"/>
        <v>0</v>
      </c>
      <c r="M143">
        <f t="shared" si="30"/>
        <v>0</v>
      </c>
      <c r="N143">
        <f t="shared" si="31"/>
        <v>0</v>
      </c>
      <c r="O143">
        <f t="shared" si="32"/>
        <v>0</v>
      </c>
      <c r="P143">
        <f t="shared" si="33"/>
        <v>0</v>
      </c>
      <c r="Q143">
        <f t="shared" si="27"/>
        <v>0</v>
      </c>
      <c r="R143">
        <f t="shared" si="34"/>
        <v>0</v>
      </c>
      <c r="S143">
        <f>IF(ABS(R143)&gt;0,R143*(B143-A143),0)</f>
        <v>0</v>
      </c>
      <c r="T143">
        <f>SUM($S$3:S143)</f>
        <v>54.4638759999998</v>
      </c>
      <c r="U143">
        <f>IF(J143="close",T143,0)</f>
        <v>0</v>
      </c>
      <c r="V143">
        <f t="shared" si="35"/>
        <v>54.4638759999998</v>
      </c>
      <c r="W143" s="3">
        <f t="shared" si="38"/>
        <v>0</v>
      </c>
      <c r="X143">
        <f t="shared" si="36"/>
        <v>0</v>
      </c>
    </row>
    <row r="144" spans="1:24">
      <c r="A144">
        <v>102.1545826</v>
      </c>
      <c r="B144">
        <v>100.8850415</v>
      </c>
      <c r="C144">
        <f t="shared" si="39"/>
        <v>0.98757235292154188</v>
      </c>
      <c r="D144">
        <f t="shared" si="24"/>
        <v>0.99688279318658013</v>
      </c>
      <c r="E144">
        <f t="shared" si="21"/>
        <v>1.0013363099012438</v>
      </c>
      <c r="F144">
        <f t="shared" si="22"/>
        <v>1.5421821797991675E-2</v>
      </c>
      <c r="G144">
        <f t="shared" si="23"/>
        <v>-0.60371857404361318</v>
      </c>
      <c r="H144" t="str">
        <f t="shared" si="25"/>
        <v/>
      </c>
      <c r="I144" t="str">
        <f t="shared" si="37"/>
        <v/>
      </c>
      <c r="J144" t="str">
        <f t="shared" si="26"/>
        <v/>
      </c>
      <c r="K144">
        <f t="shared" si="28"/>
        <v>0</v>
      </c>
      <c r="L144">
        <f t="shared" si="29"/>
        <v>0</v>
      </c>
      <c r="M144">
        <f t="shared" si="30"/>
        <v>0</v>
      </c>
      <c r="N144">
        <f t="shared" si="31"/>
        <v>0</v>
      </c>
      <c r="O144">
        <f t="shared" si="32"/>
        <v>0</v>
      </c>
      <c r="P144">
        <f t="shared" si="33"/>
        <v>0</v>
      </c>
      <c r="Q144">
        <f t="shared" si="27"/>
        <v>0</v>
      </c>
      <c r="R144">
        <f t="shared" si="34"/>
        <v>0</v>
      </c>
      <c r="S144">
        <f>IF(ABS(R144)&gt;0,R144*(B144-A144),0)</f>
        <v>0</v>
      </c>
      <c r="T144">
        <f>SUM($S$3:S144)</f>
        <v>54.4638759999998</v>
      </c>
      <c r="U144">
        <f>IF(J144="close",T144,0)</f>
        <v>0</v>
      </c>
      <c r="V144">
        <f t="shared" si="35"/>
        <v>54.4638759999998</v>
      </c>
      <c r="W144" s="3">
        <f t="shared" si="38"/>
        <v>0</v>
      </c>
      <c r="X144">
        <f t="shared" si="36"/>
        <v>0</v>
      </c>
    </row>
    <row r="145" spans="1:24">
      <c r="A145">
        <v>101.9297775</v>
      </c>
      <c r="B145">
        <v>103.027513</v>
      </c>
      <c r="C145">
        <f t="shared" si="39"/>
        <v>1.0107695270893728</v>
      </c>
      <c r="D145">
        <f t="shared" si="24"/>
        <v>0.99901921378700975</v>
      </c>
      <c r="E145">
        <f t="shared" si="21"/>
        <v>0.99997495807504055</v>
      </c>
      <c r="F145">
        <f t="shared" si="22"/>
        <v>1.4864726342471008E-2</v>
      </c>
      <c r="G145">
        <f t="shared" si="23"/>
        <v>0.79048298849542098</v>
      </c>
      <c r="H145" t="str">
        <f t="shared" si="25"/>
        <v/>
      </c>
      <c r="I145" t="str">
        <f t="shared" si="37"/>
        <v/>
      </c>
      <c r="J145" t="str">
        <f t="shared" si="26"/>
        <v/>
      </c>
      <c r="K145">
        <f t="shared" si="28"/>
        <v>0</v>
      </c>
      <c r="L145">
        <f t="shared" si="29"/>
        <v>0</v>
      </c>
      <c r="M145">
        <f t="shared" si="30"/>
        <v>0</v>
      </c>
      <c r="N145">
        <f t="shared" si="31"/>
        <v>0</v>
      </c>
      <c r="O145">
        <f t="shared" si="32"/>
        <v>0</v>
      </c>
      <c r="P145">
        <f t="shared" si="33"/>
        <v>0</v>
      </c>
      <c r="Q145">
        <f t="shared" si="27"/>
        <v>0</v>
      </c>
      <c r="R145">
        <f t="shared" si="34"/>
        <v>0</v>
      </c>
      <c r="S145">
        <f>IF(ABS(R145)&gt;0,R145*(B145-A145),0)</f>
        <v>0</v>
      </c>
      <c r="T145">
        <f>SUM($S$3:S145)</f>
        <v>54.4638759999998</v>
      </c>
      <c r="U145">
        <f>IF(J145="close",T145,0)</f>
        <v>0</v>
      </c>
      <c r="V145">
        <f t="shared" si="35"/>
        <v>54.4638759999998</v>
      </c>
      <c r="W145" s="3">
        <f t="shared" si="38"/>
        <v>0</v>
      </c>
      <c r="X145">
        <f t="shared" si="36"/>
        <v>0</v>
      </c>
    </row>
    <row r="146" spans="1:24">
      <c r="A146">
        <v>102.0014398</v>
      </c>
      <c r="B146">
        <v>100.2404576</v>
      </c>
      <c r="C146">
        <f t="shared" si="39"/>
        <v>0.98273571232471957</v>
      </c>
      <c r="D146">
        <f t="shared" si="24"/>
        <v>0.99651405971588813</v>
      </c>
      <c r="E146">
        <f t="shared" si="21"/>
        <v>1.00004362077533</v>
      </c>
      <c r="F146">
        <f t="shared" si="22"/>
        <v>1.491159193609466E-2</v>
      </c>
      <c r="G146">
        <f t="shared" si="23"/>
        <v>-0.92400244388508324</v>
      </c>
      <c r="H146" t="str">
        <f t="shared" si="25"/>
        <v/>
      </c>
      <c r="I146" t="str">
        <f t="shared" si="37"/>
        <v/>
      </c>
      <c r="J146" t="str">
        <f t="shared" si="26"/>
        <v/>
      </c>
      <c r="K146">
        <f t="shared" si="28"/>
        <v>0</v>
      </c>
      <c r="L146">
        <f t="shared" si="29"/>
        <v>0</v>
      </c>
      <c r="M146">
        <f t="shared" si="30"/>
        <v>0</v>
      </c>
      <c r="N146">
        <f t="shared" si="31"/>
        <v>0</v>
      </c>
      <c r="O146">
        <f t="shared" si="32"/>
        <v>0</v>
      </c>
      <c r="P146">
        <f t="shared" si="33"/>
        <v>0</v>
      </c>
      <c r="Q146">
        <f t="shared" si="27"/>
        <v>0</v>
      </c>
      <c r="R146">
        <f t="shared" si="34"/>
        <v>0</v>
      </c>
      <c r="S146">
        <f>IF(ABS(R146)&gt;0,R146*(B146-A146),0)</f>
        <v>0</v>
      </c>
      <c r="T146">
        <f>SUM($S$3:S146)</f>
        <v>54.4638759999998</v>
      </c>
      <c r="U146">
        <f>IF(J146="close",T146,0)</f>
        <v>0</v>
      </c>
      <c r="V146">
        <f t="shared" si="35"/>
        <v>54.4638759999998</v>
      </c>
      <c r="W146" s="3">
        <f t="shared" si="38"/>
        <v>0</v>
      </c>
      <c r="X146">
        <f t="shared" si="36"/>
        <v>0</v>
      </c>
    </row>
    <row r="147" spans="1:24">
      <c r="A147">
        <v>102.7201457</v>
      </c>
      <c r="B147">
        <v>101.9605036</v>
      </c>
      <c r="C147">
        <f t="shared" si="39"/>
        <v>0.99260474082446704</v>
      </c>
      <c r="D147">
        <f t="shared" si="24"/>
        <v>0.99591262604028485</v>
      </c>
      <c r="E147">
        <f t="shared" si="21"/>
        <v>0.99960320292229743</v>
      </c>
      <c r="F147">
        <f t="shared" si="22"/>
        <v>1.5242448576396018E-2</v>
      </c>
      <c r="G147">
        <f t="shared" si="23"/>
        <v>-0.21701796789659547</v>
      </c>
      <c r="H147" t="str">
        <f t="shared" si="25"/>
        <v/>
      </c>
      <c r="I147" t="str">
        <f t="shared" si="37"/>
        <v/>
      </c>
      <c r="J147" t="str">
        <f t="shared" si="26"/>
        <v/>
      </c>
      <c r="K147">
        <f t="shared" si="28"/>
        <v>0</v>
      </c>
      <c r="L147">
        <f t="shared" si="29"/>
        <v>0</v>
      </c>
      <c r="M147">
        <f t="shared" si="30"/>
        <v>0</v>
      </c>
      <c r="N147">
        <f t="shared" si="31"/>
        <v>0</v>
      </c>
      <c r="O147">
        <f t="shared" si="32"/>
        <v>0</v>
      </c>
      <c r="P147">
        <f t="shared" si="33"/>
        <v>0</v>
      </c>
      <c r="Q147">
        <f t="shared" si="27"/>
        <v>0</v>
      </c>
      <c r="R147">
        <f t="shared" si="34"/>
        <v>0</v>
      </c>
      <c r="S147">
        <f>IF(ABS(R147)&gt;0,R147*(B147-A147),0)</f>
        <v>0</v>
      </c>
      <c r="T147">
        <f>SUM($S$3:S147)</f>
        <v>54.4638759999998</v>
      </c>
      <c r="U147">
        <f>IF(J147="close",T147,0)</f>
        <v>0</v>
      </c>
      <c r="V147">
        <f t="shared" si="35"/>
        <v>54.4638759999998</v>
      </c>
      <c r="W147" s="3">
        <f t="shared" si="38"/>
        <v>0</v>
      </c>
      <c r="X147">
        <f t="shared" si="36"/>
        <v>0</v>
      </c>
    </row>
    <row r="148" spans="1:24">
      <c r="A148">
        <v>101.9795932</v>
      </c>
      <c r="B148">
        <v>100.0709944</v>
      </c>
      <c r="C148">
        <f t="shared" si="39"/>
        <v>0.98128450271166612</v>
      </c>
      <c r="D148">
        <f t="shared" si="24"/>
        <v>0.99366214552818966</v>
      </c>
      <c r="E148">
        <f t="shared" si="21"/>
        <v>0.99944087284911609</v>
      </c>
      <c r="F148">
        <f t="shared" si="22"/>
        <v>1.5293659780448363E-2</v>
      </c>
      <c r="G148">
        <f t="shared" si="23"/>
        <v>-0.80933164423778381</v>
      </c>
      <c r="H148" t="str">
        <f t="shared" si="25"/>
        <v/>
      </c>
      <c r="I148" t="str">
        <f t="shared" si="37"/>
        <v/>
      </c>
      <c r="J148" t="str">
        <f t="shared" si="26"/>
        <v/>
      </c>
      <c r="K148">
        <f t="shared" si="28"/>
        <v>0</v>
      </c>
      <c r="L148">
        <f t="shared" si="29"/>
        <v>0</v>
      </c>
      <c r="M148">
        <f t="shared" si="30"/>
        <v>0</v>
      </c>
      <c r="N148">
        <f t="shared" si="31"/>
        <v>0</v>
      </c>
      <c r="O148">
        <f t="shared" si="32"/>
        <v>0</v>
      </c>
      <c r="P148">
        <f t="shared" si="33"/>
        <v>0</v>
      </c>
      <c r="Q148">
        <f t="shared" si="27"/>
        <v>0</v>
      </c>
      <c r="R148">
        <f t="shared" si="34"/>
        <v>0</v>
      </c>
      <c r="S148">
        <f>IF(ABS(R148)&gt;0,R148*(B148-A148),0)</f>
        <v>0</v>
      </c>
      <c r="T148">
        <f>SUM($S$3:S148)</f>
        <v>54.4638759999998</v>
      </c>
      <c r="U148">
        <f>IF(J148="close",T148,0)</f>
        <v>0</v>
      </c>
      <c r="V148">
        <f t="shared" si="35"/>
        <v>54.4638759999998</v>
      </c>
      <c r="W148" s="3">
        <f t="shared" si="38"/>
        <v>0</v>
      </c>
      <c r="X148">
        <f t="shared" si="36"/>
        <v>0</v>
      </c>
    </row>
    <row r="149" spans="1:24">
      <c r="A149">
        <v>103.0488691</v>
      </c>
      <c r="B149">
        <v>101.95994279999999</v>
      </c>
      <c r="C149">
        <f t="shared" si="39"/>
        <v>0.98943291363107244</v>
      </c>
      <c r="D149">
        <f t="shared" si="24"/>
        <v>0.99301149446709469</v>
      </c>
      <c r="E149">
        <f t="shared" si="21"/>
        <v>0.99973853821233871</v>
      </c>
      <c r="F149">
        <f t="shared" si="22"/>
        <v>1.4833136758387846E-2</v>
      </c>
      <c r="G149">
        <f t="shared" si="23"/>
        <v>-0.24125583781182577</v>
      </c>
      <c r="H149" t="str">
        <f t="shared" si="25"/>
        <v/>
      </c>
      <c r="I149" t="str">
        <f t="shared" si="37"/>
        <v/>
      </c>
      <c r="J149" t="str">
        <f t="shared" si="26"/>
        <v/>
      </c>
      <c r="K149">
        <f t="shared" si="28"/>
        <v>0</v>
      </c>
      <c r="L149">
        <f t="shared" si="29"/>
        <v>0</v>
      </c>
      <c r="M149">
        <f t="shared" si="30"/>
        <v>0</v>
      </c>
      <c r="N149">
        <f t="shared" si="31"/>
        <v>0</v>
      </c>
      <c r="O149">
        <f t="shared" si="32"/>
        <v>0</v>
      </c>
      <c r="P149">
        <f t="shared" si="33"/>
        <v>0</v>
      </c>
      <c r="Q149">
        <f t="shared" si="27"/>
        <v>0</v>
      </c>
      <c r="R149" s="7">
        <f t="shared" si="34"/>
        <v>0</v>
      </c>
      <c r="S149">
        <f>IF(ABS(R149)&gt;0,R149*(B149-A149),0)</f>
        <v>0</v>
      </c>
      <c r="T149">
        <f>SUM($S$3:S149)</f>
        <v>54.4638759999998</v>
      </c>
      <c r="U149">
        <f>IF(J149="close",T149,0)</f>
        <v>0</v>
      </c>
      <c r="V149">
        <f t="shared" si="35"/>
        <v>54.4638759999998</v>
      </c>
      <c r="W149" s="3">
        <f t="shared" si="38"/>
        <v>0</v>
      </c>
      <c r="X149">
        <f t="shared" si="36"/>
        <v>0</v>
      </c>
    </row>
    <row r="150" spans="1:24">
      <c r="A150" s="7">
        <v>102.5349537</v>
      </c>
      <c r="B150" s="7">
        <v>104.2831633</v>
      </c>
      <c r="C150">
        <f t="shared" si="39"/>
        <v>1.0170498892028075</v>
      </c>
      <c r="D150">
        <f t="shared" si="24"/>
        <v>0.99670970904181977</v>
      </c>
      <c r="E150">
        <f t="shared" si="21"/>
        <v>1.0000337504223924</v>
      </c>
      <c r="F150">
        <f t="shared" si="22"/>
        <v>1.4528968705811442E-2</v>
      </c>
      <c r="G150">
        <f t="shared" si="23"/>
        <v>1.3999741187997632</v>
      </c>
      <c r="H150" t="str">
        <f t="shared" si="25"/>
        <v/>
      </c>
      <c r="I150" t="str">
        <f t="shared" si="37"/>
        <v/>
      </c>
      <c r="J150" t="str">
        <f t="shared" si="26"/>
        <v/>
      </c>
      <c r="K150">
        <f t="shared" si="28"/>
        <v>0</v>
      </c>
      <c r="L150">
        <f t="shared" si="29"/>
        <v>0</v>
      </c>
      <c r="M150">
        <f t="shared" si="30"/>
        <v>0</v>
      </c>
      <c r="N150">
        <f t="shared" si="31"/>
        <v>0</v>
      </c>
      <c r="O150">
        <f t="shared" si="32"/>
        <v>0</v>
      </c>
      <c r="P150">
        <f t="shared" si="33"/>
        <v>0</v>
      </c>
      <c r="Q150">
        <f t="shared" si="27"/>
        <v>0</v>
      </c>
      <c r="R150">
        <f t="shared" si="34"/>
        <v>0</v>
      </c>
      <c r="S150">
        <f>IF(ABS(R150)&gt;0,R150*(B150-A150),0)</f>
        <v>0</v>
      </c>
      <c r="T150">
        <f>SUM($S$3:S150)</f>
        <v>54.4638759999998</v>
      </c>
      <c r="U150">
        <f>IF(J150="close",T150,0)</f>
        <v>0</v>
      </c>
      <c r="V150">
        <f t="shared" si="35"/>
        <v>54.4638759999998</v>
      </c>
      <c r="W150" s="3">
        <f t="shared" si="38"/>
        <v>0</v>
      </c>
      <c r="X150">
        <f t="shared" si="36"/>
        <v>0</v>
      </c>
    </row>
    <row r="151" spans="1:24">
      <c r="A151">
        <v>102.6786714</v>
      </c>
      <c r="B151">
        <v>104.9147463</v>
      </c>
      <c r="C151">
        <f t="shared" si="39"/>
        <v>1.0217774039098055</v>
      </c>
      <c r="D151">
        <f t="shared" si="24"/>
        <v>1.0005662774830484</v>
      </c>
      <c r="E151">
        <f t="shared" si="21"/>
        <v>1.0012165689427595</v>
      </c>
      <c r="F151">
        <f t="shared" si="22"/>
        <v>1.4517589518368738E-2</v>
      </c>
      <c r="G151">
        <f t="shared" si="23"/>
        <v>1.4610639321300036</v>
      </c>
      <c r="H151" t="str">
        <f t="shared" si="25"/>
        <v/>
      </c>
      <c r="I151" t="str">
        <f t="shared" si="37"/>
        <v/>
      </c>
      <c r="J151" t="str">
        <f t="shared" si="26"/>
        <v/>
      </c>
      <c r="K151">
        <f t="shared" si="28"/>
        <v>0</v>
      </c>
      <c r="L151">
        <f t="shared" si="29"/>
        <v>0</v>
      </c>
      <c r="M151">
        <f t="shared" si="30"/>
        <v>0</v>
      </c>
      <c r="N151">
        <f t="shared" si="31"/>
        <v>0</v>
      </c>
      <c r="O151">
        <f t="shared" si="32"/>
        <v>0</v>
      </c>
      <c r="P151">
        <f t="shared" si="33"/>
        <v>0</v>
      </c>
      <c r="Q151">
        <f t="shared" si="27"/>
        <v>0</v>
      </c>
      <c r="R151">
        <f t="shared" si="34"/>
        <v>0</v>
      </c>
      <c r="S151">
        <f>IF(ABS(R151)&gt;0,R151*(B151-A151),0)</f>
        <v>0</v>
      </c>
      <c r="T151">
        <f>SUM($S$3:S151)</f>
        <v>54.4638759999998</v>
      </c>
      <c r="U151">
        <f>IF(J151="close",T151,0)</f>
        <v>0</v>
      </c>
      <c r="V151">
        <f t="shared" si="35"/>
        <v>54.4638759999998</v>
      </c>
      <c r="W151" s="3">
        <f t="shared" si="38"/>
        <v>0</v>
      </c>
      <c r="X151">
        <f t="shared" si="36"/>
        <v>0</v>
      </c>
    </row>
    <row r="152" spans="1:24">
      <c r="A152">
        <v>104.7561376</v>
      </c>
      <c r="B152">
        <v>106.9637058</v>
      </c>
      <c r="C152">
        <f t="shared" si="39"/>
        <v>1.0210734020037027</v>
      </c>
      <c r="D152">
        <f t="shared" si="24"/>
        <v>1.0037212197169951</v>
      </c>
      <c r="E152">
        <f t="shared" si="21"/>
        <v>1.0025936541979936</v>
      </c>
      <c r="F152">
        <f t="shared" si="22"/>
        <v>1.4575815598966193E-2</v>
      </c>
      <c r="G152">
        <f t="shared" si="23"/>
        <v>1.1904776215705051</v>
      </c>
      <c r="H152" t="str">
        <f t="shared" si="25"/>
        <v/>
      </c>
      <c r="I152" t="str">
        <f t="shared" si="37"/>
        <v/>
      </c>
      <c r="J152" t="str">
        <f t="shared" si="26"/>
        <v/>
      </c>
      <c r="K152">
        <f t="shared" si="28"/>
        <v>0</v>
      </c>
      <c r="L152">
        <f t="shared" si="29"/>
        <v>0</v>
      </c>
      <c r="M152">
        <f t="shared" si="30"/>
        <v>0</v>
      </c>
      <c r="N152">
        <f t="shared" si="31"/>
        <v>0</v>
      </c>
      <c r="O152">
        <f t="shared" si="32"/>
        <v>0</v>
      </c>
      <c r="P152">
        <f t="shared" si="33"/>
        <v>0</v>
      </c>
      <c r="Q152">
        <f t="shared" si="27"/>
        <v>0</v>
      </c>
      <c r="R152">
        <f t="shared" si="34"/>
        <v>0</v>
      </c>
      <c r="S152">
        <f>IF(ABS(R152)&gt;0,R152*(B152-A152),0)</f>
        <v>0</v>
      </c>
      <c r="T152">
        <f>SUM($S$3:S152)</f>
        <v>54.4638759999998</v>
      </c>
      <c r="U152">
        <f>IF(J152="close",T152,0)</f>
        <v>0</v>
      </c>
      <c r="V152">
        <f t="shared" si="35"/>
        <v>54.4638759999998</v>
      </c>
      <c r="W152" s="3">
        <f t="shared" si="38"/>
        <v>0</v>
      </c>
      <c r="X152">
        <f t="shared" si="36"/>
        <v>0</v>
      </c>
    </row>
    <row r="153" spans="1:24">
      <c r="A153">
        <v>104.00354179999999</v>
      </c>
      <c r="B153">
        <v>107.7981144</v>
      </c>
      <c r="C153">
        <f t="shared" si="39"/>
        <v>1.0364850324741537</v>
      </c>
      <c r="D153">
        <f t="shared" si="24"/>
        <v>1.0087618062950194</v>
      </c>
      <c r="E153">
        <f t="shared" si="21"/>
        <v>1.0033148619200953</v>
      </c>
      <c r="F153">
        <f t="shared" si="22"/>
        <v>1.4981801209972686E-2</v>
      </c>
      <c r="G153">
        <f t="shared" si="23"/>
        <v>1.8504601543291199</v>
      </c>
      <c r="H153" t="str">
        <f t="shared" si="25"/>
        <v/>
      </c>
      <c r="I153" t="str">
        <f t="shared" si="37"/>
        <v/>
      </c>
      <c r="J153" t="str">
        <f t="shared" si="26"/>
        <v/>
      </c>
      <c r="K153">
        <f t="shared" si="28"/>
        <v>0</v>
      </c>
      <c r="L153">
        <f t="shared" si="29"/>
        <v>0</v>
      </c>
      <c r="M153">
        <f t="shared" si="30"/>
        <v>0</v>
      </c>
      <c r="N153">
        <f t="shared" si="31"/>
        <v>0</v>
      </c>
      <c r="O153">
        <f t="shared" si="32"/>
        <v>0</v>
      </c>
      <c r="P153">
        <f t="shared" si="33"/>
        <v>0</v>
      </c>
      <c r="Q153">
        <f t="shared" si="27"/>
        <v>0</v>
      </c>
      <c r="R153">
        <f t="shared" si="34"/>
        <v>0</v>
      </c>
      <c r="S153">
        <f>IF(ABS(R153)&gt;0,R153*(B153-A153),0)</f>
        <v>0</v>
      </c>
      <c r="T153">
        <f>SUM($S$3:S153)</f>
        <v>54.4638759999998</v>
      </c>
      <c r="U153">
        <f>IF(J153="close",T153,0)</f>
        <v>0</v>
      </c>
      <c r="V153">
        <f t="shared" si="35"/>
        <v>54.4638759999998</v>
      </c>
      <c r="W153" s="3">
        <f t="shared" si="38"/>
        <v>0</v>
      </c>
      <c r="X153">
        <f t="shared" si="36"/>
        <v>0</v>
      </c>
    </row>
    <row r="154" spans="1:24">
      <c r="A154">
        <v>105.37699120000001</v>
      </c>
      <c r="B154">
        <v>108.7829619</v>
      </c>
      <c r="C154">
        <f t="shared" si="39"/>
        <v>1.0323217683596189</v>
      </c>
      <c r="D154">
        <f t="shared" si="24"/>
        <v>1.0123864158434193</v>
      </c>
      <c r="E154">
        <f t="shared" si="21"/>
        <v>1.0041504517653479</v>
      </c>
      <c r="F154">
        <f t="shared" si="22"/>
        <v>1.6153722098543866E-2</v>
      </c>
      <c r="G154">
        <f t="shared" si="23"/>
        <v>1.2341027284353627</v>
      </c>
      <c r="H154" t="str">
        <f t="shared" si="25"/>
        <v/>
      </c>
      <c r="I154" t="str">
        <f t="shared" si="37"/>
        <v/>
      </c>
      <c r="J154" t="str">
        <f t="shared" si="26"/>
        <v/>
      </c>
      <c r="K154">
        <f t="shared" si="28"/>
        <v>0</v>
      </c>
      <c r="L154">
        <f t="shared" si="29"/>
        <v>0</v>
      </c>
      <c r="M154">
        <f t="shared" si="30"/>
        <v>0</v>
      </c>
      <c r="N154">
        <f t="shared" si="31"/>
        <v>0</v>
      </c>
      <c r="O154">
        <f t="shared" si="32"/>
        <v>0</v>
      </c>
      <c r="P154">
        <f t="shared" si="33"/>
        <v>0</v>
      </c>
      <c r="Q154">
        <f t="shared" si="27"/>
        <v>0</v>
      </c>
      <c r="R154">
        <f t="shared" si="34"/>
        <v>0</v>
      </c>
      <c r="S154">
        <f>IF(ABS(R154)&gt;0,R154*(B154-A154),0)</f>
        <v>0</v>
      </c>
      <c r="T154">
        <f>SUM($S$3:S154)</f>
        <v>54.4638759999998</v>
      </c>
      <c r="U154">
        <f>IF(J154="close",T154,0)</f>
        <v>0</v>
      </c>
      <c r="V154">
        <f t="shared" si="35"/>
        <v>54.4638759999998</v>
      </c>
      <c r="W154" s="3">
        <f t="shared" si="38"/>
        <v>0</v>
      </c>
      <c r="X154">
        <f t="shared" si="36"/>
        <v>0</v>
      </c>
    </row>
    <row r="155" spans="1:24">
      <c r="A155">
        <v>106.19792990000001</v>
      </c>
      <c r="B155">
        <v>110.5032921</v>
      </c>
      <c r="C155">
        <f t="shared" si="39"/>
        <v>1.0405409239526051</v>
      </c>
      <c r="D155">
        <f t="shared" si="24"/>
        <v>1.016717878629448</v>
      </c>
      <c r="E155">
        <f t="shared" si="21"/>
        <v>1.0050825837579775</v>
      </c>
      <c r="F155">
        <f t="shared" si="22"/>
        <v>1.7008121176383194E-2</v>
      </c>
      <c r="G155">
        <f t="shared" si="23"/>
        <v>1.4006864765425646</v>
      </c>
      <c r="H155" t="str">
        <f t="shared" si="25"/>
        <v/>
      </c>
      <c r="I155" t="str">
        <f t="shared" si="37"/>
        <v/>
      </c>
      <c r="J155" t="str">
        <f t="shared" si="26"/>
        <v/>
      </c>
      <c r="K155">
        <f t="shared" si="28"/>
        <v>0</v>
      </c>
      <c r="L155">
        <f t="shared" si="29"/>
        <v>0</v>
      </c>
      <c r="M155">
        <f t="shared" si="30"/>
        <v>0</v>
      </c>
      <c r="N155">
        <f t="shared" si="31"/>
        <v>0</v>
      </c>
      <c r="O155">
        <f t="shared" si="32"/>
        <v>0</v>
      </c>
      <c r="P155">
        <f t="shared" si="33"/>
        <v>0</v>
      </c>
      <c r="Q155">
        <f t="shared" si="27"/>
        <v>0</v>
      </c>
      <c r="R155">
        <f t="shared" si="34"/>
        <v>0</v>
      </c>
      <c r="S155">
        <f>IF(ABS(R155)&gt;0,R155*(B155-A155),0)</f>
        <v>0</v>
      </c>
      <c r="T155">
        <f>SUM($S$3:S155)</f>
        <v>54.4638759999998</v>
      </c>
      <c r="U155">
        <f>IF(J155="close",T155,0)</f>
        <v>0</v>
      </c>
      <c r="V155">
        <f t="shared" si="35"/>
        <v>54.4638759999998</v>
      </c>
      <c r="W155" s="3">
        <f t="shared" si="38"/>
        <v>0</v>
      </c>
      <c r="X155">
        <f t="shared" si="36"/>
        <v>0</v>
      </c>
    </row>
    <row r="156" spans="1:24">
      <c r="A156">
        <v>107.6846741</v>
      </c>
      <c r="B156">
        <v>112.08113109999999</v>
      </c>
      <c r="C156">
        <f t="shared" si="39"/>
        <v>1.0408271375359996</v>
      </c>
      <c r="D156">
        <f t="shared" si="24"/>
        <v>1.0204269953843021</v>
      </c>
      <c r="E156">
        <f t="shared" si="21"/>
        <v>1.0064421160401358</v>
      </c>
      <c r="F156">
        <f t="shared" si="22"/>
        <v>1.8266740795349103E-2</v>
      </c>
      <c r="G156">
        <f t="shared" si="23"/>
        <v>1.1167915710990755</v>
      </c>
      <c r="H156" t="str">
        <f t="shared" si="25"/>
        <v/>
      </c>
      <c r="I156" t="str">
        <f t="shared" si="37"/>
        <v/>
      </c>
      <c r="J156" t="str">
        <f t="shared" si="26"/>
        <v/>
      </c>
      <c r="K156">
        <f t="shared" si="28"/>
        <v>0</v>
      </c>
      <c r="L156">
        <f t="shared" si="29"/>
        <v>0</v>
      </c>
      <c r="M156">
        <f t="shared" si="30"/>
        <v>0</v>
      </c>
      <c r="N156">
        <f t="shared" si="31"/>
        <v>0</v>
      </c>
      <c r="O156">
        <f t="shared" si="32"/>
        <v>0</v>
      </c>
      <c r="P156">
        <f t="shared" si="33"/>
        <v>0</v>
      </c>
      <c r="Q156">
        <f t="shared" si="27"/>
        <v>0</v>
      </c>
      <c r="R156">
        <f t="shared" si="34"/>
        <v>0</v>
      </c>
      <c r="S156">
        <f>IF(ABS(R156)&gt;0,R156*(B156-A156),0)</f>
        <v>0</v>
      </c>
      <c r="T156">
        <f>SUM($S$3:S156)</f>
        <v>54.4638759999998</v>
      </c>
      <c r="U156">
        <f>IF(J156="close",T156,0)</f>
        <v>0</v>
      </c>
      <c r="V156">
        <f t="shared" si="35"/>
        <v>54.4638759999998</v>
      </c>
      <c r="W156" s="3">
        <f t="shared" si="38"/>
        <v>0</v>
      </c>
      <c r="X156">
        <f t="shared" si="36"/>
        <v>0</v>
      </c>
    </row>
    <row r="157" spans="1:24">
      <c r="A157">
        <v>104.7651872</v>
      </c>
      <c r="B157">
        <v>110.17132049999999</v>
      </c>
      <c r="C157">
        <f t="shared" si="39"/>
        <v>1.0516023828571939</v>
      </c>
      <c r="D157">
        <f t="shared" si="24"/>
        <v>1.0252232088416702</v>
      </c>
      <c r="E157">
        <f t="shared" si="21"/>
        <v>1.0072012444079081</v>
      </c>
      <c r="F157">
        <f t="shared" si="22"/>
        <v>1.9247900550057821E-2</v>
      </c>
      <c r="G157">
        <f t="shared" si="23"/>
        <v>1.3704961716172446</v>
      </c>
      <c r="H157" t="str">
        <f t="shared" si="25"/>
        <v/>
      </c>
      <c r="I157" t="str">
        <f t="shared" si="37"/>
        <v/>
      </c>
      <c r="J157" t="str">
        <f t="shared" si="26"/>
        <v/>
      </c>
      <c r="K157">
        <f t="shared" si="28"/>
        <v>0</v>
      </c>
      <c r="L157">
        <f t="shared" si="29"/>
        <v>0</v>
      </c>
      <c r="M157">
        <f t="shared" si="30"/>
        <v>0</v>
      </c>
      <c r="N157">
        <f t="shared" si="31"/>
        <v>0</v>
      </c>
      <c r="O157">
        <f t="shared" si="32"/>
        <v>0</v>
      </c>
      <c r="P157">
        <f t="shared" si="33"/>
        <v>0</v>
      </c>
      <c r="Q157">
        <f t="shared" si="27"/>
        <v>0</v>
      </c>
      <c r="R157">
        <f t="shared" si="34"/>
        <v>0</v>
      </c>
      <c r="S157">
        <f>IF(ABS(R157)&gt;0,R157*(B157-A157),0)</f>
        <v>0</v>
      </c>
      <c r="T157">
        <f>SUM($S$3:S157)</f>
        <v>54.4638759999998</v>
      </c>
      <c r="U157">
        <f>IF(J157="close",T157,0)</f>
        <v>0</v>
      </c>
      <c r="V157">
        <f t="shared" si="35"/>
        <v>54.4638759999998</v>
      </c>
      <c r="W157" s="3">
        <f t="shared" si="38"/>
        <v>0</v>
      </c>
      <c r="X157">
        <f t="shared" si="36"/>
        <v>0</v>
      </c>
    </row>
    <row r="158" spans="1:24">
      <c r="A158">
        <v>104.30036440000001</v>
      </c>
      <c r="B158">
        <v>109.7309101</v>
      </c>
      <c r="C158">
        <f t="shared" si="39"/>
        <v>1.0520664115723837</v>
      </c>
      <c r="D158">
        <f t="shared" si="24"/>
        <v>1.029352932338703</v>
      </c>
      <c r="E158">
        <f t="shared" si="21"/>
        <v>1.0088135691898832</v>
      </c>
      <c r="F158">
        <f t="shared" si="22"/>
        <v>2.0994817978807281E-2</v>
      </c>
      <c r="G158">
        <f t="shared" si="23"/>
        <v>1.0818612124481528</v>
      </c>
      <c r="H158" t="str">
        <f t="shared" si="25"/>
        <v/>
      </c>
      <c r="I158" t="str">
        <f t="shared" si="37"/>
        <v/>
      </c>
      <c r="J158" t="str">
        <f t="shared" si="26"/>
        <v/>
      </c>
      <c r="K158">
        <f t="shared" si="28"/>
        <v>0</v>
      </c>
      <c r="L158">
        <f t="shared" si="29"/>
        <v>0</v>
      </c>
      <c r="M158">
        <f t="shared" si="30"/>
        <v>0</v>
      </c>
      <c r="N158">
        <f t="shared" si="31"/>
        <v>0</v>
      </c>
      <c r="O158">
        <f t="shared" si="32"/>
        <v>0</v>
      </c>
      <c r="P158">
        <f t="shared" si="33"/>
        <v>0</v>
      </c>
      <c r="Q158">
        <f t="shared" si="27"/>
        <v>0</v>
      </c>
      <c r="R158">
        <f t="shared" si="34"/>
        <v>0</v>
      </c>
      <c r="S158">
        <f>IF(ABS(R158)&gt;0,R158*(B158-A158),0)</f>
        <v>0</v>
      </c>
      <c r="T158">
        <f>SUM($S$3:S158)</f>
        <v>54.4638759999998</v>
      </c>
      <c r="U158">
        <f>IF(J158="close",T158,0)</f>
        <v>0</v>
      </c>
      <c r="V158">
        <f t="shared" si="35"/>
        <v>54.4638759999998</v>
      </c>
      <c r="W158" s="3">
        <f t="shared" si="38"/>
        <v>0</v>
      </c>
      <c r="X158">
        <f t="shared" si="36"/>
        <v>0</v>
      </c>
    </row>
    <row r="159" spans="1:24">
      <c r="A159">
        <v>104.50632469999999</v>
      </c>
      <c r="B159">
        <v>107.2373683</v>
      </c>
      <c r="C159">
        <f t="shared" si="39"/>
        <v>1.0261328068692479</v>
      </c>
      <c r="D159">
        <f t="shared" si="24"/>
        <v>1.0288575284203252</v>
      </c>
      <c r="E159">
        <f t="shared" si="21"/>
        <v>1.010020134607559</v>
      </c>
      <c r="F159">
        <f t="shared" si="22"/>
        <v>2.2477567517640192E-2</v>
      </c>
      <c r="G159">
        <f t="shared" si="23"/>
        <v>-0.12121959144106423</v>
      </c>
      <c r="H159" t="str">
        <f t="shared" si="25"/>
        <v/>
      </c>
      <c r="I159" t="str">
        <f t="shared" si="37"/>
        <v/>
      </c>
      <c r="J159" t="str">
        <f t="shared" si="26"/>
        <v/>
      </c>
      <c r="K159">
        <f t="shared" si="28"/>
        <v>0</v>
      </c>
      <c r="L159">
        <f t="shared" si="29"/>
        <v>0</v>
      </c>
      <c r="M159">
        <f t="shared" si="30"/>
        <v>0</v>
      </c>
      <c r="N159">
        <f t="shared" si="31"/>
        <v>0</v>
      </c>
      <c r="O159">
        <f t="shared" si="32"/>
        <v>0</v>
      </c>
      <c r="P159">
        <f t="shared" si="33"/>
        <v>0</v>
      </c>
      <c r="Q159">
        <f t="shared" si="27"/>
        <v>0</v>
      </c>
      <c r="R159">
        <f t="shared" si="34"/>
        <v>0</v>
      </c>
      <c r="S159">
        <f>IF(ABS(R159)&gt;0,R159*(B159-A159),0)</f>
        <v>0</v>
      </c>
      <c r="T159">
        <f>SUM($S$3:S159)</f>
        <v>54.4638759999998</v>
      </c>
      <c r="U159">
        <f>IF(J159="close",T159,0)</f>
        <v>0</v>
      </c>
      <c r="V159">
        <f t="shared" si="35"/>
        <v>54.4638759999998</v>
      </c>
      <c r="W159" s="3">
        <f t="shared" si="38"/>
        <v>0</v>
      </c>
      <c r="X159">
        <f t="shared" si="36"/>
        <v>0</v>
      </c>
    </row>
    <row r="160" spans="1:24">
      <c r="A160">
        <v>104.7658698</v>
      </c>
      <c r="B160">
        <v>107.8985294</v>
      </c>
      <c r="C160">
        <f t="shared" si="39"/>
        <v>1.0299015281024277</v>
      </c>
      <c r="D160">
        <f t="shared" si="24"/>
        <v>1.0290181437560333</v>
      </c>
      <c r="E160">
        <f t="shared" ref="E160:E223" si="40">AVERAGE(C132:C159)</f>
        <v>1.0102388044679025</v>
      </c>
      <c r="F160">
        <f t="shared" ref="F160:F223" si="41">STDEV(C132:C159)</f>
        <v>2.2607757633527341E-2</v>
      </c>
      <c r="G160">
        <f t="shared" ref="G160:G223" si="42">(C160-D160)/F160</f>
        <v>3.9074390336014363E-2</v>
      </c>
      <c r="H160" t="str">
        <f t="shared" si="25"/>
        <v/>
      </c>
      <c r="I160" t="str">
        <f t="shared" si="37"/>
        <v/>
      </c>
      <c r="J160" t="str">
        <f t="shared" si="26"/>
        <v/>
      </c>
      <c r="K160">
        <f t="shared" si="28"/>
        <v>0</v>
      </c>
      <c r="L160">
        <f t="shared" si="29"/>
        <v>0</v>
      </c>
      <c r="M160">
        <f t="shared" si="30"/>
        <v>0</v>
      </c>
      <c r="N160">
        <f t="shared" si="31"/>
        <v>0</v>
      </c>
      <c r="O160">
        <f t="shared" si="32"/>
        <v>0</v>
      </c>
      <c r="P160">
        <f t="shared" si="33"/>
        <v>0</v>
      </c>
      <c r="Q160">
        <f t="shared" si="27"/>
        <v>0</v>
      </c>
      <c r="R160">
        <f t="shared" si="34"/>
        <v>0</v>
      </c>
      <c r="S160">
        <f>IF(ABS(R160)&gt;0,R160*(B160-A160),0)</f>
        <v>0</v>
      </c>
      <c r="T160">
        <f>SUM($S$3:S160)</f>
        <v>54.4638759999998</v>
      </c>
      <c r="U160">
        <f>IF(J160="close",T160,0)</f>
        <v>0</v>
      </c>
      <c r="V160">
        <f t="shared" si="35"/>
        <v>54.4638759999998</v>
      </c>
      <c r="W160" s="3">
        <f t="shared" si="38"/>
        <v>0</v>
      </c>
      <c r="X160">
        <f t="shared" si="36"/>
        <v>0</v>
      </c>
    </row>
    <row r="161" spans="1:24">
      <c r="A161">
        <v>102.7178512</v>
      </c>
      <c r="B161">
        <v>107.0347148</v>
      </c>
      <c r="C161">
        <f t="shared" si="39"/>
        <v>1.0420264204280785</v>
      </c>
      <c r="D161">
        <f t="shared" ref="D161:D224" si="43">((C161-D160)*2/13)+D160</f>
        <v>1.0310194170901941</v>
      </c>
      <c r="E161">
        <f t="shared" si="40"/>
        <v>1.0102416088744992</v>
      </c>
      <c r="F161">
        <f t="shared" si="41"/>
        <v>2.2610281684431292E-2</v>
      </c>
      <c r="G161">
        <f t="shared" si="42"/>
        <v>0.4868140738584194</v>
      </c>
      <c r="H161" t="str">
        <f t="shared" ref="H161:H224" si="44">IF(G161&gt;2,"sellY",IF(G161&lt;-2,"buyY",""))</f>
        <v/>
      </c>
      <c r="I161" t="str">
        <f t="shared" si="37"/>
        <v/>
      </c>
      <c r="J161" t="str">
        <f t="shared" ref="J161:J224" si="45">IF(AND(OR(H160="sellY",J160="sellhold"),G161&gt;0.6),"sellhold",IF(AND(OR(H160="sellY",J160="sellhold"),G161&lt;0.6),"close",IF(AND(OR(H160="buyY",J160="buyhold"),G161&lt;-0.6),"buyhold",IF(AND(OR(H160="buyY",J160="buyhold"),G161&gt;-0.6),"close",""))))</f>
        <v/>
      </c>
      <c r="K161">
        <f t="shared" si="28"/>
        <v>0</v>
      </c>
      <c r="L161">
        <f t="shared" si="29"/>
        <v>0</v>
      </c>
      <c r="M161">
        <f t="shared" si="30"/>
        <v>0</v>
      </c>
      <c r="N161">
        <f t="shared" si="31"/>
        <v>0</v>
      </c>
      <c r="O161">
        <f t="shared" si="32"/>
        <v>0</v>
      </c>
      <c r="P161">
        <f t="shared" si="33"/>
        <v>0</v>
      </c>
      <c r="Q161">
        <f t="shared" ref="Q161:Q224" si="46">ABS(K161)+ABS(N161)</f>
        <v>0</v>
      </c>
      <c r="R161">
        <f t="shared" si="34"/>
        <v>0</v>
      </c>
      <c r="S161">
        <f>IF(ABS(R161)&gt;0,R161*(B161-A161),0)</f>
        <v>0</v>
      </c>
      <c r="T161">
        <f>SUM($S$3:S161)</f>
        <v>54.4638759999998</v>
      </c>
      <c r="U161">
        <f>IF(J161="close",T161,0)</f>
        <v>0</v>
      </c>
      <c r="V161">
        <f t="shared" si="35"/>
        <v>54.4638759999998</v>
      </c>
      <c r="W161" s="3">
        <f t="shared" si="38"/>
        <v>0</v>
      </c>
      <c r="X161">
        <f t="shared" si="36"/>
        <v>0</v>
      </c>
    </row>
    <row r="162" spans="1:24">
      <c r="A162">
        <v>102.56394779999999</v>
      </c>
      <c r="B162">
        <v>106.79847580000001</v>
      </c>
      <c r="C162">
        <f t="shared" si="39"/>
        <v>1.0412867102995815</v>
      </c>
      <c r="D162">
        <f t="shared" si="43"/>
        <v>1.032599000660869</v>
      </c>
      <c r="E162">
        <f t="shared" si="40"/>
        <v>1.0108139911714402</v>
      </c>
      <c r="F162">
        <f t="shared" si="41"/>
        <v>2.3218649529935628E-2</v>
      </c>
      <c r="G162">
        <f t="shared" si="42"/>
        <v>0.37416946353884939</v>
      </c>
      <c r="H162" t="str">
        <f t="shared" si="44"/>
        <v/>
      </c>
      <c r="I162" t="str">
        <f t="shared" si="37"/>
        <v/>
      </c>
      <c r="J162" t="str">
        <f t="shared" si="45"/>
        <v/>
      </c>
      <c r="K162">
        <f t="shared" ref="K162:K225" si="47">IF(H162="sellY",MAX(10+L162,K161),IF(H162="buyY",MIN(-10+L162,K161),IF(J162="sellhold",K161+L162,IF(J162="buyhold",K161+L162,0))))</f>
        <v>0</v>
      </c>
      <c r="L162">
        <f t="shared" ref="L162:L225" si="48">IF(AND(G162&gt;3,K161&lt;15),10,IF(AND(G162&gt;2.5,K161&lt;15),5,IF(AND(G162&lt;-3,K161&gt;-15),-10,IF(AND(G162&lt;-2.5,K161&gt;-15),-5,0))))</f>
        <v>0</v>
      </c>
      <c r="M162">
        <f t="shared" ref="M162:M225" si="49">K162-K161</f>
        <v>0</v>
      </c>
      <c r="N162">
        <f t="shared" ref="N162:N225" si="50">IF(H162="sellY",MIN(-10+O162,N161),IF(H162="buyY",MAX(10+O162,N161),IF(J162="sellhold",N161+O162,IF(J162="buyhold",N161+O162,0))))</f>
        <v>0</v>
      </c>
      <c r="O162">
        <f t="shared" ref="O162:O225" si="51">IF(AND(G162&gt;3,K161&lt;15),-10,IF(AND(G162&gt;2.5,K161&lt;15),-5,IF(AND(G162&lt;-3,K161&gt;-15),10,IF(AND(G162&lt;-2.5,K161&gt;-15),5,0))))</f>
        <v>0</v>
      </c>
      <c r="P162">
        <f t="shared" ref="P162:P225" si="52">N162-N161</f>
        <v>0</v>
      </c>
      <c r="Q162">
        <f t="shared" si="46"/>
        <v>0</v>
      </c>
      <c r="R162">
        <f t="shared" ref="R162:R225" si="53">K162-K161</f>
        <v>0</v>
      </c>
      <c r="S162">
        <f>IF(ABS(R162)&gt;0,R162*(B162-A162),0)</f>
        <v>0</v>
      </c>
      <c r="T162">
        <f>SUM($S$3:S162)</f>
        <v>54.4638759999998</v>
      </c>
      <c r="U162">
        <f>IF(J162="close",T162,0)</f>
        <v>0</v>
      </c>
      <c r="V162">
        <f t="shared" si="35"/>
        <v>54.4638759999998</v>
      </c>
      <c r="W162" s="3">
        <f t="shared" si="38"/>
        <v>0</v>
      </c>
      <c r="X162">
        <f t="shared" si="36"/>
        <v>0</v>
      </c>
    </row>
    <row r="163" spans="1:24">
      <c r="A163">
        <v>103.0008516</v>
      </c>
      <c r="B163">
        <v>106.58735609999999</v>
      </c>
      <c r="C163">
        <f t="shared" si="39"/>
        <v>1.0348201441472353</v>
      </c>
      <c r="D163">
        <f t="shared" si="43"/>
        <v>1.0329407150433869</v>
      </c>
      <c r="E163">
        <f t="shared" si="40"/>
        <v>1.0126168940290874</v>
      </c>
      <c r="F163">
        <f t="shared" si="41"/>
        <v>2.356479230340968E-2</v>
      </c>
      <c r="G163">
        <f t="shared" si="42"/>
        <v>7.9755810263452909E-2</v>
      </c>
      <c r="H163" t="str">
        <f t="shared" si="44"/>
        <v/>
      </c>
      <c r="I163" t="str">
        <f t="shared" si="37"/>
        <v/>
      </c>
      <c r="J163" t="str">
        <f t="shared" si="45"/>
        <v/>
      </c>
      <c r="K163">
        <f t="shared" si="47"/>
        <v>0</v>
      </c>
      <c r="L163">
        <f t="shared" si="48"/>
        <v>0</v>
      </c>
      <c r="M163">
        <f t="shared" si="49"/>
        <v>0</v>
      </c>
      <c r="N163">
        <f t="shared" si="50"/>
        <v>0</v>
      </c>
      <c r="O163">
        <f t="shared" si="51"/>
        <v>0</v>
      </c>
      <c r="P163">
        <f t="shared" si="52"/>
        <v>0</v>
      </c>
      <c r="Q163">
        <f t="shared" si="46"/>
        <v>0</v>
      </c>
      <c r="R163">
        <f t="shared" si="53"/>
        <v>0</v>
      </c>
      <c r="S163">
        <f>IF(ABS(R163)&gt;0,R163*(B163-A163),0)</f>
        <v>0</v>
      </c>
      <c r="T163">
        <f>SUM($S$3:S163)</f>
        <v>54.4638759999998</v>
      </c>
      <c r="U163">
        <f>IF(J163="close",T163,0)</f>
        <v>0</v>
      </c>
      <c r="V163">
        <f t="shared" ref="V163:V226" si="54">T163+K163*A163+N163*B163</f>
        <v>54.4638759999998</v>
      </c>
      <c r="W163" s="3">
        <f t="shared" si="38"/>
        <v>0</v>
      </c>
      <c r="X163">
        <f t="shared" ref="X163:X226" si="55">ABS(Q163-Q162)</f>
        <v>0</v>
      </c>
    </row>
    <row r="164" spans="1:24">
      <c r="A164">
        <v>104.42801009999999</v>
      </c>
      <c r="B164">
        <v>108.4921293</v>
      </c>
      <c r="C164">
        <f t="shared" si="39"/>
        <v>1.0389179033106943</v>
      </c>
      <c r="D164">
        <f t="shared" si="43"/>
        <v>1.0338602824691265</v>
      </c>
      <c r="E164">
        <f t="shared" si="40"/>
        <v>1.0140744107658006</v>
      </c>
      <c r="F164">
        <f t="shared" si="41"/>
        <v>2.363327736575015E-2</v>
      </c>
      <c r="G164">
        <f t="shared" si="42"/>
        <v>0.21400420954299856</v>
      </c>
      <c r="H164" t="str">
        <f t="shared" si="44"/>
        <v/>
      </c>
      <c r="I164" t="str">
        <f t="shared" si="37"/>
        <v/>
      </c>
      <c r="J164" t="str">
        <f t="shared" si="45"/>
        <v/>
      </c>
      <c r="K164">
        <f t="shared" si="47"/>
        <v>0</v>
      </c>
      <c r="L164">
        <f t="shared" si="48"/>
        <v>0</v>
      </c>
      <c r="M164">
        <f t="shared" si="49"/>
        <v>0</v>
      </c>
      <c r="N164">
        <f t="shared" si="50"/>
        <v>0</v>
      </c>
      <c r="O164">
        <f t="shared" si="51"/>
        <v>0</v>
      </c>
      <c r="P164">
        <f t="shared" si="52"/>
        <v>0</v>
      </c>
      <c r="Q164">
        <f t="shared" si="46"/>
        <v>0</v>
      </c>
      <c r="R164">
        <f t="shared" si="53"/>
        <v>0</v>
      </c>
      <c r="S164">
        <f>IF(ABS(R164)&gt;0,R164*(B164-A164),0)</f>
        <v>0</v>
      </c>
      <c r="T164">
        <f>SUM($S$3:S164)</f>
        <v>54.4638759999998</v>
      </c>
      <c r="U164">
        <f>IF(J164="close",T164,0)</f>
        <v>0</v>
      </c>
      <c r="V164">
        <f t="shared" si="54"/>
        <v>54.4638759999998</v>
      </c>
      <c r="W164" s="3">
        <f t="shared" si="38"/>
        <v>0</v>
      </c>
      <c r="X164">
        <f t="shared" si="55"/>
        <v>0</v>
      </c>
    </row>
    <row r="165" spans="1:24">
      <c r="A165">
        <v>106.35809329999999</v>
      </c>
      <c r="B165">
        <v>107.632304</v>
      </c>
      <c r="C165">
        <f t="shared" si="39"/>
        <v>1.0119803830669087</v>
      </c>
      <c r="D165">
        <f t="shared" si="43"/>
        <v>1.0304941440995545</v>
      </c>
      <c r="E165">
        <f t="shared" si="40"/>
        <v>1.0154027280591531</v>
      </c>
      <c r="F165">
        <f t="shared" si="41"/>
        <v>2.3956477721530034E-2</v>
      </c>
      <c r="G165">
        <f t="shared" si="42"/>
        <v>-0.77280814182492308</v>
      </c>
      <c r="H165" t="str">
        <f t="shared" si="44"/>
        <v/>
      </c>
      <c r="I165" t="str">
        <f t="shared" si="37"/>
        <v/>
      </c>
      <c r="J165" t="str">
        <f t="shared" si="45"/>
        <v/>
      </c>
      <c r="K165">
        <f t="shared" si="47"/>
        <v>0</v>
      </c>
      <c r="L165">
        <f t="shared" si="48"/>
        <v>0</v>
      </c>
      <c r="M165">
        <f t="shared" si="49"/>
        <v>0</v>
      </c>
      <c r="N165">
        <f t="shared" si="50"/>
        <v>0</v>
      </c>
      <c r="O165">
        <f t="shared" si="51"/>
        <v>0</v>
      </c>
      <c r="P165">
        <f t="shared" si="52"/>
        <v>0</v>
      </c>
      <c r="Q165">
        <f t="shared" si="46"/>
        <v>0</v>
      </c>
      <c r="R165">
        <f t="shared" si="53"/>
        <v>0</v>
      </c>
      <c r="S165">
        <f>IF(ABS(R165)&gt;0,R165*(B165-A165),0)</f>
        <v>0</v>
      </c>
      <c r="T165">
        <f>SUM($S$3:S165)</f>
        <v>54.4638759999998</v>
      </c>
      <c r="U165">
        <f>IF(J165="close",T165,0)</f>
        <v>0</v>
      </c>
      <c r="V165">
        <f t="shared" si="54"/>
        <v>54.4638759999998</v>
      </c>
      <c r="W165" s="3">
        <f t="shared" si="38"/>
        <v>0</v>
      </c>
      <c r="X165">
        <f t="shared" si="55"/>
        <v>0</v>
      </c>
    </row>
    <row r="166" spans="1:24">
      <c r="A166">
        <v>104.9849432</v>
      </c>
      <c r="B166">
        <v>108.0054848</v>
      </c>
      <c r="C166">
        <f t="shared" si="39"/>
        <v>1.0287711885907844</v>
      </c>
      <c r="D166">
        <f t="shared" si="43"/>
        <v>1.0302290740212823</v>
      </c>
      <c r="E166">
        <f t="shared" si="40"/>
        <v>1.0157567436696853</v>
      </c>
      <c r="F166">
        <f t="shared" si="41"/>
        <v>2.3825004873236234E-2</v>
      </c>
      <c r="G166">
        <f t="shared" si="42"/>
        <v>-6.1191401145758592E-2</v>
      </c>
      <c r="H166" t="str">
        <f t="shared" si="44"/>
        <v/>
      </c>
      <c r="I166" t="str">
        <f t="shared" si="37"/>
        <v/>
      </c>
      <c r="J166" t="str">
        <f t="shared" si="45"/>
        <v/>
      </c>
      <c r="K166">
        <f t="shared" si="47"/>
        <v>0</v>
      </c>
      <c r="L166">
        <f t="shared" si="48"/>
        <v>0</v>
      </c>
      <c r="M166">
        <f t="shared" si="49"/>
        <v>0</v>
      </c>
      <c r="N166">
        <f t="shared" si="50"/>
        <v>0</v>
      </c>
      <c r="O166">
        <f t="shared" si="51"/>
        <v>0</v>
      </c>
      <c r="P166">
        <f t="shared" si="52"/>
        <v>0</v>
      </c>
      <c r="Q166">
        <f t="shared" si="46"/>
        <v>0</v>
      </c>
      <c r="R166">
        <f t="shared" si="53"/>
        <v>0</v>
      </c>
      <c r="S166">
        <f>IF(ABS(R166)&gt;0,R166*(B166-A166),0)</f>
        <v>0</v>
      </c>
      <c r="T166">
        <f>SUM($S$3:S166)</f>
        <v>54.4638759999998</v>
      </c>
      <c r="U166">
        <f>IF(J166="close",T166,0)</f>
        <v>0</v>
      </c>
      <c r="V166">
        <f t="shared" si="54"/>
        <v>54.4638759999998</v>
      </c>
      <c r="W166" s="3">
        <f t="shared" si="38"/>
        <v>0</v>
      </c>
      <c r="X166">
        <f t="shared" si="55"/>
        <v>0</v>
      </c>
    </row>
    <row r="167" spans="1:24">
      <c r="A167">
        <v>104.9855824</v>
      </c>
      <c r="B167">
        <v>108.8569706</v>
      </c>
      <c r="C167">
        <f t="shared" si="39"/>
        <v>1.0368754271919913</v>
      </c>
      <c r="D167">
        <f t="shared" si="43"/>
        <v>1.0312515898936991</v>
      </c>
      <c r="E167">
        <f t="shared" si="40"/>
        <v>1.0171267815908012</v>
      </c>
      <c r="F167">
        <f t="shared" si="41"/>
        <v>2.3412881722704889E-2</v>
      </c>
      <c r="G167">
        <f t="shared" si="42"/>
        <v>0.24020269546052564</v>
      </c>
      <c r="H167" t="str">
        <f t="shared" si="44"/>
        <v/>
      </c>
      <c r="I167" t="str">
        <f t="shared" si="37"/>
        <v/>
      </c>
      <c r="J167" t="str">
        <f t="shared" si="45"/>
        <v/>
      </c>
      <c r="K167">
        <f t="shared" si="47"/>
        <v>0</v>
      </c>
      <c r="L167">
        <f t="shared" si="48"/>
        <v>0</v>
      </c>
      <c r="M167">
        <f t="shared" si="49"/>
        <v>0</v>
      </c>
      <c r="N167">
        <f t="shared" si="50"/>
        <v>0</v>
      </c>
      <c r="O167">
        <f t="shared" si="51"/>
        <v>0</v>
      </c>
      <c r="P167">
        <f t="shared" si="52"/>
        <v>0</v>
      </c>
      <c r="Q167">
        <f t="shared" si="46"/>
        <v>0</v>
      </c>
      <c r="R167">
        <f t="shared" si="53"/>
        <v>0</v>
      </c>
      <c r="S167">
        <f>IF(ABS(R167)&gt;0,R167*(B167-A167),0)</f>
        <v>0</v>
      </c>
      <c r="T167">
        <f>SUM($S$3:S167)</f>
        <v>54.4638759999998</v>
      </c>
      <c r="U167">
        <f>IF(J167="close",T167,0)</f>
        <v>0</v>
      </c>
      <c r="V167">
        <f t="shared" si="54"/>
        <v>54.4638759999998</v>
      </c>
      <c r="W167" s="3">
        <f t="shared" si="38"/>
        <v>0</v>
      </c>
      <c r="X167">
        <f t="shared" si="55"/>
        <v>0</v>
      </c>
    </row>
    <row r="168" spans="1:24">
      <c r="A168">
        <v>104.73475310000001</v>
      </c>
      <c r="B168">
        <v>108.9040688</v>
      </c>
      <c r="C168">
        <f t="shared" si="39"/>
        <v>1.0398083308223314</v>
      </c>
      <c r="D168">
        <f t="shared" si="43"/>
        <v>1.0325680115750271</v>
      </c>
      <c r="E168">
        <f t="shared" si="40"/>
        <v>1.0191213941906521</v>
      </c>
      <c r="F168">
        <f t="shared" si="41"/>
        <v>2.2587907929187082E-2</v>
      </c>
      <c r="G168">
        <f t="shared" si="42"/>
        <v>0.32053961216783017</v>
      </c>
      <c r="H168" t="str">
        <f t="shared" si="44"/>
        <v/>
      </c>
      <c r="I168" t="str">
        <f t="shared" si="37"/>
        <v/>
      </c>
      <c r="J168" t="str">
        <f t="shared" si="45"/>
        <v/>
      </c>
      <c r="K168">
        <f t="shared" si="47"/>
        <v>0</v>
      </c>
      <c r="L168">
        <f t="shared" si="48"/>
        <v>0</v>
      </c>
      <c r="M168">
        <f t="shared" si="49"/>
        <v>0</v>
      </c>
      <c r="N168">
        <f t="shared" si="50"/>
        <v>0</v>
      </c>
      <c r="O168">
        <f t="shared" si="51"/>
        <v>0</v>
      </c>
      <c r="P168">
        <f t="shared" si="52"/>
        <v>0</v>
      </c>
      <c r="Q168">
        <f t="shared" si="46"/>
        <v>0</v>
      </c>
      <c r="R168">
        <f t="shared" si="53"/>
        <v>0</v>
      </c>
      <c r="S168">
        <f>IF(ABS(R168)&gt;0,R168*(B168-A168),0)</f>
        <v>0</v>
      </c>
      <c r="T168">
        <f>SUM($S$3:S168)</f>
        <v>54.4638759999998</v>
      </c>
      <c r="U168">
        <f>IF(J168="close",T168,0)</f>
        <v>0</v>
      </c>
      <c r="V168">
        <f t="shared" si="54"/>
        <v>54.4638759999998</v>
      </c>
      <c r="W168" s="3">
        <f t="shared" si="38"/>
        <v>0</v>
      </c>
      <c r="X168">
        <f t="shared" si="55"/>
        <v>0</v>
      </c>
    </row>
    <row r="169" spans="1:24">
      <c r="A169">
        <v>106.5406813</v>
      </c>
      <c r="B169">
        <v>109.71019939999999</v>
      </c>
      <c r="C169">
        <f t="shared" si="39"/>
        <v>1.0297493695490381</v>
      </c>
      <c r="D169">
        <f t="shared" si="43"/>
        <v>1.0321343743402596</v>
      </c>
      <c r="E169">
        <f t="shared" si="40"/>
        <v>1.0202674549376396</v>
      </c>
      <c r="F169">
        <f t="shared" si="41"/>
        <v>2.2801004162386937E-2</v>
      </c>
      <c r="G169">
        <f t="shared" si="42"/>
        <v>-0.10460086644586733</v>
      </c>
      <c r="H169" t="str">
        <f t="shared" si="44"/>
        <v/>
      </c>
      <c r="I169" t="str">
        <f t="shared" si="37"/>
        <v/>
      </c>
      <c r="J169" t="str">
        <f t="shared" si="45"/>
        <v/>
      </c>
      <c r="K169">
        <f t="shared" si="47"/>
        <v>0</v>
      </c>
      <c r="L169">
        <f t="shared" si="48"/>
        <v>0</v>
      </c>
      <c r="M169">
        <f t="shared" si="49"/>
        <v>0</v>
      </c>
      <c r="N169">
        <f t="shared" si="50"/>
        <v>0</v>
      </c>
      <c r="O169">
        <f t="shared" si="51"/>
        <v>0</v>
      </c>
      <c r="P169">
        <f t="shared" si="52"/>
        <v>0</v>
      </c>
      <c r="Q169">
        <f t="shared" si="46"/>
        <v>0</v>
      </c>
      <c r="R169">
        <f t="shared" si="53"/>
        <v>0</v>
      </c>
      <c r="S169">
        <f>IF(ABS(R169)&gt;0,R169*(B169-A169),0)</f>
        <v>0</v>
      </c>
      <c r="T169">
        <f>SUM($S$3:S169)</f>
        <v>54.4638759999998</v>
      </c>
      <c r="U169">
        <f>IF(J169="close",T169,0)</f>
        <v>0</v>
      </c>
      <c r="V169">
        <f t="shared" si="54"/>
        <v>54.4638759999998</v>
      </c>
      <c r="W169" s="3">
        <f t="shared" si="38"/>
        <v>0</v>
      </c>
      <c r="X169">
        <f t="shared" si="55"/>
        <v>0</v>
      </c>
    </row>
    <row r="170" spans="1:24">
      <c r="A170">
        <v>105.5453459</v>
      </c>
      <c r="B170">
        <v>110.498693</v>
      </c>
      <c r="C170">
        <f t="shared" si="39"/>
        <v>1.0469309855187088</v>
      </c>
      <c r="D170">
        <f t="shared" si="43"/>
        <v>1.034410776060021</v>
      </c>
      <c r="E170">
        <f t="shared" si="40"/>
        <v>1.0221015406245277</v>
      </c>
      <c r="F170">
        <f t="shared" si="41"/>
        <v>2.132580572025464E-2</v>
      </c>
      <c r="G170">
        <f t="shared" si="42"/>
        <v>0.58709197780961109</v>
      </c>
      <c r="H170" t="str">
        <f t="shared" si="44"/>
        <v/>
      </c>
      <c r="I170" t="str">
        <f t="shared" si="37"/>
        <v/>
      </c>
      <c r="J170" t="str">
        <f t="shared" si="45"/>
        <v/>
      </c>
      <c r="K170">
        <f t="shared" si="47"/>
        <v>0</v>
      </c>
      <c r="L170">
        <f t="shared" si="48"/>
        <v>0</v>
      </c>
      <c r="M170">
        <f t="shared" si="49"/>
        <v>0</v>
      </c>
      <c r="N170">
        <f t="shared" si="50"/>
        <v>0</v>
      </c>
      <c r="O170">
        <f t="shared" si="51"/>
        <v>0</v>
      </c>
      <c r="P170">
        <f t="shared" si="52"/>
        <v>0</v>
      </c>
      <c r="Q170">
        <f t="shared" si="46"/>
        <v>0</v>
      </c>
      <c r="R170">
        <f t="shared" si="53"/>
        <v>0</v>
      </c>
      <c r="S170">
        <f>IF(ABS(R170)&gt;0,R170*(B170-A170),0)</f>
        <v>0</v>
      </c>
      <c r="T170">
        <f>SUM($S$3:S170)</f>
        <v>54.4638759999998</v>
      </c>
      <c r="U170">
        <f>IF(J170="close",T170,0)</f>
        <v>0</v>
      </c>
      <c r="V170">
        <f t="shared" si="54"/>
        <v>54.4638759999998</v>
      </c>
      <c r="W170" s="3">
        <f t="shared" si="38"/>
        <v>0</v>
      </c>
      <c r="X170">
        <f t="shared" si="55"/>
        <v>0</v>
      </c>
    </row>
    <row r="171" spans="1:24">
      <c r="A171">
        <v>103.4819876</v>
      </c>
      <c r="B171">
        <v>112.11992239999999</v>
      </c>
      <c r="C171">
        <f t="shared" si="39"/>
        <v>1.0834728342616411</v>
      </c>
      <c r="D171">
        <f t="shared" si="43"/>
        <v>1.0419587850141163</v>
      </c>
      <c r="E171">
        <f t="shared" si="40"/>
        <v>1.0239006328602189</v>
      </c>
      <c r="F171">
        <f t="shared" si="41"/>
        <v>2.1215515350304911E-2</v>
      </c>
      <c r="G171">
        <f t="shared" si="42"/>
        <v>1.9567777903131698</v>
      </c>
      <c r="H171" t="str">
        <f t="shared" si="44"/>
        <v/>
      </c>
      <c r="I171" t="str">
        <f t="shared" si="37"/>
        <v/>
      </c>
      <c r="J171" t="str">
        <f t="shared" si="45"/>
        <v/>
      </c>
      <c r="K171">
        <f t="shared" si="47"/>
        <v>0</v>
      </c>
      <c r="L171">
        <f t="shared" si="48"/>
        <v>0</v>
      </c>
      <c r="M171">
        <f t="shared" si="49"/>
        <v>0</v>
      </c>
      <c r="N171">
        <f t="shared" si="50"/>
        <v>0</v>
      </c>
      <c r="O171">
        <f t="shared" si="51"/>
        <v>0</v>
      </c>
      <c r="P171">
        <f t="shared" si="52"/>
        <v>0</v>
      </c>
      <c r="Q171">
        <f t="shared" si="46"/>
        <v>0</v>
      </c>
      <c r="R171">
        <f t="shared" si="53"/>
        <v>0</v>
      </c>
      <c r="S171">
        <f>IF(ABS(R171)&gt;0,R171*(B171-A171),0)</f>
        <v>0</v>
      </c>
      <c r="T171">
        <f>SUM($S$3:S171)</f>
        <v>54.4638759999998</v>
      </c>
      <c r="U171">
        <f>IF(J171="close",T171,0)</f>
        <v>0</v>
      </c>
      <c r="V171">
        <f t="shared" si="54"/>
        <v>54.4638759999998</v>
      </c>
      <c r="W171" s="3">
        <f t="shared" si="38"/>
        <v>0</v>
      </c>
      <c r="X171">
        <f t="shared" si="55"/>
        <v>0</v>
      </c>
    </row>
    <row r="172" spans="1:24">
      <c r="A172">
        <v>104.5612576</v>
      </c>
      <c r="B172">
        <v>114.6334602</v>
      </c>
      <c r="C172">
        <f t="shared" si="39"/>
        <v>1.0963282465340203</v>
      </c>
      <c r="D172">
        <f t="shared" si="43"/>
        <v>1.0503233175556399</v>
      </c>
      <c r="E172">
        <f t="shared" si="40"/>
        <v>1.0267435047689208</v>
      </c>
      <c r="F172">
        <f t="shared" si="41"/>
        <v>2.3628351297114946E-2</v>
      </c>
      <c r="G172">
        <f t="shared" si="42"/>
        <v>1.9470223884811482</v>
      </c>
      <c r="H172" t="str">
        <f t="shared" si="44"/>
        <v/>
      </c>
      <c r="I172" t="str">
        <f t="shared" si="37"/>
        <v/>
      </c>
      <c r="J172" t="str">
        <f t="shared" si="45"/>
        <v/>
      </c>
      <c r="K172">
        <f t="shared" si="47"/>
        <v>0</v>
      </c>
      <c r="L172">
        <f t="shared" si="48"/>
        <v>0</v>
      </c>
      <c r="M172">
        <f t="shared" si="49"/>
        <v>0</v>
      </c>
      <c r="N172">
        <f t="shared" si="50"/>
        <v>0</v>
      </c>
      <c r="O172">
        <f t="shared" si="51"/>
        <v>0</v>
      </c>
      <c r="P172">
        <f t="shared" si="52"/>
        <v>0</v>
      </c>
      <c r="Q172">
        <f t="shared" si="46"/>
        <v>0</v>
      </c>
      <c r="R172">
        <f t="shared" si="53"/>
        <v>0</v>
      </c>
      <c r="S172">
        <f>IF(ABS(R172)&gt;0,R172*(B172-A172),0)</f>
        <v>0</v>
      </c>
      <c r="T172">
        <f>SUM($S$3:S172)</f>
        <v>54.4638759999998</v>
      </c>
      <c r="U172">
        <f>IF(J172="close",T172,0)</f>
        <v>0</v>
      </c>
      <c r="V172">
        <f t="shared" si="54"/>
        <v>54.4638759999998</v>
      </c>
      <c r="W172" s="3">
        <f t="shared" si="38"/>
        <v>0</v>
      </c>
      <c r="X172">
        <f t="shared" si="55"/>
        <v>0</v>
      </c>
    </row>
    <row r="173" spans="1:24">
      <c r="A173">
        <v>105.0126245</v>
      </c>
      <c r="B173">
        <v>113.3786719</v>
      </c>
      <c r="C173">
        <f t="shared" si="39"/>
        <v>1.0796670632681882</v>
      </c>
      <c r="D173">
        <f t="shared" si="43"/>
        <v>1.0548377399729549</v>
      </c>
      <c r="E173">
        <f t="shared" si="40"/>
        <v>1.0306276438265092</v>
      </c>
      <c r="F173">
        <f t="shared" si="41"/>
        <v>2.5790686469170598E-2</v>
      </c>
      <c r="G173">
        <f t="shared" si="42"/>
        <v>0.96272440537453152</v>
      </c>
      <c r="H173" t="str">
        <f t="shared" si="44"/>
        <v/>
      </c>
      <c r="I173" t="str">
        <f t="shared" si="37"/>
        <v/>
      </c>
      <c r="J173" t="str">
        <f t="shared" si="45"/>
        <v/>
      </c>
      <c r="K173">
        <f t="shared" si="47"/>
        <v>0</v>
      </c>
      <c r="L173">
        <f t="shared" si="48"/>
        <v>0</v>
      </c>
      <c r="M173">
        <f t="shared" si="49"/>
        <v>0</v>
      </c>
      <c r="N173">
        <f t="shared" si="50"/>
        <v>0</v>
      </c>
      <c r="O173">
        <f t="shared" si="51"/>
        <v>0</v>
      </c>
      <c r="P173">
        <f t="shared" si="52"/>
        <v>0</v>
      </c>
      <c r="Q173">
        <f t="shared" si="46"/>
        <v>0</v>
      </c>
      <c r="R173">
        <f t="shared" si="53"/>
        <v>0</v>
      </c>
      <c r="S173">
        <f>IF(ABS(R173)&gt;0,R173*(B173-A173),0)</f>
        <v>0</v>
      </c>
      <c r="T173">
        <f>SUM($S$3:S173)</f>
        <v>54.4638759999998</v>
      </c>
      <c r="U173">
        <f>IF(J173="close",T173,0)</f>
        <v>0</v>
      </c>
      <c r="V173">
        <f t="shared" si="54"/>
        <v>54.4638759999998</v>
      </c>
      <c r="W173" s="3">
        <f t="shared" si="38"/>
        <v>0</v>
      </c>
      <c r="X173">
        <f t="shared" si="55"/>
        <v>0</v>
      </c>
    </row>
    <row r="174" spans="1:24">
      <c r="A174">
        <v>104.7411913</v>
      </c>
      <c r="B174">
        <v>111.4903461</v>
      </c>
      <c r="C174">
        <f t="shared" si="39"/>
        <v>1.0644364907085031</v>
      </c>
      <c r="D174">
        <f t="shared" si="43"/>
        <v>1.0563144708553469</v>
      </c>
      <c r="E174">
        <f t="shared" si="40"/>
        <v>1.0330882701186099</v>
      </c>
      <c r="F174">
        <f t="shared" si="41"/>
        <v>2.7080330090394261E-2</v>
      </c>
      <c r="G174">
        <f t="shared" si="42"/>
        <v>0.29992322198602656</v>
      </c>
      <c r="H174" t="str">
        <f t="shared" si="44"/>
        <v/>
      </c>
      <c r="I174" t="str">
        <f t="shared" si="37"/>
        <v/>
      </c>
      <c r="J174" t="str">
        <f t="shared" si="45"/>
        <v/>
      </c>
      <c r="K174">
        <f t="shared" si="47"/>
        <v>0</v>
      </c>
      <c r="L174">
        <f t="shared" si="48"/>
        <v>0</v>
      </c>
      <c r="M174">
        <f t="shared" si="49"/>
        <v>0</v>
      </c>
      <c r="N174">
        <f t="shared" si="50"/>
        <v>0</v>
      </c>
      <c r="O174">
        <f t="shared" si="51"/>
        <v>0</v>
      </c>
      <c r="P174">
        <f t="shared" si="52"/>
        <v>0</v>
      </c>
      <c r="Q174">
        <f t="shared" si="46"/>
        <v>0</v>
      </c>
      <c r="R174">
        <f t="shared" si="53"/>
        <v>0</v>
      </c>
      <c r="S174">
        <f>IF(ABS(R174)&gt;0,R174*(B174-A174),0)</f>
        <v>0</v>
      </c>
      <c r="T174">
        <f>SUM($S$3:S174)</f>
        <v>54.4638759999998</v>
      </c>
      <c r="U174">
        <f>IF(J174="close",T174,0)</f>
        <v>0</v>
      </c>
      <c r="V174">
        <f t="shared" si="54"/>
        <v>54.4638759999998</v>
      </c>
      <c r="W174" s="3">
        <f t="shared" si="38"/>
        <v>0</v>
      </c>
      <c r="X174">
        <f t="shared" si="55"/>
        <v>0</v>
      </c>
    </row>
    <row r="175" spans="1:24">
      <c r="A175">
        <v>102.8646284</v>
      </c>
      <c r="B175">
        <v>112.65692629999999</v>
      </c>
      <c r="C175">
        <f t="shared" si="39"/>
        <v>1.0951959682576367</v>
      </c>
      <c r="D175">
        <f t="shared" si="43"/>
        <v>1.0622962396864684</v>
      </c>
      <c r="E175">
        <f t="shared" si="40"/>
        <v>1.0360061550608877</v>
      </c>
      <c r="F175">
        <f t="shared" si="41"/>
        <v>2.5826510129361532E-2</v>
      </c>
      <c r="G175">
        <f t="shared" si="42"/>
        <v>1.2738743409921804</v>
      </c>
      <c r="H175" t="str">
        <f t="shared" si="44"/>
        <v/>
      </c>
      <c r="I175" t="str">
        <f t="shared" si="37"/>
        <v/>
      </c>
      <c r="J175" t="str">
        <f t="shared" si="45"/>
        <v/>
      </c>
      <c r="K175">
        <f t="shared" si="47"/>
        <v>0</v>
      </c>
      <c r="L175">
        <f t="shared" si="48"/>
        <v>0</v>
      </c>
      <c r="M175">
        <f t="shared" si="49"/>
        <v>0</v>
      </c>
      <c r="N175">
        <f t="shared" si="50"/>
        <v>0</v>
      </c>
      <c r="O175">
        <f t="shared" si="51"/>
        <v>0</v>
      </c>
      <c r="P175">
        <f t="shared" si="52"/>
        <v>0</v>
      </c>
      <c r="Q175">
        <f t="shared" si="46"/>
        <v>0</v>
      </c>
      <c r="R175">
        <f t="shared" si="53"/>
        <v>0</v>
      </c>
      <c r="S175">
        <f>IF(ABS(R175)&gt;0,R175*(B175-A175),0)</f>
        <v>0</v>
      </c>
      <c r="T175">
        <f>SUM($S$3:S175)</f>
        <v>54.4638759999998</v>
      </c>
      <c r="U175">
        <f>IF(J175="close",T175,0)</f>
        <v>0</v>
      </c>
      <c r="V175">
        <f t="shared" si="54"/>
        <v>54.4638759999998</v>
      </c>
      <c r="W175" s="3">
        <f t="shared" si="38"/>
        <v>0</v>
      </c>
      <c r="X175">
        <f t="shared" si="55"/>
        <v>0</v>
      </c>
    </row>
    <row r="176" spans="1:24">
      <c r="A176">
        <v>102.9928955</v>
      </c>
      <c r="B176">
        <v>110.6153832</v>
      </c>
      <c r="C176">
        <f t="shared" si="39"/>
        <v>1.0740098398340494</v>
      </c>
      <c r="D176">
        <f t="shared" si="43"/>
        <v>1.0640983320168655</v>
      </c>
      <c r="E176">
        <f t="shared" si="40"/>
        <v>1.0396701274692153</v>
      </c>
      <c r="F176">
        <f t="shared" si="41"/>
        <v>2.6703511136433145E-2</v>
      </c>
      <c r="G176">
        <f t="shared" si="42"/>
        <v>0.37116871135575197</v>
      </c>
      <c r="H176" t="str">
        <f t="shared" si="44"/>
        <v/>
      </c>
      <c r="I176" t="str">
        <f t="shared" si="37"/>
        <v/>
      </c>
      <c r="J176" t="str">
        <f t="shared" si="45"/>
        <v/>
      </c>
      <c r="K176">
        <f t="shared" si="47"/>
        <v>0</v>
      </c>
      <c r="L176">
        <f t="shared" si="48"/>
        <v>0</v>
      </c>
      <c r="M176">
        <f t="shared" si="49"/>
        <v>0</v>
      </c>
      <c r="N176">
        <f t="shared" si="50"/>
        <v>0</v>
      </c>
      <c r="O176">
        <f t="shared" si="51"/>
        <v>0</v>
      </c>
      <c r="P176">
        <f t="shared" si="52"/>
        <v>0</v>
      </c>
      <c r="Q176">
        <f t="shared" si="46"/>
        <v>0</v>
      </c>
      <c r="R176">
        <f t="shared" si="53"/>
        <v>0</v>
      </c>
      <c r="S176">
        <f>IF(ABS(R176)&gt;0,R176*(B176-A176),0)</f>
        <v>0</v>
      </c>
      <c r="T176">
        <f>SUM($S$3:S176)</f>
        <v>54.4638759999998</v>
      </c>
      <c r="U176">
        <f>IF(J176="close",T176,0)</f>
        <v>0</v>
      </c>
      <c r="V176">
        <f t="shared" si="54"/>
        <v>54.4638759999998</v>
      </c>
      <c r="W176" s="3">
        <f t="shared" si="38"/>
        <v>0</v>
      </c>
      <c r="X176">
        <f t="shared" si="55"/>
        <v>0</v>
      </c>
    </row>
    <row r="177" spans="1:24">
      <c r="A177">
        <v>103.6297273</v>
      </c>
      <c r="B177">
        <v>111.2941194</v>
      </c>
      <c r="C177">
        <f t="shared" si="39"/>
        <v>1.0739593965910206</v>
      </c>
      <c r="D177">
        <f t="shared" si="43"/>
        <v>1.0656154188744278</v>
      </c>
      <c r="E177">
        <f t="shared" si="40"/>
        <v>1.0429817466521576</v>
      </c>
      <c r="F177">
        <f t="shared" si="41"/>
        <v>2.4882208690204796E-2</v>
      </c>
      <c r="G177">
        <f t="shared" si="42"/>
        <v>0.33533910998333127</v>
      </c>
      <c r="H177" t="str">
        <f t="shared" si="44"/>
        <v/>
      </c>
      <c r="I177" t="str">
        <f t="shared" si="37"/>
        <v/>
      </c>
      <c r="J177" t="str">
        <f t="shared" si="45"/>
        <v/>
      </c>
      <c r="K177">
        <f t="shared" si="47"/>
        <v>0</v>
      </c>
      <c r="L177">
        <f t="shared" si="48"/>
        <v>0</v>
      </c>
      <c r="M177">
        <f t="shared" si="49"/>
        <v>0</v>
      </c>
      <c r="N177">
        <f t="shared" si="50"/>
        <v>0</v>
      </c>
      <c r="O177">
        <f t="shared" si="51"/>
        <v>0</v>
      </c>
      <c r="P177">
        <f t="shared" si="52"/>
        <v>0</v>
      </c>
      <c r="Q177">
        <f t="shared" si="46"/>
        <v>0</v>
      </c>
      <c r="R177">
        <f t="shared" si="53"/>
        <v>0</v>
      </c>
      <c r="S177">
        <f>IF(ABS(R177)&gt;0,R177*(B177-A177),0)</f>
        <v>0</v>
      </c>
      <c r="T177">
        <f>SUM($S$3:S177)</f>
        <v>54.4638759999998</v>
      </c>
      <c r="U177">
        <f>IF(J177="close",T177,0)</f>
        <v>0</v>
      </c>
      <c r="V177">
        <f t="shared" si="54"/>
        <v>54.4638759999998</v>
      </c>
      <c r="W177" s="3">
        <f t="shared" si="38"/>
        <v>0</v>
      </c>
      <c r="X177">
        <f t="shared" si="55"/>
        <v>0</v>
      </c>
    </row>
    <row r="178" spans="1:24">
      <c r="A178">
        <v>102.1791315</v>
      </c>
      <c r="B178">
        <v>109.14260899999999</v>
      </c>
      <c r="C178">
        <f t="shared" si="39"/>
        <v>1.0681497033472045</v>
      </c>
      <c r="D178">
        <f t="shared" si="43"/>
        <v>1.0660053087933166</v>
      </c>
      <c r="E178">
        <f t="shared" si="40"/>
        <v>1.0460005496150129</v>
      </c>
      <c r="F178">
        <f t="shared" si="41"/>
        <v>2.3216632632816921E-2</v>
      </c>
      <c r="G178">
        <f t="shared" si="42"/>
        <v>9.2364581367274087E-2</v>
      </c>
      <c r="H178" t="str">
        <f t="shared" si="44"/>
        <v/>
      </c>
      <c r="I178" t="str">
        <f t="shared" si="37"/>
        <v/>
      </c>
      <c r="J178" t="str">
        <f t="shared" si="45"/>
        <v/>
      </c>
      <c r="K178">
        <f t="shared" si="47"/>
        <v>0</v>
      </c>
      <c r="L178">
        <f t="shared" si="48"/>
        <v>0</v>
      </c>
      <c r="M178">
        <f t="shared" si="49"/>
        <v>0</v>
      </c>
      <c r="N178">
        <f t="shared" si="50"/>
        <v>0</v>
      </c>
      <c r="O178">
        <f t="shared" si="51"/>
        <v>0</v>
      </c>
      <c r="P178">
        <f t="shared" si="52"/>
        <v>0</v>
      </c>
      <c r="Q178">
        <f t="shared" si="46"/>
        <v>0</v>
      </c>
      <c r="R178">
        <f t="shared" si="53"/>
        <v>0</v>
      </c>
      <c r="S178">
        <f>IF(ABS(R178)&gt;0,R178*(B178-A178),0)</f>
        <v>0</v>
      </c>
      <c r="T178">
        <f>SUM($S$3:S178)</f>
        <v>54.4638759999998</v>
      </c>
      <c r="U178">
        <f>IF(J178="close",T178,0)</f>
        <v>0</v>
      </c>
      <c r="V178">
        <f t="shared" si="54"/>
        <v>54.4638759999998</v>
      </c>
      <c r="W178" s="3">
        <f t="shared" si="38"/>
        <v>0</v>
      </c>
      <c r="X178">
        <f t="shared" si="55"/>
        <v>0</v>
      </c>
    </row>
    <row r="179" spans="1:24">
      <c r="A179">
        <v>102.67820570000001</v>
      </c>
      <c r="B179">
        <v>110.3205786</v>
      </c>
      <c r="C179">
        <f t="shared" si="39"/>
        <v>1.0744303316161279</v>
      </c>
      <c r="D179">
        <f t="shared" si="43"/>
        <v>1.0673014661506721</v>
      </c>
      <c r="E179">
        <f t="shared" si="40"/>
        <v>1.0478255429773127</v>
      </c>
      <c r="F179">
        <f t="shared" si="41"/>
        <v>2.2862319219798387E-2</v>
      </c>
      <c r="G179">
        <f t="shared" si="42"/>
        <v>0.31181724815049783</v>
      </c>
      <c r="H179" t="str">
        <f t="shared" si="44"/>
        <v/>
      </c>
      <c r="I179" t="str">
        <f t="shared" si="37"/>
        <v/>
      </c>
      <c r="J179" t="str">
        <f t="shared" si="45"/>
        <v/>
      </c>
      <c r="K179">
        <f t="shared" si="47"/>
        <v>0</v>
      </c>
      <c r="L179">
        <f t="shared" si="48"/>
        <v>0</v>
      </c>
      <c r="M179">
        <f t="shared" si="49"/>
        <v>0</v>
      </c>
      <c r="N179">
        <f t="shared" si="50"/>
        <v>0</v>
      </c>
      <c r="O179">
        <f t="shared" si="51"/>
        <v>0</v>
      </c>
      <c r="P179">
        <f t="shared" si="52"/>
        <v>0</v>
      </c>
      <c r="Q179">
        <f t="shared" si="46"/>
        <v>0</v>
      </c>
      <c r="R179">
        <f t="shared" si="53"/>
        <v>0</v>
      </c>
      <c r="S179">
        <f>IF(ABS(R179)&gt;0,R179*(B179-A179),0)</f>
        <v>0</v>
      </c>
      <c r="T179">
        <f>SUM($S$3:S179)</f>
        <v>54.4638759999998</v>
      </c>
      <c r="U179">
        <f>IF(J179="close",T179,0)</f>
        <v>0</v>
      </c>
      <c r="V179">
        <f t="shared" si="54"/>
        <v>54.4638759999998</v>
      </c>
      <c r="W179" s="3">
        <f t="shared" si="38"/>
        <v>0</v>
      </c>
      <c r="X179">
        <f t="shared" si="55"/>
        <v>0</v>
      </c>
    </row>
    <row r="180" spans="1:24">
      <c r="A180">
        <v>101.0481582</v>
      </c>
      <c r="B180">
        <v>108.6184605</v>
      </c>
      <c r="C180">
        <f t="shared" si="39"/>
        <v>1.074917766289381</v>
      </c>
      <c r="D180">
        <f t="shared" si="43"/>
        <v>1.0684732046335503</v>
      </c>
      <c r="E180">
        <f t="shared" si="40"/>
        <v>1.04970600468111</v>
      </c>
      <c r="F180">
        <f t="shared" si="41"/>
        <v>2.2805790117948928E-2</v>
      </c>
      <c r="G180">
        <f t="shared" si="42"/>
        <v>0.28258444993574416</v>
      </c>
      <c r="H180" t="str">
        <f t="shared" si="44"/>
        <v/>
      </c>
      <c r="I180" t="str">
        <f t="shared" si="37"/>
        <v/>
      </c>
      <c r="J180" t="str">
        <f t="shared" si="45"/>
        <v/>
      </c>
      <c r="K180">
        <f t="shared" si="47"/>
        <v>0</v>
      </c>
      <c r="L180">
        <f t="shared" si="48"/>
        <v>0</v>
      </c>
      <c r="M180">
        <f t="shared" si="49"/>
        <v>0</v>
      </c>
      <c r="N180">
        <f t="shared" si="50"/>
        <v>0</v>
      </c>
      <c r="O180">
        <f t="shared" si="51"/>
        <v>0</v>
      </c>
      <c r="P180">
        <f t="shared" si="52"/>
        <v>0</v>
      </c>
      <c r="Q180">
        <f t="shared" si="46"/>
        <v>0</v>
      </c>
      <c r="R180">
        <f t="shared" si="53"/>
        <v>0</v>
      </c>
      <c r="S180">
        <f>IF(ABS(R180)&gt;0,R180*(B180-A180),0)</f>
        <v>0</v>
      </c>
      <c r="T180">
        <f>SUM($S$3:S180)</f>
        <v>54.4638759999998</v>
      </c>
      <c r="U180">
        <f>IF(J180="close",T180,0)</f>
        <v>0</v>
      </c>
      <c r="V180">
        <f t="shared" si="54"/>
        <v>54.4638759999998</v>
      </c>
      <c r="W180" s="3">
        <f t="shared" si="38"/>
        <v>0</v>
      </c>
      <c r="X180">
        <f t="shared" si="55"/>
        <v>0</v>
      </c>
    </row>
    <row r="181" spans="1:24">
      <c r="A181">
        <v>101.85127629999999</v>
      </c>
      <c r="B181">
        <v>108.7272442</v>
      </c>
      <c r="C181">
        <f t="shared" si="39"/>
        <v>1.0675098845079471</v>
      </c>
      <c r="D181">
        <f t="shared" si="43"/>
        <v>1.0683250015373036</v>
      </c>
      <c r="E181">
        <f t="shared" si="40"/>
        <v>1.0516290176913128</v>
      </c>
      <c r="F181">
        <f t="shared" si="41"/>
        <v>2.2570936140244489E-2</v>
      </c>
      <c r="G181">
        <f t="shared" si="42"/>
        <v>-3.6113567655843302E-2</v>
      </c>
      <c r="H181" t="str">
        <f t="shared" si="44"/>
        <v/>
      </c>
      <c r="I181" t="str">
        <f t="shared" si="37"/>
        <v/>
      </c>
      <c r="J181" t="str">
        <f t="shared" si="45"/>
        <v/>
      </c>
      <c r="K181">
        <f t="shared" si="47"/>
        <v>0</v>
      </c>
      <c r="L181">
        <f t="shared" si="48"/>
        <v>0</v>
      </c>
      <c r="M181">
        <f t="shared" si="49"/>
        <v>0</v>
      </c>
      <c r="N181">
        <f t="shared" si="50"/>
        <v>0</v>
      </c>
      <c r="O181">
        <f t="shared" si="51"/>
        <v>0</v>
      </c>
      <c r="P181">
        <f t="shared" si="52"/>
        <v>0</v>
      </c>
      <c r="Q181">
        <f t="shared" si="46"/>
        <v>0</v>
      </c>
      <c r="R181">
        <f t="shared" si="53"/>
        <v>0</v>
      </c>
      <c r="S181">
        <f>IF(ABS(R181)&gt;0,R181*(B181-A181),0)</f>
        <v>0</v>
      </c>
      <c r="T181">
        <f>SUM($S$3:S181)</f>
        <v>54.4638759999998</v>
      </c>
      <c r="U181">
        <f>IF(J181="close",T181,0)</f>
        <v>0</v>
      </c>
      <c r="V181">
        <f t="shared" si="54"/>
        <v>54.4638759999998</v>
      </c>
      <c r="W181" s="3">
        <f t="shared" si="38"/>
        <v>0</v>
      </c>
      <c r="X181">
        <f t="shared" si="55"/>
        <v>0</v>
      </c>
    </row>
    <row r="182" spans="1:24">
      <c r="A182">
        <v>100.64408640000001</v>
      </c>
      <c r="B182">
        <v>107.71664</v>
      </c>
      <c r="C182">
        <f t="shared" si="39"/>
        <v>1.070272917694248</v>
      </c>
      <c r="D182">
        <f t="shared" si="43"/>
        <v>1.0686246809460642</v>
      </c>
      <c r="E182">
        <f t="shared" si="40"/>
        <v>1.0527370481210914</v>
      </c>
      <c r="F182">
        <f t="shared" si="41"/>
        <v>2.2561486714807864E-2</v>
      </c>
      <c r="G182">
        <f t="shared" si="42"/>
        <v>7.3055325166227827E-2</v>
      </c>
      <c r="H182" t="str">
        <f t="shared" si="44"/>
        <v/>
      </c>
      <c r="I182" t="str">
        <f t="shared" si="37"/>
        <v/>
      </c>
      <c r="J182" t="str">
        <f t="shared" si="45"/>
        <v/>
      </c>
      <c r="K182">
        <f t="shared" si="47"/>
        <v>0</v>
      </c>
      <c r="L182">
        <f t="shared" si="48"/>
        <v>0</v>
      </c>
      <c r="M182">
        <f t="shared" si="49"/>
        <v>0</v>
      </c>
      <c r="N182">
        <f t="shared" si="50"/>
        <v>0</v>
      </c>
      <c r="O182">
        <f t="shared" si="51"/>
        <v>0</v>
      </c>
      <c r="P182">
        <f t="shared" si="52"/>
        <v>0</v>
      </c>
      <c r="Q182">
        <f t="shared" si="46"/>
        <v>0</v>
      </c>
      <c r="R182">
        <f t="shared" si="53"/>
        <v>0</v>
      </c>
      <c r="S182">
        <f>IF(ABS(R182)&gt;0,R182*(B182-A182),0)</f>
        <v>0</v>
      </c>
      <c r="T182">
        <f>SUM($S$3:S182)</f>
        <v>54.4638759999998</v>
      </c>
      <c r="U182">
        <f>IF(J182="close",T182,0)</f>
        <v>0</v>
      </c>
      <c r="V182">
        <f t="shared" si="54"/>
        <v>54.4638759999998</v>
      </c>
      <c r="W182" s="3">
        <f t="shared" si="38"/>
        <v>0</v>
      </c>
      <c r="X182">
        <f t="shared" si="55"/>
        <v>0</v>
      </c>
    </row>
    <row r="183" spans="1:24">
      <c r="A183">
        <v>100.16987640000001</v>
      </c>
      <c r="B183">
        <v>105.44878370000001</v>
      </c>
      <c r="C183">
        <f t="shared" si="39"/>
        <v>1.0526995489035065</v>
      </c>
      <c r="D183">
        <f t="shared" si="43"/>
        <v>1.0661746606318245</v>
      </c>
      <c r="E183">
        <f t="shared" si="40"/>
        <v>1.0540924463116137</v>
      </c>
      <c r="F183">
        <f t="shared" si="41"/>
        <v>2.2429182866786634E-2</v>
      </c>
      <c r="G183">
        <f t="shared" si="42"/>
        <v>-0.60078478152104864</v>
      </c>
      <c r="H183" t="str">
        <f t="shared" si="44"/>
        <v/>
      </c>
      <c r="I183" t="str">
        <f t="shared" si="37"/>
        <v/>
      </c>
      <c r="J183" t="str">
        <f t="shared" si="45"/>
        <v/>
      </c>
      <c r="K183">
        <f t="shared" si="47"/>
        <v>0</v>
      </c>
      <c r="L183">
        <f t="shared" si="48"/>
        <v>0</v>
      </c>
      <c r="M183">
        <f t="shared" si="49"/>
        <v>0</v>
      </c>
      <c r="N183">
        <f t="shared" si="50"/>
        <v>0</v>
      </c>
      <c r="O183">
        <f t="shared" si="51"/>
        <v>0</v>
      </c>
      <c r="P183">
        <f t="shared" si="52"/>
        <v>0</v>
      </c>
      <c r="Q183">
        <f t="shared" si="46"/>
        <v>0</v>
      </c>
      <c r="R183">
        <f t="shared" si="53"/>
        <v>0</v>
      </c>
      <c r="S183">
        <f>IF(ABS(R183)&gt;0,R183*(B183-A183),0)</f>
        <v>0</v>
      </c>
      <c r="T183">
        <f>SUM($S$3:S183)</f>
        <v>54.4638759999998</v>
      </c>
      <c r="U183">
        <f>IF(J183="close",T183,0)</f>
        <v>0</v>
      </c>
      <c r="V183">
        <f t="shared" si="54"/>
        <v>54.4638759999998</v>
      </c>
      <c r="W183" s="3">
        <f t="shared" si="38"/>
        <v>0</v>
      </c>
      <c r="X183">
        <f t="shared" si="55"/>
        <v>0</v>
      </c>
    </row>
    <row r="184" spans="1:24">
      <c r="A184">
        <v>101.874658</v>
      </c>
      <c r="B184">
        <v>106.9261745</v>
      </c>
      <c r="C184">
        <f t="shared" si="39"/>
        <v>1.049585604498422</v>
      </c>
      <c r="D184">
        <f t="shared" si="43"/>
        <v>1.0636224981497626</v>
      </c>
      <c r="E184">
        <f t="shared" si="40"/>
        <v>1.054526682917003</v>
      </c>
      <c r="F184">
        <f t="shared" si="41"/>
        <v>2.2274266230467674E-2</v>
      </c>
      <c r="G184">
        <f t="shared" si="42"/>
        <v>-0.63018433496769433</v>
      </c>
      <c r="H184" t="str">
        <f t="shared" si="44"/>
        <v/>
      </c>
      <c r="I184" t="str">
        <f t="shared" ref="I184:I247" si="56">IF(AND(OR(H183="sellY",H183="buyY",J183="sellhold",J183="buyhold"),W183&lt;-0.5),"close",IF(AND(OR(H183="sellY",J183="sellhold"),G184&gt;0.5),"sellhold",IF(AND(OR(H183="sellY",J183="sellhold"),G184&lt;0.5,H184&lt;&gt;"buyY"),"close",IF(AND(OR(H183="sellY",J183="sellhold"),G184&lt;0.5,H184="buyY"),"close&amp;buy",IF(AND(OR(H183="buyY",J183="buyhold"),G184&lt;-0.5),"buyhold",IF(AND(OR(H183="buyY",J183="buyhold"),G184&gt;-0.5,H184&lt;&gt;"sellY"),"close",IF(AND(OR(H183="buyY",J183="buyhold"),G184&gt;-0.5,H184="sellY"),"close&amp;sell","")))))))</f>
        <v/>
      </c>
      <c r="J184" t="str">
        <f t="shared" si="45"/>
        <v/>
      </c>
      <c r="K184">
        <f t="shared" si="47"/>
        <v>0</v>
      </c>
      <c r="L184">
        <f t="shared" si="48"/>
        <v>0</v>
      </c>
      <c r="M184">
        <f t="shared" si="49"/>
        <v>0</v>
      </c>
      <c r="N184">
        <f t="shared" si="50"/>
        <v>0</v>
      </c>
      <c r="O184">
        <f t="shared" si="51"/>
        <v>0</v>
      </c>
      <c r="P184">
        <f t="shared" si="52"/>
        <v>0</v>
      </c>
      <c r="Q184">
        <f t="shared" si="46"/>
        <v>0</v>
      </c>
      <c r="R184">
        <f t="shared" si="53"/>
        <v>0</v>
      </c>
      <c r="S184">
        <f>IF(ABS(R184)&gt;0,R184*(B184-A184),0)</f>
        <v>0</v>
      </c>
      <c r="T184">
        <f>SUM($S$3:S184)</f>
        <v>54.4638759999998</v>
      </c>
      <c r="U184">
        <f>IF(J184="close",T184,0)</f>
        <v>0</v>
      </c>
      <c r="V184">
        <f t="shared" si="54"/>
        <v>54.4638759999998</v>
      </c>
      <c r="W184" s="3">
        <f t="shared" ref="W184:W247" si="57">(V184-V183)/V183</f>
        <v>0</v>
      </c>
      <c r="X184">
        <f t="shared" si="55"/>
        <v>0</v>
      </c>
    </row>
    <row r="185" spans="1:24">
      <c r="A185">
        <v>101.9409149</v>
      </c>
      <c r="B185">
        <v>108.6323898</v>
      </c>
      <c r="C185">
        <f t="shared" si="39"/>
        <v>1.0656407185138967</v>
      </c>
      <c r="D185">
        <f t="shared" si="43"/>
        <v>1.0639329935903987</v>
      </c>
      <c r="E185">
        <f t="shared" si="40"/>
        <v>1.0548394853085179</v>
      </c>
      <c r="F185">
        <f t="shared" si="41"/>
        <v>2.2135823418943816E-2</v>
      </c>
      <c r="G185">
        <f t="shared" si="42"/>
        <v>7.7147567143879214E-2</v>
      </c>
      <c r="H185" t="str">
        <f t="shared" si="44"/>
        <v/>
      </c>
      <c r="I185" t="str">
        <f t="shared" si="56"/>
        <v/>
      </c>
      <c r="J185" t="str">
        <f t="shared" si="45"/>
        <v/>
      </c>
      <c r="K185">
        <f t="shared" si="47"/>
        <v>0</v>
      </c>
      <c r="L185">
        <f t="shared" si="48"/>
        <v>0</v>
      </c>
      <c r="M185">
        <f t="shared" si="49"/>
        <v>0</v>
      </c>
      <c r="N185">
        <f t="shared" si="50"/>
        <v>0</v>
      </c>
      <c r="O185">
        <f t="shared" si="51"/>
        <v>0</v>
      </c>
      <c r="P185">
        <f t="shared" si="52"/>
        <v>0</v>
      </c>
      <c r="Q185">
        <f t="shared" si="46"/>
        <v>0</v>
      </c>
      <c r="R185">
        <f t="shared" si="53"/>
        <v>0</v>
      </c>
      <c r="S185">
        <f>IF(ABS(R185)&gt;0,R185*(B185-A185),0)</f>
        <v>0</v>
      </c>
      <c r="T185">
        <f>SUM($S$3:S185)</f>
        <v>54.4638759999998</v>
      </c>
      <c r="U185">
        <f>IF(J185="close",T185,0)</f>
        <v>0</v>
      </c>
      <c r="V185">
        <f t="shared" si="54"/>
        <v>54.4638759999998</v>
      </c>
      <c r="W185" s="3">
        <f t="shared" si="57"/>
        <v>0</v>
      </c>
      <c r="X185">
        <f t="shared" si="55"/>
        <v>0</v>
      </c>
    </row>
    <row r="186" spans="1:24">
      <c r="A186">
        <v>102.3259372</v>
      </c>
      <c r="B186">
        <v>107.182965</v>
      </c>
      <c r="C186">
        <f t="shared" si="39"/>
        <v>1.0474662429966974</v>
      </c>
      <c r="D186">
        <f t="shared" si="43"/>
        <v>1.0613996473452139</v>
      </c>
      <c r="E186">
        <f t="shared" si="40"/>
        <v>1.0553408544391145</v>
      </c>
      <c r="F186">
        <f t="shared" si="41"/>
        <v>2.2218615598494789E-2</v>
      </c>
      <c r="G186">
        <f t="shared" si="42"/>
        <v>-0.6271049736087223</v>
      </c>
      <c r="H186" t="str">
        <f t="shared" si="44"/>
        <v/>
      </c>
      <c r="I186" t="str">
        <f t="shared" si="56"/>
        <v/>
      </c>
      <c r="J186" t="str">
        <f t="shared" si="45"/>
        <v/>
      </c>
      <c r="K186">
        <f t="shared" si="47"/>
        <v>0</v>
      </c>
      <c r="L186">
        <f t="shared" si="48"/>
        <v>0</v>
      </c>
      <c r="M186">
        <f t="shared" si="49"/>
        <v>0</v>
      </c>
      <c r="N186">
        <f t="shared" si="50"/>
        <v>0</v>
      </c>
      <c r="O186">
        <f t="shared" si="51"/>
        <v>0</v>
      </c>
      <c r="P186">
        <f t="shared" si="52"/>
        <v>0</v>
      </c>
      <c r="Q186">
        <f t="shared" si="46"/>
        <v>0</v>
      </c>
      <c r="R186">
        <f t="shared" si="53"/>
        <v>0</v>
      </c>
      <c r="S186">
        <f>IF(ABS(R186)&gt;0,R186*(B186-A186),0)</f>
        <v>0</v>
      </c>
      <c r="T186">
        <f>SUM($S$3:S186)</f>
        <v>54.4638759999998</v>
      </c>
      <c r="U186">
        <f>IF(J186="close",T186,0)</f>
        <v>0</v>
      </c>
      <c r="V186">
        <f t="shared" si="54"/>
        <v>54.4638759999998</v>
      </c>
      <c r="W186" s="3">
        <f t="shared" si="57"/>
        <v>0</v>
      </c>
      <c r="X186">
        <f t="shared" si="55"/>
        <v>0</v>
      </c>
    </row>
    <row r="187" spans="1:24">
      <c r="A187">
        <v>101.6792312</v>
      </c>
      <c r="B187">
        <v>106.51509489999999</v>
      </c>
      <c r="C187">
        <f t="shared" si="39"/>
        <v>1.0475599947297791</v>
      </c>
      <c r="D187">
        <f t="shared" si="43"/>
        <v>1.0592704700197624</v>
      </c>
      <c r="E187">
        <f t="shared" si="40"/>
        <v>1.0551765627042686</v>
      </c>
      <c r="F187">
        <f t="shared" si="41"/>
        <v>2.226069239187627E-2</v>
      </c>
      <c r="G187">
        <f t="shared" si="42"/>
        <v>-0.52606069406254552</v>
      </c>
      <c r="H187" t="str">
        <f t="shared" si="44"/>
        <v/>
      </c>
      <c r="I187" t="str">
        <f t="shared" si="56"/>
        <v/>
      </c>
      <c r="J187" t="str">
        <f t="shared" si="45"/>
        <v/>
      </c>
      <c r="K187">
        <f t="shared" si="47"/>
        <v>0</v>
      </c>
      <c r="L187">
        <f t="shared" si="48"/>
        <v>0</v>
      </c>
      <c r="M187">
        <f t="shared" si="49"/>
        <v>0</v>
      </c>
      <c r="N187">
        <f t="shared" si="50"/>
        <v>0</v>
      </c>
      <c r="O187">
        <f t="shared" si="51"/>
        <v>0</v>
      </c>
      <c r="P187">
        <f t="shared" si="52"/>
        <v>0</v>
      </c>
      <c r="Q187">
        <f t="shared" si="46"/>
        <v>0</v>
      </c>
      <c r="R187">
        <f t="shared" si="53"/>
        <v>0</v>
      </c>
      <c r="S187">
        <f>IF(ABS(R187)&gt;0,R187*(B187-A187),0)</f>
        <v>0</v>
      </c>
      <c r="T187">
        <f>SUM($S$3:S187)</f>
        <v>54.4638759999998</v>
      </c>
      <c r="U187">
        <f>IF(J187="close",T187,0)</f>
        <v>0</v>
      </c>
      <c r="V187">
        <f t="shared" si="54"/>
        <v>54.4638759999998</v>
      </c>
      <c r="W187" s="3">
        <f t="shared" si="57"/>
        <v>0</v>
      </c>
      <c r="X187">
        <f t="shared" si="55"/>
        <v>0</v>
      </c>
    </row>
    <row r="188" spans="1:24">
      <c r="A188">
        <v>100.6140766</v>
      </c>
      <c r="B188">
        <v>105.5251858</v>
      </c>
      <c r="C188">
        <f t="shared" si="39"/>
        <v>1.0488113529036751</v>
      </c>
      <c r="D188">
        <f t="shared" si="43"/>
        <v>1.057661375078826</v>
      </c>
      <c r="E188">
        <f t="shared" si="40"/>
        <v>1.0559418194135735</v>
      </c>
      <c r="F188">
        <f t="shared" si="41"/>
        <v>2.1583269027024617E-2</v>
      </c>
      <c r="G188">
        <f t="shared" si="42"/>
        <v>-0.41004085915204291</v>
      </c>
      <c r="H188" t="str">
        <f t="shared" si="44"/>
        <v/>
      </c>
      <c r="I188" t="str">
        <f t="shared" si="56"/>
        <v/>
      </c>
      <c r="J188" t="str">
        <f t="shared" si="45"/>
        <v/>
      </c>
      <c r="K188">
        <f t="shared" si="47"/>
        <v>0</v>
      </c>
      <c r="L188">
        <f t="shared" si="48"/>
        <v>0</v>
      </c>
      <c r="M188">
        <f t="shared" si="49"/>
        <v>0</v>
      </c>
      <c r="N188">
        <f t="shared" si="50"/>
        <v>0</v>
      </c>
      <c r="O188">
        <f t="shared" si="51"/>
        <v>0</v>
      </c>
      <c r="P188">
        <f t="shared" si="52"/>
        <v>0</v>
      </c>
      <c r="Q188">
        <f t="shared" si="46"/>
        <v>0</v>
      </c>
      <c r="R188">
        <f t="shared" si="53"/>
        <v>0</v>
      </c>
      <c r="S188">
        <f>IF(ABS(R188)&gt;0,R188*(B188-A188),0)</f>
        <v>0</v>
      </c>
      <c r="T188">
        <f>SUM($S$3:S188)</f>
        <v>54.4638759999998</v>
      </c>
      <c r="U188">
        <f>IF(J188="close",T188,0)</f>
        <v>0</v>
      </c>
      <c r="V188">
        <f t="shared" si="54"/>
        <v>54.4638759999998</v>
      </c>
      <c r="W188" s="3">
        <f t="shared" si="57"/>
        <v>0</v>
      </c>
      <c r="X188">
        <f t="shared" si="55"/>
        <v>0</v>
      </c>
    </row>
    <row r="189" spans="1:24">
      <c r="A189">
        <v>100.1477416</v>
      </c>
      <c r="B189">
        <v>105.81533930000001</v>
      </c>
      <c r="C189">
        <f t="shared" si="39"/>
        <v>1.0565923665322074</v>
      </c>
      <c r="D189">
        <f t="shared" si="43"/>
        <v>1.0574969122255</v>
      </c>
      <c r="E189">
        <f t="shared" si="40"/>
        <v>1.0566171702993323</v>
      </c>
      <c r="F189">
        <f t="shared" si="41"/>
        <v>2.1026956741868674E-2</v>
      </c>
      <c r="G189">
        <f t="shared" si="42"/>
        <v>-4.3018383706066518E-2</v>
      </c>
      <c r="H189" t="str">
        <f t="shared" si="44"/>
        <v/>
      </c>
      <c r="I189" t="str">
        <f t="shared" si="56"/>
        <v/>
      </c>
      <c r="J189" t="str">
        <f t="shared" si="45"/>
        <v/>
      </c>
      <c r="K189">
        <f t="shared" si="47"/>
        <v>0</v>
      </c>
      <c r="L189">
        <f t="shared" si="48"/>
        <v>0</v>
      </c>
      <c r="M189">
        <f t="shared" si="49"/>
        <v>0</v>
      </c>
      <c r="N189">
        <f t="shared" si="50"/>
        <v>0</v>
      </c>
      <c r="O189">
        <f t="shared" si="51"/>
        <v>0</v>
      </c>
      <c r="P189">
        <f t="shared" si="52"/>
        <v>0</v>
      </c>
      <c r="Q189">
        <f t="shared" si="46"/>
        <v>0</v>
      </c>
      <c r="R189">
        <f t="shared" si="53"/>
        <v>0</v>
      </c>
      <c r="S189">
        <f>IF(ABS(R189)&gt;0,R189*(B189-A189),0)</f>
        <v>0</v>
      </c>
      <c r="T189">
        <f>SUM($S$3:S189)</f>
        <v>54.4638759999998</v>
      </c>
      <c r="U189">
        <f>IF(J189="close",T189,0)</f>
        <v>0</v>
      </c>
      <c r="V189">
        <f t="shared" si="54"/>
        <v>54.4638759999998</v>
      </c>
      <c r="W189" s="3">
        <f t="shared" si="57"/>
        <v>0</v>
      </c>
      <c r="X189">
        <f t="shared" si="55"/>
        <v>0</v>
      </c>
    </row>
    <row r="190" spans="1:24">
      <c r="A190">
        <v>101.26850279999999</v>
      </c>
      <c r="B190">
        <v>105.9682358</v>
      </c>
      <c r="C190">
        <f t="shared" si="39"/>
        <v>1.0464086351635091</v>
      </c>
      <c r="D190">
        <f t="shared" si="43"/>
        <v>1.0557910234467323</v>
      </c>
      <c r="E190">
        <f t="shared" si="40"/>
        <v>1.057137382660194</v>
      </c>
      <c r="F190">
        <f t="shared" si="41"/>
        <v>2.0831886006143285E-2</v>
      </c>
      <c r="G190">
        <f t="shared" si="42"/>
        <v>-0.45038592667299937</v>
      </c>
      <c r="H190" t="str">
        <f t="shared" si="44"/>
        <v/>
      </c>
      <c r="I190" t="str">
        <f t="shared" si="56"/>
        <v/>
      </c>
      <c r="J190" t="str">
        <f t="shared" si="45"/>
        <v/>
      </c>
      <c r="K190">
        <f t="shared" si="47"/>
        <v>0</v>
      </c>
      <c r="L190">
        <f t="shared" si="48"/>
        <v>0</v>
      </c>
      <c r="M190">
        <f t="shared" si="49"/>
        <v>0</v>
      </c>
      <c r="N190">
        <f t="shared" si="50"/>
        <v>0</v>
      </c>
      <c r="O190">
        <f t="shared" si="51"/>
        <v>0</v>
      </c>
      <c r="P190">
        <f t="shared" si="52"/>
        <v>0</v>
      </c>
      <c r="Q190">
        <f t="shared" si="46"/>
        <v>0</v>
      </c>
      <c r="R190">
        <f t="shared" si="53"/>
        <v>0</v>
      </c>
      <c r="S190">
        <f>IF(ABS(R190)&gt;0,R190*(B190-A190),0)</f>
        <v>0</v>
      </c>
      <c r="T190">
        <f>SUM($S$3:S190)</f>
        <v>54.4638759999998</v>
      </c>
      <c r="U190">
        <f>IF(J190="close",T190,0)</f>
        <v>0</v>
      </c>
      <c r="V190">
        <f t="shared" si="54"/>
        <v>54.4638759999998</v>
      </c>
      <c r="W190" s="3">
        <f t="shared" si="57"/>
        <v>0</v>
      </c>
      <c r="X190">
        <f t="shared" si="55"/>
        <v>0</v>
      </c>
    </row>
    <row r="191" spans="1:24">
      <c r="A191">
        <v>103.1922129</v>
      </c>
      <c r="B191">
        <v>105.5452545</v>
      </c>
      <c r="C191">
        <f t="shared" si="39"/>
        <v>1.0228025112929815</v>
      </c>
      <c r="D191">
        <f t="shared" si="43"/>
        <v>1.0507158677307706</v>
      </c>
      <c r="E191">
        <f t="shared" si="40"/>
        <v>1.0573203085481915</v>
      </c>
      <c r="F191">
        <f t="shared" si="41"/>
        <v>2.0709674863212867E-2</v>
      </c>
      <c r="G191">
        <f t="shared" si="42"/>
        <v>-1.3478413650700214</v>
      </c>
      <c r="H191" t="str">
        <f t="shared" si="44"/>
        <v/>
      </c>
      <c r="I191" t="str">
        <f t="shared" si="56"/>
        <v/>
      </c>
      <c r="J191" t="str">
        <f t="shared" si="45"/>
        <v/>
      </c>
      <c r="K191">
        <f t="shared" si="47"/>
        <v>0</v>
      </c>
      <c r="L191">
        <f t="shared" si="48"/>
        <v>0</v>
      </c>
      <c r="M191">
        <f t="shared" si="49"/>
        <v>0</v>
      </c>
      <c r="N191">
        <f t="shared" si="50"/>
        <v>0</v>
      </c>
      <c r="O191">
        <f t="shared" si="51"/>
        <v>0</v>
      </c>
      <c r="P191">
        <f t="shared" si="52"/>
        <v>0</v>
      </c>
      <c r="Q191">
        <f t="shared" si="46"/>
        <v>0</v>
      </c>
      <c r="R191">
        <f t="shared" si="53"/>
        <v>0</v>
      </c>
      <c r="S191">
        <f>IF(ABS(R191)&gt;0,R191*(B191-A191),0)</f>
        <v>0</v>
      </c>
      <c r="T191">
        <f>SUM($S$3:S191)</f>
        <v>54.4638759999998</v>
      </c>
      <c r="U191">
        <f>IF(J191="close",T191,0)</f>
        <v>0</v>
      </c>
      <c r="V191">
        <f t="shared" si="54"/>
        <v>54.4638759999998</v>
      </c>
      <c r="W191" s="3">
        <f t="shared" si="57"/>
        <v>0</v>
      </c>
      <c r="X191">
        <f t="shared" si="55"/>
        <v>0</v>
      </c>
    </row>
    <row r="192" spans="1:24">
      <c r="A192">
        <v>103.2308412</v>
      </c>
      <c r="B192">
        <v>104.7021039</v>
      </c>
      <c r="C192">
        <f t="shared" si="39"/>
        <v>1.014252162269506</v>
      </c>
      <c r="D192">
        <f t="shared" si="43"/>
        <v>1.0451060668905761</v>
      </c>
      <c r="E192">
        <f t="shared" si="40"/>
        <v>1.0568911073748253</v>
      </c>
      <c r="F192">
        <f t="shared" si="41"/>
        <v>2.1309109542668778E-2</v>
      </c>
      <c r="G192">
        <f t="shared" si="42"/>
        <v>-1.4479208790629687</v>
      </c>
      <c r="H192" t="str">
        <f t="shared" si="44"/>
        <v/>
      </c>
      <c r="I192" t="str">
        <f t="shared" si="56"/>
        <v/>
      </c>
      <c r="J192" t="str">
        <f t="shared" si="45"/>
        <v/>
      </c>
      <c r="K192">
        <f t="shared" si="47"/>
        <v>0</v>
      </c>
      <c r="L192">
        <f t="shared" si="48"/>
        <v>0</v>
      </c>
      <c r="M192">
        <f t="shared" si="49"/>
        <v>0</v>
      </c>
      <c r="N192">
        <f t="shared" si="50"/>
        <v>0</v>
      </c>
      <c r="O192">
        <f t="shared" si="51"/>
        <v>0</v>
      </c>
      <c r="P192">
        <f t="shared" si="52"/>
        <v>0</v>
      </c>
      <c r="Q192">
        <f t="shared" si="46"/>
        <v>0</v>
      </c>
      <c r="R192">
        <f t="shared" si="53"/>
        <v>0</v>
      </c>
      <c r="S192">
        <f>IF(ABS(R192)&gt;0,R192*(B192-A192),0)</f>
        <v>0</v>
      </c>
      <c r="T192">
        <f>SUM($S$3:S192)</f>
        <v>54.4638759999998</v>
      </c>
      <c r="U192">
        <f>IF(J192="close",T192,0)</f>
        <v>0</v>
      </c>
      <c r="V192">
        <f t="shared" si="54"/>
        <v>54.4638759999998</v>
      </c>
      <c r="W192" s="3">
        <f t="shared" si="57"/>
        <v>0</v>
      </c>
      <c r="X192">
        <f t="shared" si="55"/>
        <v>0</v>
      </c>
    </row>
    <row r="193" spans="1:24">
      <c r="A193">
        <v>103.6936609</v>
      </c>
      <c r="B193">
        <v>106.1942177</v>
      </c>
      <c r="C193">
        <f t="shared" si="39"/>
        <v>1.0241148473136799</v>
      </c>
      <c r="D193">
        <f t="shared" si="43"/>
        <v>1.0418766484941304</v>
      </c>
      <c r="E193">
        <f t="shared" si="40"/>
        <v>1.0560101880519255</v>
      </c>
      <c r="F193">
        <f t="shared" si="41"/>
        <v>2.2553167703932536E-2</v>
      </c>
      <c r="G193">
        <f t="shared" si="42"/>
        <v>-0.78755239235655072</v>
      </c>
      <c r="H193" t="str">
        <f t="shared" si="44"/>
        <v/>
      </c>
      <c r="I193" t="str">
        <f t="shared" si="56"/>
        <v/>
      </c>
      <c r="J193" t="str">
        <f t="shared" si="45"/>
        <v/>
      </c>
      <c r="K193">
        <f t="shared" si="47"/>
        <v>0</v>
      </c>
      <c r="L193">
        <f t="shared" si="48"/>
        <v>0</v>
      </c>
      <c r="M193">
        <f t="shared" si="49"/>
        <v>0</v>
      </c>
      <c r="N193">
        <f t="shared" si="50"/>
        <v>0</v>
      </c>
      <c r="O193">
        <f t="shared" si="51"/>
        <v>0</v>
      </c>
      <c r="P193">
        <f t="shared" si="52"/>
        <v>0</v>
      </c>
      <c r="Q193">
        <f t="shared" si="46"/>
        <v>0</v>
      </c>
      <c r="R193">
        <f t="shared" si="53"/>
        <v>0</v>
      </c>
      <c r="S193">
        <f>IF(ABS(R193)&gt;0,R193*(B193-A193),0)</f>
        <v>0</v>
      </c>
      <c r="T193">
        <f>SUM($S$3:S193)</f>
        <v>54.4638759999998</v>
      </c>
      <c r="U193">
        <f>IF(J193="close",T193,0)</f>
        <v>0</v>
      </c>
      <c r="V193">
        <f t="shared" si="54"/>
        <v>54.4638759999998</v>
      </c>
      <c r="W193" s="3">
        <f t="shared" si="57"/>
        <v>0</v>
      </c>
      <c r="X193">
        <f t="shared" si="55"/>
        <v>0</v>
      </c>
    </row>
    <row r="194" spans="1:24">
      <c r="A194">
        <v>103.9932184</v>
      </c>
      <c r="B194">
        <v>106.93512490000001</v>
      </c>
      <c r="C194">
        <f t="shared" si="39"/>
        <v>1.0282894071869595</v>
      </c>
      <c r="D194">
        <f t="shared" si="43"/>
        <v>1.0397863036776427</v>
      </c>
      <c r="E194">
        <f t="shared" si="40"/>
        <v>1.0564435617750247</v>
      </c>
      <c r="F194">
        <f t="shared" si="41"/>
        <v>2.17790719795555E-2</v>
      </c>
      <c r="G194">
        <f t="shared" si="42"/>
        <v>-0.52788734531368409</v>
      </c>
      <c r="H194" t="str">
        <f t="shared" si="44"/>
        <v/>
      </c>
      <c r="I194" t="str">
        <f t="shared" si="56"/>
        <v/>
      </c>
      <c r="J194" t="str">
        <f t="shared" si="45"/>
        <v/>
      </c>
      <c r="K194">
        <f t="shared" si="47"/>
        <v>0</v>
      </c>
      <c r="L194">
        <f t="shared" si="48"/>
        <v>0</v>
      </c>
      <c r="M194">
        <f t="shared" si="49"/>
        <v>0</v>
      </c>
      <c r="N194">
        <f t="shared" si="50"/>
        <v>0</v>
      </c>
      <c r="O194">
        <f t="shared" si="51"/>
        <v>0</v>
      </c>
      <c r="P194">
        <f t="shared" si="52"/>
        <v>0</v>
      </c>
      <c r="Q194">
        <f t="shared" si="46"/>
        <v>0</v>
      </c>
      <c r="R194">
        <f t="shared" si="53"/>
        <v>0</v>
      </c>
      <c r="S194">
        <f>IF(ABS(R194)&gt;0,R194*(B194-A194),0)</f>
        <v>0</v>
      </c>
      <c r="T194">
        <f>SUM($S$3:S194)</f>
        <v>54.4638759999998</v>
      </c>
      <c r="U194">
        <f>IF(J194="close",T194,0)</f>
        <v>0</v>
      </c>
      <c r="V194">
        <f t="shared" si="54"/>
        <v>54.4638759999998</v>
      </c>
      <c r="W194" s="3">
        <f t="shared" si="57"/>
        <v>0</v>
      </c>
      <c r="X194">
        <f t="shared" si="55"/>
        <v>0</v>
      </c>
    </row>
    <row r="195" spans="1:24">
      <c r="A195">
        <v>103.01628770000001</v>
      </c>
      <c r="B195">
        <v>105.10789579999999</v>
      </c>
      <c r="C195">
        <f t="shared" ref="C195:C258" si="58">B195/A195</f>
        <v>1.0203036640777727</v>
      </c>
      <c r="D195">
        <f t="shared" si="43"/>
        <v>1.036788974508432</v>
      </c>
      <c r="E195">
        <f t="shared" si="40"/>
        <v>1.0564263552963165</v>
      </c>
      <c r="F195">
        <f t="shared" si="41"/>
        <v>2.1801922488291027E-2</v>
      </c>
      <c r="G195">
        <f t="shared" si="42"/>
        <v>-0.75614021834601453</v>
      </c>
      <c r="H195" t="str">
        <f t="shared" si="44"/>
        <v/>
      </c>
      <c r="I195" t="str">
        <f t="shared" si="56"/>
        <v/>
      </c>
      <c r="J195" t="str">
        <f t="shared" si="45"/>
        <v/>
      </c>
      <c r="K195">
        <f t="shared" si="47"/>
        <v>0</v>
      </c>
      <c r="L195">
        <f t="shared" si="48"/>
        <v>0</v>
      </c>
      <c r="M195">
        <f t="shared" si="49"/>
        <v>0</v>
      </c>
      <c r="N195">
        <f t="shared" si="50"/>
        <v>0</v>
      </c>
      <c r="O195">
        <f t="shared" si="51"/>
        <v>0</v>
      </c>
      <c r="P195">
        <f t="shared" si="52"/>
        <v>0</v>
      </c>
      <c r="Q195">
        <f t="shared" si="46"/>
        <v>0</v>
      </c>
      <c r="R195">
        <f t="shared" si="53"/>
        <v>0</v>
      </c>
      <c r="S195">
        <f>IF(ABS(R195)&gt;0,R195*(B195-A195),0)</f>
        <v>0</v>
      </c>
      <c r="T195">
        <f>SUM($S$3:S195)</f>
        <v>54.4638759999998</v>
      </c>
      <c r="U195">
        <f>IF(J195="close",T195,0)</f>
        <v>0</v>
      </c>
      <c r="V195">
        <f t="shared" si="54"/>
        <v>54.4638759999998</v>
      </c>
      <c r="W195" s="3">
        <f t="shared" si="57"/>
        <v>0</v>
      </c>
      <c r="X195">
        <f t="shared" si="55"/>
        <v>0</v>
      </c>
    </row>
    <row r="196" spans="1:24">
      <c r="A196">
        <v>101.9758549</v>
      </c>
      <c r="B196">
        <v>102.3256511</v>
      </c>
      <c r="C196">
        <f t="shared" si="58"/>
        <v>1.0034301864921165</v>
      </c>
      <c r="D196">
        <f t="shared" si="43"/>
        <v>1.0316568532751527</v>
      </c>
      <c r="E196">
        <f t="shared" si="40"/>
        <v>1.0558345066136658</v>
      </c>
      <c r="F196">
        <f t="shared" si="41"/>
        <v>2.2563938213497645E-2</v>
      </c>
      <c r="G196">
        <f t="shared" si="42"/>
        <v>-1.2509636622808664</v>
      </c>
      <c r="H196" t="str">
        <f t="shared" si="44"/>
        <v/>
      </c>
      <c r="I196" t="str">
        <f t="shared" si="56"/>
        <v/>
      </c>
      <c r="J196" t="str">
        <f t="shared" si="45"/>
        <v/>
      </c>
      <c r="K196">
        <f t="shared" si="47"/>
        <v>0</v>
      </c>
      <c r="L196">
        <f t="shared" si="48"/>
        <v>0</v>
      </c>
      <c r="M196">
        <f t="shared" si="49"/>
        <v>0</v>
      </c>
      <c r="N196">
        <f t="shared" si="50"/>
        <v>0</v>
      </c>
      <c r="O196">
        <f t="shared" si="51"/>
        <v>0</v>
      </c>
      <c r="P196">
        <f t="shared" si="52"/>
        <v>0</v>
      </c>
      <c r="Q196">
        <f t="shared" si="46"/>
        <v>0</v>
      </c>
      <c r="R196">
        <f t="shared" si="53"/>
        <v>0</v>
      </c>
      <c r="S196">
        <f>IF(ABS(R196)&gt;0,R196*(B196-A196),0)</f>
        <v>0</v>
      </c>
      <c r="T196">
        <f>SUM($S$3:S196)</f>
        <v>54.4638759999998</v>
      </c>
      <c r="U196">
        <f>IF(J196="close",T196,0)</f>
        <v>0</v>
      </c>
      <c r="V196">
        <f t="shared" si="54"/>
        <v>54.4638759999998</v>
      </c>
      <c r="W196" s="3">
        <f t="shared" si="57"/>
        <v>0</v>
      </c>
      <c r="X196">
        <f t="shared" si="55"/>
        <v>0</v>
      </c>
    </row>
    <row r="197" spans="1:24">
      <c r="A197">
        <v>103.6266189</v>
      </c>
      <c r="B197">
        <v>104.2331731</v>
      </c>
      <c r="C197">
        <f t="shared" si="58"/>
        <v>1.0058532663367636</v>
      </c>
      <c r="D197">
        <f t="shared" si="43"/>
        <v>1.0276870706692467</v>
      </c>
      <c r="E197">
        <f t="shared" si="40"/>
        <v>1.0545352871733009</v>
      </c>
      <c r="F197">
        <f t="shared" si="41"/>
        <v>2.448632012078748E-2</v>
      </c>
      <c r="G197">
        <f t="shared" si="42"/>
        <v>-0.89167356404637577</v>
      </c>
      <c r="H197" t="str">
        <f t="shared" si="44"/>
        <v/>
      </c>
      <c r="I197" t="str">
        <f t="shared" si="56"/>
        <v/>
      </c>
      <c r="J197" t="str">
        <f t="shared" si="45"/>
        <v/>
      </c>
      <c r="K197">
        <f t="shared" si="47"/>
        <v>0</v>
      </c>
      <c r="L197">
        <f t="shared" si="48"/>
        <v>0</v>
      </c>
      <c r="M197">
        <f t="shared" si="49"/>
        <v>0</v>
      </c>
      <c r="N197">
        <f t="shared" si="50"/>
        <v>0</v>
      </c>
      <c r="O197">
        <f t="shared" si="51"/>
        <v>0</v>
      </c>
      <c r="P197">
        <f t="shared" si="52"/>
        <v>0</v>
      </c>
      <c r="Q197">
        <f t="shared" si="46"/>
        <v>0</v>
      </c>
      <c r="R197">
        <f t="shared" si="53"/>
        <v>0</v>
      </c>
      <c r="S197">
        <f>IF(ABS(R197)&gt;0,R197*(B197-A197),0)</f>
        <v>0</v>
      </c>
      <c r="T197">
        <f>SUM($S$3:S197)</f>
        <v>54.4638759999998</v>
      </c>
      <c r="U197">
        <f>IF(J197="close",T197,0)</f>
        <v>0</v>
      </c>
      <c r="V197">
        <f t="shared" si="54"/>
        <v>54.4638759999998</v>
      </c>
      <c r="W197" s="3">
        <f t="shared" si="57"/>
        <v>0</v>
      </c>
      <c r="X197">
        <f t="shared" si="55"/>
        <v>0</v>
      </c>
    </row>
    <row r="198" spans="1:24">
      <c r="A198">
        <v>103.5513188</v>
      </c>
      <c r="B198">
        <v>104.3627182</v>
      </c>
      <c r="C198">
        <f t="shared" si="58"/>
        <v>1.0078357225132704</v>
      </c>
      <c r="D198">
        <f t="shared" si="43"/>
        <v>1.0246330171067888</v>
      </c>
      <c r="E198">
        <f t="shared" si="40"/>
        <v>1.0536818549157199</v>
      </c>
      <c r="F198">
        <f t="shared" si="41"/>
        <v>2.5765222258996263E-2</v>
      </c>
      <c r="G198">
        <f t="shared" si="42"/>
        <v>-0.6519367240332431</v>
      </c>
      <c r="H198" t="str">
        <f t="shared" si="44"/>
        <v/>
      </c>
      <c r="I198" t="str">
        <f t="shared" si="56"/>
        <v/>
      </c>
      <c r="J198" t="str">
        <f t="shared" si="45"/>
        <v/>
      </c>
      <c r="K198">
        <f t="shared" si="47"/>
        <v>0</v>
      </c>
      <c r="L198">
        <f t="shared" si="48"/>
        <v>0</v>
      </c>
      <c r="M198">
        <f t="shared" si="49"/>
        <v>0</v>
      </c>
      <c r="N198">
        <f t="shared" si="50"/>
        <v>0</v>
      </c>
      <c r="O198">
        <f t="shared" si="51"/>
        <v>0</v>
      </c>
      <c r="P198">
        <f t="shared" si="52"/>
        <v>0</v>
      </c>
      <c r="Q198">
        <f t="shared" si="46"/>
        <v>0</v>
      </c>
      <c r="R198">
        <f t="shared" si="53"/>
        <v>0</v>
      </c>
      <c r="S198">
        <f>IF(ABS(R198)&gt;0,R198*(B198-A198),0)</f>
        <v>0</v>
      </c>
      <c r="T198">
        <f>SUM($S$3:S198)</f>
        <v>54.4638759999998</v>
      </c>
      <c r="U198">
        <f>IF(J198="close",T198,0)</f>
        <v>0</v>
      </c>
      <c r="V198">
        <f t="shared" si="54"/>
        <v>54.4638759999998</v>
      </c>
      <c r="W198" s="3">
        <f t="shared" si="57"/>
        <v>0</v>
      </c>
      <c r="X198">
        <f t="shared" si="55"/>
        <v>0</v>
      </c>
    </row>
    <row r="199" spans="1:24">
      <c r="A199">
        <v>104.159569</v>
      </c>
      <c r="B199">
        <v>102.6330628</v>
      </c>
      <c r="C199">
        <f t="shared" si="58"/>
        <v>0.98534454189225762</v>
      </c>
      <c r="D199">
        <f t="shared" si="43"/>
        <v>1.0185886363045533</v>
      </c>
      <c r="E199">
        <f t="shared" si="40"/>
        <v>1.0522855955226684</v>
      </c>
      <c r="F199">
        <f t="shared" si="41"/>
        <v>2.7165860109329028E-2</v>
      </c>
      <c r="G199">
        <f t="shared" si="42"/>
        <v>-1.2237453288246649</v>
      </c>
      <c r="H199" t="str">
        <f t="shared" si="44"/>
        <v/>
      </c>
      <c r="I199" t="str">
        <f t="shared" si="56"/>
        <v/>
      </c>
      <c r="J199" t="str">
        <f t="shared" si="45"/>
        <v/>
      </c>
      <c r="K199">
        <f t="shared" si="47"/>
        <v>0</v>
      </c>
      <c r="L199">
        <f t="shared" si="48"/>
        <v>0</v>
      </c>
      <c r="M199">
        <f t="shared" si="49"/>
        <v>0</v>
      </c>
      <c r="N199">
        <f t="shared" si="50"/>
        <v>0</v>
      </c>
      <c r="O199">
        <f t="shared" si="51"/>
        <v>0</v>
      </c>
      <c r="P199">
        <f t="shared" si="52"/>
        <v>0</v>
      </c>
      <c r="Q199">
        <f t="shared" si="46"/>
        <v>0</v>
      </c>
      <c r="R199">
        <f t="shared" si="53"/>
        <v>0</v>
      </c>
      <c r="S199">
        <f>IF(ABS(R199)&gt;0,R199*(B199-A199),0)</f>
        <v>0</v>
      </c>
      <c r="T199">
        <f>SUM($S$3:S199)</f>
        <v>54.4638759999998</v>
      </c>
      <c r="U199">
        <f>IF(J199="close",T199,0)</f>
        <v>0</v>
      </c>
      <c r="V199">
        <f t="shared" si="54"/>
        <v>54.4638759999998</v>
      </c>
      <c r="W199" s="3">
        <f t="shared" si="57"/>
        <v>0</v>
      </c>
      <c r="X199">
        <f t="shared" si="55"/>
        <v>0</v>
      </c>
    </row>
    <row r="200" spans="1:24">
      <c r="A200">
        <v>104.7727849</v>
      </c>
      <c r="B200">
        <v>105.01015030000001</v>
      </c>
      <c r="C200">
        <f t="shared" si="58"/>
        <v>1.002265525348272</v>
      </c>
      <c r="D200">
        <f t="shared" si="43"/>
        <v>1.0160773884651255</v>
      </c>
      <c r="E200">
        <f t="shared" si="40"/>
        <v>1.0487810136523332</v>
      </c>
      <c r="F200">
        <f t="shared" si="41"/>
        <v>2.9243631129690102E-2</v>
      </c>
      <c r="G200">
        <f t="shared" si="42"/>
        <v>-0.47230328735855343</v>
      </c>
      <c r="H200" t="str">
        <f t="shared" si="44"/>
        <v/>
      </c>
      <c r="I200" t="str">
        <f t="shared" si="56"/>
        <v/>
      </c>
      <c r="J200" t="str">
        <f t="shared" si="45"/>
        <v/>
      </c>
      <c r="K200">
        <f t="shared" si="47"/>
        <v>0</v>
      </c>
      <c r="L200">
        <f t="shared" si="48"/>
        <v>0</v>
      </c>
      <c r="M200">
        <f t="shared" si="49"/>
        <v>0</v>
      </c>
      <c r="N200">
        <f t="shared" si="50"/>
        <v>0</v>
      </c>
      <c r="O200">
        <f t="shared" si="51"/>
        <v>0</v>
      </c>
      <c r="P200">
        <f t="shared" si="52"/>
        <v>0</v>
      </c>
      <c r="Q200">
        <f t="shared" si="46"/>
        <v>0</v>
      </c>
      <c r="R200">
        <f t="shared" si="53"/>
        <v>0</v>
      </c>
      <c r="S200">
        <f>IF(ABS(R200)&gt;0,R200*(B200-A200),0)</f>
        <v>0</v>
      </c>
      <c r="T200">
        <f>SUM($S$3:S200)</f>
        <v>54.4638759999998</v>
      </c>
      <c r="U200">
        <f>IF(J200="close",T200,0)</f>
        <v>0</v>
      </c>
      <c r="V200">
        <f t="shared" si="54"/>
        <v>54.4638759999998</v>
      </c>
      <c r="W200" s="3">
        <f t="shared" si="57"/>
        <v>0</v>
      </c>
      <c r="X200">
        <f t="shared" si="55"/>
        <v>0</v>
      </c>
    </row>
    <row r="201" spans="1:24">
      <c r="A201">
        <v>104.4769428</v>
      </c>
      <c r="B201">
        <v>104.8333425</v>
      </c>
      <c r="C201">
        <f t="shared" si="58"/>
        <v>1.003411276119385</v>
      </c>
      <c r="D201">
        <f t="shared" si="43"/>
        <v>1.0141287557965502</v>
      </c>
      <c r="E201">
        <f t="shared" si="40"/>
        <v>1.0454216307528423</v>
      </c>
      <c r="F201">
        <f t="shared" si="41"/>
        <v>2.8980892533454421E-2</v>
      </c>
      <c r="G201">
        <f t="shared" si="42"/>
        <v>-0.36981192572980087</v>
      </c>
      <c r="H201" t="str">
        <f t="shared" si="44"/>
        <v/>
      </c>
      <c r="I201" t="str">
        <f t="shared" si="56"/>
        <v/>
      </c>
      <c r="J201" t="str">
        <f t="shared" si="45"/>
        <v/>
      </c>
      <c r="K201">
        <f t="shared" si="47"/>
        <v>0</v>
      </c>
      <c r="L201">
        <f t="shared" si="48"/>
        <v>0</v>
      </c>
      <c r="M201">
        <f t="shared" si="49"/>
        <v>0</v>
      </c>
      <c r="N201">
        <f t="shared" si="50"/>
        <v>0</v>
      </c>
      <c r="O201">
        <f t="shared" si="51"/>
        <v>0</v>
      </c>
      <c r="P201">
        <f t="shared" si="52"/>
        <v>0</v>
      </c>
      <c r="Q201">
        <f t="shared" si="46"/>
        <v>0</v>
      </c>
      <c r="R201">
        <f t="shared" si="53"/>
        <v>0</v>
      </c>
      <c r="S201">
        <f>IF(ABS(R201)&gt;0,R201*(B201-A201),0)</f>
        <v>0</v>
      </c>
      <c r="T201">
        <f>SUM($S$3:S201)</f>
        <v>54.4638759999998</v>
      </c>
      <c r="U201">
        <f>IF(J201="close",T201,0)</f>
        <v>0</v>
      </c>
      <c r="V201">
        <f t="shared" si="54"/>
        <v>54.4638759999998</v>
      </c>
      <c r="W201" s="3">
        <f t="shared" si="57"/>
        <v>0</v>
      </c>
      <c r="X201">
        <f t="shared" si="55"/>
        <v>0</v>
      </c>
    </row>
    <row r="202" spans="1:24">
      <c r="A202">
        <v>103.1421751</v>
      </c>
      <c r="B202">
        <v>106.0990439</v>
      </c>
      <c r="C202">
        <f t="shared" si="58"/>
        <v>1.0286678926165091</v>
      </c>
      <c r="D202">
        <f t="shared" si="43"/>
        <v>1.0163655460765439</v>
      </c>
      <c r="E202">
        <f t="shared" si="40"/>
        <v>1.0426982097832422</v>
      </c>
      <c r="F202">
        <f t="shared" si="41"/>
        <v>2.9225515997379582E-2</v>
      </c>
      <c r="G202">
        <f t="shared" si="42"/>
        <v>0.42094540062417568</v>
      </c>
      <c r="H202" t="str">
        <f t="shared" si="44"/>
        <v/>
      </c>
      <c r="I202" t="str">
        <f t="shared" si="56"/>
        <v/>
      </c>
      <c r="J202" t="str">
        <f t="shared" si="45"/>
        <v/>
      </c>
      <c r="K202">
        <f t="shared" si="47"/>
        <v>0</v>
      </c>
      <c r="L202">
        <f t="shared" si="48"/>
        <v>0</v>
      </c>
      <c r="M202">
        <f t="shared" si="49"/>
        <v>0</v>
      </c>
      <c r="N202">
        <f t="shared" si="50"/>
        <v>0</v>
      </c>
      <c r="O202">
        <f t="shared" si="51"/>
        <v>0</v>
      </c>
      <c r="P202">
        <f t="shared" si="52"/>
        <v>0</v>
      </c>
      <c r="Q202">
        <f t="shared" si="46"/>
        <v>0</v>
      </c>
      <c r="R202">
        <f t="shared" si="53"/>
        <v>0</v>
      </c>
      <c r="S202">
        <f>IF(ABS(R202)&gt;0,R202*(B202-A202),0)</f>
        <v>0</v>
      </c>
      <c r="T202">
        <f>SUM($S$3:S202)</f>
        <v>54.4638759999998</v>
      </c>
      <c r="U202">
        <f>IF(J202="close",T202,0)</f>
        <v>0</v>
      </c>
      <c r="V202">
        <f t="shared" si="54"/>
        <v>54.4638759999998</v>
      </c>
      <c r="W202" s="3">
        <f t="shared" si="57"/>
        <v>0</v>
      </c>
      <c r="X202">
        <f t="shared" si="55"/>
        <v>0</v>
      </c>
    </row>
    <row r="203" spans="1:24">
      <c r="A203">
        <v>102.8902009</v>
      </c>
      <c r="B203">
        <v>105.8554944</v>
      </c>
      <c r="C203">
        <f t="shared" si="58"/>
        <v>1.0288199796876867</v>
      </c>
      <c r="D203">
        <f t="shared" si="43"/>
        <v>1.0182816127859504</v>
      </c>
      <c r="E203">
        <f t="shared" si="40"/>
        <v>1.0414207598513852</v>
      </c>
      <c r="F203">
        <f t="shared" si="41"/>
        <v>2.90211516429679E-2</v>
      </c>
      <c r="G203">
        <f t="shared" si="42"/>
        <v>0.36312710919898344</v>
      </c>
      <c r="H203" t="str">
        <f t="shared" si="44"/>
        <v/>
      </c>
      <c r="I203" t="str">
        <f t="shared" si="56"/>
        <v/>
      </c>
      <c r="J203" t="str">
        <f t="shared" si="45"/>
        <v/>
      </c>
      <c r="K203">
        <f t="shared" si="47"/>
        <v>0</v>
      </c>
      <c r="L203">
        <f t="shared" si="48"/>
        <v>0</v>
      </c>
      <c r="M203">
        <f t="shared" si="49"/>
        <v>0</v>
      </c>
      <c r="N203">
        <f t="shared" si="50"/>
        <v>0</v>
      </c>
      <c r="O203">
        <f t="shared" si="51"/>
        <v>0</v>
      </c>
      <c r="P203">
        <f t="shared" si="52"/>
        <v>0</v>
      </c>
      <c r="Q203">
        <f t="shared" si="46"/>
        <v>0</v>
      </c>
      <c r="R203">
        <f t="shared" si="53"/>
        <v>0</v>
      </c>
      <c r="S203">
        <f>IF(ABS(R203)&gt;0,R203*(B203-A203),0)</f>
        <v>0</v>
      </c>
      <c r="T203">
        <f>SUM($S$3:S203)</f>
        <v>54.4638759999998</v>
      </c>
      <c r="U203">
        <f>IF(J203="close",T203,0)</f>
        <v>0</v>
      </c>
      <c r="V203">
        <f t="shared" si="54"/>
        <v>54.4638759999998</v>
      </c>
      <c r="W203" s="3">
        <f t="shared" si="57"/>
        <v>0</v>
      </c>
      <c r="X203">
        <f t="shared" si="55"/>
        <v>0</v>
      </c>
    </row>
    <row r="204" spans="1:24">
      <c r="A204">
        <v>103.5281968</v>
      </c>
      <c r="B204">
        <v>104.7665013</v>
      </c>
      <c r="C204">
        <f t="shared" si="58"/>
        <v>1.0119610361068319</v>
      </c>
      <c r="D204">
        <f t="shared" si="43"/>
        <v>1.0173092163737782</v>
      </c>
      <c r="E204">
        <f t="shared" si="40"/>
        <v>1.0390501888310297</v>
      </c>
      <c r="F204">
        <f t="shared" si="41"/>
        <v>2.7114157282728431E-2</v>
      </c>
      <c r="G204">
        <f t="shared" si="42"/>
        <v>-0.19724678186303621</v>
      </c>
      <c r="H204" t="str">
        <f t="shared" si="44"/>
        <v/>
      </c>
      <c r="I204" t="str">
        <f t="shared" si="56"/>
        <v/>
      </c>
      <c r="J204" t="str">
        <f t="shared" si="45"/>
        <v/>
      </c>
      <c r="K204">
        <f t="shared" si="47"/>
        <v>0</v>
      </c>
      <c r="L204">
        <f t="shared" si="48"/>
        <v>0</v>
      </c>
      <c r="M204">
        <f t="shared" si="49"/>
        <v>0</v>
      </c>
      <c r="N204">
        <f t="shared" si="50"/>
        <v>0</v>
      </c>
      <c r="O204">
        <f t="shared" si="51"/>
        <v>0</v>
      </c>
      <c r="P204">
        <f t="shared" si="52"/>
        <v>0</v>
      </c>
      <c r="Q204">
        <f t="shared" si="46"/>
        <v>0</v>
      </c>
      <c r="R204">
        <f t="shared" si="53"/>
        <v>0</v>
      </c>
      <c r="S204">
        <f>IF(ABS(R204)&gt;0,R204*(B204-A204),0)</f>
        <v>0</v>
      </c>
      <c r="T204">
        <f>SUM($S$3:S204)</f>
        <v>54.4638759999998</v>
      </c>
      <c r="U204">
        <f>IF(J204="close",T204,0)</f>
        <v>0</v>
      </c>
      <c r="V204">
        <f t="shared" si="54"/>
        <v>54.4638759999998</v>
      </c>
      <c r="W204" s="3">
        <f t="shared" si="57"/>
        <v>0</v>
      </c>
      <c r="X204">
        <f t="shared" si="55"/>
        <v>0</v>
      </c>
    </row>
    <row r="205" spans="1:24">
      <c r="A205">
        <v>105.42125950000001</v>
      </c>
      <c r="B205">
        <v>106.2674854</v>
      </c>
      <c r="C205">
        <f t="shared" si="58"/>
        <v>1.0080270896403016</v>
      </c>
      <c r="D205">
        <f t="shared" si="43"/>
        <v>1.0158811968763204</v>
      </c>
      <c r="E205">
        <f t="shared" si="40"/>
        <v>1.0368341601264863</v>
      </c>
      <c r="F205">
        <f t="shared" si="41"/>
        <v>2.6683283882276566E-2</v>
      </c>
      <c r="G205">
        <f t="shared" si="42"/>
        <v>-0.29434560118874925</v>
      </c>
      <c r="H205" t="str">
        <f t="shared" si="44"/>
        <v/>
      </c>
      <c r="I205" t="str">
        <f t="shared" si="56"/>
        <v/>
      </c>
      <c r="J205" t="str">
        <f t="shared" si="45"/>
        <v/>
      </c>
      <c r="K205">
        <f t="shared" si="47"/>
        <v>0</v>
      </c>
      <c r="L205">
        <f t="shared" si="48"/>
        <v>0</v>
      </c>
      <c r="M205">
        <f t="shared" si="49"/>
        <v>0</v>
      </c>
      <c r="N205">
        <f t="shared" si="50"/>
        <v>0</v>
      </c>
      <c r="O205">
        <f t="shared" si="51"/>
        <v>0</v>
      </c>
      <c r="P205">
        <f t="shared" si="52"/>
        <v>0</v>
      </c>
      <c r="Q205">
        <f t="shared" si="46"/>
        <v>0</v>
      </c>
      <c r="R205">
        <f t="shared" si="53"/>
        <v>0</v>
      </c>
      <c r="S205">
        <f>IF(ABS(R205)&gt;0,R205*(B205-A205),0)</f>
        <v>0</v>
      </c>
      <c r="T205">
        <f>SUM($S$3:S205)</f>
        <v>54.4638759999998</v>
      </c>
      <c r="U205">
        <f>IF(J205="close",T205,0)</f>
        <v>0</v>
      </c>
      <c r="V205">
        <f t="shared" si="54"/>
        <v>54.4638759999998</v>
      </c>
      <c r="W205" s="3">
        <f t="shared" si="57"/>
        <v>0</v>
      </c>
      <c r="X205">
        <f t="shared" si="55"/>
        <v>0</v>
      </c>
    </row>
    <row r="206" spans="1:24">
      <c r="A206">
        <v>106.7711584</v>
      </c>
      <c r="B206">
        <v>108.56986240000001</v>
      </c>
      <c r="C206">
        <f t="shared" si="58"/>
        <v>1.0168463471498685</v>
      </c>
      <c r="D206">
        <f t="shared" si="43"/>
        <v>1.0160296815337893</v>
      </c>
      <c r="E206">
        <f t="shared" si="40"/>
        <v>1.0344794348782462</v>
      </c>
      <c r="F206">
        <f t="shared" si="41"/>
        <v>2.6190362876755212E-2</v>
      </c>
      <c r="G206">
        <f t="shared" si="42"/>
        <v>3.1181912977773587E-2</v>
      </c>
      <c r="H206" t="str">
        <f t="shared" si="44"/>
        <v/>
      </c>
      <c r="I206" t="str">
        <f t="shared" si="56"/>
        <v/>
      </c>
      <c r="J206" t="str">
        <f t="shared" si="45"/>
        <v/>
      </c>
      <c r="K206">
        <f t="shared" si="47"/>
        <v>0</v>
      </c>
      <c r="L206">
        <f t="shared" si="48"/>
        <v>0</v>
      </c>
      <c r="M206">
        <f t="shared" si="49"/>
        <v>0</v>
      </c>
      <c r="N206">
        <f t="shared" si="50"/>
        <v>0</v>
      </c>
      <c r="O206">
        <f t="shared" si="51"/>
        <v>0</v>
      </c>
      <c r="P206">
        <f t="shared" si="52"/>
        <v>0</v>
      </c>
      <c r="Q206">
        <f t="shared" si="46"/>
        <v>0</v>
      </c>
      <c r="R206">
        <f t="shared" si="53"/>
        <v>0</v>
      </c>
      <c r="S206">
        <f>IF(ABS(R206)&gt;0,R206*(B206-A206),0)</f>
        <v>0</v>
      </c>
      <c r="T206">
        <f>SUM($S$3:S206)</f>
        <v>54.4638759999998</v>
      </c>
      <c r="U206">
        <f>IF(J206="close",T206,0)</f>
        <v>0</v>
      </c>
      <c r="V206">
        <f t="shared" si="54"/>
        <v>54.4638759999998</v>
      </c>
      <c r="W206" s="3">
        <f t="shared" si="57"/>
        <v>0</v>
      </c>
      <c r="X206">
        <f t="shared" si="55"/>
        <v>0</v>
      </c>
    </row>
    <row r="207" spans="1:24">
      <c r="A207">
        <v>106.80094649999999</v>
      </c>
      <c r="B207">
        <v>109.2493484</v>
      </c>
      <c r="C207">
        <f t="shared" si="58"/>
        <v>1.0229249082544414</v>
      </c>
      <c r="D207">
        <f t="shared" si="43"/>
        <v>1.0170904856446588</v>
      </c>
      <c r="E207">
        <f t="shared" si="40"/>
        <v>1.032647172156913</v>
      </c>
      <c r="F207">
        <f t="shared" si="41"/>
        <v>2.5533917517730004E-2</v>
      </c>
      <c r="G207">
        <f t="shared" si="42"/>
        <v>0.22849696313663451</v>
      </c>
      <c r="H207" t="str">
        <f t="shared" si="44"/>
        <v/>
      </c>
      <c r="I207" t="str">
        <f t="shared" si="56"/>
        <v/>
      </c>
      <c r="J207" t="str">
        <f t="shared" si="45"/>
        <v/>
      </c>
      <c r="K207">
        <f t="shared" si="47"/>
        <v>0</v>
      </c>
      <c r="L207">
        <f t="shared" si="48"/>
        <v>0</v>
      </c>
      <c r="M207">
        <f t="shared" si="49"/>
        <v>0</v>
      </c>
      <c r="N207">
        <f t="shared" si="50"/>
        <v>0</v>
      </c>
      <c r="O207">
        <f t="shared" si="51"/>
        <v>0</v>
      </c>
      <c r="P207">
        <f t="shared" si="52"/>
        <v>0</v>
      </c>
      <c r="Q207">
        <f t="shared" si="46"/>
        <v>0</v>
      </c>
      <c r="R207">
        <f t="shared" si="53"/>
        <v>0</v>
      </c>
      <c r="S207">
        <f>IF(ABS(R207)&gt;0,R207*(B207-A207),0)</f>
        <v>0</v>
      </c>
      <c r="T207">
        <f>SUM($S$3:S207)</f>
        <v>54.4638759999998</v>
      </c>
      <c r="U207">
        <f>IF(J207="close",T207,0)</f>
        <v>0</v>
      </c>
      <c r="V207">
        <f t="shared" si="54"/>
        <v>54.4638759999998</v>
      </c>
      <c r="W207" s="3">
        <f t="shared" si="57"/>
        <v>0</v>
      </c>
      <c r="X207">
        <f t="shared" si="55"/>
        <v>0</v>
      </c>
    </row>
    <row r="208" spans="1:24">
      <c r="A208">
        <v>107.5127337</v>
      </c>
      <c r="B208">
        <v>109.8043667</v>
      </c>
      <c r="C208">
        <f t="shared" si="58"/>
        <v>1.0213149914538915</v>
      </c>
      <c r="D208">
        <f t="shared" si="43"/>
        <v>1.01774040961531</v>
      </c>
      <c r="E208">
        <f t="shared" si="40"/>
        <v>1.0308076927511385</v>
      </c>
      <c r="F208">
        <f t="shared" si="41"/>
        <v>2.4234527189067077E-2</v>
      </c>
      <c r="G208">
        <f t="shared" si="42"/>
        <v>0.14749954932869927</v>
      </c>
      <c r="H208" t="str">
        <f t="shared" si="44"/>
        <v/>
      </c>
      <c r="I208" t="str">
        <f t="shared" si="56"/>
        <v/>
      </c>
      <c r="J208" t="str">
        <f t="shared" si="45"/>
        <v/>
      </c>
      <c r="K208">
        <f t="shared" si="47"/>
        <v>0</v>
      </c>
      <c r="L208">
        <f t="shared" si="48"/>
        <v>0</v>
      </c>
      <c r="M208">
        <f t="shared" si="49"/>
        <v>0</v>
      </c>
      <c r="N208">
        <f t="shared" si="50"/>
        <v>0</v>
      </c>
      <c r="O208">
        <f t="shared" si="51"/>
        <v>0</v>
      </c>
      <c r="P208">
        <f t="shared" si="52"/>
        <v>0</v>
      </c>
      <c r="Q208">
        <f t="shared" si="46"/>
        <v>0</v>
      </c>
      <c r="R208">
        <f t="shared" si="53"/>
        <v>0</v>
      </c>
      <c r="S208">
        <f>IF(ABS(R208)&gt;0,R208*(B208-A208),0)</f>
        <v>0</v>
      </c>
      <c r="T208">
        <f>SUM($S$3:S208)</f>
        <v>54.4638759999998</v>
      </c>
      <c r="U208">
        <f>IF(J208="close",T208,0)</f>
        <v>0</v>
      </c>
      <c r="V208">
        <f t="shared" si="54"/>
        <v>54.4638759999998</v>
      </c>
      <c r="W208" s="3">
        <f t="shared" si="57"/>
        <v>0</v>
      </c>
      <c r="X208">
        <f t="shared" si="55"/>
        <v>0</v>
      </c>
    </row>
    <row r="209" spans="1:24">
      <c r="A209">
        <v>107.1892239</v>
      </c>
      <c r="B209">
        <v>111.4417517</v>
      </c>
      <c r="C209">
        <f t="shared" si="58"/>
        <v>1.0396730906827658</v>
      </c>
      <c r="D209">
        <f t="shared" si="43"/>
        <v>1.0211146682410723</v>
      </c>
      <c r="E209">
        <f t="shared" si="40"/>
        <v>1.0288933079355851</v>
      </c>
      <c r="F209">
        <f t="shared" si="41"/>
        <v>2.2688901488392178E-2</v>
      </c>
      <c r="G209">
        <f t="shared" si="42"/>
        <v>0.81795156328692753</v>
      </c>
      <c r="H209" t="str">
        <f t="shared" si="44"/>
        <v/>
      </c>
      <c r="I209" t="str">
        <f t="shared" si="56"/>
        <v/>
      </c>
      <c r="J209" t="str">
        <f t="shared" si="45"/>
        <v/>
      </c>
      <c r="K209">
        <f t="shared" si="47"/>
        <v>0</v>
      </c>
      <c r="L209">
        <f t="shared" si="48"/>
        <v>0</v>
      </c>
      <c r="M209">
        <f t="shared" si="49"/>
        <v>0</v>
      </c>
      <c r="N209">
        <f t="shared" si="50"/>
        <v>0</v>
      </c>
      <c r="O209">
        <f t="shared" si="51"/>
        <v>0</v>
      </c>
      <c r="P209">
        <f t="shared" si="52"/>
        <v>0</v>
      </c>
      <c r="Q209">
        <f t="shared" si="46"/>
        <v>0</v>
      </c>
      <c r="R209">
        <f t="shared" si="53"/>
        <v>0</v>
      </c>
      <c r="S209">
        <f>IF(ABS(R209)&gt;0,R209*(B209-A209),0)</f>
        <v>0</v>
      </c>
      <c r="T209">
        <f>SUM($S$3:S209)</f>
        <v>54.4638759999998</v>
      </c>
      <c r="U209">
        <f>IF(J209="close",T209,0)</f>
        <v>0</v>
      </c>
      <c r="V209">
        <f t="shared" si="54"/>
        <v>54.4638759999998</v>
      </c>
      <c r="W209" s="3">
        <f t="shared" si="57"/>
        <v>0</v>
      </c>
      <c r="X209">
        <f t="shared" si="55"/>
        <v>0</v>
      </c>
    </row>
    <row r="210" spans="1:24">
      <c r="A210">
        <v>106.45672140000001</v>
      </c>
      <c r="B210">
        <v>110.45075610000001</v>
      </c>
      <c r="C210">
        <f t="shared" si="58"/>
        <v>1.0375179194650643</v>
      </c>
      <c r="D210">
        <f t="shared" si="43"/>
        <v>1.0236382453524557</v>
      </c>
      <c r="E210">
        <f t="shared" si="40"/>
        <v>1.0278991367275427</v>
      </c>
      <c r="F210">
        <f t="shared" si="41"/>
        <v>2.1513577075032788E-2</v>
      </c>
      <c r="G210">
        <f t="shared" si="42"/>
        <v>0.64515882524791357</v>
      </c>
      <c r="H210" t="str">
        <f t="shared" si="44"/>
        <v/>
      </c>
      <c r="I210" t="str">
        <f t="shared" si="56"/>
        <v/>
      </c>
      <c r="J210" t="str">
        <f t="shared" si="45"/>
        <v/>
      </c>
      <c r="K210">
        <f t="shared" si="47"/>
        <v>0</v>
      </c>
      <c r="L210">
        <f t="shared" si="48"/>
        <v>0</v>
      </c>
      <c r="M210">
        <f t="shared" si="49"/>
        <v>0</v>
      </c>
      <c r="N210">
        <f t="shared" si="50"/>
        <v>0</v>
      </c>
      <c r="O210">
        <f t="shared" si="51"/>
        <v>0</v>
      </c>
      <c r="P210">
        <f t="shared" si="52"/>
        <v>0</v>
      </c>
      <c r="Q210">
        <f t="shared" si="46"/>
        <v>0</v>
      </c>
      <c r="R210">
        <f t="shared" si="53"/>
        <v>0</v>
      </c>
      <c r="S210">
        <f>IF(ABS(R210)&gt;0,R210*(B210-A210),0)</f>
        <v>0</v>
      </c>
      <c r="T210">
        <f>SUM($S$3:S210)</f>
        <v>54.4638759999998</v>
      </c>
      <c r="U210">
        <f>IF(J210="close",T210,0)</f>
        <v>0</v>
      </c>
      <c r="V210">
        <f t="shared" si="54"/>
        <v>54.4638759999998</v>
      </c>
      <c r="W210" s="3">
        <f t="shared" si="57"/>
        <v>0</v>
      </c>
      <c r="X210">
        <f t="shared" si="55"/>
        <v>0</v>
      </c>
    </row>
    <row r="211" spans="1:24">
      <c r="A211">
        <v>104.0554829</v>
      </c>
      <c r="B211">
        <v>111.11815300000001</v>
      </c>
      <c r="C211">
        <f t="shared" si="58"/>
        <v>1.0678740793196588</v>
      </c>
      <c r="D211">
        <f t="shared" si="43"/>
        <v>1.0304437582704871</v>
      </c>
      <c r="E211">
        <f t="shared" si="40"/>
        <v>1.0267293153622148</v>
      </c>
      <c r="F211">
        <f t="shared" si="41"/>
        <v>1.9958460688434976E-2</v>
      </c>
      <c r="G211">
        <f t="shared" si="42"/>
        <v>1.8754112170013664</v>
      </c>
      <c r="H211" t="str">
        <f t="shared" si="44"/>
        <v/>
      </c>
      <c r="I211" t="str">
        <f t="shared" si="56"/>
        <v/>
      </c>
      <c r="J211" t="str">
        <f t="shared" si="45"/>
        <v/>
      </c>
      <c r="K211">
        <f t="shared" si="47"/>
        <v>0</v>
      </c>
      <c r="L211">
        <f t="shared" si="48"/>
        <v>0</v>
      </c>
      <c r="M211">
        <f t="shared" si="49"/>
        <v>0</v>
      </c>
      <c r="N211">
        <f t="shared" si="50"/>
        <v>0</v>
      </c>
      <c r="O211">
        <f t="shared" si="51"/>
        <v>0</v>
      </c>
      <c r="P211">
        <f t="shared" si="52"/>
        <v>0</v>
      </c>
      <c r="Q211">
        <f t="shared" si="46"/>
        <v>0</v>
      </c>
      <c r="R211">
        <f t="shared" si="53"/>
        <v>0</v>
      </c>
      <c r="S211">
        <f>IF(ABS(R211)&gt;0,R211*(B211-A211),0)</f>
        <v>0</v>
      </c>
      <c r="T211">
        <f>SUM($S$3:S211)</f>
        <v>54.4638759999998</v>
      </c>
      <c r="U211">
        <f>IF(J211="close",T211,0)</f>
        <v>0</v>
      </c>
      <c r="V211">
        <f t="shared" si="54"/>
        <v>54.4638759999998</v>
      </c>
      <c r="W211" s="3">
        <f t="shared" si="57"/>
        <v>0</v>
      </c>
      <c r="X211">
        <f t="shared" si="55"/>
        <v>0</v>
      </c>
    </row>
    <row r="212" spans="1:24">
      <c r="A212">
        <v>104.7259377</v>
      </c>
      <c r="B212">
        <v>111.35620489999999</v>
      </c>
      <c r="C212">
        <f t="shared" si="58"/>
        <v>1.0633106501179601</v>
      </c>
      <c r="D212">
        <f t="shared" si="43"/>
        <v>1.0355002031700984</v>
      </c>
      <c r="E212">
        <f t="shared" si="40"/>
        <v>1.0272712628770775</v>
      </c>
      <c r="F212">
        <f t="shared" si="41"/>
        <v>2.0874757842263687E-2</v>
      </c>
      <c r="G212">
        <f t="shared" si="42"/>
        <v>1.3322524341602575</v>
      </c>
      <c r="H212" t="str">
        <f t="shared" si="44"/>
        <v/>
      </c>
      <c r="I212" t="str">
        <f t="shared" si="56"/>
        <v/>
      </c>
      <c r="J212" t="str">
        <f t="shared" si="45"/>
        <v/>
      </c>
      <c r="K212">
        <f t="shared" si="47"/>
        <v>0</v>
      </c>
      <c r="L212">
        <f t="shared" si="48"/>
        <v>0</v>
      </c>
      <c r="M212">
        <f t="shared" si="49"/>
        <v>0</v>
      </c>
      <c r="N212">
        <f t="shared" si="50"/>
        <v>0</v>
      </c>
      <c r="O212">
        <f t="shared" si="51"/>
        <v>0</v>
      </c>
      <c r="P212">
        <f t="shared" si="52"/>
        <v>0</v>
      </c>
      <c r="Q212">
        <f t="shared" si="46"/>
        <v>0</v>
      </c>
      <c r="R212">
        <f t="shared" si="53"/>
        <v>0</v>
      </c>
      <c r="S212">
        <f>IF(ABS(R212)&gt;0,R212*(B212-A212),0)</f>
        <v>0</v>
      </c>
      <c r="T212">
        <f>SUM($S$3:S212)</f>
        <v>54.4638759999998</v>
      </c>
      <c r="U212">
        <f>IF(J212="close",T212,0)</f>
        <v>0</v>
      </c>
      <c r="V212">
        <f t="shared" si="54"/>
        <v>54.4638759999998</v>
      </c>
      <c r="W212" s="3">
        <f t="shared" si="57"/>
        <v>0</v>
      </c>
      <c r="X212">
        <f t="shared" si="55"/>
        <v>0</v>
      </c>
    </row>
    <row r="213" spans="1:24">
      <c r="A213">
        <v>105.1756742</v>
      </c>
      <c r="B213">
        <v>111.2715776</v>
      </c>
      <c r="C213">
        <f t="shared" si="58"/>
        <v>1.0579592519502956</v>
      </c>
      <c r="D213">
        <f t="shared" si="43"/>
        <v>1.0389554414439748</v>
      </c>
      <c r="E213">
        <f t="shared" si="40"/>
        <v>1.0277614430777753</v>
      </c>
      <c r="F213">
        <f t="shared" si="41"/>
        <v>2.1567790413246708E-2</v>
      </c>
      <c r="G213">
        <f t="shared" si="42"/>
        <v>0.88111995444136415</v>
      </c>
      <c r="H213" t="str">
        <f t="shared" si="44"/>
        <v/>
      </c>
      <c r="I213" t="str">
        <f t="shared" si="56"/>
        <v/>
      </c>
      <c r="J213" t="str">
        <f t="shared" si="45"/>
        <v/>
      </c>
      <c r="K213">
        <f t="shared" si="47"/>
        <v>0</v>
      </c>
      <c r="L213">
        <f t="shared" si="48"/>
        <v>0</v>
      </c>
      <c r="M213">
        <f t="shared" si="49"/>
        <v>0</v>
      </c>
      <c r="N213">
        <f t="shared" si="50"/>
        <v>0</v>
      </c>
      <c r="O213">
        <f t="shared" si="51"/>
        <v>0</v>
      </c>
      <c r="P213">
        <f t="shared" si="52"/>
        <v>0</v>
      </c>
      <c r="Q213">
        <f t="shared" si="46"/>
        <v>0</v>
      </c>
      <c r="R213">
        <f t="shared" si="53"/>
        <v>0</v>
      </c>
      <c r="S213">
        <f>IF(ABS(R213)&gt;0,R213*(B213-A213),0)</f>
        <v>0</v>
      </c>
      <c r="T213">
        <f>SUM($S$3:S213)</f>
        <v>54.4638759999998</v>
      </c>
      <c r="U213">
        <f>IF(J213="close",T213,0)</f>
        <v>0</v>
      </c>
      <c r="V213">
        <f t="shared" si="54"/>
        <v>54.4638759999998</v>
      </c>
      <c r="W213" s="3">
        <f t="shared" si="57"/>
        <v>0</v>
      </c>
      <c r="X213">
        <f t="shared" si="55"/>
        <v>0</v>
      </c>
    </row>
    <row r="214" spans="1:24">
      <c r="A214">
        <v>105.02242649999999</v>
      </c>
      <c r="B214">
        <v>111.5316047</v>
      </c>
      <c r="C214">
        <f t="shared" si="58"/>
        <v>1.0619789355181202</v>
      </c>
      <c r="D214">
        <f t="shared" si="43"/>
        <v>1.0424975174553817</v>
      </c>
      <c r="E214">
        <f t="shared" si="40"/>
        <v>1.027487104986218</v>
      </c>
      <c r="F214">
        <f t="shared" si="41"/>
        <v>2.1112169198883042E-2</v>
      </c>
      <c r="G214">
        <f t="shared" si="42"/>
        <v>0.9227577649277835</v>
      </c>
      <c r="H214" t="str">
        <f t="shared" si="44"/>
        <v/>
      </c>
      <c r="I214" t="str">
        <f t="shared" si="56"/>
        <v/>
      </c>
      <c r="J214" t="str">
        <f t="shared" si="45"/>
        <v/>
      </c>
      <c r="K214">
        <f t="shared" si="47"/>
        <v>0</v>
      </c>
      <c r="L214">
        <f t="shared" si="48"/>
        <v>0</v>
      </c>
      <c r="M214">
        <f t="shared" si="49"/>
        <v>0</v>
      </c>
      <c r="N214">
        <f t="shared" si="50"/>
        <v>0</v>
      </c>
      <c r="O214">
        <f t="shared" si="51"/>
        <v>0</v>
      </c>
      <c r="P214">
        <f t="shared" si="52"/>
        <v>0</v>
      </c>
      <c r="Q214">
        <f t="shared" si="46"/>
        <v>0</v>
      </c>
      <c r="R214">
        <f t="shared" si="53"/>
        <v>0</v>
      </c>
      <c r="S214">
        <f>IF(ABS(R214)&gt;0,R214*(B214-A214),0)</f>
        <v>0</v>
      </c>
      <c r="T214">
        <f>SUM($S$3:S214)</f>
        <v>54.4638759999998</v>
      </c>
      <c r="U214">
        <f>IF(J214="close",T214,0)</f>
        <v>0</v>
      </c>
      <c r="V214">
        <f t="shared" si="54"/>
        <v>54.4638759999998</v>
      </c>
      <c r="W214" s="3">
        <f t="shared" si="57"/>
        <v>0</v>
      </c>
      <c r="X214">
        <f t="shared" si="55"/>
        <v>0</v>
      </c>
    </row>
    <row r="215" spans="1:24">
      <c r="A215">
        <v>105.2516893</v>
      </c>
      <c r="B215">
        <v>111.979392</v>
      </c>
      <c r="C215">
        <f t="shared" si="58"/>
        <v>1.0639201398547056</v>
      </c>
      <c r="D215">
        <f t="shared" si="43"/>
        <v>1.045793305516816</v>
      </c>
      <c r="E215">
        <f t="shared" si="40"/>
        <v>1.0280054154334117</v>
      </c>
      <c r="F215">
        <f t="shared" si="41"/>
        <v>2.1788153357127516E-2</v>
      </c>
      <c r="G215">
        <f t="shared" si="42"/>
        <v>0.83195826836604003</v>
      </c>
      <c r="H215" t="str">
        <f t="shared" si="44"/>
        <v/>
      </c>
      <c r="I215" t="str">
        <f t="shared" si="56"/>
        <v/>
      </c>
      <c r="J215" t="str">
        <f t="shared" si="45"/>
        <v/>
      </c>
      <c r="K215">
        <f t="shared" si="47"/>
        <v>0</v>
      </c>
      <c r="L215">
        <f t="shared" si="48"/>
        <v>0</v>
      </c>
      <c r="M215">
        <f t="shared" si="49"/>
        <v>0</v>
      </c>
      <c r="N215">
        <f t="shared" si="50"/>
        <v>0</v>
      </c>
      <c r="O215">
        <f t="shared" si="51"/>
        <v>0</v>
      </c>
      <c r="P215">
        <f t="shared" si="52"/>
        <v>0</v>
      </c>
      <c r="Q215">
        <f t="shared" si="46"/>
        <v>0</v>
      </c>
      <c r="R215">
        <f t="shared" si="53"/>
        <v>0</v>
      </c>
      <c r="S215">
        <f>IF(ABS(R215)&gt;0,R215*(B215-A215),0)</f>
        <v>0</v>
      </c>
      <c r="T215">
        <f>SUM($S$3:S215)</f>
        <v>54.4638759999998</v>
      </c>
      <c r="U215">
        <f>IF(J215="close",T215,0)</f>
        <v>0</v>
      </c>
      <c r="V215">
        <f t="shared" si="54"/>
        <v>54.4638759999998</v>
      </c>
      <c r="W215" s="3">
        <f t="shared" si="57"/>
        <v>0</v>
      </c>
      <c r="X215">
        <f t="shared" si="55"/>
        <v>0</v>
      </c>
    </row>
    <row r="216" spans="1:24">
      <c r="A216">
        <v>102.5355395</v>
      </c>
      <c r="B216">
        <v>112.7165215</v>
      </c>
      <c r="C216">
        <f t="shared" si="58"/>
        <v>1.0992922263797129</v>
      </c>
      <c r="D216">
        <f t="shared" si="43"/>
        <v>1.0540239087264924</v>
      </c>
      <c r="E216">
        <f t="shared" si="40"/>
        <v>1.0285897063307303</v>
      </c>
      <c r="F216">
        <f t="shared" si="41"/>
        <v>2.2538415515140447E-2</v>
      </c>
      <c r="G216">
        <f t="shared" si="42"/>
        <v>2.0084960108580372</v>
      </c>
      <c r="H216" t="str">
        <f t="shared" si="44"/>
        <v>sellY</v>
      </c>
      <c r="I216" t="str">
        <f t="shared" si="56"/>
        <v/>
      </c>
      <c r="J216" t="str">
        <f t="shared" si="45"/>
        <v/>
      </c>
      <c r="K216">
        <f t="shared" si="47"/>
        <v>10</v>
      </c>
      <c r="L216">
        <f t="shared" si="48"/>
        <v>0</v>
      </c>
      <c r="M216">
        <f t="shared" si="49"/>
        <v>10</v>
      </c>
      <c r="N216">
        <f t="shared" si="50"/>
        <v>-10</v>
      </c>
      <c r="O216">
        <f t="shared" si="51"/>
        <v>0</v>
      </c>
      <c r="P216">
        <f t="shared" si="52"/>
        <v>-10</v>
      </c>
      <c r="Q216">
        <f t="shared" si="46"/>
        <v>20</v>
      </c>
      <c r="R216">
        <f t="shared" si="53"/>
        <v>10</v>
      </c>
      <c r="S216">
        <f>IF(ABS(R216)&gt;0,R216*(B216-A216),0)</f>
        <v>101.80982</v>
      </c>
      <c r="T216">
        <f>SUM($S$3:S216)</f>
        <v>156.2736959999998</v>
      </c>
      <c r="U216">
        <f>IF(J216="close",T216,0)</f>
        <v>0</v>
      </c>
      <c r="V216">
        <f t="shared" si="54"/>
        <v>54.4638759999998</v>
      </c>
      <c r="W216" s="3">
        <f t="shared" si="57"/>
        <v>0</v>
      </c>
      <c r="X216">
        <f t="shared" si="55"/>
        <v>20</v>
      </c>
    </row>
    <row r="217" spans="1:24">
      <c r="A217">
        <v>98.738116450000007</v>
      </c>
      <c r="B217">
        <v>112.7153175</v>
      </c>
      <c r="C217">
        <f t="shared" si="58"/>
        <v>1.1415583115470702</v>
      </c>
      <c r="D217">
        <f t="shared" si="43"/>
        <v>1.0674907399296583</v>
      </c>
      <c r="E217">
        <f t="shared" si="40"/>
        <v>1.0303925946691606</v>
      </c>
      <c r="F217">
        <f t="shared" si="41"/>
        <v>2.5973194636041877E-2</v>
      </c>
      <c r="G217">
        <f t="shared" si="42"/>
        <v>2.8516927800106497</v>
      </c>
      <c r="H217" t="str">
        <f t="shared" si="44"/>
        <v>sellY</v>
      </c>
      <c r="I217" t="str">
        <f t="shared" si="56"/>
        <v>sellhold</v>
      </c>
      <c r="J217" t="str">
        <f t="shared" si="45"/>
        <v>sellhold</v>
      </c>
      <c r="K217">
        <f t="shared" si="47"/>
        <v>15</v>
      </c>
      <c r="L217">
        <f t="shared" si="48"/>
        <v>5</v>
      </c>
      <c r="M217">
        <f t="shared" si="49"/>
        <v>5</v>
      </c>
      <c r="N217">
        <f t="shared" si="50"/>
        <v>-15</v>
      </c>
      <c r="O217">
        <f t="shared" si="51"/>
        <v>-5</v>
      </c>
      <c r="P217">
        <f t="shared" si="52"/>
        <v>-5</v>
      </c>
      <c r="Q217">
        <f t="shared" si="46"/>
        <v>30</v>
      </c>
      <c r="R217">
        <f t="shared" si="53"/>
        <v>5</v>
      </c>
      <c r="S217">
        <f>IF(ABS(R217)&gt;0,R217*(B217-A217),0)</f>
        <v>69.886005249999954</v>
      </c>
      <c r="T217">
        <f>SUM($S$3:S217)</f>
        <v>226.15970124999976</v>
      </c>
      <c r="U217">
        <f>IF(J217="close",T217,0)</f>
        <v>0</v>
      </c>
      <c r="V217">
        <f t="shared" si="54"/>
        <v>16.501685499999894</v>
      </c>
      <c r="W217" s="3">
        <f t="shared" si="57"/>
        <v>-0.6970159542078872</v>
      </c>
      <c r="X217">
        <f t="shared" si="55"/>
        <v>10</v>
      </c>
    </row>
    <row r="218" spans="1:24">
      <c r="A218">
        <v>97.053747749999999</v>
      </c>
      <c r="B218">
        <v>110.0427109</v>
      </c>
      <c r="C218">
        <f t="shared" si="58"/>
        <v>1.1338326798410523</v>
      </c>
      <c r="D218">
        <f t="shared" si="43"/>
        <v>1.0776971922237188</v>
      </c>
      <c r="E218">
        <f t="shared" si="40"/>
        <v>1.0334270927054054</v>
      </c>
      <c r="F218">
        <f t="shared" si="41"/>
        <v>3.3125990824739084E-2</v>
      </c>
      <c r="G218">
        <f t="shared" si="42"/>
        <v>1.6946055414412076</v>
      </c>
      <c r="H218" t="str">
        <f t="shared" si="44"/>
        <v/>
      </c>
      <c r="I218" t="str">
        <f t="shared" si="56"/>
        <v>close</v>
      </c>
      <c r="J218" t="str">
        <f t="shared" si="45"/>
        <v>sellhold</v>
      </c>
      <c r="K218">
        <f t="shared" si="47"/>
        <v>15</v>
      </c>
      <c r="L218">
        <f t="shared" si="48"/>
        <v>0</v>
      </c>
      <c r="M218">
        <f t="shared" si="49"/>
        <v>0</v>
      </c>
      <c r="N218">
        <f t="shared" si="50"/>
        <v>-15</v>
      </c>
      <c r="O218">
        <f t="shared" si="51"/>
        <v>0</v>
      </c>
      <c r="P218">
        <f t="shared" si="52"/>
        <v>0</v>
      </c>
      <c r="Q218">
        <f t="shared" si="46"/>
        <v>30</v>
      </c>
      <c r="R218">
        <f t="shared" si="53"/>
        <v>0</v>
      </c>
      <c r="S218">
        <f>IF(ABS(R218)&gt;0,R218*(B218-A218),0)</f>
        <v>0</v>
      </c>
      <c r="T218">
        <f>SUM($S$3:S218)</f>
        <v>226.15970124999976</v>
      </c>
      <c r="U218">
        <f>IF(J218="close",T218,0)</f>
        <v>0</v>
      </c>
      <c r="V218">
        <f t="shared" si="54"/>
        <v>31.325253999999632</v>
      </c>
      <c r="W218" s="3">
        <f t="shared" si="57"/>
        <v>0.89830632755665063</v>
      </c>
      <c r="X218">
        <f t="shared" si="55"/>
        <v>0</v>
      </c>
    </row>
    <row r="219" spans="1:24">
      <c r="A219">
        <v>98.239640559999998</v>
      </c>
      <c r="B219">
        <v>108.7402994</v>
      </c>
      <c r="C219">
        <f t="shared" si="58"/>
        <v>1.1068882050070887</v>
      </c>
      <c r="D219">
        <f t="shared" si="43"/>
        <v>1.0821881172673142</v>
      </c>
      <c r="E219">
        <f t="shared" si="40"/>
        <v>1.0365493800153178</v>
      </c>
      <c r="F219">
        <f t="shared" si="41"/>
        <v>3.8136083203805092E-2</v>
      </c>
      <c r="G219">
        <f t="shared" si="42"/>
        <v>0.6476828678963551</v>
      </c>
      <c r="H219" t="str">
        <f t="shared" si="44"/>
        <v/>
      </c>
      <c r="I219" t="str">
        <f t="shared" si="56"/>
        <v>sellhold</v>
      </c>
      <c r="J219" t="str">
        <f t="shared" si="45"/>
        <v>sellhold</v>
      </c>
      <c r="K219">
        <f t="shared" si="47"/>
        <v>15</v>
      </c>
      <c r="L219">
        <f t="shared" si="48"/>
        <v>0</v>
      </c>
      <c r="M219">
        <f t="shared" si="49"/>
        <v>0</v>
      </c>
      <c r="N219">
        <f t="shared" si="50"/>
        <v>-15</v>
      </c>
      <c r="O219">
        <f t="shared" si="51"/>
        <v>0</v>
      </c>
      <c r="P219">
        <f t="shared" si="52"/>
        <v>0</v>
      </c>
      <c r="Q219">
        <f t="shared" si="46"/>
        <v>30</v>
      </c>
      <c r="R219">
        <f t="shared" si="53"/>
        <v>0</v>
      </c>
      <c r="S219">
        <f>IF(ABS(R219)&gt;0,R219*(B219-A219),0)</f>
        <v>0</v>
      </c>
      <c r="T219">
        <f>SUM($S$3:S219)</f>
        <v>226.15970124999976</v>
      </c>
      <c r="U219">
        <f>IF(J219="close",T219,0)</f>
        <v>0</v>
      </c>
      <c r="V219">
        <f t="shared" si="54"/>
        <v>68.649818649999588</v>
      </c>
      <c r="W219" s="3">
        <f t="shared" si="57"/>
        <v>1.1915167439663983</v>
      </c>
      <c r="X219">
        <f t="shared" si="55"/>
        <v>0</v>
      </c>
    </row>
    <row r="220" spans="1:24">
      <c r="A220">
        <v>97.986853289999999</v>
      </c>
      <c r="B220">
        <v>109.0872695</v>
      </c>
      <c r="C220">
        <f t="shared" si="58"/>
        <v>1.113284750324081</v>
      </c>
      <c r="D220">
        <f t="shared" si="43"/>
        <v>1.0869722146606631</v>
      </c>
      <c r="E220">
        <f t="shared" si="40"/>
        <v>1.0395524405051071</v>
      </c>
      <c r="F220">
        <f t="shared" si="41"/>
        <v>4.0264772864985719E-2</v>
      </c>
      <c r="G220">
        <f t="shared" si="42"/>
        <v>0.65348774601680071</v>
      </c>
      <c r="H220" t="str">
        <f t="shared" si="44"/>
        <v/>
      </c>
      <c r="I220" t="str">
        <f t="shared" si="56"/>
        <v>sellhold</v>
      </c>
      <c r="J220" t="str">
        <f t="shared" si="45"/>
        <v>sellhold</v>
      </c>
      <c r="K220">
        <f t="shared" si="47"/>
        <v>15</v>
      </c>
      <c r="L220">
        <f t="shared" si="48"/>
        <v>0</v>
      </c>
      <c r="M220">
        <f t="shared" si="49"/>
        <v>0</v>
      </c>
      <c r="N220">
        <f t="shared" si="50"/>
        <v>-15</v>
      </c>
      <c r="O220">
        <f t="shared" si="51"/>
        <v>0</v>
      </c>
      <c r="P220">
        <f t="shared" si="52"/>
        <v>0</v>
      </c>
      <c r="Q220">
        <f t="shared" si="46"/>
        <v>30</v>
      </c>
      <c r="R220">
        <f t="shared" si="53"/>
        <v>0</v>
      </c>
      <c r="S220">
        <f>IF(ABS(R220)&gt;0,R220*(B220-A220),0)</f>
        <v>0</v>
      </c>
      <c r="T220">
        <f>SUM($S$3:S220)</f>
        <v>226.15970124999976</v>
      </c>
      <c r="U220">
        <f>IF(J220="close",T220,0)</f>
        <v>0</v>
      </c>
      <c r="V220">
        <f t="shared" si="54"/>
        <v>59.653458099999625</v>
      </c>
      <c r="W220" s="3">
        <f t="shared" si="57"/>
        <v>-0.13104711311571712</v>
      </c>
      <c r="X220">
        <f t="shared" si="55"/>
        <v>0</v>
      </c>
    </row>
    <row r="221" spans="1:24">
      <c r="A221">
        <v>97.124855539999999</v>
      </c>
      <c r="B221">
        <v>109.9319302</v>
      </c>
      <c r="C221">
        <f t="shared" si="58"/>
        <v>1.1318619686875675</v>
      </c>
      <c r="D221">
        <f t="shared" si="43"/>
        <v>1.0938783306648021</v>
      </c>
      <c r="E221">
        <f t="shared" si="40"/>
        <v>1.0430893186499135</v>
      </c>
      <c r="F221">
        <f t="shared" si="41"/>
        <v>4.2260166627151589E-2</v>
      </c>
      <c r="G221">
        <f t="shared" si="42"/>
        <v>0.89880473870070854</v>
      </c>
      <c r="H221" t="str">
        <f t="shared" si="44"/>
        <v/>
      </c>
      <c r="I221" t="str">
        <f t="shared" si="56"/>
        <v>sellhold</v>
      </c>
      <c r="J221" t="str">
        <f t="shared" si="45"/>
        <v>sellhold</v>
      </c>
      <c r="K221">
        <f t="shared" si="47"/>
        <v>15</v>
      </c>
      <c r="L221">
        <f t="shared" si="48"/>
        <v>0</v>
      </c>
      <c r="M221">
        <f t="shared" si="49"/>
        <v>0</v>
      </c>
      <c r="N221">
        <f t="shared" si="50"/>
        <v>-15</v>
      </c>
      <c r="O221">
        <f t="shared" si="51"/>
        <v>0</v>
      </c>
      <c r="P221">
        <f t="shared" si="52"/>
        <v>0</v>
      </c>
      <c r="Q221">
        <f t="shared" si="46"/>
        <v>30</v>
      </c>
      <c r="R221">
        <f t="shared" si="53"/>
        <v>0</v>
      </c>
      <c r="S221">
        <f>IF(ABS(R221)&gt;0,R221*(B221-A221),0)</f>
        <v>0</v>
      </c>
      <c r="T221">
        <f>SUM($S$3:S221)</f>
        <v>226.15970124999976</v>
      </c>
      <c r="U221">
        <f>IF(J221="close",T221,0)</f>
        <v>0</v>
      </c>
      <c r="V221">
        <f t="shared" si="54"/>
        <v>34.053581349999604</v>
      </c>
      <c r="W221" s="3">
        <f t="shared" si="57"/>
        <v>-0.42914321424729246</v>
      </c>
      <c r="X221">
        <f t="shared" si="55"/>
        <v>0</v>
      </c>
    </row>
    <row r="222" spans="1:24">
      <c r="A222">
        <v>98.533784920000002</v>
      </c>
      <c r="B222">
        <v>107.2369532</v>
      </c>
      <c r="C222">
        <f t="shared" si="58"/>
        <v>1.0883267428229428</v>
      </c>
      <c r="D222">
        <f t="shared" si="43"/>
        <v>1.0930242402275929</v>
      </c>
      <c r="E222">
        <f t="shared" si="40"/>
        <v>1.0469374301275522</v>
      </c>
      <c r="F222">
        <f t="shared" si="41"/>
        <v>4.5267032950718024E-2</v>
      </c>
      <c r="G222">
        <f t="shared" si="42"/>
        <v>-0.1037730352189026</v>
      </c>
      <c r="H222" t="str">
        <f t="shared" si="44"/>
        <v/>
      </c>
      <c r="I222" t="str">
        <f t="shared" si="56"/>
        <v>close</v>
      </c>
      <c r="J222" t="str">
        <f t="shared" si="45"/>
        <v>close</v>
      </c>
      <c r="K222">
        <f t="shared" si="47"/>
        <v>0</v>
      </c>
      <c r="L222">
        <f t="shared" si="48"/>
        <v>0</v>
      </c>
      <c r="M222">
        <f t="shared" si="49"/>
        <v>-15</v>
      </c>
      <c r="N222">
        <f t="shared" si="50"/>
        <v>0</v>
      </c>
      <c r="O222">
        <f t="shared" si="51"/>
        <v>0</v>
      </c>
      <c r="P222">
        <f t="shared" si="52"/>
        <v>15</v>
      </c>
      <c r="Q222">
        <f t="shared" si="46"/>
        <v>0</v>
      </c>
      <c r="R222">
        <f t="shared" si="53"/>
        <v>-15</v>
      </c>
      <c r="S222">
        <f>IF(ABS(R222)&gt;0,R222*(B222-A222),0)</f>
        <v>-130.5475242</v>
      </c>
      <c r="T222">
        <f>SUM($S$3:S222)</f>
        <v>95.612177049999758</v>
      </c>
      <c r="U222">
        <f>IF(J222="close",T222,0)</f>
        <v>95.612177049999758</v>
      </c>
      <c r="V222">
        <f t="shared" si="54"/>
        <v>95.612177049999758</v>
      </c>
      <c r="W222" s="3">
        <f t="shared" si="57"/>
        <v>1.8076981409769071</v>
      </c>
      <c r="X222">
        <f t="shared" si="55"/>
        <v>30</v>
      </c>
    </row>
    <row r="223" spans="1:24">
      <c r="A223">
        <v>97.637231110000002</v>
      </c>
      <c r="B223">
        <v>108.1471442</v>
      </c>
      <c r="C223">
        <f t="shared" si="58"/>
        <v>1.1076424737829704</v>
      </c>
      <c r="D223">
        <f t="shared" si="43"/>
        <v>1.0952731992361124</v>
      </c>
      <c r="E223">
        <f t="shared" si="40"/>
        <v>1.0490816206859803</v>
      </c>
      <c r="F223">
        <f t="shared" si="41"/>
        <v>4.5770122191286677E-2</v>
      </c>
      <c r="G223">
        <f t="shared" si="42"/>
        <v>0.270247793859129</v>
      </c>
      <c r="H223" t="str">
        <f t="shared" si="44"/>
        <v/>
      </c>
      <c r="I223" t="str">
        <f t="shared" si="56"/>
        <v/>
      </c>
      <c r="J223" t="str">
        <f t="shared" si="45"/>
        <v/>
      </c>
      <c r="K223">
        <f t="shared" si="47"/>
        <v>0</v>
      </c>
      <c r="L223">
        <f t="shared" si="48"/>
        <v>0</v>
      </c>
      <c r="M223">
        <f t="shared" si="49"/>
        <v>0</v>
      </c>
      <c r="N223">
        <f t="shared" si="50"/>
        <v>0</v>
      </c>
      <c r="O223">
        <f t="shared" si="51"/>
        <v>0</v>
      </c>
      <c r="P223">
        <f t="shared" si="52"/>
        <v>0</v>
      </c>
      <c r="Q223">
        <f t="shared" si="46"/>
        <v>0</v>
      </c>
      <c r="R223">
        <f t="shared" si="53"/>
        <v>0</v>
      </c>
      <c r="S223">
        <f>IF(ABS(R223)&gt;0,R223*(B223-A223),0)</f>
        <v>0</v>
      </c>
      <c r="T223">
        <f>SUM($S$3:S223)</f>
        <v>95.612177049999758</v>
      </c>
      <c r="U223">
        <f>IF(J223="close",T223,0)</f>
        <v>0</v>
      </c>
      <c r="V223">
        <f t="shared" si="54"/>
        <v>95.612177049999758</v>
      </c>
      <c r="W223" s="3">
        <f t="shared" si="57"/>
        <v>0</v>
      </c>
      <c r="X223">
        <f t="shared" si="55"/>
        <v>0</v>
      </c>
    </row>
    <row r="224" spans="1:24">
      <c r="A224">
        <v>96.859753260000005</v>
      </c>
      <c r="B224">
        <v>107.6935362</v>
      </c>
      <c r="C224">
        <f t="shared" si="58"/>
        <v>1.111850201712975</v>
      </c>
      <c r="D224">
        <f t="shared" si="43"/>
        <v>1.097823507309476</v>
      </c>
      <c r="E224">
        <f t="shared" ref="E224:E287" si="59">AVERAGE(C196:C223)</f>
        <v>1.0522008638897373</v>
      </c>
      <c r="F224">
        <f t="shared" ref="F224:F287" si="60">STDEV(C196:C223)</f>
        <v>4.6702836001702878E-2</v>
      </c>
      <c r="G224">
        <f t="shared" ref="G224:G287" si="61">(C224-D224)/F224</f>
        <v>0.3003392428457145</v>
      </c>
      <c r="H224" t="str">
        <f t="shared" si="44"/>
        <v/>
      </c>
      <c r="I224" t="str">
        <f t="shared" si="56"/>
        <v/>
      </c>
      <c r="J224" t="str">
        <f t="shared" si="45"/>
        <v/>
      </c>
      <c r="K224">
        <f t="shared" si="47"/>
        <v>0</v>
      </c>
      <c r="L224">
        <f t="shared" si="48"/>
        <v>0</v>
      </c>
      <c r="M224">
        <f t="shared" si="49"/>
        <v>0</v>
      </c>
      <c r="N224">
        <f t="shared" si="50"/>
        <v>0</v>
      </c>
      <c r="O224">
        <f t="shared" si="51"/>
        <v>0</v>
      </c>
      <c r="P224">
        <f t="shared" si="52"/>
        <v>0</v>
      </c>
      <c r="Q224">
        <f t="shared" si="46"/>
        <v>0</v>
      </c>
      <c r="R224">
        <f t="shared" si="53"/>
        <v>0</v>
      </c>
      <c r="S224">
        <f>IF(ABS(R224)&gt;0,R224*(B224-A224),0)</f>
        <v>0</v>
      </c>
      <c r="T224">
        <f>SUM($S$3:S224)</f>
        <v>95.612177049999758</v>
      </c>
      <c r="U224">
        <f>IF(J224="close",T224,0)</f>
        <v>0</v>
      </c>
      <c r="V224">
        <f t="shared" si="54"/>
        <v>95.612177049999758</v>
      </c>
      <c r="W224" s="3">
        <f t="shared" si="57"/>
        <v>0</v>
      </c>
      <c r="X224">
        <f t="shared" si="55"/>
        <v>0</v>
      </c>
    </row>
    <row r="225" spans="1:24">
      <c r="A225">
        <v>94.285989749999999</v>
      </c>
      <c r="B225">
        <v>105.7639142</v>
      </c>
      <c r="C225">
        <f t="shared" si="58"/>
        <v>1.1217352066880117</v>
      </c>
      <c r="D225">
        <f t="shared" ref="D225:D288" si="62">((C225-D224)*2/13)+D224</f>
        <v>1.1015022302907891</v>
      </c>
      <c r="E225">
        <f t="shared" si="59"/>
        <v>1.0560730072904825</v>
      </c>
      <c r="F225">
        <f t="shared" si="60"/>
        <v>4.7003084504268988E-2</v>
      </c>
      <c r="G225">
        <f t="shared" si="61"/>
        <v>0.43046060935394626</v>
      </c>
      <c r="H225" t="str">
        <f t="shared" ref="H225:H288" si="63">IF(G225&gt;2,"sellY",IF(G225&lt;-2,"buyY",""))</f>
        <v/>
      </c>
      <c r="I225" t="str">
        <f t="shared" si="56"/>
        <v/>
      </c>
      <c r="J225" t="str">
        <f t="shared" ref="J225:J288" si="64">IF(AND(OR(H224="sellY",J224="sellhold"),G225&gt;0.6),"sellhold",IF(AND(OR(H224="sellY",J224="sellhold"),G225&lt;0.6),"close",IF(AND(OR(H224="buyY",J224="buyhold"),G225&lt;-0.6),"buyhold",IF(AND(OR(H224="buyY",J224="buyhold"),G225&gt;-0.6),"close",""))))</f>
        <v/>
      </c>
      <c r="K225">
        <f t="shared" si="47"/>
        <v>0</v>
      </c>
      <c r="L225">
        <f t="shared" si="48"/>
        <v>0</v>
      </c>
      <c r="M225">
        <f t="shared" si="49"/>
        <v>0</v>
      </c>
      <c r="N225">
        <f t="shared" si="50"/>
        <v>0</v>
      </c>
      <c r="O225">
        <f t="shared" si="51"/>
        <v>0</v>
      </c>
      <c r="P225">
        <f t="shared" si="52"/>
        <v>0</v>
      </c>
      <c r="Q225">
        <f t="shared" ref="Q225:Q288" si="65">ABS(K225)+ABS(N225)</f>
        <v>0</v>
      </c>
      <c r="R225">
        <f t="shared" si="53"/>
        <v>0</v>
      </c>
      <c r="S225">
        <f>IF(ABS(R225)&gt;0,R225*(B225-A225),0)</f>
        <v>0</v>
      </c>
      <c r="T225">
        <f>SUM($S$3:S225)</f>
        <v>95.612177049999758</v>
      </c>
      <c r="U225">
        <f>IF(J225="close",T225,0)</f>
        <v>0</v>
      </c>
      <c r="V225">
        <f t="shared" si="54"/>
        <v>95.612177049999758</v>
      </c>
      <c r="W225" s="3">
        <f t="shared" si="57"/>
        <v>0</v>
      </c>
      <c r="X225">
        <f t="shared" si="55"/>
        <v>0</v>
      </c>
    </row>
    <row r="226" spans="1:24">
      <c r="A226">
        <v>94.544824820000002</v>
      </c>
      <c r="B226">
        <v>104.9478178</v>
      </c>
      <c r="C226">
        <f t="shared" si="58"/>
        <v>1.1100323893963082</v>
      </c>
      <c r="D226">
        <f t="shared" si="62"/>
        <v>1.102814562460869</v>
      </c>
      <c r="E226">
        <f t="shared" si="59"/>
        <v>1.0602116480173127</v>
      </c>
      <c r="F226">
        <f t="shared" si="60"/>
        <v>4.7516366404267436E-2</v>
      </c>
      <c r="G226">
        <f t="shared" si="61"/>
        <v>0.15190191257534863</v>
      </c>
      <c r="H226" t="str">
        <f t="shared" si="63"/>
        <v/>
      </c>
      <c r="I226" t="str">
        <f t="shared" si="56"/>
        <v/>
      </c>
      <c r="J226" t="str">
        <f t="shared" si="64"/>
        <v/>
      </c>
      <c r="K226">
        <f t="shared" ref="K226:K289" si="66">IF(H226="sellY",MAX(10+L226,K225),IF(H226="buyY",MIN(-10+L226,K225),IF(J226="sellhold",K225+L226,IF(J226="buyhold",K225+L226,0))))</f>
        <v>0</v>
      </c>
      <c r="L226">
        <f t="shared" ref="L226:L289" si="67">IF(AND(G226&gt;3,K225&lt;15),10,IF(AND(G226&gt;2.5,K225&lt;15),5,IF(AND(G226&lt;-3,K225&gt;-15),-10,IF(AND(G226&lt;-2.5,K225&gt;-15),-5,0))))</f>
        <v>0</v>
      </c>
      <c r="M226">
        <f t="shared" ref="M226:M289" si="68">K226-K225</f>
        <v>0</v>
      </c>
      <c r="N226">
        <f t="shared" ref="N226:N289" si="69">IF(H226="sellY",MIN(-10+O226,N225),IF(H226="buyY",MAX(10+O226,N225),IF(J226="sellhold",N225+O226,IF(J226="buyhold",N225+O226,0))))</f>
        <v>0</v>
      </c>
      <c r="O226">
        <f t="shared" ref="O226:O289" si="70">IF(AND(G226&gt;3,K225&lt;15),-10,IF(AND(G226&gt;2.5,K225&lt;15),-5,IF(AND(G226&lt;-3,K225&gt;-15),10,IF(AND(G226&lt;-2.5,K225&gt;-15),5,0))))</f>
        <v>0</v>
      </c>
      <c r="P226">
        <f t="shared" ref="P226:P289" si="71">N226-N225</f>
        <v>0</v>
      </c>
      <c r="Q226">
        <f t="shared" si="65"/>
        <v>0</v>
      </c>
      <c r="R226">
        <f t="shared" ref="R226:R289" si="72">K226-K225</f>
        <v>0</v>
      </c>
      <c r="S226">
        <f>IF(ABS(R226)&gt;0,R226*(B226-A226),0)</f>
        <v>0</v>
      </c>
      <c r="T226">
        <f>SUM($S$3:S226)</f>
        <v>95.612177049999758</v>
      </c>
      <c r="U226">
        <f>IF(J226="close",T226,0)</f>
        <v>0</v>
      </c>
      <c r="V226">
        <f t="shared" si="54"/>
        <v>95.612177049999758</v>
      </c>
      <c r="W226" s="3">
        <f t="shared" si="57"/>
        <v>0</v>
      </c>
      <c r="X226">
        <f t="shared" si="55"/>
        <v>0</v>
      </c>
    </row>
    <row r="227" spans="1:24">
      <c r="A227">
        <v>92.859082130000004</v>
      </c>
      <c r="B227">
        <v>106.0716874</v>
      </c>
      <c r="C227">
        <f t="shared" si="58"/>
        <v>1.1422866236336768</v>
      </c>
      <c r="D227">
        <f t="shared" si="62"/>
        <v>1.1088871872566854</v>
      </c>
      <c r="E227">
        <f t="shared" si="59"/>
        <v>1.0638615289774214</v>
      </c>
      <c r="F227">
        <f t="shared" si="60"/>
        <v>4.7268578589150727E-2</v>
      </c>
      <c r="G227">
        <f t="shared" si="61"/>
        <v>0.70658854938907256</v>
      </c>
      <c r="H227" t="str">
        <f t="shared" si="63"/>
        <v/>
      </c>
      <c r="I227" t="str">
        <f t="shared" si="56"/>
        <v/>
      </c>
      <c r="J227" t="str">
        <f t="shared" si="64"/>
        <v/>
      </c>
      <c r="K227">
        <f t="shared" si="66"/>
        <v>0</v>
      </c>
      <c r="L227">
        <f t="shared" si="67"/>
        <v>0</v>
      </c>
      <c r="M227">
        <f t="shared" si="68"/>
        <v>0</v>
      </c>
      <c r="N227">
        <f t="shared" si="69"/>
        <v>0</v>
      </c>
      <c r="O227">
        <f t="shared" si="70"/>
        <v>0</v>
      </c>
      <c r="P227">
        <f t="shared" si="71"/>
        <v>0</v>
      </c>
      <c r="Q227">
        <f t="shared" si="65"/>
        <v>0</v>
      </c>
      <c r="R227">
        <f t="shared" si="72"/>
        <v>0</v>
      </c>
      <c r="S227">
        <f>IF(ABS(R227)&gt;0,R227*(B227-A227),0)</f>
        <v>0</v>
      </c>
      <c r="T227">
        <f>SUM($S$3:S227)</f>
        <v>95.612177049999758</v>
      </c>
      <c r="U227">
        <f>IF(J227="close",T227,0)</f>
        <v>0</v>
      </c>
      <c r="V227">
        <f t="shared" ref="V227:V290" si="73">T227+K227*A227+N227*B227</f>
        <v>95.612177049999758</v>
      </c>
      <c r="W227" s="3">
        <f t="shared" si="57"/>
        <v>0</v>
      </c>
      <c r="X227">
        <f t="shared" ref="X227:X290" si="74">ABS(Q227-Q226)</f>
        <v>0</v>
      </c>
    </row>
    <row r="228" spans="1:24">
      <c r="A228">
        <v>94.178312550000001</v>
      </c>
      <c r="B228">
        <v>106.6929343</v>
      </c>
      <c r="C228">
        <f t="shared" si="58"/>
        <v>1.1328822040993343</v>
      </c>
      <c r="D228">
        <f t="shared" si="62"/>
        <v>1.1125787283094006</v>
      </c>
      <c r="E228">
        <f t="shared" si="59"/>
        <v>1.0694666033253291</v>
      </c>
      <c r="F228">
        <f t="shared" si="60"/>
        <v>4.6916989840639696E-2</v>
      </c>
      <c r="G228">
        <f t="shared" si="61"/>
        <v>0.43275316380904466</v>
      </c>
      <c r="H228" t="str">
        <f t="shared" si="63"/>
        <v/>
      </c>
      <c r="I228" t="str">
        <f t="shared" si="56"/>
        <v/>
      </c>
      <c r="J228" t="str">
        <f t="shared" si="64"/>
        <v/>
      </c>
      <c r="K228">
        <f t="shared" si="66"/>
        <v>0</v>
      </c>
      <c r="L228">
        <f t="shared" si="67"/>
        <v>0</v>
      </c>
      <c r="M228">
        <f t="shared" si="68"/>
        <v>0</v>
      </c>
      <c r="N228">
        <f t="shared" si="69"/>
        <v>0</v>
      </c>
      <c r="O228">
        <f t="shared" si="70"/>
        <v>0</v>
      </c>
      <c r="P228">
        <f t="shared" si="71"/>
        <v>0</v>
      </c>
      <c r="Q228">
        <f t="shared" si="65"/>
        <v>0</v>
      </c>
      <c r="R228">
        <f t="shared" si="72"/>
        <v>0</v>
      </c>
      <c r="S228">
        <f>IF(ABS(R228)&gt;0,R228*(B228-A228),0)</f>
        <v>0</v>
      </c>
      <c r="T228">
        <f>SUM($S$3:S228)</f>
        <v>95.612177049999758</v>
      </c>
      <c r="U228">
        <f>IF(J228="close",T228,0)</f>
        <v>0</v>
      </c>
      <c r="V228">
        <f t="shared" si="73"/>
        <v>95.612177049999758</v>
      </c>
      <c r="W228" s="3">
        <f t="shared" si="57"/>
        <v>0</v>
      </c>
      <c r="X228">
        <f t="shared" si="74"/>
        <v>0</v>
      </c>
    </row>
    <row r="229" spans="1:24">
      <c r="A229">
        <v>96.1816137</v>
      </c>
      <c r="B229">
        <v>110.38316639999999</v>
      </c>
      <c r="C229">
        <f t="shared" si="58"/>
        <v>1.1476535083336827</v>
      </c>
      <c r="D229">
        <f t="shared" si="62"/>
        <v>1.1179748483131364</v>
      </c>
      <c r="E229">
        <f t="shared" si="59"/>
        <v>1.0741314847092955</v>
      </c>
      <c r="F229">
        <f t="shared" si="60"/>
        <v>4.6479285904497673E-2</v>
      </c>
      <c r="G229">
        <f t="shared" si="61"/>
        <v>0.63853519784120405</v>
      </c>
      <c r="H229" t="str">
        <f t="shared" si="63"/>
        <v/>
      </c>
      <c r="I229" t="str">
        <f t="shared" si="56"/>
        <v/>
      </c>
      <c r="J229" t="str">
        <f t="shared" si="64"/>
        <v/>
      </c>
      <c r="K229">
        <f t="shared" si="66"/>
        <v>0</v>
      </c>
      <c r="L229">
        <f t="shared" si="67"/>
        <v>0</v>
      </c>
      <c r="M229">
        <f t="shared" si="68"/>
        <v>0</v>
      </c>
      <c r="N229">
        <f t="shared" si="69"/>
        <v>0</v>
      </c>
      <c r="O229">
        <f t="shared" si="70"/>
        <v>0</v>
      </c>
      <c r="P229">
        <f t="shared" si="71"/>
        <v>0</v>
      </c>
      <c r="Q229">
        <f t="shared" si="65"/>
        <v>0</v>
      </c>
      <c r="R229">
        <f t="shared" si="72"/>
        <v>0</v>
      </c>
      <c r="S229">
        <f>IF(ABS(R229)&gt;0,R229*(B229-A229),0)</f>
        <v>0</v>
      </c>
      <c r="T229">
        <f>SUM($S$3:S229)</f>
        <v>95.612177049999758</v>
      </c>
      <c r="U229">
        <f>IF(J229="close",T229,0)</f>
        <v>0</v>
      </c>
      <c r="V229">
        <f t="shared" si="73"/>
        <v>95.612177049999758</v>
      </c>
      <c r="W229" s="3">
        <f t="shared" si="57"/>
        <v>0</v>
      </c>
      <c r="X229">
        <f t="shared" si="74"/>
        <v>0</v>
      </c>
    </row>
    <row r="230" spans="1:24">
      <c r="A230">
        <v>95.646409790000007</v>
      </c>
      <c r="B230">
        <v>109.3544667</v>
      </c>
      <c r="C230">
        <f t="shared" si="58"/>
        <v>1.1433201407151321</v>
      </c>
      <c r="D230">
        <f t="shared" si="62"/>
        <v>1.1218741240672896</v>
      </c>
      <c r="E230">
        <f t="shared" si="59"/>
        <v>1.0792829930026635</v>
      </c>
      <c r="F230">
        <f t="shared" si="60"/>
        <v>4.6344052912849015E-2</v>
      </c>
      <c r="G230">
        <f t="shared" si="61"/>
        <v>0.46275660629363186</v>
      </c>
      <c r="H230" t="str">
        <f t="shared" si="63"/>
        <v/>
      </c>
      <c r="I230" t="str">
        <f t="shared" si="56"/>
        <v/>
      </c>
      <c r="J230" t="str">
        <f t="shared" si="64"/>
        <v/>
      </c>
      <c r="K230">
        <f t="shared" si="66"/>
        <v>0</v>
      </c>
      <c r="L230">
        <f t="shared" si="67"/>
        <v>0</v>
      </c>
      <c r="M230">
        <f t="shared" si="68"/>
        <v>0</v>
      </c>
      <c r="N230">
        <f t="shared" si="69"/>
        <v>0</v>
      </c>
      <c r="O230">
        <f t="shared" si="70"/>
        <v>0</v>
      </c>
      <c r="P230">
        <f t="shared" si="71"/>
        <v>0</v>
      </c>
      <c r="Q230">
        <f t="shared" si="65"/>
        <v>0</v>
      </c>
      <c r="R230">
        <f t="shared" si="72"/>
        <v>0</v>
      </c>
      <c r="S230">
        <f>IF(ABS(R230)&gt;0,R230*(B230-A230),0)</f>
        <v>0</v>
      </c>
      <c r="T230">
        <f>SUM($S$3:S230)</f>
        <v>95.612177049999758</v>
      </c>
      <c r="U230">
        <f>IF(J230="close",T230,0)</f>
        <v>0</v>
      </c>
      <c r="V230">
        <f t="shared" si="73"/>
        <v>95.612177049999758</v>
      </c>
      <c r="W230" s="3">
        <f t="shared" si="57"/>
        <v>0</v>
      </c>
      <c r="X230">
        <f t="shared" si="74"/>
        <v>0</v>
      </c>
    </row>
    <row r="231" spans="1:24">
      <c r="A231">
        <v>95.674401930000002</v>
      </c>
      <c r="B231">
        <v>106.57930829999999</v>
      </c>
      <c r="C231">
        <f t="shared" si="58"/>
        <v>1.1139793523661485</v>
      </c>
      <c r="D231">
        <f t="shared" si="62"/>
        <v>1.1206595438055755</v>
      </c>
      <c r="E231">
        <f t="shared" si="59"/>
        <v>1.0833777161490428</v>
      </c>
      <c r="F231">
        <f t="shared" si="60"/>
        <v>4.6769419486763643E-2</v>
      </c>
      <c r="G231">
        <f t="shared" si="61"/>
        <v>-0.14283246430539037</v>
      </c>
      <c r="H231" t="str">
        <f t="shared" si="63"/>
        <v/>
      </c>
      <c r="I231" t="str">
        <f t="shared" si="56"/>
        <v/>
      </c>
      <c r="J231" t="str">
        <f t="shared" si="64"/>
        <v/>
      </c>
      <c r="K231">
        <f t="shared" si="66"/>
        <v>0</v>
      </c>
      <c r="L231">
        <f t="shared" si="67"/>
        <v>0</v>
      </c>
      <c r="M231">
        <f t="shared" si="68"/>
        <v>0</v>
      </c>
      <c r="N231">
        <f t="shared" si="69"/>
        <v>0</v>
      </c>
      <c r="O231">
        <f t="shared" si="70"/>
        <v>0</v>
      </c>
      <c r="P231">
        <f t="shared" si="71"/>
        <v>0</v>
      </c>
      <c r="Q231">
        <f t="shared" si="65"/>
        <v>0</v>
      </c>
      <c r="R231">
        <f t="shared" si="72"/>
        <v>0</v>
      </c>
      <c r="S231">
        <f>IF(ABS(R231)&gt;0,R231*(B231-A231),0)</f>
        <v>0</v>
      </c>
      <c r="T231">
        <f>SUM($S$3:S231)</f>
        <v>95.612177049999758</v>
      </c>
      <c r="U231">
        <f>IF(J231="close",T231,0)</f>
        <v>0</v>
      </c>
      <c r="V231">
        <f t="shared" si="73"/>
        <v>95.612177049999758</v>
      </c>
      <c r="W231" s="3">
        <f t="shared" si="57"/>
        <v>0</v>
      </c>
      <c r="X231">
        <f t="shared" si="74"/>
        <v>0</v>
      </c>
    </row>
    <row r="232" spans="1:24">
      <c r="A232">
        <v>95.971276360000005</v>
      </c>
      <c r="B232">
        <v>104.6498831</v>
      </c>
      <c r="C232">
        <f t="shared" si="58"/>
        <v>1.0904292103758784</v>
      </c>
      <c r="D232">
        <f t="shared" si="62"/>
        <v>1.1160087232779299</v>
      </c>
      <c r="E232">
        <f t="shared" si="59"/>
        <v>1.0864191223161308</v>
      </c>
      <c r="F232">
        <f t="shared" si="60"/>
        <v>4.5850050069279349E-2</v>
      </c>
      <c r="G232">
        <f t="shared" si="61"/>
        <v>-0.55789498295859907</v>
      </c>
      <c r="H232" t="str">
        <f t="shared" si="63"/>
        <v/>
      </c>
      <c r="I232" t="str">
        <f t="shared" si="56"/>
        <v/>
      </c>
      <c r="J232" t="str">
        <f t="shared" si="64"/>
        <v/>
      </c>
      <c r="K232">
        <f t="shared" si="66"/>
        <v>0</v>
      </c>
      <c r="L232">
        <f t="shared" si="67"/>
        <v>0</v>
      </c>
      <c r="M232">
        <f t="shared" si="68"/>
        <v>0</v>
      </c>
      <c r="N232">
        <f t="shared" si="69"/>
        <v>0</v>
      </c>
      <c r="O232">
        <f t="shared" si="70"/>
        <v>0</v>
      </c>
      <c r="P232">
        <f t="shared" si="71"/>
        <v>0</v>
      </c>
      <c r="Q232">
        <f t="shared" si="65"/>
        <v>0</v>
      </c>
      <c r="R232">
        <f t="shared" si="72"/>
        <v>0</v>
      </c>
      <c r="S232">
        <f>IF(ABS(R232)&gt;0,R232*(B232-A232),0)</f>
        <v>0</v>
      </c>
      <c r="T232">
        <f>SUM($S$3:S232)</f>
        <v>95.612177049999758</v>
      </c>
      <c r="U232">
        <f>IF(J232="close",T232,0)</f>
        <v>0</v>
      </c>
      <c r="V232">
        <f t="shared" si="73"/>
        <v>95.612177049999758</v>
      </c>
      <c r="W232" s="3">
        <f t="shared" si="57"/>
        <v>0</v>
      </c>
      <c r="X232">
        <f t="shared" si="74"/>
        <v>0</v>
      </c>
    </row>
    <row r="233" spans="1:24">
      <c r="A233">
        <v>96.488410799999997</v>
      </c>
      <c r="B233">
        <v>104.5745652</v>
      </c>
      <c r="C233">
        <f t="shared" si="58"/>
        <v>1.0838044106329088</v>
      </c>
      <c r="D233">
        <f t="shared" si="62"/>
        <v>1.1110542136402344</v>
      </c>
      <c r="E233">
        <f t="shared" si="59"/>
        <v>1.0892215571114539</v>
      </c>
      <c r="F233">
        <f t="shared" si="60"/>
        <v>4.3466591568187891E-2</v>
      </c>
      <c r="G233">
        <f t="shared" si="61"/>
        <v>-0.62691372900904074</v>
      </c>
      <c r="H233" t="str">
        <f t="shared" si="63"/>
        <v/>
      </c>
      <c r="I233" t="str">
        <f t="shared" si="56"/>
        <v/>
      </c>
      <c r="J233" t="str">
        <f t="shared" si="64"/>
        <v/>
      </c>
      <c r="K233">
        <f t="shared" si="66"/>
        <v>0</v>
      </c>
      <c r="L233">
        <f t="shared" si="67"/>
        <v>0</v>
      </c>
      <c r="M233">
        <f t="shared" si="68"/>
        <v>0</v>
      </c>
      <c r="N233">
        <f t="shared" si="69"/>
        <v>0</v>
      </c>
      <c r="O233">
        <f t="shared" si="70"/>
        <v>0</v>
      </c>
      <c r="P233">
        <f t="shared" si="71"/>
        <v>0</v>
      </c>
      <c r="Q233">
        <f t="shared" si="65"/>
        <v>0</v>
      </c>
      <c r="R233">
        <f t="shared" si="72"/>
        <v>0</v>
      </c>
      <c r="S233">
        <f>IF(ABS(R233)&gt;0,R233*(B233-A233),0)</f>
        <v>0</v>
      </c>
      <c r="T233">
        <f>SUM($S$3:S233)</f>
        <v>95.612177049999758</v>
      </c>
      <c r="U233">
        <f>IF(J233="close",T233,0)</f>
        <v>0</v>
      </c>
      <c r="V233">
        <f t="shared" si="73"/>
        <v>95.612177049999758</v>
      </c>
      <c r="W233" s="3">
        <f t="shared" si="57"/>
        <v>0</v>
      </c>
      <c r="X233">
        <f t="shared" si="74"/>
        <v>0</v>
      </c>
    </row>
    <row r="234" spans="1:24">
      <c r="A234">
        <v>96.806884069999995</v>
      </c>
      <c r="B234">
        <v>103.5487804</v>
      </c>
      <c r="C234">
        <f t="shared" si="58"/>
        <v>1.0696427366170056</v>
      </c>
      <c r="D234">
        <f t="shared" si="62"/>
        <v>1.1046832171751222</v>
      </c>
      <c r="E234">
        <f t="shared" si="59"/>
        <v>1.091927890004047</v>
      </c>
      <c r="F234">
        <f t="shared" si="60"/>
        <v>4.0480461222270787E-2</v>
      </c>
      <c r="G234">
        <f t="shared" si="61"/>
        <v>-0.86561465704937857</v>
      </c>
      <c r="H234" t="str">
        <f t="shared" si="63"/>
        <v/>
      </c>
      <c r="I234" t="str">
        <f t="shared" si="56"/>
        <v/>
      </c>
      <c r="J234" t="str">
        <f t="shared" si="64"/>
        <v/>
      </c>
      <c r="K234">
        <f t="shared" si="66"/>
        <v>0</v>
      </c>
      <c r="L234">
        <f t="shared" si="67"/>
        <v>0</v>
      </c>
      <c r="M234">
        <f t="shared" si="68"/>
        <v>0</v>
      </c>
      <c r="N234">
        <f t="shared" si="69"/>
        <v>0</v>
      </c>
      <c r="O234">
        <f t="shared" si="70"/>
        <v>0</v>
      </c>
      <c r="P234">
        <f t="shared" si="71"/>
        <v>0</v>
      </c>
      <c r="Q234">
        <f t="shared" si="65"/>
        <v>0</v>
      </c>
      <c r="R234">
        <f t="shared" si="72"/>
        <v>0</v>
      </c>
      <c r="S234">
        <f>IF(ABS(R234)&gt;0,R234*(B234-A234),0)</f>
        <v>0</v>
      </c>
      <c r="T234">
        <f>SUM($S$3:S234)</f>
        <v>95.612177049999758</v>
      </c>
      <c r="U234">
        <f>IF(J234="close",T234,0)</f>
        <v>0</v>
      </c>
      <c r="V234">
        <f t="shared" si="73"/>
        <v>95.612177049999758</v>
      </c>
      <c r="W234" s="3">
        <f t="shared" si="57"/>
        <v>0</v>
      </c>
      <c r="X234">
        <f t="shared" si="74"/>
        <v>0</v>
      </c>
    </row>
    <row r="235" spans="1:24">
      <c r="A235">
        <v>96.353774169999994</v>
      </c>
      <c r="B235">
        <v>103.2105572</v>
      </c>
      <c r="C235">
        <f t="shared" si="58"/>
        <v>1.0711625786230476</v>
      </c>
      <c r="D235">
        <f t="shared" si="62"/>
        <v>1.0995261958594185</v>
      </c>
      <c r="E235">
        <f t="shared" si="59"/>
        <v>1.0938134753421589</v>
      </c>
      <c r="F235">
        <f t="shared" si="60"/>
        <v>3.8007731614504242E-2</v>
      </c>
      <c r="G235">
        <f t="shared" si="61"/>
        <v>-0.74625914337773569</v>
      </c>
      <c r="H235" t="str">
        <f t="shared" si="63"/>
        <v/>
      </c>
      <c r="I235" t="str">
        <f t="shared" si="56"/>
        <v/>
      </c>
      <c r="J235" t="str">
        <f t="shared" si="64"/>
        <v/>
      </c>
      <c r="K235">
        <f t="shared" si="66"/>
        <v>0</v>
      </c>
      <c r="L235">
        <f t="shared" si="67"/>
        <v>0</v>
      </c>
      <c r="M235">
        <f t="shared" si="68"/>
        <v>0</v>
      </c>
      <c r="N235">
        <f t="shared" si="69"/>
        <v>0</v>
      </c>
      <c r="O235">
        <f t="shared" si="70"/>
        <v>0</v>
      </c>
      <c r="P235">
        <f t="shared" si="71"/>
        <v>0</v>
      </c>
      <c r="Q235">
        <f t="shared" si="65"/>
        <v>0</v>
      </c>
      <c r="R235">
        <f t="shared" si="72"/>
        <v>0</v>
      </c>
      <c r="S235">
        <f>IF(ABS(R235)&gt;0,R235*(B235-A235),0)</f>
        <v>0</v>
      </c>
      <c r="T235">
        <f>SUM($S$3:S235)</f>
        <v>95.612177049999758</v>
      </c>
      <c r="U235">
        <f>IF(J235="close",T235,0)</f>
        <v>0</v>
      </c>
      <c r="V235">
        <f t="shared" si="73"/>
        <v>95.612177049999758</v>
      </c>
      <c r="W235" s="3">
        <f t="shared" si="57"/>
        <v>0</v>
      </c>
      <c r="X235">
        <f t="shared" si="74"/>
        <v>0</v>
      </c>
    </row>
    <row r="236" spans="1:24">
      <c r="A236">
        <v>97.053082590000002</v>
      </c>
      <c r="B236">
        <v>101.5765782</v>
      </c>
      <c r="C236">
        <f t="shared" si="58"/>
        <v>1.0466084691931885</v>
      </c>
      <c r="D236">
        <f t="shared" si="62"/>
        <v>1.091385007141537</v>
      </c>
      <c r="E236">
        <f t="shared" si="59"/>
        <v>1.0955362492838949</v>
      </c>
      <c r="F236">
        <f t="shared" si="60"/>
        <v>3.5698655677496832E-2</v>
      </c>
      <c r="G236">
        <f t="shared" si="61"/>
        <v>-1.2542919921932523</v>
      </c>
      <c r="H236" t="str">
        <f t="shared" si="63"/>
        <v/>
      </c>
      <c r="I236" t="str">
        <f t="shared" si="56"/>
        <v/>
      </c>
      <c r="J236" t="str">
        <f t="shared" si="64"/>
        <v/>
      </c>
      <c r="K236">
        <f t="shared" si="66"/>
        <v>0</v>
      </c>
      <c r="L236">
        <f t="shared" si="67"/>
        <v>0</v>
      </c>
      <c r="M236">
        <f t="shared" si="68"/>
        <v>0</v>
      </c>
      <c r="N236">
        <f t="shared" si="69"/>
        <v>0</v>
      </c>
      <c r="O236">
        <f t="shared" si="70"/>
        <v>0</v>
      </c>
      <c r="P236">
        <f t="shared" si="71"/>
        <v>0</v>
      </c>
      <c r="Q236">
        <f t="shared" si="65"/>
        <v>0</v>
      </c>
      <c r="R236">
        <f t="shared" si="72"/>
        <v>0</v>
      </c>
      <c r="S236">
        <f>IF(ABS(R236)&gt;0,R236*(B236-A236),0)</f>
        <v>0</v>
      </c>
      <c r="T236">
        <f>SUM($S$3:S236)</f>
        <v>95.612177049999758</v>
      </c>
      <c r="U236">
        <f>IF(J236="close",T236,0)</f>
        <v>0</v>
      </c>
      <c r="V236">
        <f t="shared" si="73"/>
        <v>95.612177049999758</v>
      </c>
      <c r="W236" s="3">
        <f t="shared" si="57"/>
        <v>0</v>
      </c>
      <c r="X236">
        <f t="shared" si="74"/>
        <v>0</v>
      </c>
    </row>
    <row r="237" spans="1:24">
      <c r="A237">
        <v>96.203986119999996</v>
      </c>
      <c r="B237">
        <v>103.1767687</v>
      </c>
      <c r="C237">
        <f t="shared" si="58"/>
        <v>1.0724791441729089</v>
      </c>
      <c r="D237">
        <f t="shared" si="62"/>
        <v>1.088476412838671</v>
      </c>
      <c r="E237">
        <f t="shared" si="59"/>
        <v>1.0964395877745843</v>
      </c>
      <c r="F237">
        <f t="shared" si="60"/>
        <v>3.4032077701617723E-2</v>
      </c>
      <c r="G237">
        <f t="shared" si="61"/>
        <v>-0.47006441411015254</v>
      </c>
      <c r="H237" t="str">
        <f t="shared" si="63"/>
        <v/>
      </c>
      <c r="I237" t="str">
        <f t="shared" si="56"/>
        <v/>
      </c>
      <c r="J237" t="str">
        <f t="shared" si="64"/>
        <v/>
      </c>
      <c r="K237">
        <f t="shared" si="66"/>
        <v>0</v>
      </c>
      <c r="L237">
        <f t="shared" si="67"/>
        <v>0</v>
      </c>
      <c r="M237">
        <f t="shared" si="68"/>
        <v>0</v>
      </c>
      <c r="N237">
        <f t="shared" si="69"/>
        <v>0</v>
      </c>
      <c r="O237">
        <f t="shared" si="70"/>
        <v>0</v>
      </c>
      <c r="P237">
        <f t="shared" si="71"/>
        <v>0</v>
      </c>
      <c r="Q237">
        <f t="shared" si="65"/>
        <v>0</v>
      </c>
      <c r="R237">
        <f t="shared" si="72"/>
        <v>0</v>
      </c>
      <c r="S237">
        <f>IF(ABS(R237)&gt;0,R237*(B237-A237),0)</f>
        <v>0</v>
      </c>
      <c r="T237">
        <f>SUM($S$3:S237)</f>
        <v>95.612177049999758</v>
      </c>
      <c r="U237">
        <f>IF(J237="close",T237,0)</f>
        <v>0</v>
      </c>
      <c r="V237">
        <f t="shared" si="73"/>
        <v>95.612177049999758</v>
      </c>
      <c r="W237" s="3">
        <f t="shared" si="57"/>
        <v>0</v>
      </c>
      <c r="X237">
        <f t="shared" si="74"/>
        <v>0</v>
      </c>
    </row>
    <row r="238" spans="1:24">
      <c r="A238">
        <v>95.393160499999993</v>
      </c>
      <c r="B238">
        <v>102.357563</v>
      </c>
      <c r="C238">
        <f t="shared" si="58"/>
        <v>1.0730073567486005</v>
      </c>
      <c r="D238">
        <f t="shared" si="62"/>
        <v>1.0860965580555832</v>
      </c>
      <c r="E238">
        <f t="shared" si="59"/>
        <v>1.0976112325420893</v>
      </c>
      <c r="F238">
        <f t="shared" si="60"/>
        <v>3.2537245363162159E-2</v>
      </c>
      <c r="G238">
        <f t="shared" si="61"/>
        <v>-0.40228363405963147</v>
      </c>
      <c r="H238" t="str">
        <f t="shared" si="63"/>
        <v/>
      </c>
      <c r="I238" t="str">
        <f t="shared" si="56"/>
        <v/>
      </c>
      <c r="J238" t="str">
        <f t="shared" si="64"/>
        <v/>
      </c>
      <c r="K238">
        <f t="shared" si="66"/>
        <v>0</v>
      </c>
      <c r="L238">
        <f t="shared" si="67"/>
        <v>0</v>
      </c>
      <c r="M238">
        <f t="shared" si="68"/>
        <v>0</v>
      </c>
      <c r="N238">
        <f t="shared" si="69"/>
        <v>0</v>
      </c>
      <c r="O238">
        <f t="shared" si="70"/>
        <v>0</v>
      </c>
      <c r="P238">
        <f t="shared" si="71"/>
        <v>0</v>
      </c>
      <c r="Q238">
        <f t="shared" si="65"/>
        <v>0</v>
      </c>
      <c r="R238">
        <f t="shared" si="72"/>
        <v>0</v>
      </c>
      <c r="S238">
        <f>IF(ABS(R238)&gt;0,R238*(B238-A238),0)</f>
        <v>0</v>
      </c>
      <c r="T238">
        <f>SUM($S$3:S238)</f>
        <v>95.612177049999758</v>
      </c>
      <c r="U238">
        <f>IF(J238="close",T238,0)</f>
        <v>0</v>
      </c>
      <c r="V238">
        <f t="shared" si="73"/>
        <v>95.612177049999758</v>
      </c>
      <c r="W238" s="3">
        <f t="shared" si="57"/>
        <v>0</v>
      </c>
      <c r="X238">
        <f t="shared" si="74"/>
        <v>0</v>
      </c>
    </row>
    <row r="239" spans="1:24">
      <c r="A239">
        <v>97.294713229999999</v>
      </c>
      <c r="B239">
        <v>102.81720110000001</v>
      </c>
      <c r="C239">
        <f t="shared" si="58"/>
        <v>1.0567604105779633</v>
      </c>
      <c r="D239">
        <f t="shared" si="62"/>
        <v>1.0815833045974879</v>
      </c>
      <c r="E239">
        <f t="shared" si="59"/>
        <v>1.0988787124450727</v>
      </c>
      <c r="F239">
        <f t="shared" si="60"/>
        <v>3.0751883619618836E-2</v>
      </c>
      <c r="G239">
        <f t="shared" si="61"/>
        <v>-0.80719914027276773</v>
      </c>
      <c r="H239" t="str">
        <f t="shared" si="63"/>
        <v/>
      </c>
      <c r="I239" t="str">
        <f t="shared" si="56"/>
        <v/>
      </c>
      <c r="J239" t="str">
        <f t="shared" si="64"/>
        <v/>
      </c>
      <c r="K239">
        <f t="shared" si="66"/>
        <v>0</v>
      </c>
      <c r="L239">
        <f t="shared" si="67"/>
        <v>0</v>
      </c>
      <c r="M239">
        <f t="shared" si="68"/>
        <v>0</v>
      </c>
      <c r="N239">
        <f t="shared" si="69"/>
        <v>0</v>
      </c>
      <c r="O239">
        <f t="shared" si="70"/>
        <v>0</v>
      </c>
      <c r="P239">
        <f t="shared" si="71"/>
        <v>0</v>
      </c>
      <c r="Q239">
        <f t="shared" si="65"/>
        <v>0</v>
      </c>
      <c r="R239">
        <f t="shared" si="72"/>
        <v>0</v>
      </c>
      <c r="S239">
        <f>IF(ABS(R239)&gt;0,R239*(B239-A239),0)</f>
        <v>0</v>
      </c>
      <c r="T239">
        <f>SUM($S$3:S239)</f>
        <v>95.612177049999758</v>
      </c>
      <c r="U239">
        <f>IF(J239="close",T239,0)</f>
        <v>0</v>
      </c>
      <c r="V239">
        <f t="shared" si="73"/>
        <v>95.612177049999758</v>
      </c>
      <c r="W239" s="3">
        <f t="shared" si="57"/>
        <v>0</v>
      </c>
      <c r="X239">
        <f t="shared" si="74"/>
        <v>0</v>
      </c>
    </row>
    <row r="240" spans="1:24">
      <c r="A240">
        <v>97.34438136</v>
      </c>
      <c r="B240">
        <v>101.7106192</v>
      </c>
      <c r="C240">
        <f t="shared" si="58"/>
        <v>1.0448535167515496</v>
      </c>
      <c r="D240">
        <f t="shared" si="62"/>
        <v>1.0759325680058049</v>
      </c>
      <c r="E240">
        <f t="shared" si="59"/>
        <v>1.098481795704298</v>
      </c>
      <c r="F240">
        <f t="shared" si="60"/>
        <v>3.1234814516003066E-2</v>
      </c>
      <c r="G240">
        <f t="shared" si="61"/>
        <v>-0.99501315233782173</v>
      </c>
      <c r="H240" t="str">
        <f t="shared" si="63"/>
        <v/>
      </c>
      <c r="I240" t="str">
        <f t="shared" si="56"/>
        <v/>
      </c>
      <c r="J240" t="str">
        <f t="shared" si="64"/>
        <v/>
      </c>
      <c r="K240">
        <f t="shared" si="66"/>
        <v>0</v>
      </c>
      <c r="L240">
        <f t="shared" si="67"/>
        <v>0</v>
      </c>
      <c r="M240">
        <f t="shared" si="68"/>
        <v>0</v>
      </c>
      <c r="N240">
        <f t="shared" si="69"/>
        <v>0</v>
      </c>
      <c r="O240">
        <f t="shared" si="70"/>
        <v>0</v>
      </c>
      <c r="P240">
        <f t="shared" si="71"/>
        <v>0</v>
      </c>
      <c r="Q240">
        <f t="shared" si="65"/>
        <v>0</v>
      </c>
      <c r="R240">
        <f t="shared" si="72"/>
        <v>0</v>
      </c>
      <c r="S240">
        <f>IF(ABS(R240)&gt;0,R240*(B240-A240),0)</f>
        <v>0</v>
      </c>
      <c r="T240">
        <f>SUM($S$3:S240)</f>
        <v>95.612177049999758</v>
      </c>
      <c r="U240">
        <f>IF(J240="close",T240,0)</f>
        <v>0</v>
      </c>
      <c r="V240">
        <f t="shared" si="73"/>
        <v>95.612177049999758</v>
      </c>
      <c r="W240" s="3">
        <f t="shared" si="57"/>
        <v>0</v>
      </c>
      <c r="X240">
        <f t="shared" si="74"/>
        <v>0</v>
      </c>
    </row>
    <row r="241" spans="1:24">
      <c r="A241">
        <v>97.196455670000006</v>
      </c>
      <c r="B241">
        <v>102.3705112</v>
      </c>
      <c r="C241">
        <f t="shared" si="58"/>
        <v>1.0532329650740235</v>
      </c>
      <c r="D241">
        <f t="shared" si="62"/>
        <v>1.0724403214009155</v>
      </c>
      <c r="E241">
        <f t="shared" si="59"/>
        <v>1.0978226123697832</v>
      </c>
      <c r="F241">
        <f t="shared" si="60"/>
        <v>3.2184873608798195E-2</v>
      </c>
      <c r="G241">
        <f t="shared" si="61"/>
        <v>-0.59678209584894448</v>
      </c>
      <c r="H241" t="str">
        <f t="shared" si="63"/>
        <v/>
      </c>
      <c r="I241" t="str">
        <f t="shared" si="56"/>
        <v/>
      </c>
      <c r="J241" t="str">
        <f t="shared" si="64"/>
        <v/>
      </c>
      <c r="K241">
        <f t="shared" si="66"/>
        <v>0</v>
      </c>
      <c r="L241">
        <f t="shared" si="67"/>
        <v>0</v>
      </c>
      <c r="M241">
        <f t="shared" si="68"/>
        <v>0</v>
      </c>
      <c r="N241">
        <f t="shared" si="69"/>
        <v>0</v>
      </c>
      <c r="O241">
        <f t="shared" si="70"/>
        <v>0</v>
      </c>
      <c r="P241">
        <f t="shared" si="71"/>
        <v>0</v>
      </c>
      <c r="Q241">
        <f t="shared" si="65"/>
        <v>0</v>
      </c>
      <c r="R241">
        <f t="shared" si="72"/>
        <v>0</v>
      </c>
      <c r="S241">
        <f>IF(ABS(R241)&gt;0,R241*(B241-A241),0)</f>
        <v>0</v>
      </c>
      <c r="T241">
        <f>SUM($S$3:S241)</f>
        <v>95.612177049999758</v>
      </c>
      <c r="U241">
        <f>IF(J241="close",T241,0)</f>
        <v>0</v>
      </c>
      <c r="V241">
        <f t="shared" si="73"/>
        <v>95.612177049999758</v>
      </c>
      <c r="W241" s="3">
        <f t="shared" si="57"/>
        <v>0</v>
      </c>
      <c r="X241">
        <f t="shared" si="74"/>
        <v>0</v>
      </c>
    </row>
    <row r="242" spans="1:24">
      <c r="A242">
        <v>98.992951779999999</v>
      </c>
      <c r="B242">
        <v>101.88371600000001</v>
      </c>
      <c r="C242">
        <f t="shared" si="58"/>
        <v>1.0292017175770694</v>
      </c>
      <c r="D242">
        <f t="shared" si="62"/>
        <v>1.0657882285049392</v>
      </c>
      <c r="E242">
        <f t="shared" si="59"/>
        <v>1.0976538164099161</v>
      </c>
      <c r="F242">
        <f t="shared" si="60"/>
        <v>3.2413266472737665E-2</v>
      </c>
      <c r="G242">
        <f t="shared" si="61"/>
        <v>-1.1287511228972307</v>
      </c>
      <c r="H242" t="str">
        <f t="shared" si="63"/>
        <v/>
      </c>
      <c r="I242" t="str">
        <f t="shared" si="56"/>
        <v/>
      </c>
      <c r="J242" t="str">
        <f t="shared" si="64"/>
        <v/>
      </c>
      <c r="K242">
        <f t="shared" si="66"/>
        <v>0</v>
      </c>
      <c r="L242">
        <f t="shared" si="67"/>
        <v>0</v>
      </c>
      <c r="M242">
        <f t="shared" si="68"/>
        <v>0</v>
      </c>
      <c r="N242">
        <f t="shared" si="69"/>
        <v>0</v>
      </c>
      <c r="O242">
        <f t="shared" si="70"/>
        <v>0</v>
      </c>
      <c r="P242">
        <f t="shared" si="71"/>
        <v>0</v>
      </c>
      <c r="Q242">
        <f t="shared" si="65"/>
        <v>0</v>
      </c>
      <c r="R242">
        <f t="shared" si="72"/>
        <v>0</v>
      </c>
      <c r="S242">
        <f>IF(ABS(R242)&gt;0,R242*(B242-A242),0)</f>
        <v>0</v>
      </c>
      <c r="T242">
        <f>SUM($S$3:S242)</f>
        <v>95.612177049999758</v>
      </c>
      <c r="U242">
        <f>IF(J242="close",T242,0)</f>
        <v>0</v>
      </c>
      <c r="V242">
        <f t="shared" si="73"/>
        <v>95.612177049999758</v>
      </c>
      <c r="W242" s="3">
        <f t="shared" si="57"/>
        <v>0</v>
      </c>
      <c r="X242">
        <f t="shared" si="74"/>
        <v>0</v>
      </c>
    </row>
    <row r="243" spans="1:24">
      <c r="A243">
        <v>98.989683749999998</v>
      </c>
      <c r="B243">
        <v>102.60623940000001</v>
      </c>
      <c r="C243">
        <f t="shared" si="58"/>
        <v>1.0365346722304283</v>
      </c>
      <c r="D243">
        <f t="shared" si="62"/>
        <v>1.0612876813857837</v>
      </c>
      <c r="E243">
        <f t="shared" si="59"/>
        <v>1.09648320148345</v>
      </c>
      <c r="F243">
        <f t="shared" si="60"/>
        <v>3.4287109650006371E-2</v>
      </c>
      <c r="G243">
        <f t="shared" si="61"/>
        <v>-0.72193338569589194</v>
      </c>
      <c r="H243" t="str">
        <f t="shared" si="63"/>
        <v/>
      </c>
      <c r="I243" t="str">
        <f t="shared" si="56"/>
        <v/>
      </c>
      <c r="J243" t="str">
        <f t="shared" si="64"/>
        <v/>
      </c>
      <c r="K243">
        <f t="shared" si="66"/>
        <v>0</v>
      </c>
      <c r="L243">
        <f t="shared" si="67"/>
        <v>0</v>
      </c>
      <c r="M243">
        <f t="shared" si="68"/>
        <v>0</v>
      </c>
      <c r="N243">
        <f t="shared" si="69"/>
        <v>0</v>
      </c>
      <c r="O243">
        <f t="shared" si="70"/>
        <v>0</v>
      </c>
      <c r="P243">
        <f t="shared" si="71"/>
        <v>0</v>
      </c>
      <c r="Q243">
        <f t="shared" si="65"/>
        <v>0</v>
      </c>
      <c r="R243">
        <f t="shared" si="72"/>
        <v>0</v>
      </c>
      <c r="S243">
        <f>IF(ABS(R243)&gt;0,R243*(B243-A243),0)</f>
        <v>0</v>
      </c>
      <c r="T243">
        <f>SUM($S$3:S243)</f>
        <v>95.612177049999758</v>
      </c>
      <c r="U243">
        <f>IF(J243="close",T243,0)</f>
        <v>0</v>
      </c>
      <c r="V243">
        <f t="shared" si="73"/>
        <v>95.612177049999758</v>
      </c>
      <c r="W243" s="3">
        <f t="shared" si="57"/>
        <v>0</v>
      </c>
      <c r="X243">
        <f t="shared" si="74"/>
        <v>0</v>
      </c>
    </row>
    <row r="244" spans="1:24">
      <c r="A244">
        <v>100.7647352</v>
      </c>
      <c r="B244">
        <v>103.1344508</v>
      </c>
      <c r="C244">
        <f t="shared" si="58"/>
        <v>1.0235173108458682</v>
      </c>
      <c r="D244">
        <f t="shared" si="62"/>
        <v>1.0554768551488736</v>
      </c>
      <c r="E244">
        <f t="shared" si="59"/>
        <v>1.0955051490682974</v>
      </c>
      <c r="F244">
        <f t="shared" si="60"/>
        <v>3.5615252524466866E-2</v>
      </c>
      <c r="G244">
        <f t="shared" si="61"/>
        <v>-0.8973555439779608</v>
      </c>
      <c r="H244" t="str">
        <f t="shared" si="63"/>
        <v/>
      </c>
      <c r="I244" t="str">
        <f t="shared" si="56"/>
        <v/>
      </c>
      <c r="J244" t="str">
        <f t="shared" si="64"/>
        <v/>
      </c>
      <c r="K244">
        <f t="shared" si="66"/>
        <v>0</v>
      </c>
      <c r="L244">
        <f t="shared" si="67"/>
        <v>0</v>
      </c>
      <c r="M244">
        <f t="shared" si="68"/>
        <v>0</v>
      </c>
      <c r="N244">
        <f t="shared" si="69"/>
        <v>0</v>
      </c>
      <c r="O244">
        <f t="shared" si="70"/>
        <v>0</v>
      </c>
      <c r="P244">
        <f t="shared" si="71"/>
        <v>0</v>
      </c>
      <c r="Q244">
        <f t="shared" si="65"/>
        <v>0</v>
      </c>
      <c r="R244">
        <f t="shared" si="72"/>
        <v>0</v>
      </c>
      <c r="S244">
        <f>IF(ABS(R244)&gt;0,R244*(B244-A244),0)</f>
        <v>0</v>
      </c>
      <c r="T244">
        <f>SUM($S$3:S244)</f>
        <v>95.612177049999758</v>
      </c>
      <c r="U244">
        <f>IF(J244="close",T244,0)</f>
        <v>0</v>
      </c>
      <c r="V244">
        <f t="shared" si="73"/>
        <v>95.612177049999758</v>
      </c>
      <c r="W244" s="3">
        <f t="shared" si="57"/>
        <v>0</v>
      </c>
      <c r="X244">
        <f t="shared" si="74"/>
        <v>0</v>
      </c>
    </row>
    <row r="245" spans="1:24">
      <c r="A245">
        <v>98.323017669999999</v>
      </c>
      <c r="B245">
        <v>102.2547205</v>
      </c>
      <c r="C245">
        <f t="shared" si="58"/>
        <v>1.0399876135127983</v>
      </c>
      <c r="D245">
        <f t="shared" si="62"/>
        <v>1.0530938948971698</v>
      </c>
      <c r="E245">
        <f t="shared" si="59"/>
        <v>1.0927989020849458</v>
      </c>
      <c r="F245">
        <f t="shared" si="60"/>
        <v>3.8108465568255881E-2</v>
      </c>
      <c r="G245">
        <f t="shared" si="61"/>
        <v>-0.34392046987294272</v>
      </c>
      <c r="H245" t="str">
        <f t="shared" si="63"/>
        <v/>
      </c>
      <c r="I245" t="str">
        <f t="shared" si="56"/>
        <v/>
      </c>
      <c r="J245" t="str">
        <f t="shared" si="64"/>
        <v/>
      </c>
      <c r="K245">
        <f t="shared" si="66"/>
        <v>0</v>
      </c>
      <c r="L245">
        <f t="shared" si="67"/>
        <v>0</v>
      </c>
      <c r="M245">
        <f t="shared" si="68"/>
        <v>0</v>
      </c>
      <c r="N245">
        <f t="shared" si="69"/>
        <v>0</v>
      </c>
      <c r="O245">
        <f t="shared" si="70"/>
        <v>0</v>
      </c>
      <c r="P245">
        <f t="shared" si="71"/>
        <v>0</v>
      </c>
      <c r="Q245">
        <f t="shared" si="65"/>
        <v>0</v>
      </c>
      <c r="R245">
        <f t="shared" si="72"/>
        <v>0</v>
      </c>
      <c r="S245">
        <f>IF(ABS(R245)&gt;0,R245*(B245-A245),0)</f>
        <v>0</v>
      </c>
      <c r="T245">
        <f>SUM($S$3:S245)</f>
        <v>95.612177049999758</v>
      </c>
      <c r="U245">
        <f>IF(J245="close",T245,0)</f>
        <v>0</v>
      </c>
      <c r="V245">
        <f t="shared" si="73"/>
        <v>95.612177049999758</v>
      </c>
      <c r="W245" s="3">
        <f t="shared" si="57"/>
        <v>0</v>
      </c>
      <c r="X245">
        <f t="shared" si="74"/>
        <v>0</v>
      </c>
    </row>
    <row r="246" spans="1:24">
      <c r="A246">
        <v>93.570298719999997</v>
      </c>
      <c r="B246">
        <v>101.4692884</v>
      </c>
      <c r="C246">
        <f t="shared" si="58"/>
        <v>1.0844177029255508</v>
      </c>
      <c r="D246">
        <f t="shared" si="62"/>
        <v>1.0579129422861515</v>
      </c>
      <c r="E246">
        <f t="shared" si="59"/>
        <v>1.0891713771551506</v>
      </c>
      <c r="F246">
        <f t="shared" si="60"/>
        <v>3.8129404879907743E-2</v>
      </c>
      <c r="G246">
        <f t="shared" si="61"/>
        <v>0.69512652303068045</v>
      </c>
      <c r="H246" t="str">
        <f t="shared" si="63"/>
        <v/>
      </c>
      <c r="I246" t="str">
        <f t="shared" si="56"/>
        <v/>
      </c>
      <c r="J246" t="str">
        <f t="shared" si="64"/>
        <v/>
      </c>
      <c r="K246">
        <f t="shared" si="66"/>
        <v>0</v>
      </c>
      <c r="L246">
        <f t="shared" si="67"/>
        <v>0</v>
      </c>
      <c r="M246">
        <f t="shared" si="68"/>
        <v>0</v>
      </c>
      <c r="N246">
        <f t="shared" si="69"/>
        <v>0</v>
      </c>
      <c r="O246">
        <f t="shared" si="70"/>
        <v>0</v>
      </c>
      <c r="P246">
        <f t="shared" si="71"/>
        <v>0</v>
      </c>
      <c r="Q246">
        <f t="shared" si="65"/>
        <v>0</v>
      </c>
      <c r="R246">
        <f t="shared" si="72"/>
        <v>0</v>
      </c>
      <c r="S246">
        <f>IF(ABS(R246)&gt;0,R246*(B246-A246),0)</f>
        <v>0</v>
      </c>
      <c r="T246">
        <f>SUM($S$3:S246)</f>
        <v>95.612177049999758</v>
      </c>
      <c r="U246">
        <f>IF(J246="close",T246,0)</f>
        <v>0</v>
      </c>
      <c r="V246">
        <f t="shared" si="73"/>
        <v>95.612177049999758</v>
      </c>
      <c r="W246" s="3">
        <f t="shared" si="57"/>
        <v>0</v>
      </c>
      <c r="X246">
        <f t="shared" si="74"/>
        <v>0</v>
      </c>
    </row>
    <row r="247" spans="1:24">
      <c r="A247">
        <v>94.006972559999994</v>
      </c>
      <c r="B247">
        <v>100.5799099</v>
      </c>
      <c r="C247">
        <f t="shared" si="58"/>
        <v>1.0699196789451424</v>
      </c>
      <c r="D247">
        <f t="shared" si="62"/>
        <v>1.0597601325413808</v>
      </c>
      <c r="E247">
        <f t="shared" si="59"/>
        <v>1.0874065565510256</v>
      </c>
      <c r="F247">
        <f t="shared" si="60"/>
        <v>3.7115808669949367E-2</v>
      </c>
      <c r="G247">
        <f t="shared" si="61"/>
        <v>0.27372558399858404</v>
      </c>
      <c r="H247" t="str">
        <f t="shared" si="63"/>
        <v/>
      </c>
      <c r="I247" t="str">
        <f t="shared" si="56"/>
        <v/>
      </c>
      <c r="J247" t="str">
        <f t="shared" si="64"/>
        <v/>
      </c>
      <c r="K247">
        <f t="shared" si="66"/>
        <v>0</v>
      </c>
      <c r="L247">
        <f t="shared" si="67"/>
        <v>0</v>
      </c>
      <c r="M247">
        <f t="shared" si="68"/>
        <v>0</v>
      </c>
      <c r="N247">
        <f t="shared" si="69"/>
        <v>0</v>
      </c>
      <c r="O247">
        <f t="shared" si="70"/>
        <v>0</v>
      </c>
      <c r="P247">
        <f t="shared" si="71"/>
        <v>0</v>
      </c>
      <c r="Q247">
        <f t="shared" si="65"/>
        <v>0</v>
      </c>
      <c r="R247">
        <f t="shared" si="72"/>
        <v>0</v>
      </c>
      <c r="S247">
        <f>IF(ABS(R247)&gt;0,R247*(B247-A247),0)</f>
        <v>0</v>
      </c>
      <c r="T247">
        <f>SUM($S$3:S247)</f>
        <v>95.612177049999758</v>
      </c>
      <c r="U247">
        <f>IF(J247="close",T247,0)</f>
        <v>0</v>
      </c>
      <c r="V247">
        <f t="shared" si="73"/>
        <v>95.612177049999758</v>
      </c>
      <c r="W247" s="3">
        <f t="shared" si="57"/>
        <v>0</v>
      </c>
      <c r="X247">
        <f t="shared" si="74"/>
        <v>0</v>
      </c>
    </row>
    <row r="248" spans="1:24">
      <c r="A248">
        <v>93.203959909999995</v>
      </c>
      <c r="B248">
        <v>101.50667129999999</v>
      </c>
      <c r="C248">
        <f t="shared" si="58"/>
        <v>1.0890811012538233</v>
      </c>
      <c r="D248">
        <f t="shared" si="62"/>
        <v>1.0642710508048334</v>
      </c>
      <c r="E248">
        <f t="shared" si="59"/>
        <v>1.0860862520488133</v>
      </c>
      <c r="F248">
        <f t="shared" si="60"/>
        <v>3.7054611542610298E-2</v>
      </c>
      <c r="G248">
        <f t="shared" si="61"/>
        <v>0.66955365111465259</v>
      </c>
      <c r="H248" t="str">
        <f t="shared" si="63"/>
        <v/>
      </c>
      <c r="I248" t="str">
        <f t="shared" ref="I248:I311" si="75">IF(AND(OR(H247="sellY",H247="buyY",J247="sellhold",J247="buyhold"),W247&lt;-0.5),"close",IF(AND(OR(H247="sellY",J247="sellhold"),G248&gt;0.5),"sellhold",IF(AND(OR(H247="sellY",J247="sellhold"),G248&lt;0.5,H248&lt;&gt;"buyY"),"close",IF(AND(OR(H247="sellY",J247="sellhold"),G248&lt;0.5,H248="buyY"),"close&amp;buy",IF(AND(OR(H247="buyY",J247="buyhold"),G248&lt;-0.5),"buyhold",IF(AND(OR(H247="buyY",J247="buyhold"),G248&gt;-0.5,H248&lt;&gt;"sellY"),"close",IF(AND(OR(H247="buyY",J247="buyhold"),G248&gt;-0.5,H248="sellY"),"close&amp;sell","")))))))</f>
        <v/>
      </c>
      <c r="J248" t="str">
        <f t="shared" si="64"/>
        <v/>
      </c>
      <c r="K248">
        <f t="shared" si="66"/>
        <v>0</v>
      </c>
      <c r="L248">
        <f t="shared" si="67"/>
        <v>0</v>
      </c>
      <c r="M248">
        <f t="shared" si="68"/>
        <v>0</v>
      </c>
      <c r="N248">
        <f t="shared" si="69"/>
        <v>0</v>
      </c>
      <c r="O248">
        <f t="shared" si="70"/>
        <v>0</v>
      </c>
      <c r="P248">
        <f t="shared" si="71"/>
        <v>0</v>
      </c>
      <c r="Q248">
        <f t="shared" si="65"/>
        <v>0</v>
      </c>
      <c r="R248">
        <f t="shared" si="72"/>
        <v>0</v>
      </c>
      <c r="S248">
        <f>IF(ABS(R248)&gt;0,R248*(B248-A248),0)</f>
        <v>0</v>
      </c>
      <c r="T248">
        <f>SUM($S$3:S248)</f>
        <v>95.612177049999758</v>
      </c>
      <c r="U248">
        <f>IF(J248="close",T248,0)</f>
        <v>0</v>
      </c>
      <c r="V248">
        <f t="shared" si="73"/>
        <v>95.612177049999758</v>
      </c>
      <c r="W248" s="3">
        <f t="shared" ref="W248:W311" si="76">(V248-V247)/V247</f>
        <v>0</v>
      </c>
      <c r="X248">
        <f t="shared" si="74"/>
        <v>0</v>
      </c>
    </row>
    <row r="249" spans="1:24">
      <c r="A249">
        <v>89.608908409999998</v>
      </c>
      <c r="B249">
        <v>101.7025828</v>
      </c>
      <c r="C249">
        <f t="shared" si="58"/>
        <v>1.1349606261764305</v>
      </c>
      <c r="D249">
        <f t="shared" si="62"/>
        <v>1.0751463700927715</v>
      </c>
      <c r="E249">
        <f t="shared" si="59"/>
        <v>1.0852218360105896</v>
      </c>
      <c r="F249">
        <f t="shared" si="60"/>
        <v>3.6677010247305693E-2</v>
      </c>
      <c r="G249">
        <f t="shared" si="61"/>
        <v>1.6308378376629802</v>
      </c>
      <c r="H249" t="str">
        <f t="shared" si="63"/>
        <v/>
      </c>
      <c r="I249" t="str">
        <f t="shared" si="75"/>
        <v/>
      </c>
      <c r="J249" t="str">
        <f t="shared" si="64"/>
        <v/>
      </c>
      <c r="K249">
        <f t="shared" si="66"/>
        <v>0</v>
      </c>
      <c r="L249">
        <f t="shared" si="67"/>
        <v>0</v>
      </c>
      <c r="M249">
        <f t="shared" si="68"/>
        <v>0</v>
      </c>
      <c r="N249">
        <f t="shared" si="69"/>
        <v>0</v>
      </c>
      <c r="O249">
        <f t="shared" si="70"/>
        <v>0</v>
      </c>
      <c r="P249">
        <f t="shared" si="71"/>
        <v>0</v>
      </c>
      <c r="Q249">
        <f t="shared" si="65"/>
        <v>0</v>
      </c>
      <c r="R249">
        <f t="shared" si="72"/>
        <v>0</v>
      </c>
      <c r="S249">
        <f>IF(ABS(R249)&gt;0,R249*(B249-A249),0)</f>
        <v>0</v>
      </c>
      <c r="T249">
        <f>SUM($S$3:S249)</f>
        <v>95.612177049999758</v>
      </c>
      <c r="U249">
        <f>IF(J249="close",T249,0)</f>
        <v>0</v>
      </c>
      <c r="V249">
        <f t="shared" si="73"/>
        <v>95.612177049999758</v>
      </c>
      <c r="W249" s="3">
        <f t="shared" si="76"/>
        <v>0</v>
      </c>
      <c r="X249">
        <f t="shared" si="74"/>
        <v>0</v>
      </c>
    </row>
    <row r="250" spans="1:24">
      <c r="A250">
        <v>90.966449740000002</v>
      </c>
      <c r="B250">
        <v>99.063160550000006</v>
      </c>
      <c r="C250">
        <f t="shared" si="58"/>
        <v>1.0890076597816227</v>
      </c>
      <c r="D250">
        <f t="shared" si="62"/>
        <v>1.0772788761987486</v>
      </c>
      <c r="E250">
        <f t="shared" si="59"/>
        <v>1.0853325023494775</v>
      </c>
      <c r="F250">
        <f t="shared" si="60"/>
        <v>3.6827317523987609E-2</v>
      </c>
      <c r="G250">
        <f t="shared" si="61"/>
        <v>0.31848052943944444</v>
      </c>
      <c r="H250" t="str">
        <f t="shared" si="63"/>
        <v/>
      </c>
      <c r="I250" t="str">
        <f t="shared" si="75"/>
        <v/>
      </c>
      <c r="J250" t="str">
        <f t="shared" si="64"/>
        <v/>
      </c>
      <c r="K250">
        <f t="shared" si="66"/>
        <v>0</v>
      </c>
      <c r="L250">
        <f t="shared" si="67"/>
        <v>0</v>
      </c>
      <c r="M250">
        <f t="shared" si="68"/>
        <v>0</v>
      </c>
      <c r="N250">
        <f t="shared" si="69"/>
        <v>0</v>
      </c>
      <c r="O250">
        <f t="shared" si="70"/>
        <v>0</v>
      </c>
      <c r="P250">
        <f t="shared" si="71"/>
        <v>0</v>
      </c>
      <c r="Q250">
        <f t="shared" si="65"/>
        <v>0</v>
      </c>
      <c r="R250">
        <f t="shared" si="72"/>
        <v>0</v>
      </c>
      <c r="S250">
        <f>IF(ABS(R250)&gt;0,R250*(B250-A250),0)</f>
        <v>0</v>
      </c>
      <c r="T250">
        <f>SUM($S$3:S250)</f>
        <v>95.612177049999758</v>
      </c>
      <c r="U250">
        <f>IF(J250="close",T250,0)</f>
        <v>0</v>
      </c>
      <c r="V250">
        <f t="shared" si="73"/>
        <v>95.612177049999758</v>
      </c>
      <c r="W250" s="3">
        <f t="shared" si="76"/>
        <v>0</v>
      </c>
      <c r="X250">
        <f t="shared" si="74"/>
        <v>0</v>
      </c>
    </row>
    <row r="251" spans="1:24">
      <c r="A251">
        <v>90.785508640000003</v>
      </c>
      <c r="B251">
        <v>98.045023229999998</v>
      </c>
      <c r="C251">
        <f t="shared" si="58"/>
        <v>1.0799633630823924</v>
      </c>
      <c r="D251">
        <f t="shared" si="62"/>
        <v>1.0776918741808477</v>
      </c>
      <c r="E251">
        <f t="shared" si="59"/>
        <v>1.0853568208122872</v>
      </c>
      <c r="F251">
        <f t="shared" si="60"/>
        <v>3.6829592710836273E-2</v>
      </c>
      <c r="G251">
        <f t="shared" si="61"/>
        <v>6.167564543488372E-2</v>
      </c>
      <c r="H251" t="str">
        <f t="shared" si="63"/>
        <v/>
      </c>
      <c r="I251" t="str">
        <f t="shared" si="75"/>
        <v/>
      </c>
      <c r="J251" t="str">
        <f t="shared" si="64"/>
        <v/>
      </c>
      <c r="K251">
        <f t="shared" si="66"/>
        <v>0</v>
      </c>
      <c r="L251">
        <f t="shared" si="67"/>
        <v>0</v>
      </c>
      <c r="M251">
        <f t="shared" si="68"/>
        <v>0</v>
      </c>
      <c r="N251">
        <f t="shared" si="69"/>
        <v>0</v>
      </c>
      <c r="O251">
        <f t="shared" si="70"/>
        <v>0</v>
      </c>
      <c r="P251">
        <f t="shared" si="71"/>
        <v>0</v>
      </c>
      <c r="Q251">
        <f t="shared" si="65"/>
        <v>0</v>
      </c>
      <c r="R251">
        <f t="shared" si="72"/>
        <v>0</v>
      </c>
      <c r="S251">
        <f>IF(ABS(R251)&gt;0,R251*(B251-A251),0)</f>
        <v>0</v>
      </c>
      <c r="T251">
        <f>SUM($S$3:S251)</f>
        <v>95.612177049999758</v>
      </c>
      <c r="U251">
        <f>IF(J251="close",T251,0)</f>
        <v>0</v>
      </c>
      <c r="V251">
        <f t="shared" si="73"/>
        <v>95.612177049999758</v>
      </c>
      <c r="W251" s="3">
        <f t="shared" si="76"/>
        <v>0</v>
      </c>
      <c r="X251">
        <f t="shared" si="74"/>
        <v>0</v>
      </c>
    </row>
    <row r="252" spans="1:24">
      <c r="A252">
        <v>91.112126480000001</v>
      </c>
      <c r="B252">
        <v>97.704416670000001</v>
      </c>
      <c r="C252">
        <f t="shared" si="58"/>
        <v>1.0723535981947152</v>
      </c>
      <c r="D252">
        <f t="shared" si="62"/>
        <v>1.076870600952212</v>
      </c>
      <c r="E252">
        <f t="shared" si="59"/>
        <v>1.0843682811444098</v>
      </c>
      <c r="F252">
        <f t="shared" si="60"/>
        <v>3.6579890973803347E-2</v>
      </c>
      <c r="G252">
        <f t="shared" si="61"/>
        <v>-0.12348322089673877</v>
      </c>
      <c r="H252" t="str">
        <f t="shared" si="63"/>
        <v/>
      </c>
      <c r="I252" t="str">
        <f t="shared" si="75"/>
        <v/>
      </c>
      <c r="J252" t="str">
        <f t="shared" si="64"/>
        <v/>
      </c>
      <c r="K252">
        <f t="shared" si="66"/>
        <v>0</v>
      </c>
      <c r="L252">
        <f t="shared" si="67"/>
        <v>0</v>
      </c>
      <c r="M252">
        <f t="shared" si="68"/>
        <v>0</v>
      </c>
      <c r="N252">
        <f t="shared" si="69"/>
        <v>0</v>
      </c>
      <c r="O252">
        <f t="shared" si="70"/>
        <v>0</v>
      </c>
      <c r="P252">
        <f t="shared" si="71"/>
        <v>0</v>
      </c>
      <c r="Q252">
        <f t="shared" si="65"/>
        <v>0</v>
      </c>
      <c r="R252">
        <f t="shared" si="72"/>
        <v>0</v>
      </c>
      <c r="S252">
        <f>IF(ABS(R252)&gt;0,R252*(B252-A252),0)</f>
        <v>0</v>
      </c>
      <c r="T252">
        <f>SUM($S$3:S252)</f>
        <v>95.612177049999758</v>
      </c>
      <c r="U252">
        <f>IF(J252="close",T252,0)</f>
        <v>0</v>
      </c>
      <c r="V252">
        <f t="shared" si="73"/>
        <v>95.612177049999758</v>
      </c>
      <c r="W252" s="3">
        <f t="shared" si="76"/>
        <v>0</v>
      </c>
      <c r="X252">
        <f t="shared" si="74"/>
        <v>0</v>
      </c>
    </row>
    <row r="253" spans="1:24">
      <c r="A253">
        <v>92.431271190000004</v>
      </c>
      <c r="B253">
        <v>96.230757980000007</v>
      </c>
      <c r="C253">
        <f t="shared" si="58"/>
        <v>1.0411060752609347</v>
      </c>
      <c r="D253">
        <f t="shared" si="62"/>
        <v>1.0713683662304769</v>
      </c>
      <c r="E253">
        <f t="shared" si="59"/>
        <v>1.0829576881616148</v>
      </c>
      <c r="F253">
        <f t="shared" si="60"/>
        <v>3.6240845819977108E-2</v>
      </c>
      <c r="G253">
        <f t="shared" si="61"/>
        <v>-0.83503268990650081</v>
      </c>
      <c r="H253" t="str">
        <f t="shared" si="63"/>
        <v/>
      </c>
      <c r="I253" t="str">
        <f t="shared" si="75"/>
        <v/>
      </c>
      <c r="J253" t="str">
        <f t="shared" si="64"/>
        <v/>
      </c>
      <c r="K253">
        <f t="shared" si="66"/>
        <v>0</v>
      </c>
      <c r="L253">
        <f t="shared" si="67"/>
        <v>0</v>
      </c>
      <c r="M253">
        <f t="shared" si="68"/>
        <v>0</v>
      </c>
      <c r="N253">
        <f t="shared" si="69"/>
        <v>0</v>
      </c>
      <c r="O253">
        <f t="shared" si="70"/>
        <v>0</v>
      </c>
      <c r="P253">
        <f t="shared" si="71"/>
        <v>0</v>
      </c>
      <c r="Q253">
        <f t="shared" si="65"/>
        <v>0</v>
      </c>
      <c r="R253">
        <f t="shared" si="72"/>
        <v>0</v>
      </c>
      <c r="S253">
        <f>IF(ABS(R253)&gt;0,R253*(B253-A253),0)</f>
        <v>0</v>
      </c>
      <c r="T253">
        <f>SUM($S$3:S253)</f>
        <v>95.612177049999758</v>
      </c>
      <c r="U253">
        <f>IF(J253="close",T253,0)</f>
        <v>0</v>
      </c>
      <c r="V253">
        <f t="shared" si="73"/>
        <v>95.612177049999758</v>
      </c>
      <c r="W253" s="3">
        <f t="shared" si="76"/>
        <v>0</v>
      </c>
      <c r="X253">
        <f t="shared" si="74"/>
        <v>0</v>
      </c>
    </row>
    <row r="254" spans="1:24">
      <c r="A254">
        <v>92.332466299999993</v>
      </c>
      <c r="B254">
        <v>93.986541279999997</v>
      </c>
      <c r="C254">
        <f t="shared" si="58"/>
        <v>1.0179143376786417</v>
      </c>
      <c r="D254">
        <f t="shared" si="62"/>
        <v>1.0631446695301945</v>
      </c>
      <c r="E254">
        <f t="shared" si="59"/>
        <v>1.0800780763249331</v>
      </c>
      <c r="F254">
        <f t="shared" si="60"/>
        <v>3.6248857664383745E-2</v>
      </c>
      <c r="G254">
        <f t="shared" si="61"/>
        <v>-1.2477726131489593</v>
      </c>
      <c r="H254" t="str">
        <f t="shared" si="63"/>
        <v/>
      </c>
      <c r="I254" t="str">
        <f t="shared" si="75"/>
        <v/>
      </c>
      <c r="J254" t="str">
        <f t="shared" si="64"/>
        <v/>
      </c>
      <c r="K254">
        <f t="shared" si="66"/>
        <v>0</v>
      </c>
      <c r="L254">
        <f t="shared" si="67"/>
        <v>0</v>
      </c>
      <c r="M254">
        <f t="shared" si="68"/>
        <v>0</v>
      </c>
      <c r="N254">
        <f t="shared" si="69"/>
        <v>0</v>
      </c>
      <c r="O254">
        <f t="shared" si="70"/>
        <v>0</v>
      </c>
      <c r="P254">
        <f t="shared" si="71"/>
        <v>0</v>
      </c>
      <c r="Q254">
        <f t="shared" si="65"/>
        <v>0</v>
      </c>
      <c r="R254">
        <f t="shared" si="72"/>
        <v>0</v>
      </c>
      <c r="S254">
        <f>IF(ABS(R254)&gt;0,R254*(B254-A254),0)</f>
        <v>0</v>
      </c>
      <c r="T254">
        <f>SUM($S$3:S254)</f>
        <v>95.612177049999758</v>
      </c>
      <c r="U254">
        <f>IF(J254="close",T254,0)</f>
        <v>0</v>
      </c>
      <c r="V254">
        <f t="shared" si="73"/>
        <v>95.612177049999758</v>
      </c>
      <c r="W254" s="3">
        <f t="shared" si="76"/>
        <v>0</v>
      </c>
      <c r="X254">
        <f t="shared" si="74"/>
        <v>0</v>
      </c>
    </row>
    <row r="255" spans="1:24">
      <c r="A255">
        <v>96.970192280000006</v>
      </c>
      <c r="B255">
        <v>95.920943219999998</v>
      </c>
      <c r="C255">
        <f t="shared" si="58"/>
        <v>0.98917967433775611</v>
      </c>
      <c r="D255">
        <f t="shared" si="62"/>
        <v>1.0517654395005887</v>
      </c>
      <c r="E255">
        <f t="shared" si="59"/>
        <v>1.076788145906445</v>
      </c>
      <c r="F255">
        <f t="shared" si="60"/>
        <v>3.7585191609020401E-2</v>
      </c>
      <c r="G255">
        <f t="shared" si="61"/>
        <v>-1.6651708421199596</v>
      </c>
      <c r="H255" t="str">
        <f t="shared" si="63"/>
        <v/>
      </c>
      <c r="I255" t="str">
        <f t="shared" si="75"/>
        <v/>
      </c>
      <c r="J255" t="str">
        <f t="shared" si="64"/>
        <v/>
      </c>
      <c r="K255">
        <f t="shared" si="66"/>
        <v>0</v>
      </c>
      <c r="L255">
        <f t="shared" si="67"/>
        <v>0</v>
      </c>
      <c r="M255">
        <f t="shared" si="68"/>
        <v>0</v>
      </c>
      <c r="N255">
        <f t="shared" si="69"/>
        <v>0</v>
      </c>
      <c r="O255">
        <f t="shared" si="70"/>
        <v>0</v>
      </c>
      <c r="P255">
        <f t="shared" si="71"/>
        <v>0</v>
      </c>
      <c r="Q255">
        <f t="shared" si="65"/>
        <v>0</v>
      </c>
      <c r="R255">
        <f t="shared" si="72"/>
        <v>0</v>
      </c>
      <c r="S255">
        <f>IF(ABS(R255)&gt;0,R255*(B255-A255),0)</f>
        <v>0</v>
      </c>
      <c r="T255">
        <f>SUM($S$3:S255)</f>
        <v>95.612177049999758</v>
      </c>
      <c r="U255">
        <f>IF(J255="close",T255,0)</f>
        <v>0</v>
      </c>
      <c r="V255">
        <f t="shared" si="73"/>
        <v>95.612177049999758</v>
      </c>
      <c r="W255" s="3">
        <f t="shared" si="76"/>
        <v>0</v>
      </c>
      <c r="X255">
        <f t="shared" si="74"/>
        <v>0</v>
      </c>
    </row>
    <row r="256" spans="1:24">
      <c r="A256">
        <v>97.78023881</v>
      </c>
      <c r="B256">
        <v>94.743614289999996</v>
      </c>
      <c r="C256">
        <f t="shared" si="58"/>
        <v>0.9689443945222862</v>
      </c>
      <c r="D256">
        <f t="shared" si="62"/>
        <v>1.0390237402731575</v>
      </c>
      <c r="E256">
        <f t="shared" si="59"/>
        <v>1.0713200405744481</v>
      </c>
      <c r="F256">
        <f t="shared" si="60"/>
        <v>3.8820311476194545E-2</v>
      </c>
      <c r="G256">
        <f t="shared" si="61"/>
        <v>-1.8052236853855601</v>
      </c>
      <c r="H256" t="str">
        <f t="shared" si="63"/>
        <v/>
      </c>
      <c r="I256" t="str">
        <f t="shared" si="75"/>
        <v/>
      </c>
      <c r="J256" t="str">
        <f t="shared" si="64"/>
        <v/>
      </c>
      <c r="K256">
        <f t="shared" si="66"/>
        <v>0</v>
      </c>
      <c r="L256">
        <f t="shared" si="67"/>
        <v>0</v>
      </c>
      <c r="M256">
        <f t="shared" si="68"/>
        <v>0</v>
      </c>
      <c r="N256">
        <f t="shared" si="69"/>
        <v>0</v>
      </c>
      <c r="O256">
        <f t="shared" si="70"/>
        <v>0</v>
      </c>
      <c r="P256">
        <f t="shared" si="71"/>
        <v>0</v>
      </c>
      <c r="Q256">
        <f t="shared" si="65"/>
        <v>0</v>
      </c>
      <c r="R256">
        <f t="shared" si="72"/>
        <v>0</v>
      </c>
      <c r="S256">
        <f>IF(ABS(R256)&gt;0,R256*(B256-A256),0)</f>
        <v>0</v>
      </c>
      <c r="T256">
        <f>SUM($S$3:S256)</f>
        <v>95.612177049999758</v>
      </c>
      <c r="U256">
        <f>IF(J256="close",T256,0)</f>
        <v>0</v>
      </c>
      <c r="V256">
        <f t="shared" si="73"/>
        <v>95.612177049999758</v>
      </c>
      <c r="W256" s="3">
        <f t="shared" si="76"/>
        <v>0</v>
      </c>
      <c r="X256">
        <f t="shared" si="74"/>
        <v>0</v>
      </c>
    </row>
    <row r="257" spans="1:24">
      <c r="A257">
        <v>97.821179569999998</v>
      </c>
      <c r="B257">
        <v>95.784192770000004</v>
      </c>
      <c r="C257">
        <f t="shared" si="58"/>
        <v>0.9791764236645466</v>
      </c>
      <c r="D257">
        <f t="shared" si="62"/>
        <v>1.0298164607949096</v>
      </c>
      <c r="E257">
        <f t="shared" si="59"/>
        <v>1.0654651188038391</v>
      </c>
      <c r="F257">
        <f t="shared" si="60"/>
        <v>4.1464164635282116E-2</v>
      </c>
      <c r="G257">
        <f t="shared" si="61"/>
        <v>-1.2212964514247828</v>
      </c>
      <c r="H257" t="str">
        <f t="shared" si="63"/>
        <v/>
      </c>
      <c r="I257" t="str">
        <f t="shared" si="75"/>
        <v/>
      </c>
      <c r="J257" t="str">
        <f t="shared" si="64"/>
        <v/>
      </c>
      <c r="K257">
        <f t="shared" si="66"/>
        <v>0</v>
      </c>
      <c r="L257">
        <f t="shared" si="67"/>
        <v>0</v>
      </c>
      <c r="M257">
        <f t="shared" si="68"/>
        <v>0</v>
      </c>
      <c r="N257">
        <f t="shared" si="69"/>
        <v>0</v>
      </c>
      <c r="O257">
        <f t="shared" si="70"/>
        <v>0</v>
      </c>
      <c r="P257">
        <f t="shared" si="71"/>
        <v>0</v>
      </c>
      <c r="Q257">
        <f t="shared" si="65"/>
        <v>0</v>
      </c>
      <c r="R257">
        <f t="shared" si="72"/>
        <v>0</v>
      </c>
      <c r="S257">
        <f>IF(ABS(R257)&gt;0,R257*(B257-A257),0)</f>
        <v>0</v>
      </c>
      <c r="T257">
        <f>SUM($S$3:S257)</f>
        <v>95.612177049999758</v>
      </c>
      <c r="U257">
        <f>IF(J257="close",T257,0)</f>
        <v>0</v>
      </c>
      <c r="V257">
        <f t="shared" si="73"/>
        <v>95.612177049999758</v>
      </c>
      <c r="W257" s="3">
        <f t="shared" si="76"/>
        <v>0</v>
      </c>
      <c r="X257">
        <f t="shared" si="74"/>
        <v>0</v>
      </c>
    </row>
    <row r="258" spans="1:24">
      <c r="A258">
        <v>97.590720820000001</v>
      </c>
      <c r="B258">
        <v>96.893872490000007</v>
      </c>
      <c r="C258">
        <f t="shared" si="58"/>
        <v>0.99285948167874194</v>
      </c>
      <c r="D258">
        <f t="shared" si="62"/>
        <v>1.0241307717001147</v>
      </c>
      <c r="E258">
        <f t="shared" si="59"/>
        <v>1.0594480800656558</v>
      </c>
      <c r="F258">
        <f t="shared" si="60"/>
        <v>4.1319689509218438E-2</v>
      </c>
      <c r="G258">
        <f t="shared" si="61"/>
        <v>-0.75681328666315628</v>
      </c>
      <c r="H258" t="str">
        <f t="shared" si="63"/>
        <v/>
      </c>
      <c r="I258" t="str">
        <f t="shared" si="75"/>
        <v/>
      </c>
      <c r="J258" t="str">
        <f t="shared" si="64"/>
        <v/>
      </c>
      <c r="K258">
        <f t="shared" si="66"/>
        <v>0</v>
      </c>
      <c r="L258">
        <f t="shared" si="67"/>
        <v>0</v>
      </c>
      <c r="M258">
        <f t="shared" si="68"/>
        <v>0</v>
      </c>
      <c r="N258">
        <f t="shared" si="69"/>
        <v>0</v>
      </c>
      <c r="O258">
        <f t="shared" si="70"/>
        <v>0</v>
      </c>
      <c r="P258">
        <f t="shared" si="71"/>
        <v>0</v>
      </c>
      <c r="Q258">
        <f t="shared" si="65"/>
        <v>0</v>
      </c>
      <c r="R258">
        <f t="shared" si="72"/>
        <v>0</v>
      </c>
      <c r="S258">
        <f>IF(ABS(R258)&gt;0,R258*(B258-A258),0)</f>
        <v>0</v>
      </c>
      <c r="T258">
        <f>SUM($S$3:S258)</f>
        <v>95.612177049999758</v>
      </c>
      <c r="U258">
        <f>IF(J258="close",T258,0)</f>
        <v>0</v>
      </c>
      <c r="V258">
        <f t="shared" si="73"/>
        <v>95.612177049999758</v>
      </c>
      <c r="W258" s="3">
        <f t="shared" si="76"/>
        <v>0</v>
      </c>
      <c r="X258">
        <f t="shared" si="74"/>
        <v>0</v>
      </c>
    </row>
    <row r="259" spans="1:24">
      <c r="A259">
        <v>98.587581150000005</v>
      </c>
      <c r="B259">
        <v>97.224768909999995</v>
      </c>
      <c r="C259">
        <f t="shared" ref="C259:C322" si="77">B259/A259</f>
        <v>0.98617663376965803</v>
      </c>
      <c r="D259">
        <f t="shared" si="62"/>
        <v>1.0182916735569676</v>
      </c>
      <c r="E259">
        <f t="shared" si="59"/>
        <v>1.0540744851000705</v>
      </c>
      <c r="F259">
        <f t="shared" si="60"/>
        <v>3.9762515499246247E-2</v>
      </c>
      <c r="G259">
        <f t="shared" si="61"/>
        <v>-0.80767122965141247</v>
      </c>
      <c r="H259" t="str">
        <f t="shared" si="63"/>
        <v/>
      </c>
      <c r="I259" t="str">
        <f t="shared" si="75"/>
        <v/>
      </c>
      <c r="J259" t="str">
        <f t="shared" si="64"/>
        <v/>
      </c>
      <c r="K259">
        <f t="shared" si="66"/>
        <v>0</v>
      </c>
      <c r="L259">
        <f t="shared" si="67"/>
        <v>0</v>
      </c>
      <c r="M259">
        <f t="shared" si="68"/>
        <v>0</v>
      </c>
      <c r="N259">
        <f t="shared" si="69"/>
        <v>0</v>
      </c>
      <c r="O259">
        <f t="shared" si="70"/>
        <v>0</v>
      </c>
      <c r="P259">
        <f t="shared" si="71"/>
        <v>0</v>
      </c>
      <c r="Q259">
        <f t="shared" si="65"/>
        <v>0</v>
      </c>
      <c r="R259">
        <f t="shared" si="72"/>
        <v>0</v>
      </c>
      <c r="S259">
        <f>IF(ABS(R259)&gt;0,R259*(B259-A259),0)</f>
        <v>0</v>
      </c>
      <c r="T259">
        <f>SUM($S$3:S259)</f>
        <v>95.612177049999758</v>
      </c>
      <c r="U259">
        <f>IF(J259="close",T259,0)</f>
        <v>0</v>
      </c>
      <c r="V259">
        <f t="shared" si="73"/>
        <v>95.612177049999758</v>
      </c>
      <c r="W259" s="3">
        <f t="shared" si="76"/>
        <v>0</v>
      </c>
      <c r="X259">
        <f t="shared" si="74"/>
        <v>0</v>
      </c>
    </row>
    <row r="260" spans="1:24">
      <c r="A260">
        <v>99.693700030000002</v>
      </c>
      <c r="B260">
        <v>99.142131610000007</v>
      </c>
      <c r="C260">
        <f t="shared" si="77"/>
        <v>0.99446736935399116</v>
      </c>
      <c r="D260">
        <f t="shared" si="62"/>
        <v>1.014626395987279</v>
      </c>
      <c r="E260">
        <f t="shared" si="59"/>
        <v>1.0495101022930529</v>
      </c>
      <c r="F260">
        <f t="shared" si="60"/>
        <v>3.9966069317205651E-2</v>
      </c>
      <c r="G260">
        <f t="shared" si="61"/>
        <v>-0.50440353474063671</v>
      </c>
      <c r="H260" t="str">
        <f t="shared" si="63"/>
        <v/>
      </c>
      <c r="I260" t="str">
        <f t="shared" si="75"/>
        <v/>
      </c>
      <c r="J260" t="str">
        <f t="shared" si="64"/>
        <v/>
      </c>
      <c r="K260">
        <f t="shared" si="66"/>
        <v>0</v>
      </c>
      <c r="L260">
        <f t="shared" si="67"/>
        <v>0</v>
      </c>
      <c r="M260">
        <f t="shared" si="68"/>
        <v>0</v>
      </c>
      <c r="N260">
        <f t="shared" si="69"/>
        <v>0</v>
      </c>
      <c r="O260">
        <f t="shared" si="70"/>
        <v>0</v>
      </c>
      <c r="P260">
        <f t="shared" si="71"/>
        <v>0</v>
      </c>
      <c r="Q260">
        <f t="shared" si="65"/>
        <v>0</v>
      </c>
      <c r="R260">
        <f t="shared" si="72"/>
        <v>0</v>
      </c>
      <c r="S260">
        <f>IF(ABS(R260)&gt;0,R260*(B260-A260),0)</f>
        <v>0</v>
      </c>
      <c r="T260">
        <f>SUM($S$3:S260)</f>
        <v>95.612177049999758</v>
      </c>
      <c r="U260">
        <f>IF(J260="close",T260,0)</f>
        <v>0</v>
      </c>
      <c r="V260">
        <f t="shared" si="73"/>
        <v>95.612177049999758</v>
      </c>
      <c r="W260" s="3">
        <f t="shared" si="76"/>
        <v>0</v>
      </c>
      <c r="X260">
        <f t="shared" si="74"/>
        <v>0</v>
      </c>
    </row>
    <row r="261" spans="1:24">
      <c r="A261">
        <v>101.483242</v>
      </c>
      <c r="B261">
        <v>97.042841199999998</v>
      </c>
      <c r="C261">
        <f t="shared" si="77"/>
        <v>0.95624498476310005</v>
      </c>
      <c r="D261">
        <f t="shared" si="62"/>
        <v>1.0056446404143284</v>
      </c>
      <c r="E261">
        <f t="shared" si="59"/>
        <v>1.0460828936851283</v>
      </c>
      <c r="F261">
        <f t="shared" si="60"/>
        <v>4.0438883289316802E-2</v>
      </c>
      <c r="G261">
        <f t="shared" si="61"/>
        <v>-1.2215880269937835</v>
      </c>
      <c r="H261" t="str">
        <f t="shared" si="63"/>
        <v/>
      </c>
      <c r="I261" t="str">
        <f t="shared" si="75"/>
        <v/>
      </c>
      <c r="J261" t="str">
        <f t="shared" si="64"/>
        <v/>
      </c>
      <c r="K261">
        <f t="shared" si="66"/>
        <v>0</v>
      </c>
      <c r="L261">
        <f t="shared" si="67"/>
        <v>0</v>
      </c>
      <c r="M261">
        <f t="shared" si="68"/>
        <v>0</v>
      </c>
      <c r="N261">
        <f t="shared" si="69"/>
        <v>0</v>
      </c>
      <c r="O261">
        <f t="shared" si="70"/>
        <v>0</v>
      </c>
      <c r="P261">
        <f t="shared" si="71"/>
        <v>0</v>
      </c>
      <c r="Q261">
        <f t="shared" si="65"/>
        <v>0</v>
      </c>
      <c r="R261">
        <f t="shared" si="72"/>
        <v>0</v>
      </c>
      <c r="S261">
        <f>IF(ABS(R261)&gt;0,R261*(B261-A261),0)</f>
        <v>0</v>
      </c>
      <c r="T261">
        <f>SUM($S$3:S261)</f>
        <v>95.612177049999758</v>
      </c>
      <c r="U261">
        <f>IF(J261="close",T261,0)</f>
        <v>0</v>
      </c>
      <c r="V261">
        <f t="shared" si="73"/>
        <v>95.612177049999758</v>
      </c>
      <c r="W261" s="3">
        <f t="shared" si="76"/>
        <v>0</v>
      </c>
      <c r="X261">
        <f t="shared" si="74"/>
        <v>0</v>
      </c>
    </row>
    <row r="262" spans="1:24">
      <c r="A262">
        <v>103.6394631</v>
      </c>
      <c r="B262">
        <v>97.352784959999994</v>
      </c>
      <c r="C262">
        <f t="shared" si="77"/>
        <v>0.93934088471749322</v>
      </c>
      <c r="D262">
        <f t="shared" si="62"/>
        <v>0.99544406261481533</v>
      </c>
      <c r="E262">
        <f t="shared" si="59"/>
        <v>1.0415271999040636</v>
      </c>
      <c r="F262">
        <f t="shared" si="60"/>
        <v>4.3127719006516935E-2</v>
      </c>
      <c r="G262">
        <f t="shared" si="61"/>
        <v>-1.3008612370351533</v>
      </c>
      <c r="H262" t="str">
        <f t="shared" si="63"/>
        <v/>
      </c>
      <c r="I262" t="str">
        <f t="shared" si="75"/>
        <v/>
      </c>
      <c r="J262" t="str">
        <f t="shared" si="64"/>
        <v/>
      </c>
      <c r="K262">
        <f t="shared" si="66"/>
        <v>0</v>
      </c>
      <c r="L262">
        <f t="shared" si="67"/>
        <v>0</v>
      </c>
      <c r="M262">
        <f t="shared" si="68"/>
        <v>0</v>
      </c>
      <c r="N262">
        <f t="shared" si="69"/>
        <v>0</v>
      </c>
      <c r="O262">
        <f t="shared" si="70"/>
        <v>0</v>
      </c>
      <c r="P262">
        <f t="shared" si="71"/>
        <v>0</v>
      </c>
      <c r="Q262">
        <f t="shared" si="65"/>
        <v>0</v>
      </c>
      <c r="R262">
        <f t="shared" si="72"/>
        <v>0</v>
      </c>
      <c r="S262">
        <f>IF(ABS(R262)&gt;0,R262*(B262-A262),0)</f>
        <v>0</v>
      </c>
      <c r="T262">
        <f>SUM($S$3:S262)</f>
        <v>95.612177049999758</v>
      </c>
      <c r="U262">
        <f>IF(J262="close",T262,0)</f>
        <v>0</v>
      </c>
      <c r="V262">
        <f t="shared" si="73"/>
        <v>95.612177049999758</v>
      </c>
      <c r="W262" s="3">
        <f t="shared" si="76"/>
        <v>0</v>
      </c>
      <c r="X262">
        <f t="shared" si="74"/>
        <v>0</v>
      </c>
    </row>
    <row r="263" spans="1:24">
      <c r="A263">
        <v>102.07659580000001</v>
      </c>
      <c r="B263">
        <v>96.614226669999994</v>
      </c>
      <c r="C263">
        <f t="shared" si="77"/>
        <v>0.94648754607077112</v>
      </c>
      <c r="D263">
        <f t="shared" si="62"/>
        <v>0.98791229083880849</v>
      </c>
      <c r="E263">
        <f t="shared" si="59"/>
        <v>1.0368735623362242</v>
      </c>
      <c r="F263">
        <f t="shared" si="60"/>
        <v>4.6850900609793786E-2</v>
      </c>
      <c r="G263">
        <f t="shared" si="61"/>
        <v>-0.88418246456030503</v>
      </c>
      <c r="H263" t="str">
        <f t="shared" si="63"/>
        <v/>
      </c>
      <c r="I263" t="str">
        <f t="shared" si="75"/>
        <v/>
      </c>
      <c r="J263" t="str">
        <f t="shared" si="64"/>
        <v/>
      </c>
      <c r="K263">
        <f t="shared" si="66"/>
        <v>0</v>
      </c>
      <c r="L263">
        <f t="shared" si="67"/>
        <v>0</v>
      </c>
      <c r="M263">
        <f t="shared" si="68"/>
        <v>0</v>
      </c>
      <c r="N263">
        <f t="shared" si="69"/>
        <v>0</v>
      </c>
      <c r="O263">
        <f t="shared" si="70"/>
        <v>0</v>
      </c>
      <c r="P263">
        <f t="shared" si="71"/>
        <v>0</v>
      </c>
      <c r="Q263">
        <f t="shared" si="65"/>
        <v>0</v>
      </c>
      <c r="R263">
        <f t="shared" si="72"/>
        <v>0</v>
      </c>
      <c r="S263">
        <f>IF(ABS(R263)&gt;0,R263*(B263-A263),0)</f>
        <v>0</v>
      </c>
      <c r="T263">
        <f>SUM($S$3:S263)</f>
        <v>95.612177049999758</v>
      </c>
      <c r="U263">
        <f>IF(J263="close",T263,0)</f>
        <v>0</v>
      </c>
      <c r="V263">
        <f t="shared" si="73"/>
        <v>95.612177049999758</v>
      </c>
      <c r="W263" s="3">
        <f t="shared" si="76"/>
        <v>0</v>
      </c>
      <c r="X263">
        <f t="shared" si="74"/>
        <v>0</v>
      </c>
    </row>
    <row r="264" spans="1:24">
      <c r="A264">
        <v>102.8205591</v>
      </c>
      <c r="B264">
        <v>97.643412499999997</v>
      </c>
      <c r="C264">
        <f t="shared" si="77"/>
        <v>0.94964872156584101</v>
      </c>
      <c r="D264">
        <f t="shared" si="62"/>
        <v>0.98202558787373662</v>
      </c>
      <c r="E264">
        <f t="shared" si="59"/>
        <v>1.0324208826022143</v>
      </c>
      <c r="F264">
        <f t="shared" si="60"/>
        <v>4.9330308947179005E-2</v>
      </c>
      <c r="G264">
        <f t="shared" si="61"/>
        <v>-0.65632806683946587</v>
      </c>
      <c r="H264" t="str">
        <f t="shared" si="63"/>
        <v/>
      </c>
      <c r="I264" t="str">
        <f t="shared" si="75"/>
        <v/>
      </c>
      <c r="J264" t="str">
        <f t="shared" si="64"/>
        <v/>
      </c>
      <c r="K264">
        <f t="shared" si="66"/>
        <v>0</v>
      </c>
      <c r="L264">
        <f t="shared" si="67"/>
        <v>0</v>
      </c>
      <c r="M264">
        <f t="shared" si="68"/>
        <v>0</v>
      </c>
      <c r="N264">
        <f t="shared" si="69"/>
        <v>0</v>
      </c>
      <c r="O264">
        <f t="shared" si="70"/>
        <v>0</v>
      </c>
      <c r="P264">
        <f t="shared" si="71"/>
        <v>0</v>
      </c>
      <c r="Q264">
        <f t="shared" si="65"/>
        <v>0</v>
      </c>
      <c r="R264">
        <f t="shared" si="72"/>
        <v>0</v>
      </c>
      <c r="S264">
        <f>IF(ABS(R264)&gt;0,R264*(B264-A264),0)</f>
        <v>0</v>
      </c>
      <c r="T264">
        <f>SUM($S$3:S264)</f>
        <v>95.612177049999758</v>
      </c>
      <c r="U264">
        <f>IF(J264="close",T264,0)</f>
        <v>0</v>
      </c>
      <c r="V264">
        <f t="shared" si="73"/>
        <v>95.612177049999758</v>
      </c>
      <c r="W264" s="3">
        <f t="shared" si="76"/>
        <v>0</v>
      </c>
      <c r="X264">
        <f t="shared" si="74"/>
        <v>0</v>
      </c>
    </row>
    <row r="265" spans="1:24">
      <c r="A265">
        <v>103.844126</v>
      </c>
      <c r="B265">
        <v>98.50445517</v>
      </c>
      <c r="C265">
        <f t="shared" si="77"/>
        <v>0.94857994346257002</v>
      </c>
      <c r="D265">
        <f t="shared" si="62"/>
        <v>0.9768801041181725</v>
      </c>
      <c r="E265">
        <f t="shared" si="59"/>
        <v>1.0289580344726661</v>
      </c>
      <c r="F265">
        <f t="shared" si="60"/>
        <v>5.1646278927628707E-2</v>
      </c>
      <c r="G265">
        <f t="shared" si="61"/>
        <v>-0.54796127123232141</v>
      </c>
      <c r="H265" t="str">
        <f t="shared" si="63"/>
        <v/>
      </c>
      <c r="I265" t="str">
        <f t="shared" si="75"/>
        <v/>
      </c>
      <c r="J265" t="str">
        <f t="shared" si="64"/>
        <v/>
      </c>
      <c r="K265">
        <f t="shared" si="66"/>
        <v>0</v>
      </c>
      <c r="L265">
        <f t="shared" si="67"/>
        <v>0</v>
      </c>
      <c r="M265">
        <f t="shared" si="68"/>
        <v>0</v>
      </c>
      <c r="N265">
        <f t="shared" si="69"/>
        <v>0</v>
      </c>
      <c r="O265">
        <f t="shared" si="70"/>
        <v>0</v>
      </c>
      <c r="P265">
        <f t="shared" si="71"/>
        <v>0</v>
      </c>
      <c r="Q265">
        <f t="shared" si="65"/>
        <v>0</v>
      </c>
      <c r="R265">
        <f t="shared" si="72"/>
        <v>0</v>
      </c>
      <c r="S265">
        <f>IF(ABS(R265)&gt;0,R265*(B265-A265),0)</f>
        <v>0</v>
      </c>
      <c r="T265">
        <f>SUM($S$3:S265)</f>
        <v>95.612177049999758</v>
      </c>
      <c r="U265">
        <f>IF(J265="close",T265,0)</f>
        <v>0</v>
      </c>
      <c r="V265">
        <f t="shared" si="73"/>
        <v>95.612177049999758</v>
      </c>
      <c r="W265" s="3">
        <f t="shared" si="76"/>
        <v>0</v>
      </c>
      <c r="X265">
        <f t="shared" si="74"/>
        <v>0</v>
      </c>
    </row>
    <row r="266" spans="1:24">
      <c r="A266">
        <v>105.0631976</v>
      </c>
      <c r="B266">
        <v>100.4047199</v>
      </c>
      <c r="C266">
        <f t="shared" si="77"/>
        <v>0.95566023301769376</v>
      </c>
      <c r="D266">
        <f t="shared" si="62"/>
        <v>0.97361550856425272</v>
      </c>
      <c r="E266">
        <f t="shared" si="59"/>
        <v>1.0245330630187255</v>
      </c>
      <c r="F266">
        <f t="shared" si="60"/>
        <v>5.3067542402559315E-2</v>
      </c>
      <c r="G266">
        <f t="shared" si="61"/>
        <v>-0.33834759880821275</v>
      </c>
      <c r="H266" t="str">
        <f t="shared" si="63"/>
        <v/>
      </c>
      <c r="I266" t="str">
        <f t="shared" si="75"/>
        <v/>
      </c>
      <c r="J266" t="str">
        <f t="shared" si="64"/>
        <v/>
      </c>
      <c r="K266">
        <f t="shared" si="66"/>
        <v>0</v>
      </c>
      <c r="L266">
        <f t="shared" si="67"/>
        <v>0</v>
      </c>
      <c r="M266">
        <f t="shared" si="68"/>
        <v>0</v>
      </c>
      <c r="N266">
        <f t="shared" si="69"/>
        <v>0</v>
      </c>
      <c r="O266">
        <f t="shared" si="70"/>
        <v>0</v>
      </c>
      <c r="P266">
        <f t="shared" si="71"/>
        <v>0</v>
      </c>
      <c r="Q266">
        <f t="shared" si="65"/>
        <v>0</v>
      </c>
      <c r="R266">
        <f t="shared" si="72"/>
        <v>0</v>
      </c>
      <c r="S266">
        <f>IF(ABS(R266)&gt;0,R266*(B266-A266),0)</f>
        <v>0</v>
      </c>
      <c r="T266">
        <f>SUM($S$3:S266)</f>
        <v>95.612177049999758</v>
      </c>
      <c r="U266">
        <f>IF(J266="close",T266,0)</f>
        <v>0</v>
      </c>
      <c r="V266">
        <f t="shared" si="73"/>
        <v>95.612177049999758</v>
      </c>
      <c r="W266" s="3">
        <f t="shared" si="76"/>
        <v>0</v>
      </c>
      <c r="X266">
        <f t="shared" si="74"/>
        <v>0</v>
      </c>
    </row>
    <row r="267" spans="1:24">
      <c r="A267">
        <v>104.0892235</v>
      </c>
      <c r="B267">
        <v>101.76698399999999</v>
      </c>
      <c r="C267">
        <f t="shared" si="77"/>
        <v>0.97768991426859853</v>
      </c>
      <c r="D267">
        <f t="shared" si="62"/>
        <v>0.97424234021107514</v>
      </c>
      <c r="E267">
        <f t="shared" si="59"/>
        <v>1.02034209431405</v>
      </c>
      <c r="F267">
        <f t="shared" si="60"/>
        <v>5.372713672778881E-2</v>
      </c>
      <c r="G267">
        <f t="shared" si="61"/>
        <v>6.4168207492438831E-2</v>
      </c>
      <c r="H267" t="str">
        <f t="shared" si="63"/>
        <v/>
      </c>
      <c r="I267" t="str">
        <f t="shared" si="75"/>
        <v/>
      </c>
      <c r="J267" t="str">
        <f t="shared" si="64"/>
        <v/>
      </c>
      <c r="K267">
        <f t="shared" si="66"/>
        <v>0</v>
      </c>
      <c r="L267">
        <f t="shared" si="67"/>
        <v>0</v>
      </c>
      <c r="M267">
        <f t="shared" si="68"/>
        <v>0</v>
      </c>
      <c r="N267">
        <f t="shared" si="69"/>
        <v>0</v>
      </c>
      <c r="O267">
        <f t="shared" si="70"/>
        <v>0</v>
      </c>
      <c r="P267">
        <f t="shared" si="71"/>
        <v>0</v>
      </c>
      <c r="Q267">
        <f t="shared" si="65"/>
        <v>0</v>
      </c>
      <c r="R267">
        <f t="shared" si="72"/>
        <v>0</v>
      </c>
      <c r="S267">
        <f>IF(ABS(R267)&gt;0,R267*(B267-A267),0)</f>
        <v>0</v>
      </c>
      <c r="T267">
        <f>SUM($S$3:S267)</f>
        <v>95.612177049999758</v>
      </c>
      <c r="U267">
        <f>IF(J267="close",T267,0)</f>
        <v>0</v>
      </c>
      <c r="V267">
        <f t="shared" si="73"/>
        <v>95.612177049999758</v>
      </c>
      <c r="W267" s="3">
        <f t="shared" si="76"/>
        <v>0</v>
      </c>
      <c r="X267">
        <f t="shared" si="74"/>
        <v>0</v>
      </c>
    </row>
    <row r="268" spans="1:24">
      <c r="A268">
        <v>104.14501250000001</v>
      </c>
      <c r="B268">
        <v>99.868675330000002</v>
      </c>
      <c r="C268">
        <f t="shared" si="77"/>
        <v>0.95893862732984925</v>
      </c>
      <c r="D268">
        <f t="shared" si="62"/>
        <v>0.97188792284473269</v>
      </c>
      <c r="E268">
        <f t="shared" si="59"/>
        <v>1.0175181480172868</v>
      </c>
      <c r="F268">
        <f t="shared" si="60"/>
        <v>5.3819989689223781E-2</v>
      </c>
      <c r="G268">
        <f t="shared" si="61"/>
        <v>-0.24060382749341627</v>
      </c>
      <c r="H268" t="str">
        <f t="shared" si="63"/>
        <v/>
      </c>
      <c r="I268" t="str">
        <f t="shared" si="75"/>
        <v/>
      </c>
      <c r="J268" t="str">
        <f t="shared" si="64"/>
        <v/>
      </c>
      <c r="K268">
        <f t="shared" si="66"/>
        <v>0</v>
      </c>
      <c r="L268">
        <f t="shared" si="67"/>
        <v>0</v>
      </c>
      <c r="M268">
        <f t="shared" si="68"/>
        <v>0</v>
      </c>
      <c r="N268">
        <f t="shared" si="69"/>
        <v>0</v>
      </c>
      <c r="O268">
        <f t="shared" si="70"/>
        <v>0</v>
      </c>
      <c r="P268">
        <f t="shared" si="71"/>
        <v>0</v>
      </c>
      <c r="Q268">
        <f t="shared" si="65"/>
        <v>0</v>
      </c>
      <c r="R268">
        <f t="shared" si="72"/>
        <v>0</v>
      </c>
      <c r="S268">
        <f>IF(ABS(R268)&gt;0,R268*(B268-A268),0)</f>
        <v>0</v>
      </c>
      <c r="T268">
        <f>SUM($S$3:S268)</f>
        <v>95.612177049999758</v>
      </c>
      <c r="U268">
        <f>IF(J268="close",T268,0)</f>
        <v>0</v>
      </c>
      <c r="V268">
        <f t="shared" si="73"/>
        <v>95.612177049999758</v>
      </c>
      <c r="W268" s="3">
        <f t="shared" si="76"/>
        <v>0</v>
      </c>
      <c r="X268">
        <f t="shared" si="74"/>
        <v>0</v>
      </c>
    </row>
    <row r="269" spans="1:24">
      <c r="A269">
        <v>105.5563484</v>
      </c>
      <c r="B269">
        <v>100.2509561</v>
      </c>
      <c r="C269">
        <f t="shared" si="77"/>
        <v>0.94973876625690468</v>
      </c>
      <c r="D269">
        <f t="shared" si="62"/>
        <v>0.96848036029275919</v>
      </c>
      <c r="E269">
        <f t="shared" si="59"/>
        <v>1.0144497591093691</v>
      </c>
      <c r="F269">
        <f t="shared" si="60"/>
        <v>5.4646568934481596E-2</v>
      </c>
      <c r="G269">
        <f t="shared" si="61"/>
        <v>-0.34296012359576894</v>
      </c>
      <c r="H269" t="str">
        <f t="shared" si="63"/>
        <v/>
      </c>
      <c r="I269" t="str">
        <f t="shared" si="75"/>
        <v/>
      </c>
      <c r="J269" t="str">
        <f t="shared" si="64"/>
        <v/>
      </c>
      <c r="K269">
        <f t="shared" si="66"/>
        <v>0</v>
      </c>
      <c r="L269">
        <f t="shared" si="67"/>
        <v>0</v>
      </c>
      <c r="M269">
        <f t="shared" si="68"/>
        <v>0</v>
      </c>
      <c r="N269">
        <f t="shared" si="69"/>
        <v>0</v>
      </c>
      <c r="O269">
        <f t="shared" si="70"/>
        <v>0</v>
      </c>
      <c r="P269">
        <f t="shared" si="71"/>
        <v>0</v>
      </c>
      <c r="Q269">
        <f t="shared" si="65"/>
        <v>0</v>
      </c>
      <c r="R269">
        <f t="shared" si="72"/>
        <v>0</v>
      </c>
      <c r="S269">
        <f>IF(ABS(R269)&gt;0,R269*(B269-A269),0)</f>
        <v>0</v>
      </c>
      <c r="T269">
        <f>SUM($S$3:S269)</f>
        <v>95.612177049999758</v>
      </c>
      <c r="U269">
        <f>IF(J269="close",T269,0)</f>
        <v>0</v>
      </c>
      <c r="V269">
        <f t="shared" si="73"/>
        <v>95.612177049999758</v>
      </c>
      <c r="W269" s="3">
        <f t="shared" si="76"/>
        <v>0</v>
      </c>
      <c r="X269">
        <f t="shared" si="74"/>
        <v>0</v>
      </c>
    </row>
    <row r="270" spans="1:24">
      <c r="A270">
        <v>105.5390537</v>
      </c>
      <c r="B270">
        <v>102.4424367</v>
      </c>
      <c r="C270">
        <f t="shared" si="77"/>
        <v>0.9706590414501699</v>
      </c>
      <c r="D270">
        <f t="shared" si="62"/>
        <v>0.96881554200928388</v>
      </c>
      <c r="E270">
        <f t="shared" si="59"/>
        <v>1.0107535377230434</v>
      </c>
      <c r="F270">
        <f t="shared" si="60"/>
        <v>5.5420787803464266E-2</v>
      </c>
      <c r="G270">
        <f t="shared" si="61"/>
        <v>3.3263681624727579E-2</v>
      </c>
      <c r="H270" t="str">
        <f t="shared" si="63"/>
        <v/>
      </c>
      <c r="I270" t="str">
        <f t="shared" si="75"/>
        <v/>
      </c>
      <c r="J270" t="str">
        <f t="shared" si="64"/>
        <v/>
      </c>
      <c r="K270">
        <f t="shared" si="66"/>
        <v>0</v>
      </c>
      <c r="L270">
        <f t="shared" si="67"/>
        <v>0</v>
      </c>
      <c r="M270">
        <f t="shared" si="68"/>
        <v>0</v>
      </c>
      <c r="N270">
        <f t="shared" si="69"/>
        <v>0</v>
      </c>
      <c r="O270">
        <f t="shared" si="70"/>
        <v>0</v>
      </c>
      <c r="P270">
        <f t="shared" si="71"/>
        <v>0</v>
      </c>
      <c r="Q270">
        <f t="shared" si="65"/>
        <v>0</v>
      </c>
      <c r="R270">
        <f t="shared" si="72"/>
        <v>0</v>
      </c>
      <c r="S270">
        <f>IF(ABS(R270)&gt;0,R270*(B270-A270),0)</f>
        <v>0</v>
      </c>
      <c r="T270">
        <f>SUM($S$3:S270)</f>
        <v>95.612177049999758</v>
      </c>
      <c r="U270">
        <f>IF(J270="close",T270,0)</f>
        <v>0</v>
      </c>
      <c r="V270">
        <f t="shared" si="73"/>
        <v>95.612177049999758</v>
      </c>
      <c r="W270" s="3">
        <f t="shared" si="76"/>
        <v>0</v>
      </c>
      <c r="X270">
        <f t="shared" si="74"/>
        <v>0</v>
      </c>
    </row>
    <row r="271" spans="1:24">
      <c r="A271">
        <v>107.8764675</v>
      </c>
      <c r="B271">
        <v>101.5251422</v>
      </c>
      <c r="C271">
        <f t="shared" si="77"/>
        <v>0.94112408899559119</v>
      </c>
      <c r="D271">
        <f t="shared" si="62"/>
        <v>0.96455531846871578</v>
      </c>
      <c r="E271">
        <f t="shared" si="59"/>
        <v>1.0086627278613682</v>
      </c>
      <c r="F271">
        <f t="shared" si="60"/>
        <v>5.5802015145915679E-2</v>
      </c>
      <c r="G271">
        <f t="shared" si="61"/>
        <v>-0.41989934255697925</v>
      </c>
      <c r="H271" t="str">
        <f t="shared" si="63"/>
        <v/>
      </c>
      <c r="I271" t="str">
        <f t="shared" si="75"/>
        <v/>
      </c>
      <c r="J271" t="str">
        <f t="shared" si="64"/>
        <v/>
      </c>
      <c r="K271">
        <f t="shared" si="66"/>
        <v>0</v>
      </c>
      <c r="L271">
        <f t="shared" si="67"/>
        <v>0</v>
      </c>
      <c r="M271">
        <f t="shared" si="68"/>
        <v>0</v>
      </c>
      <c r="N271">
        <f t="shared" si="69"/>
        <v>0</v>
      </c>
      <c r="O271">
        <f t="shared" si="70"/>
        <v>0</v>
      </c>
      <c r="P271">
        <f t="shared" si="71"/>
        <v>0</v>
      </c>
      <c r="Q271">
        <f t="shared" si="65"/>
        <v>0</v>
      </c>
      <c r="R271">
        <f t="shared" si="72"/>
        <v>0</v>
      </c>
      <c r="S271">
        <f>IF(ABS(R271)&gt;0,R271*(B271-A271),0)</f>
        <v>0</v>
      </c>
      <c r="T271">
        <f>SUM($S$3:S271)</f>
        <v>95.612177049999758</v>
      </c>
      <c r="U271">
        <f>IF(J271="close",T271,0)</f>
        <v>0</v>
      </c>
      <c r="V271">
        <f t="shared" si="73"/>
        <v>95.612177049999758</v>
      </c>
      <c r="W271" s="3">
        <f t="shared" si="76"/>
        <v>0</v>
      </c>
      <c r="X271">
        <f t="shared" si="74"/>
        <v>0</v>
      </c>
    </row>
    <row r="272" spans="1:24">
      <c r="A272">
        <v>108.6461248</v>
      </c>
      <c r="B272">
        <v>101.1220897</v>
      </c>
      <c r="C272">
        <f t="shared" si="77"/>
        <v>0.93074732196983068</v>
      </c>
      <c r="D272">
        <f t="shared" si="62"/>
        <v>0.95935408823811807</v>
      </c>
      <c r="E272">
        <f t="shared" si="59"/>
        <v>1.0052552070315526</v>
      </c>
      <c r="F272">
        <f t="shared" si="60"/>
        <v>5.6938518191727537E-2</v>
      </c>
      <c r="G272">
        <f t="shared" si="61"/>
        <v>-0.50241501143322009</v>
      </c>
      <c r="H272" t="str">
        <f t="shared" si="63"/>
        <v/>
      </c>
      <c r="I272" t="str">
        <f t="shared" si="75"/>
        <v/>
      </c>
      <c r="J272" t="str">
        <f t="shared" si="64"/>
        <v/>
      </c>
      <c r="K272">
        <f t="shared" si="66"/>
        <v>0</v>
      </c>
      <c r="L272">
        <f t="shared" si="67"/>
        <v>0</v>
      </c>
      <c r="M272">
        <f t="shared" si="68"/>
        <v>0</v>
      </c>
      <c r="N272">
        <f t="shared" si="69"/>
        <v>0</v>
      </c>
      <c r="O272">
        <f t="shared" si="70"/>
        <v>0</v>
      </c>
      <c r="P272">
        <f t="shared" si="71"/>
        <v>0</v>
      </c>
      <c r="Q272">
        <f t="shared" si="65"/>
        <v>0</v>
      </c>
      <c r="R272">
        <f t="shared" si="72"/>
        <v>0</v>
      </c>
      <c r="S272">
        <f>IF(ABS(R272)&gt;0,R272*(B272-A272),0)</f>
        <v>0</v>
      </c>
      <c r="T272">
        <f>SUM($S$3:S272)</f>
        <v>95.612177049999758</v>
      </c>
      <c r="U272">
        <f>IF(J272="close",T272,0)</f>
        <v>0</v>
      </c>
      <c r="V272">
        <f t="shared" si="73"/>
        <v>95.612177049999758</v>
      </c>
      <c r="W272" s="3">
        <f t="shared" si="76"/>
        <v>0</v>
      </c>
      <c r="X272">
        <f t="shared" si="74"/>
        <v>0</v>
      </c>
    </row>
    <row r="273" spans="1:24">
      <c r="A273">
        <v>107.6156067</v>
      </c>
      <c r="B273">
        <v>100.11079119999999</v>
      </c>
      <c r="C273">
        <f t="shared" si="77"/>
        <v>0.93026275899813327</v>
      </c>
      <c r="D273">
        <f t="shared" si="62"/>
        <v>0.95487849912427425</v>
      </c>
      <c r="E273">
        <f t="shared" si="59"/>
        <v>1.0019419931431226</v>
      </c>
      <c r="F273">
        <f t="shared" si="60"/>
        <v>5.8513820697132582E-2</v>
      </c>
      <c r="G273">
        <f t="shared" si="61"/>
        <v>-0.42068249573980143</v>
      </c>
      <c r="H273" t="str">
        <f t="shared" si="63"/>
        <v/>
      </c>
      <c r="I273" t="str">
        <f t="shared" si="75"/>
        <v/>
      </c>
      <c r="J273" t="str">
        <f t="shared" si="64"/>
        <v/>
      </c>
      <c r="K273">
        <f t="shared" si="66"/>
        <v>0</v>
      </c>
      <c r="L273">
        <f t="shared" si="67"/>
        <v>0</v>
      </c>
      <c r="M273">
        <f t="shared" si="68"/>
        <v>0</v>
      </c>
      <c r="N273">
        <f t="shared" si="69"/>
        <v>0</v>
      </c>
      <c r="O273">
        <f t="shared" si="70"/>
        <v>0</v>
      </c>
      <c r="P273">
        <f t="shared" si="71"/>
        <v>0</v>
      </c>
      <c r="Q273">
        <f t="shared" si="65"/>
        <v>0</v>
      </c>
      <c r="R273">
        <f t="shared" si="72"/>
        <v>0</v>
      </c>
      <c r="S273">
        <f>IF(ABS(R273)&gt;0,R273*(B273-A273),0)</f>
        <v>0</v>
      </c>
      <c r="T273">
        <f>SUM($S$3:S273)</f>
        <v>95.612177049999758</v>
      </c>
      <c r="U273">
        <f>IF(J273="close",T273,0)</f>
        <v>0</v>
      </c>
      <c r="V273">
        <f t="shared" si="73"/>
        <v>95.612177049999758</v>
      </c>
      <c r="W273" s="3">
        <f t="shared" si="76"/>
        <v>0</v>
      </c>
      <c r="X273">
        <f t="shared" si="74"/>
        <v>0</v>
      </c>
    </row>
    <row r="274" spans="1:24">
      <c r="A274">
        <v>107.54928700000001</v>
      </c>
      <c r="B274">
        <v>99.274207880000006</v>
      </c>
      <c r="C274">
        <f t="shared" si="77"/>
        <v>0.92305779656168241</v>
      </c>
      <c r="D274">
        <f t="shared" si="62"/>
        <v>0.94998300642233702</v>
      </c>
      <c r="E274">
        <f t="shared" si="59"/>
        <v>0.99802324833902745</v>
      </c>
      <c r="F274">
        <f t="shared" si="60"/>
        <v>5.953675317238144E-2</v>
      </c>
      <c r="G274">
        <f t="shared" si="61"/>
        <v>-0.45224518345325171</v>
      </c>
      <c r="H274" t="str">
        <f t="shared" si="63"/>
        <v/>
      </c>
      <c r="I274" t="str">
        <f t="shared" si="75"/>
        <v/>
      </c>
      <c r="J274" t="str">
        <f t="shared" si="64"/>
        <v/>
      </c>
      <c r="K274">
        <f t="shared" si="66"/>
        <v>0</v>
      </c>
      <c r="L274">
        <f t="shared" si="67"/>
        <v>0</v>
      </c>
      <c r="M274">
        <f t="shared" si="68"/>
        <v>0</v>
      </c>
      <c r="N274">
        <f t="shared" si="69"/>
        <v>0</v>
      </c>
      <c r="O274">
        <f t="shared" si="70"/>
        <v>0</v>
      </c>
      <c r="P274">
        <f t="shared" si="71"/>
        <v>0</v>
      </c>
      <c r="Q274">
        <f t="shared" si="65"/>
        <v>0</v>
      </c>
      <c r="R274">
        <f t="shared" si="72"/>
        <v>0</v>
      </c>
      <c r="S274">
        <f>IF(ABS(R274)&gt;0,R274*(B274-A274),0)</f>
        <v>0</v>
      </c>
      <c r="T274">
        <f>SUM($S$3:S274)</f>
        <v>95.612177049999758</v>
      </c>
      <c r="U274">
        <f>IF(J274="close",T274,0)</f>
        <v>0</v>
      </c>
      <c r="V274">
        <f t="shared" si="73"/>
        <v>95.612177049999758</v>
      </c>
      <c r="W274" s="3">
        <f t="shared" si="76"/>
        <v>0</v>
      </c>
      <c r="X274">
        <f t="shared" si="74"/>
        <v>0</v>
      </c>
    </row>
    <row r="275" spans="1:24">
      <c r="A275">
        <v>109.49435750000001</v>
      </c>
      <c r="B275">
        <v>98.509491949999997</v>
      </c>
      <c r="C275">
        <f t="shared" si="77"/>
        <v>0.89967642350885513</v>
      </c>
      <c r="D275">
        <f t="shared" si="62"/>
        <v>0.9422435321279552</v>
      </c>
      <c r="E275">
        <f t="shared" si="59"/>
        <v>0.99226039454031789</v>
      </c>
      <c r="F275">
        <f t="shared" si="60"/>
        <v>5.8667549880306702E-2</v>
      </c>
      <c r="G275">
        <f t="shared" si="61"/>
        <v>-0.72556479188146283</v>
      </c>
      <c r="H275" t="str">
        <f t="shared" si="63"/>
        <v/>
      </c>
      <c r="I275" t="str">
        <f t="shared" si="75"/>
        <v/>
      </c>
      <c r="J275" t="str">
        <f t="shared" si="64"/>
        <v/>
      </c>
      <c r="K275">
        <f t="shared" si="66"/>
        <v>0</v>
      </c>
      <c r="L275">
        <f t="shared" si="67"/>
        <v>0</v>
      </c>
      <c r="M275">
        <f t="shared" si="68"/>
        <v>0</v>
      </c>
      <c r="N275">
        <f t="shared" si="69"/>
        <v>0</v>
      </c>
      <c r="O275">
        <f t="shared" si="70"/>
        <v>0</v>
      </c>
      <c r="P275">
        <f t="shared" si="71"/>
        <v>0</v>
      </c>
      <c r="Q275">
        <f t="shared" si="65"/>
        <v>0</v>
      </c>
      <c r="R275">
        <f t="shared" si="72"/>
        <v>0</v>
      </c>
      <c r="S275">
        <f>IF(ABS(R275)&gt;0,R275*(B275-A275),0)</f>
        <v>0</v>
      </c>
      <c r="T275">
        <f>SUM($S$3:S275)</f>
        <v>95.612177049999758</v>
      </c>
      <c r="U275">
        <f>IF(J275="close",T275,0)</f>
        <v>0</v>
      </c>
      <c r="V275">
        <f t="shared" si="73"/>
        <v>95.612177049999758</v>
      </c>
      <c r="W275" s="3">
        <f t="shared" si="76"/>
        <v>0</v>
      </c>
      <c r="X275">
        <f t="shared" si="74"/>
        <v>0</v>
      </c>
    </row>
    <row r="276" spans="1:24">
      <c r="A276">
        <v>110.3114726</v>
      </c>
      <c r="B276">
        <v>98.943863879999995</v>
      </c>
      <c r="C276">
        <f t="shared" si="77"/>
        <v>0.89694989603465769</v>
      </c>
      <c r="D276">
        <f t="shared" si="62"/>
        <v>0.93527528042129404</v>
      </c>
      <c r="E276">
        <f t="shared" si="59"/>
        <v>0.98618027827473631</v>
      </c>
      <c r="F276">
        <f t="shared" si="60"/>
        <v>5.9140926010445134E-2</v>
      </c>
      <c r="G276">
        <f t="shared" si="61"/>
        <v>-0.64803490530174557</v>
      </c>
      <c r="H276" t="str">
        <f t="shared" si="63"/>
        <v/>
      </c>
      <c r="I276" t="str">
        <f t="shared" si="75"/>
        <v/>
      </c>
      <c r="J276" t="str">
        <f t="shared" si="64"/>
        <v/>
      </c>
      <c r="K276">
        <f t="shared" si="66"/>
        <v>0</v>
      </c>
      <c r="L276">
        <f t="shared" si="67"/>
        <v>0</v>
      </c>
      <c r="M276">
        <f t="shared" si="68"/>
        <v>0</v>
      </c>
      <c r="N276">
        <f t="shared" si="69"/>
        <v>0</v>
      </c>
      <c r="O276">
        <f t="shared" si="70"/>
        <v>0</v>
      </c>
      <c r="P276">
        <f t="shared" si="71"/>
        <v>0</v>
      </c>
      <c r="Q276">
        <f t="shared" si="65"/>
        <v>0</v>
      </c>
      <c r="R276">
        <f t="shared" si="72"/>
        <v>0</v>
      </c>
      <c r="S276">
        <f>IF(ABS(R276)&gt;0,R276*(B276-A276),0)</f>
        <v>0</v>
      </c>
      <c r="T276">
        <f>SUM($S$3:S276)</f>
        <v>95.612177049999758</v>
      </c>
      <c r="U276">
        <f>IF(J276="close",T276,0)</f>
        <v>0</v>
      </c>
      <c r="V276">
        <f t="shared" si="73"/>
        <v>95.612177049999758</v>
      </c>
      <c r="W276" s="3">
        <f t="shared" si="76"/>
        <v>0</v>
      </c>
      <c r="X276">
        <f t="shared" si="74"/>
        <v>0</v>
      </c>
    </row>
    <row r="277" spans="1:24">
      <c r="A277">
        <v>109.3622278</v>
      </c>
      <c r="B277">
        <v>98.130279099999996</v>
      </c>
      <c r="C277">
        <f t="shared" si="77"/>
        <v>0.89729590439085771</v>
      </c>
      <c r="D277">
        <f t="shared" si="62"/>
        <v>0.92943229949353456</v>
      </c>
      <c r="E277">
        <f t="shared" si="59"/>
        <v>0.97931844951690905</v>
      </c>
      <c r="F277">
        <f t="shared" si="60"/>
        <v>5.7892504730994034E-2</v>
      </c>
      <c r="G277">
        <f t="shared" si="61"/>
        <v>-0.55510458999836498</v>
      </c>
      <c r="H277" t="str">
        <f t="shared" si="63"/>
        <v/>
      </c>
      <c r="I277" t="str">
        <f t="shared" si="75"/>
        <v/>
      </c>
      <c r="J277" t="str">
        <f t="shared" si="64"/>
        <v/>
      </c>
      <c r="K277">
        <f t="shared" si="66"/>
        <v>0</v>
      </c>
      <c r="L277">
        <f t="shared" si="67"/>
        <v>0</v>
      </c>
      <c r="M277">
        <f t="shared" si="68"/>
        <v>0</v>
      </c>
      <c r="N277">
        <f t="shared" si="69"/>
        <v>0</v>
      </c>
      <c r="O277">
        <f t="shared" si="70"/>
        <v>0</v>
      </c>
      <c r="P277">
        <f t="shared" si="71"/>
        <v>0</v>
      </c>
      <c r="Q277">
        <f t="shared" si="65"/>
        <v>0</v>
      </c>
      <c r="R277">
        <f t="shared" si="72"/>
        <v>0</v>
      </c>
      <c r="S277">
        <f>IF(ABS(R277)&gt;0,R277*(B277-A277),0)</f>
        <v>0</v>
      </c>
      <c r="T277">
        <f>SUM($S$3:S277)</f>
        <v>95.612177049999758</v>
      </c>
      <c r="U277">
        <f>IF(J277="close",T277,0)</f>
        <v>0</v>
      </c>
      <c r="V277">
        <f t="shared" si="73"/>
        <v>95.612177049999758</v>
      </c>
      <c r="W277" s="3">
        <f t="shared" si="76"/>
        <v>0</v>
      </c>
      <c r="X277">
        <f t="shared" si="74"/>
        <v>0</v>
      </c>
    </row>
    <row r="278" spans="1:24">
      <c r="A278">
        <v>107.41160619999999</v>
      </c>
      <c r="B278">
        <v>97.337600179999995</v>
      </c>
      <c r="C278">
        <f t="shared" si="77"/>
        <v>0.90621119656992899</v>
      </c>
      <c r="D278">
        <f t="shared" si="62"/>
        <v>0.92585982212067219</v>
      </c>
      <c r="E278">
        <f t="shared" si="59"/>
        <v>0.97083042373885309</v>
      </c>
      <c r="F278">
        <f t="shared" si="60"/>
        <v>5.1271804134051073E-2</v>
      </c>
      <c r="G278">
        <f t="shared" si="61"/>
        <v>-0.38322477397853044</v>
      </c>
      <c r="H278" t="str">
        <f t="shared" si="63"/>
        <v/>
      </c>
      <c r="I278" t="str">
        <f t="shared" si="75"/>
        <v/>
      </c>
      <c r="J278" t="str">
        <f t="shared" si="64"/>
        <v/>
      </c>
      <c r="K278">
        <f t="shared" si="66"/>
        <v>0</v>
      </c>
      <c r="L278">
        <f t="shared" si="67"/>
        <v>0</v>
      </c>
      <c r="M278">
        <f t="shared" si="68"/>
        <v>0</v>
      </c>
      <c r="N278">
        <f t="shared" si="69"/>
        <v>0</v>
      </c>
      <c r="O278">
        <f t="shared" si="70"/>
        <v>0</v>
      </c>
      <c r="P278">
        <f t="shared" si="71"/>
        <v>0</v>
      </c>
      <c r="Q278">
        <f t="shared" si="65"/>
        <v>0</v>
      </c>
      <c r="R278">
        <f t="shared" si="72"/>
        <v>0</v>
      </c>
      <c r="S278">
        <f>IF(ABS(R278)&gt;0,R278*(B278-A278),0)</f>
        <v>0</v>
      </c>
      <c r="T278">
        <f>SUM($S$3:S278)</f>
        <v>95.612177049999758</v>
      </c>
      <c r="U278">
        <f>IF(J278="close",T278,0)</f>
        <v>0</v>
      </c>
      <c r="V278">
        <f t="shared" si="73"/>
        <v>95.612177049999758</v>
      </c>
      <c r="W278" s="3">
        <f t="shared" si="76"/>
        <v>0</v>
      </c>
      <c r="X278">
        <f t="shared" si="74"/>
        <v>0</v>
      </c>
    </row>
    <row r="279" spans="1:24">
      <c r="A279">
        <v>105.5305303</v>
      </c>
      <c r="B279">
        <v>95.769254759999995</v>
      </c>
      <c r="C279">
        <f t="shared" si="77"/>
        <v>0.90750282868615506</v>
      </c>
      <c r="D279">
        <f t="shared" si="62"/>
        <v>0.92303566928459269</v>
      </c>
      <c r="E279">
        <f t="shared" si="59"/>
        <v>0.96430197862414979</v>
      </c>
      <c r="F279">
        <f t="shared" si="60"/>
        <v>4.7138076140948171E-2</v>
      </c>
      <c r="G279">
        <f t="shared" si="61"/>
        <v>-0.32951791566530375</v>
      </c>
      <c r="H279" t="str">
        <f t="shared" si="63"/>
        <v/>
      </c>
      <c r="I279" t="str">
        <f t="shared" si="75"/>
        <v/>
      </c>
      <c r="J279" t="str">
        <f t="shared" si="64"/>
        <v/>
      </c>
      <c r="K279">
        <f t="shared" si="66"/>
        <v>0</v>
      </c>
      <c r="L279">
        <f t="shared" si="67"/>
        <v>0</v>
      </c>
      <c r="M279">
        <f t="shared" si="68"/>
        <v>0</v>
      </c>
      <c r="N279">
        <f t="shared" si="69"/>
        <v>0</v>
      </c>
      <c r="O279">
        <f t="shared" si="70"/>
        <v>0</v>
      </c>
      <c r="P279">
        <f t="shared" si="71"/>
        <v>0</v>
      </c>
      <c r="Q279">
        <f t="shared" si="65"/>
        <v>0</v>
      </c>
      <c r="R279">
        <f t="shared" si="72"/>
        <v>0</v>
      </c>
      <c r="S279">
        <f>IF(ABS(R279)&gt;0,R279*(B279-A279),0)</f>
        <v>0</v>
      </c>
      <c r="T279">
        <f>SUM($S$3:S279)</f>
        <v>95.612177049999758</v>
      </c>
      <c r="U279">
        <f>IF(J279="close",T279,0)</f>
        <v>0</v>
      </c>
      <c r="V279">
        <f t="shared" si="73"/>
        <v>95.612177049999758</v>
      </c>
      <c r="W279" s="3">
        <f t="shared" si="76"/>
        <v>0</v>
      </c>
      <c r="X279">
        <f t="shared" si="74"/>
        <v>0</v>
      </c>
    </row>
    <row r="280" spans="1:24">
      <c r="A280">
        <v>104.8265442</v>
      </c>
      <c r="B280">
        <v>94.614155150000002</v>
      </c>
      <c r="C280">
        <f t="shared" si="77"/>
        <v>0.90257821501283453</v>
      </c>
      <c r="D280">
        <f t="shared" si="62"/>
        <v>0.91988836862739909</v>
      </c>
      <c r="E280">
        <f t="shared" si="59"/>
        <v>0.95814267382428409</v>
      </c>
      <c r="F280">
        <f t="shared" si="60"/>
        <v>4.2505033507103759E-2</v>
      </c>
      <c r="G280">
        <f t="shared" si="61"/>
        <v>-0.40724949932509896</v>
      </c>
      <c r="H280" t="str">
        <f t="shared" si="63"/>
        <v/>
      </c>
      <c r="I280" t="str">
        <f t="shared" si="75"/>
        <v/>
      </c>
      <c r="J280" t="str">
        <f t="shared" si="64"/>
        <v/>
      </c>
      <c r="K280">
        <f t="shared" si="66"/>
        <v>0</v>
      </c>
      <c r="L280">
        <f t="shared" si="67"/>
        <v>0</v>
      </c>
      <c r="M280">
        <f t="shared" si="68"/>
        <v>0</v>
      </c>
      <c r="N280">
        <f t="shared" si="69"/>
        <v>0</v>
      </c>
      <c r="O280">
        <f t="shared" si="70"/>
        <v>0</v>
      </c>
      <c r="P280">
        <f t="shared" si="71"/>
        <v>0</v>
      </c>
      <c r="Q280">
        <f t="shared" si="65"/>
        <v>0</v>
      </c>
      <c r="R280">
        <f t="shared" si="72"/>
        <v>0</v>
      </c>
      <c r="S280">
        <f>IF(ABS(R280)&gt;0,R280*(B280-A280),0)</f>
        <v>0</v>
      </c>
      <c r="T280">
        <f>SUM($S$3:S280)</f>
        <v>95.612177049999758</v>
      </c>
      <c r="U280">
        <f>IF(J280="close",T280,0)</f>
        <v>0</v>
      </c>
      <c r="V280">
        <f t="shared" si="73"/>
        <v>95.612177049999758</v>
      </c>
      <c r="W280" s="3">
        <f t="shared" si="76"/>
        <v>0</v>
      </c>
      <c r="X280">
        <f t="shared" si="74"/>
        <v>0</v>
      </c>
    </row>
    <row r="281" spans="1:24">
      <c r="A281">
        <v>105.1713378</v>
      </c>
      <c r="B281">
        <v>95.817826780000004</v>
      </c>
      <c r="C281">
        <f t="shared" si="77"/>
        <v>0.91106406730522738</v>
      </c>
      <c r="D281">
        <f t="shared" si="62"/>
        <v>0.91853078380860342</v>
      </c>
      <c r="E281">
        <f t="shared" si="59"/>
        <v>0.95207926728207404</v>
      </c>
      <c r="F281">
        <f t="shared" si="60"/>
        <v>3.7413683004648167E-2</v>
      </c>
      <c r="G281">
        <f t="shared" si="61"/>
        <v>-0.19957181180073622</v>
      </c>
      <c r="H281" t="str">
        <f t="shared" si="63"/>
        <v/>
      </c>
      <c r="I281" t="str">
        <f t="shared" si="75"/>
        <v/>
      </c>
      <c r="J281" t="str">
        <f t="shared" si="64"/>
        <v/>
      </c>
      <c r="K281">
        <f t="shared" si="66"/>
        <v>0</v>
      </c>
      <c r="L281">
        <f t="shared" si="67"/>
        <v>0</v>
      </c>
      <c r="M281">
        <f t="shared" si="68"/>
        <v>0</v>
      </c>
      <c r="N281">
        <f t="shared" si="69"/>
        <v>0</v>
      </c>
      <c r="O281">
        <f t="shared" si="70"/>
        <v>0</v>
      </c>
      <c r="P281">
        <f t="shared" si="71"/>
        <v>0</v>
      </c>
      <c r="Q281">
        <f t="shared" si="65"/>
        <v>0</v>
      </c>
      <c r="R281">
        <f t="shared" si="72"/>
        <v>0</v>
      </c>
      <c r="S281">
        <f>IF(ABS(R281)&gt;0,R281*(B281-A281),0)</f>
        <v>0</v>
      </c>
      <c r="T281">
        <f>SUM($S$3:S281)</f>
        <v>95.612177049999758</v>
      </c>
      <c r="U281">
        <f>IF(J281="close",T281,0)</f>
        <v>0</v>
      </c>
      <c r="V281">
        <f t="shared" si="73"/>
        <v>95.612177049999758</v>
      </c>
      <c r="W281" s="3">
        <f t="shared" si="76"/>
        <v>0</v>
      </c>
      <c r="X281">
        <f t="shared" si="74"/>
        <v>0</v>
      </c>
    </row>
    <row r="282" spans="1:24">
      <c r="A282">
        <v>104.48597030000001</v>
      </c>
      <c r="B282">
        <v>95.716859450000001</v>
      </c>
      <c r="C282">
        <f t="shared" si="77"/>
        <v>0.9160737960816927</v>
      </c>
      <c r="D282">
        <f t="shared" si="62"/>
        <v>0.91815278569677106</v>
      </c>
      <c r="E282">
        <f t="shared" si="59"/>
        <v>0.94743490985508461</v>
      </c>
      <c r="F282">
        <f t="shared" si="60"/>
        <v>3.3855177281198953E-2</v>
      </c>
      <c r="G282">
        <f t="shared" si="61"/>
        <v>-6.1408321622728392E-2</v>
      </c>
      <c r="H282" t="str">
        <f t="shared" si="63"/>
        <v/>
      </c>
      <c r="I282" t="str">
        <f t="shared" si="75"/>
        <v/>
      </c>
      <c r="J282" t="str">
        <f t="shared" si="64"/>
        <v/>
      </c>
      <c r="K282">
        <f t="shared" si="66"/>
        <v>0</v>
      </c>
      <c r="L282">
        <f t="shared" si="67"/>
        <v>0</v>
      </c>
      <c r="M282">
        <f t="shared" si="68"/>
        <v>0</v>
      </c>
      <c r="N282">
        <f t="shared" si="69"/>
        <v>0</v>
      </c>
      <c r="O282">
        <f t="shared" si="70"/>
        <v>0</v>
      </c>
      <c r="P282">
        <f t="shared" si="71"/>
        <v>0</v>
      </c>
      <c r="Q282">
        <f t="shared" si="65"/>
        <v>0</v>
      </c>
      <c r="R282">
        <f t="shared" si="72"/>
        <v>0</v>
      </c>
      <c r="S282">
        <f>IF(ABS(R282)&gt;0,R282*(B282-A282),0)</f>
        <v>0</v>
      </c>
      <c r="T282">
        <f>SUM($S$3:S282)</f>
        <v>95.612177049999758</v>
      </c>
      <c r="U282">
        <f>IF(J282="close",T282,0)</f>
        <v>0</v>
      </c>
      <c r="V282">
        <f t="shared" si="73"/>
        <v>95.612177049999758</v>
      </c>
      <c r="W282" s="3">
        <f t="shared" si="76"/>
        <v>0</v>
      </c>
      <c r="X282">
        <f t="shared" si="74"/>
        <v>0</v>
      </c>
    </row>
    <row r="283" spans="1:24">
      <c r="A283">
        <v>101.88400300000001</v>
      </c>
      <c r="B283">
        <v>96.016522789999996</v>
      </c>
      <c r="C283">
        <f t="shared" si="77"/>
        <v>0.94241019161761819</v>
      </c>
      <c r="D283">
        <f t="shared" si="62"/>
        <v>0.92188469429997832</v>
      </c>
      <c r="E283">
        <f t="shared" si="59"/>
        <v>0.94379774765519364</v>
      </c>
      <c r="F283">
        <f t="shared" si="60"/>
        <v>3.1383193732190687E-2</v>
      </c>
      <c r="G283">
        <f t="shared" si="61"/>
        <v>0.65402831505278702</v>
      </c>
      <c r="H283" t="str">
        <f t="shared" si="63"/>
        <v/>
      </c>
      <c r="I283" t="str">
        <f t="shared" si="75"/>
        <v/>
      </c>
      <c r="J283" t="str">
        <f t="shared" si="64"/>
        <v/>
      </c>
      <c r="K283">
        <f t="shared" si="66"/>
        <v>0</v>
      </c>
      <c r="L283">
        <f t="shared" si="67"/>
        <v>0</v>
      </c>
      <c r="M283">
        <f t="shared" si="68"/>
        <v>0</v>
      </c>
      <c r="N283">
        <f t="shared" si="69"/>
        <v>0</v>
      </c>
      <c r="O283">
        <f t="shared" si="70"/>
        <v>0</v>
      </c>
      <c r="P283">
        <f t="shared" si="71"/>
        <v>0</v>
      </c>
      <c r="Q283">
        <f t="shared" si="65"/>
        <v>0</v>
      </c>
      <c r="R283">
        <f t="shared" si="72"/>
        <v>0</v>
      </c>
      <c r="S283">
        <f>IF(ABS(R283)&gt;0,R283*(B283-A283),0)</f>
        <v>0</v>
      </c>
      <c r="T283">
        <f>SUM($S$3:S283)</f>
        <v>95.612177049999758</v>
      </c>
      <c r="U283">
        <f>IF(J283="close",T283,0)</f>
        <v>0</v>
      </c>
      <c r="V283">
        <f t="shared" si="73"/>
        <v>95.612177049999758</v>
      </c>
      <c r="W283" s="3">
        <f t="shared" si="76"/>
        <v>0</v>
      </c>
      <c r="X283">
        <f t="shared" si="74"/>
        <v>0</v>
      </c>
    </row>
    <row r="284" spans="1:24">
      <c r="A284">
        <v>100.49253640000001</v>
      </c>
      <c r="B284">
        <v>96.432377389999999</v>
      </c>
      <c r="C284">
        <f t="shared" si="77"/>
        <v>0.9595974073752207</v>
      </c>
      <c r="D284">
        <f t="shared" si="62"/>
        <v>0.9276866501577079</v>
      </c>
      <c r="E284">
        <f t="shared" si="59"/>
        <v>0.94212740898661729</v>
      </c>
      <c r="F284">
        <f t="shared" si="60"/>
        <v>3.0096582853477091E-2</v>
      </c>
      <c r="G284">
        <f t="shared" si="61"/>
        <v>1.0602784167514256</v>
      </c>
      <c r="H284" t="str">
        <f t="shared" si="63"/>
        <v/>
      </c>
      <c r="I284" t="str">
        <f t="shared" si="75"/>
        <v/>
      </c>
      <c r="J284" t="str">
        <f t="shared" si="64"/>
        <v/>
      </c>
      <c r="K284">
        <f t="shared" si="66"/>
        <v>0</v>
      </c>
      <c r="L284">
        <f t="shared" si="67"/>
        <v>0</v>
      </c>
      <c r="M284">
        <f t="shared" si="68"/>
        <v>0</v>
      </c>
      <c r="N284">
        <f t="shared" si="69"/>
        <v>0</v>
      </c>
      <c r="O284">
        <f t="shared" si="70"/>
        <v>0</v>
      </c>
      <c r="P284">
        <f t="shared" si="71"/>
        <v>0</v>
      </c>
      <c r="Q284">
        <f t="shared" si="65"/>
        <v>0</v>
      </c>
      <c r="R284">
        <f t="shared" si="72"/>
        <v>0</v>
      </c>
      <c r="S284">
        <f>IF(ABS(R284)&gt;0,R284*(B284-A284),0)</f>
        <v>0</v>
      </c>
      <c r="T284">
        <f>SUM($S$3:S284)</f>
        <v>95.612177049999758</v>
      </c>
      <c r="U284">
        <f>IF(J284="close",T284,0)</f>
        <v>0</v>
      </c>
      <c r="V284">
        <f t="shared" si="73"/>
        <v>95.612177049999758</v>
      </c>
      <c r="W284" s="3">
        <f t="shared" si="76"/>
        <v>0</v>
      </c>
      <c r="X284">
        <f t="shared" si="74"/>
        <v>0</v>
      </c>
    </row>
    <row r="285" spans="1:24">
      <c r="A285">
        <v>100.05156820000001</v>
      </c>
      <c r="B285">
        <v>94.57597663</v>
      </c>
      <c r="C285">
        <f t="shared" si="77"/>
        <v>0.94527230638649795</v>
      </c>
      <c r="D285">
        <f t="shared" si="62"/>
        <v>0.93039213573136792</v>
      </c>
      <c r="E285">
        <f t="shared" si="59"/>
        <v>0.94179358801707913</v>
      </c>
      <c r="F285">
        <f t="shared" si="60"/>
        <v>2.9838854855573509E-2</v>
      </c>
      <c r="G285">
        <f t="shared" si="61"/>
        <v>0.49868437402015814</v>
      </c>
      <c r="H285" t="str">
        <f t="shared" si="63"/>
        <v/>
      </c>
      <c r="I285" t="str">
        <f t="shared" si="75"/>
        <v/>
      </c>
      <c r="J285" t="str">
        <f t="shared" si="64"/>
        <v/>
      </c>
      <c r="K285">
        <f t="shared" si="66"/>
        <v>0</v>
      </c>
      <c r="L285">
        <f t="shared" si="67"/>
        <v>0</v>
      </c>
      <c r="M285">
        <f t="shared" si="68"/>
        <v>0</v>
      </c>
      <c r="N285">
        <f t="shared" si="69"/>
        <v>0</v>
      </c>
      <c r="O285">
        <f t="shared" si="70"/>
        <v>0</v>
      </c>
      <c r="P285">
        <f t="shared" si="71"/>
        <v>0</v>
      </c>
      <c r="Q285">
        <f t="shared" si="65"/>
        <v>0</v>
      </c>
      <c r="R285">
        <f t="shared" si="72"/>
        <v>0</v>
      </c>
      <c r="S285">
        <f>IF(ABS(R285)&gt;0,R285*(B285-A285),0)</f>
        <v>0</v>
      </c>
      <c r="T285">
        <f>SUM($S$3:S285)</f>
        <v>95.612177049999758</v>
      </c>
      <c r="U285">
        <f>IF(J285="close",T285,0)</f>
        <v>0</v>
      </c>
      <c r="V285">
        <f t="shared" si="73"/>
        <v>95.612177049999758</v>
      </c>
      <c r="W285" s="3">
        <f t="shared" si="76"/>
        <v>0</v>
      </c>
      <c r="X285">
        <f t="shared" si="74"/>
        <v>0</v>
      </c>
    </row>
    <row r="286" spans="1:24">
      <c r="A286">
        <v>99.728635159999996</v>
      </c>
      <c r="B286">
        <v>93.897948940000006</v>
      </c>
      <c r="C286">
        <f t="shared" si="77"/>
        <v>0.94153448294318365</v>
      </c>
      <c r="D286">
        <f t="shared" si="62"/>
        <v>0.93210634299472417</v>
      </c>
      <c r="E286">
        <f t="shared" si="59"/>
        <v>0.94058272668572029</v>
      </c>
      <c r="F286">
        <f t="shared" si="60"/>
        <v>2.8940051633823412E-2</v>
      </c>
      <c r="G286">
        <f t="shared" si="61"/>
        <v>0.32578172519362164</v>
      </c>
      <c r="H286" t="str">
        <f t="shared" si="63"/>
        <v/>
      </c>
      <c r="I286" t="str">
        <f t="shared" si="75"/>
        <v/>
      </c>
      <c r="J286" t="str">
        <f t="shared" si="64"/>
        <v/>
      </c>
      <c r="K286">
        <f t="shared" si="66"/>
        <v>0</v>
      </c>
      <c r="L286">
        <f t="shared" si="67"/>
        <v>0</v>
      </c>
      <c r="M286">
        <f t="shared" si="68"/>
        <v>0</v>
      </c>
      <c r="N286">
        <f t="shared" si="69"/>
        <v>0</v>
      </c>
      <c r="O286">
        <f t="shared" si="70"/>
        <v>0</v>
      </c>
      <c r="P286">
        <f t="shared" si="71"/>
        <v>0</v>
      </c>
      <c r="Q286">
        <f t="shared" si="65"/>
        <v>0</v>
      </c>
      <c r="R286">
        <f t="shared" si="72"/>
        <v>0</v>
      </c>
      <c r="S286">
        <f>IF(ABS(R286)&gt;0,R286*(B286-A286),0)</f>
        <v>0</v>
      </c>
      <c r="T286">
        <f>SUM($S$3:S286)</f>
        <v>95.612177049999758</v>
      </c>
      <c r="U286">
        <f>IF(J286="close",T286,0)</f>
        <v>0</v>
      </c>
      <c r="V286">
        <f t="shared" si="73"/>
        <v>95.612177049999758</v>
      </c>
      <c r="W286" s="3">
        <f t="shared" si="76"/>
        <v>0</v>
      </c>
      <c r="X286">
        <f t="shared" si="74"/>
        <v>0</v>
      </c>
    </row>
    <row r="287" spans="1:24">
      <c r="A287">
        <v>98.190978180000002</v>
      </c>
      <c r="B287">
        <v>92.813689569999994</v>
      </c>
      <c r="C287">
        <f t="shared" si="77"/>
        <v>0.94523642895029969</v>
      </c>
      <c r="D287">
        <f t="shared" si="62"/>
        <v>0.93412635621865892</v>
      </c>
      <c r="E287">
        <f t="shared" si="59"/>
        <v>0.93874969101659311</v>
      </c>
      <c r="F287">
        <f t="shared" si="60"/>
        <v>2.7071362527325515E-2</v>
      </c>
      <c r="G287">
        <f t="shared" si="61"/>
        <v>0.41039946624136103</v>
      </c>
      <c r="H287" t="str">
        <f t="shared" si="63"/>
        <v/>
      </c>
      <c r="I287" t="str">
        <f t="shared" si="75"/>
        <v/>
      </c>
      <c r="J287" t="str">
        <f t="shared" si="64"/>
        <v/>
      </c>
      <c r="K287">
        <f t="shared" si="66"/>
        <v>0</v>
      </c>
      <c r="L287">
        <f t="shared" si="67"/>
        <v>0</v>
      </c>
      <c r="M287">
        <f t="shared" si="68"/>
        <v>0</v>
      </c>
      <c r="N287">
        <f t="shared" si="69"/>
        <v>0</v>
      </c>
      <c r="O287">
        <f t="shared" si="70"/>
        <v>0</v>
      </c>
      <c r="P287">
        <f t="shared" si="71"/>
        <v>0</v>
      </c>
      <c r="Q287">
        <f t="shared" si="65"/>
        <v>0</v>
      </c>
      <c r="R287">
        <f t="shared" si="72"/>
        <v>0</v>
      </c>
      <c r="S287">
        <f>IF(ABS(R287)&gt;0,R287*(B287-A287),0)</f>
        <v>0</v>
      </c>
      <c r="T287">
        <f>SUM($S$3:S287)</f>
        <v>95.612177049999758</v>
      </c>
      <c r="U287">
        <f>IF(J287="close",T287,0)</f>
        <v>0</v>
      </c>
      <c r="V287">
        <f t="shared" si="73"/>
        <v>95.612177049999758</v>
      </c>
      <c r="W287" s="3">
        <f t="shared" si="76"/>
        <v>0</v>
      </c>
      <c r="X287">
        <f t="shared" si="74"/>
        <v>0</v>
      </c>
    </row>
    <row r="288" spans="1:24">
      <c r="A288">
        <v>99.516109670000006</v>
      </c>
      <c r="B288">
        <v>92.374104650000007</v>
      </c>
      <c r="C288">
        <f t="shared" si="77"/>
        <v>0.928232674652544</v>
      </c>
      <c r="D288">
        <f t="shared" si="62"/>
        <v>0.93321963597771818</v>
      </c>
      <c r="E288">
        <f t="shared" ref="E288:E351" si="78">AVERAGE(C260:C287)</f>
        <v>0.9372875408444733</v>
      </c>
      <c r="F288">
        <f t="shared" ref="F288:F351" si="79">STDEV(C260:C287)</f>
        <v>2.5473360237208243E-2</v>
      </c>
      <c r="G288">
        <f t="shared" ref="G288:G351" si="80">(C288-D288)/F288</f>
        <v>-0.19577163274634882</v>
      </c>
      <c r="H288" t="str">
        <f t="shared" si="63"/>
        <v/>
      </c>
      <c r="I288" t="str">
        <f t="shared" si="75"/>
        <v/>
      </c>
      <c r="J288" t="str">
        <f t="shared" si="64"/>
        <v/>
      </c>
      <c r="K288">
        <f t="shared" si="66"/>
        <v>0</v>
      </c>
      <c r="L288">
        <f t="shared" si="67"/>
        <v>0</v>
      </c>
      <c r="M288">
        <f t="shared" si="68"/>
        <v>0</v>
      </c>
      <c r="N288">
        <f t="shared" si="69"/>
        <v>0</v>
      </c>
      <c r="O288">
        <f t="shared" si="70"/>
        <v>0</v>
      </c>
      <c r="P288">
        <f t="shared" si="71"/>
        <v>0</v>
      </c>
      <c r="Q288">
        <f t="shared" si="65"/>
        <v>0</v>
      </c>
      <c r="R288">
        <f t="shared" si="72"/>
        <v>0</v>
      </c>
      <c r="S288">
        <f>IF(ABS(R288)&gt;0,R288*(B288-A288),0)</f>
        <v>0</v>
      </c>
      <c r="T288">
        <f>SUM($S$3:S288)</f>
        <v>95.612177049999758</v>
      </c>
      <c r="U288">
        <f>IF(J288="close",T288,0)</f>
        <v>0</v>
      </c>
      <c r="V288">
        <f t="shared" si="73"/>
        <v>95.612177049999758</v>
      </c>
      <c r="W288" s="3">
        <f t="shared" si="76"/>
        <v>0</v>
      </c>
      <c r="X288">
        <f t="shared" si="74"/>
        <v>0</v>
      </c>
    </row>
    <row r="289" spans="1:24">
      <c r="A289">
        <v>98.156904350000005</v>
      </c>
      <c r="B289">
        <v>90.821931070000005</v>
      </c>
      <c r="C289">
        <f t="shared" si="77"/>
        <v>0.92527297668388619</v>
      </c>
      <c r="D289">
        <f t="shared" ref="D289:D352" si="81">((C289-D288)*2/13)+D288</f>
        <v>0.93199707300943635</v>
      </c>
      <c r="E289">
        <f t="shared" si="78"/>
        <v>0.93492201603370717</v>
      </c>
      <c r="F289">
        <f t="shared" si="79"/>
        <v>2.2913576929199916E-2</v>
      </c>
      <c r="G289">
        <f t="shared" si="80"/>
        <v>-0.29345467738741843</v>
      </c>
      <c r="H289" t="str">
        <f t="shared" ref="H289:H352" si="82">IF(G289&gt;2,"sellY",IF(G289&lt;-2,"buyY",""))</f>
        <v/>
      </c>
      <c r="I289" t="str">
        <f t="shared" si="75"/>
        <v/>
      </c>
      <c r="J289" t="str">
        <f t="shared" ref="J289:J352" si="83">IF(AND(OR(H288="sellY",J288="sellhold"),G289&gt;0.6),"sellhold",IF(AND(OR(H288="sellY",J288="sellhold"),G289&lt;0.6),"close",IF(AND(OR(H288="buyY",J288="buyhold"),G289&lt;-0.6),"buyhold",IF(AND(OR(H288="buyY",J288="buyhold"),G289&gt;-0.6),"close",""))))</f>
        <v/>
      </c>
      <c r="K289">
        <f t="shared" si="66"/>
        <v>0</v>
      </c>
      <c r="L289">
        <f t="shared" si="67"/>
        <v>0</v>
      </c>
      <c r="M289">
        <f t="shared" si="68"/>
        <v>0</v>
      </c>
      <c r="N289">
        <f t="shared" si="69"/>
        <v>0</v>
      </c>
      <c r="O289">
        <f t="shared" si="70"/>
        <v>0</v>
      </c>
      <c r="P289">
        <f t="shared" si="71"/>
        <v>0</v>
      </c>
      <c r="Q289">
        <f t="shared" ref="Q289:Q352" si="84">ABS(K289)+ABS(N289)</f>
        <v>0</v>
      </c>
      <c r="R289">
        <f t="shared" si="72"/>
        <v>0</v>
      </c>
      <c r="S289">
        <f>IF(ABS(R289)&gt;0,R289*(B289-A289),0)</f>
        <v>0</v>
      </c>
      <c r="T289">
        <f>SUM($S$3:S289)</f>
        <v>95.612177049999758</v>
      </c>
      <c r="U289">
        <f>IF(J289="close",T289,0)</f>
        <v>0</v>
      </c>
      <c r="V289">
        <f t="shared" si="73"/>
        <v>95.612177049999758</v>
      </c>
      <c r="W289" s="3">
        <f t="shared" si="76"/>
        <v>0</v>
      </c>
      <c r="X289">
        <f t="shared" si="74"/>
        <v>0</v>
      </c>
    </row>
    <row r="290" spans="1:24">
      <c r="A290">
        <v>97.520703449999999</v>
      </c>
      <c r="B290">
        <v>89.465242750000002</v>
      </c>
      <c r="C290">
        <f t="shared" si="77"/>
        <v>0.91739743034021359</v>
      </c>
      <c r="D290">
        <f t="shared" si="81"/>
        <v>0.92975097413724828</v>
      </c>
      <c r="E290">
        <f t="shared" si="78"/>
        <v>0.93381587288802093</v>
      </c>
      <c r="F290">
        <f t="shared" si="79"/>
        <v>2.2591410772053407E-2</v>
      </c>
      <c r="G290">
        <f t="shared" si="80"/>
        <v>-0.54682480530682809</v>
      </c>
      <c r="H290" t="str">
        <f t="shared" si="82"/>
        <v/>
      </c>
      <c r="I290" t="str">
        <f t="shared" si="75"/>
        <v/>
      </c>
      <c r="J290" t="str">
        <f t="shared" si="83"/>
        <v/>
      </c>
      <c r="K290">
        <f t="shared" ref="K290:K353" si="85">IF(H290="sellY",MAX(10+L290,K289),IF(H290="buyY",MIN(-10+L290,K289),IF(J290="sellhold",K289+L290,IF(J290="buyhold",K289+L290,0))))</f>
        <v>0</v>
      </c>
      <c r="L290">
        <f t="shared" ref="L290:L353" si="86">IF(AND(G290&gt;3,K289&lt;15),10,IF(AND(G290&gt;2.5,K289&lt;15),5,IF(AND(G290&lt;-3,K289&gt;-15),-10,IF(AND(G290&lt;-2.5,K289&gt;-15),-5,0))))</f>
        <v>0</v>
      </c>
      <c r="M290">
        <f t="shared" ref="M290:M353" si="87">K290-K289</f>
        <v>0</v>
      </c>
      <c r="N290">
        <f t="shared" ref="N290:N353" si="88">IF(H290="sellY",MIN(-10+O290,N289),IF(H290="buyY",MAX(10+O290,N289),IF(J290="sellhold",N289+O290,IF(J290="buyhold",N289+O290,0))))</f>
        <v>0</v>
      </c>
      <c r="O290">
        <f t="shared" ref="O290:O353" si="89">IF(AND(G290&gt;3,K289&lt;15),-10,IF(AND(G290&gt;2.5,K289&lt;15),-5,IF(AND(G290&lt;-3,K289&gt;-15),10,IF(AND(G290&lt;-2.5,K289&gt;-15),5,0))))</f>
        <v>0</v>
      </c>
      <c r="P290">
        <f t="shared" ref="P290:P353" si="90">N290-N289</f>
        <v>0</v>
      </c>
      <c r="Q290">
        <f t="shared" si="84"/>
        <v>0</v>
      </c>
      <c r="R290">
        <f t="shared" ref="R290:R353" si="91">K290-K289</f>
        <v>0</v>
      </c>
      <c r="S290">
        <f>IF(ABS(R290)&gt;0,R290*(B290-A290),0)</f>
        <v>0</v>
      </c>
      <c r="T290">
        <f>SUM($S$3:S290)</f>
        <v>95.612177049999758</v>
      </c>
      <c r="U290">
        <f>IF(J290="close",T290,0)</f>
        <v>0</v>
      </c>
      <c r="V290">
        <f t="shared" si="73"/>
        <v>95.612177049999758</v>
      </c>
      <c r="W290" s="3">
        <f t="shared" si="76"/>
        <v>0</v>
      </c>
      <c r="X290">
        <f t="shared" si="74"/>
        <v>0</v>
      </c>
    </row>
    <row r="291" spans="1:24">
      <c r="A291">
        <v>98.384991569999997</v>
      </c>
      <c r="B291">
        <v>90.431970149999998</v>
      </c>
      <c r="C291">
        <f t="shared" si="77"/>
        <v>0.91916428214214463</v>
      </c>
      <c r="D291">
        <f t="shared" si="81"/>
        <v>0.92812225229184775</v>
      </c>
      <c r="E291">
        <f t="shared" si="78"/>
        <v>0.93303217808883243</v>
      </c>
      <c r="F291">
        <f t="shared" si="79"/>
        <v>2.2772532371943429E-2</v>
      </c>
      <c r="G291">
        <f t="shared" si="80"/>
        <v>-0.39336732531071772</v>
      </c>
      <c r="H291" t="str">
        <f t="shared" si="82"/>
        <v/>
      </c>
      <c r="I291" t="str">
        <f t="shared" si="75"/>
        <v/>
      </c>
      <c r="J291" t="str">
        <f t="shared" si="83"/>
        <v/>
      </c>
      <c r="K291">
        <f t="shared" si="85"/>
        <v>0</v>
      </c>
      <c r="L291">
        <f t="shared" si="86"/>
        <v>0</v>
      </c>
      <c r="M291">
        <f t="shared" si="87"/>
        <v>0</v>
      </c>
      <c r="N291">
        <f t="shared" si="88"/>
        <v>0</v>
      </c>
      <c r="O291">
        <f t="shared" si="89"/>
        <v>0</v>
      </c>
      <c r="P291">
        <f t="shared" si="90"/>
        <v>0</v>
      </c>
      <c r="Q291">
        <f t="shared" si="84"/>
        <v>0</v>
      </c>
      <c r="R291">
        <f t="shared" si="91"/>
        <v>0</v>
      </c>
      <c r="S291">
        <f>IF(ABS(R291)&gt;0,R291*(B291-A291),0)</f>
        <v>0</v>
      </c>
      <c r="T291">
        <f>SUM($S$3:S291)</f>
        <v>95.612177049999758</v>
      </c>
      <c r="U291">
        <f>IF(J291="close",T291,0)</f>
        <v>0</v>
      </c>
      <c r="V291">
        <f t="shared" ref="V291:V354" si="92">T291+K291*A291+N291*B291</f>
        <v>95.612177049999758</v>
      </c>
      <c r="W291" s="3">
        <f t="shared" si="76"/>
        <v>0</v>
      </c>
      <c r="X291">
        <f t="shared" ref="X291:X354" si="93">ABS(Q291-Q290)</f>
        <v>0</v>
      </c>
    </row>
    <row r="292" spans="1:24">
      <c r="A292">
        <v>99.213022769999995</v>
      </c>
      <c r="B292">
        <v>89.334365820000002</v>
      </c>
      <c r="C292">
        <f t="shared" si="77"/>
        <v>0.90042983598129922</v>
      </c>
      <c r="D292">
        <f t="shared" si="81"/>
        <v>0.92386188055176333</v>
      </c>
      <c r="E292">
        <f t="shared" si="78"/>
        <v>0.93205634723423869</v>
      </c>
      <c r="F292">
        <f t="shared" si="79"/>
        <v>2.2760012817733589E-2</v>
      </c>
      <c r="G292">
        <f t="shared" si="80"/>
        <v>-1.0295268617866022</v>
      </c>
      <c r="H292" t="str">
        <f t="shared" si="82"/>
        <v/>
      </c>
      <c r="I292" t="str">
        <f t="shared" si="75"/>
        <v/>
      </c>
      <c r="J292" t="str">
        <f t="shared" si="83"/>
        <v/>
      </c>
      <c r="K292">
        <f t="shared" si="85"/>
        <v>0</v>
      </c>
      <c r="L292">
        <f t="shared" si="86"/>
        <v>0</v>
      </c>
      <c r="M292">
        <f t="shared" si="87"/>
        <v>0</v>
      </c>
      <c r="N292">
        <f t="shared" si="88"/>
        <v>0</v>
      </c>
      <c r="O292">
        <f t="shared" si="89"/>
        <v>0</v>
      </c>
      <c r="P292">
        <f t="shared" si="90"/>
        <v>0</v>
      </c>
      <c r="Q292">
        <f t="shared" si="84"/>
        <v>0</v>
      </c>
      <c r="R292">
        <f t="shared" si="91"/>
        <v>0</v>
      </c>
      <c r="S292">
        <f>IF(ABS(R292)&gt;0,R292*(B292-A292),0)</f>
        <v>0</v>
      </c>
      <c r="T292">
        <f>SUM($S$3:S292)</f>
        <v>95.612177049999758</v>
      </c>
      <c r="U292">
        <f>IF(J292="close",T292,0)</f>
        <v>0</v>
      </c>
      <c r="V292">
        <f t="shared" si="92"/>
        <v>95.612177049999758</v>
      </c>
      <c r="W292" s="3">
        <f t="shared" si="76"/>
        <v>0</v>
      </c>
      <c r="X292">
        <f t="shared" si="93"/>
        <v>0</v>
      </c>
    </row>
    <row r="293" spans="1:24">
      <c r="A293">
        <v>98.61505477</v>
      </c>
      <c r="B293">
        <v>92.557986760000006</v>
      </c>
      <c r="C293">
        <f t="shared" si="77"/>
        <v>0.93857866809355939</v>
      </c>
      <c r="D293">
        <f t="shared" si="81"/>
        <v>0.92612600171203963</v>
      </c>
      <c r="E293">
        <f t="shared" si="78"/>
        <v>0.93029852989193351</v>
      </c>
      <c r="F293">
        <f t="shared" si="79"/>
        <v>2.3246439569893654E-2</v>
      </c>
      <c r="G293">
        <f t="shared" si="80"/>
        <v>0.53568058644331695</v>
      </c>
      <c r="H293" t="str">
        <f t="shared" si="82"/>
        <v/>
      </c>
      <c r="I293" t="str">
        <f t="shared" si="75"/>
        <v/>
      </c>
      <c r="J293" t="str">
        <f t="shared" si="83"/>
        <v/>
      </c>
      <c r="K293">
        <f t="shared" si="85"/>
        <v>0</v>
      </c>
      <c r="L293">
        <f t="shared" si="86"/>
        <v>0</v>
      </c>
      <c r="M293">
        <f t="shared" si="87"/>
        <v>0</v>
      </c>
      <c r="N293">
        <f t="shared" si="88"/>
        <v>0</v>
      </c>
      <c r="O293">
        <f t="shared" si="89"/>
        <v>0</v>
      </c>
      <c r="P293">
        <f t="shared" si="90"/>
        <v>0</v>
      </c>
      <c r="Q293">
        <f t="shared" si="84"/>
        <v>0</v>
      </c>
      <c r="R293">
        <f t="shared" si="91"/>
        <v>0</v>
      </c>
      <c r="S293">
        <f>IF(ABS(R293)&gt;0,R293*(B293-A293),0)</f>
        <v>0</v>
      </c>
      <c r="T293">
        <f>SUM($S$3:S293)</f>
        <v>95.612177049999758</v>
      </c>
      <c r="U293">
        <f>IF(J293="close",T293,0)</f>
        <v>0</v>
      </c>
      <c r="V293">
        <f t="shared" si="92"/>
        <v>95.612177049999758</v>
      </c>
      <c r="W293" s="3">
        <f t="shared" si="76"/>
        <v>0</v>
      </c>
      <c r="X293">
        <f t="shared" si="93"/>
        <v>0</v>
      </c>
    </row>
    <row r="294" spans="1:24">
      <c r="A294">
        <v>100.8665008</v>
      </c>
      <c r="B294">
        <v>93.796634440000005</v>
      </c>
      <c r="C294">
        <f t="shared" si="77"/>
        <v>0.92990867826357682</v>
      </c>
      <c r="D294">
        <f t="shared" si="81"/>
        <v>0.92670795195073763</v>
      </c>
      <c r="E294">
        <f t="shared" si="78"/>
        <v>0.92994134148589747</v>
      </c>
      <c r="F294">
        <f t="shared" si="79"/>
        <v>2.3030974303670841E-2</v>
      </c>
      <c r="G294">
        <f t="shared" si="80"/>
        <v>0.13897485493390663</v>
      </c>
      <c r="H294" t="str">
        <f t="shared" si="82"/>
        <v/>
      </c>
      <c r="I294" t="str">
        <f t="shared" si="75"/>
        <v/>
      </c>
      <c r="J294" t="str">
        <f t="shared" si="83"/>
        <v/>
      </c>
      <c r="K294">
        <f t="shared" si="85"/>
        <v>0</v>
      </c>
      <c r="L294">
        <f t="shared" si="86"/>
        <v>0</v>
      </c>
      <c r="M294">
        <f t="shared" si="87"/>
        <v>0</v>
      </c>
      <c r="N294">
        <f t="shared" si="88"/>
        <v>0</v>
      </c>
      <c r="O294">
        <f t="shared" si="89"/>
        <v>0</v>
      </c>
      <c r="P294">
        <f t="shared" si="90"/>
        <v>0</v>
      </c>
      <c r="Q294">
        <f t="shared" si="84"/>
        <v>0</v>
      </c>
      <c r="R294">
        <f t="shared" si="91"/>
        <v>0</v>
      </c>
      <c r="S294">
        <f>IF(ABS(R294)&gt;0,R294*(B294-A294),0)</f>
        <v>0</v>
      </c>
      <c r="T294">
        <f>SUM($S$3:S294)</f>
        <v>95.612177049999758</v>
      </c>
      <c r="U294">
        <f>IF(J294="close",T294,0)</f>
        <v>0</v>
      </c>
      <c r="V294">
        <f t="shared" si="92"/>
        <v>95.612177049999758</v>
      </c>
      <c r="W294" s="3">
        <f t="shared" si="76"/>
        <v>0</v>
      </c>
      <c r="X294">
        <f t="shared" si="93"/>
        <v>0</v>
      </c>
    </row>
    <row r="295" spans="1:24">
      <c r="A295">
        <v>99.378235649999993</v>
      </c>
      <c r="B295">
        <v>92.896701039999996</v>
      </c>
      <c r="C295">
        <f t="shared" si="77"/>
        <v>0.9347791338052398</v>
      </c>
      <c r="D295">
        <f t="shared" si="81"/>
        <v>0.92794967223604563</v>
      </c>
      <c r="E295">
        <f t="shared" si="78"/>
        <v>0.92902164310182189</v>
      </c>
      <c r="F295">
        <f t="shared" si="79"/>
        <v>2.247331916932244E-2</v>
      </c>
      <c r="G295">
        <f t="shared" si="80"/>
        <v>0.30389198487942259</v>
      </c>
      <c r="H295" t="str">
        <f t="shared" si="82"/>
        <v/>
      </c>
      <c r="I295" t="str">
        <f t="shared" si="75"/>
        <v/>
      </c>
      <c r="J295" t="str">
        <f t="shared" si="83"/>
        <v/>
      </c>
      <c r="K295">
        <f t="shared" si="85"/>
        <v>0</v>
      </c>
      <c r="L295">
        <f t="shared" si="86"/>
        <v>0</v>
      </c>
      <c r="M295">
        <f t="shared" si="87"/>
        <v>0</v>
      </c>
      <c r="N295">
        <f t="shared" si="88"/>
        <v>0</v>
      </c>
      <c r="O295">
        <f t="shared" si="89"/>
        <v>0</v>
      </c>
      <c r="P295">
        <f t="shared" si="90"/>
        <v>0</v>
      </c>
      <c r="Q295">
        <f t="shared" si="84"/>
        <v>0</v>
      </c>
      <c r="R295">
        <f t="shared" si="91"/>
        <v>0</v>
      </c>
      <c r="S295">
        <f>IF(ABS(R295)&gt;0,R295*(B295-A295),0)</f>
        <v>0</v>
      </c>
      <c r="T295">
        <f>SUM($S$3:S295)</f>
        <v>95.612177049999758</v>
      </c>
      <c r="U295">
        <f>IF(J295="close",T295,0)</f>
        <v>0</v>
      </c>
      <c r="V295">
        <f t="shared" si="92"/>
        <v>95.612177049999758</v>
      </c>
      <c r="W295" s="3">
        <f t="shared" si="76"/>
        <v>0</v>
      </c>
      <c r="X295">
        <f t="shared" si="93"/>
        <v>0</v>
      </c>
    </row>
    <row r="296" spans="1:24">
      <c r="A296">
        <v>100.8793694</v>
      </c>
      <c r="B296">
        <v>93.223439880000001</v>
      </c>
      <c r="C296">
        <f t="shared" si="77"/>
        <v>0.92410807516407811</v>
      </c>
      <c r="D296">
        <f t="shared" si="81"/>
        <v>0.92735865730189682</v>
      </c>
      <c r="E296">
        <f t="shared" si="78"/>
        <v>0.92748911522813038</v>
      </c>
      <c r="F296">
        <f t="shared" si="79"/>
        <v>2.0398927100348019E-2</v>
      </c>
      <c r="G296">
        <f t="shared" si="80"/>
        <v>-0.15935064240526875</v>
      </c>
      <c r="H296" t="str">
        <f t="shared" si="82"/>
        <v/>
      </c>
      <c r="I296" t="str">
        <f t="shared" si="75"/>
        <v/>
      </c>
      <c r="J296" t="str">
        <f t="shared" si="83"/>
        <v/>
      </c>
      <c r="K296">
        <f t="shared" si="85"/>
        <v>0</v>
      </c>
      <c r="L296">
        <f t="shared" si="86"/>
        <v>0</v>
      </c>
      <c r="M296">
        <f t="shared" si="87"/>
        <v>0</v>
      </c>
      <c r="N296">
        <f t="shared" si="88"/>
        <v>0</v>
      </c>
      <c r="O296">
        <f t="shared" si="89"/>
        <v>0</v>
      </c>
      <c r="P296">
        <f t="shared" si="90"/>
        <v>0</v>
      </c>
      <c r="Q296">
        <f t="shared" si="84"/>
        <v>0</v>
      </c>
      <c r="R296">
        <f t="shared" si="91"/>
        <v>0</v>
      </c>
      <c r="S296">
        <f>IF(ABS(R296)&gt;0,R296*(B296-A296),0)</f>
        <v>0</v>
      </c>
      <c r="T296">
        <f>SUM($S$3:S296)</f>
        <v>95.612177049999758</v>
      </c>
      <c r="U296">
        <f>IF(J296="close",T296,0)</f>
        <v>0</v>
      </c>
      <c r="V296">
        <f t="shared" si="92"/>
        <v>95.612177049999758</v>
      </c>
      <c r="W296" s="3">
        <f t="shared" si="76"/>
        <v>0</v>
      </c>
      <c r="X296">
        <f t="shared" si="93"/>
        <v>0</v>
      </c>
    </row>
    <row r="297" spans="1:24">
      <c r="A297">
        <v>100.42211829999999</v>
      </c>
      <c r="B297">
        <v>94.199617709999998</v>
      </c>
      <c r="C297">
        <f t="shared" si="77"/>
        <v>0.93803655314847112</v>
      </c>
      <c r="D297">
        <f t="shared" si="81"/>
        <v>0.92900141050906204</v>
      </c>
      <c r="E297">
        <f t="shared" si="78"/>
        <v>0.92624516693649561</v>
      </c>
      <c r="F297">
        <f t="shared" si="79"/>
        <v>1.9450002703454747E-2</v>
      </c>
      <c r="G297">
        <f t="shared" si="80"/>
        <v>0.46453169067191119</v>
      </c>
      <c r="H297" t="str">
        <f t="shared" si="82"/>
        <v/>
      </c>
      <c r="I297" t="str">
        <f t="shared" si="75"/>
        <v/>
      </c>
      <c r="J297" t="str">
        <f t="shared" si="83"/>
        <v/>
      </c>
      <c r="K297">
        <f t="shared" si="85"/>
        <v>0</v>
      </c>
      <c r="L297">
        <f t="shared" si="86"/>
        <v>0</v>
      </c>
      <c r="M297">
        <f t="shared" si="87"/>
        <v>0</v>
      </c>
      <c r="N297">
        <f t="shared" si="88"/>
        <v>0</v>
      </c>
      <c r="O297">
        <f t="shared" si="89"/>
        <v>0</v>
      </c>
      <c r="P297">
        <f t="shared" si="90"/>
        <v>0</v>
      </c>
      <c r="Q297">
        <f t="shared" si="84"/>
        <v>0</v>
      </c>
      <c r="R297">
        <f t="shared" si="91"/>
        <v>0</v>
      </c>
      <c r="S297">
        <f>IF(ABS(R297)&gt;0,R297*(B297-A297),0)</f>
        <v>0</v>
      </c>
      <c r="T297">
        <f>SUM($S$3:S297)</f>
        <v>95.612177049999758</v>
      </c>
      <c r="U297">
        <f>IF(J297="close",T297,0)</f>
        <v>0</v>
      </c>
      <c r="V297">
        <f t="shared" si="92"/>
        <v>95.612177049999758</v>
      </c>
      <c r="W297" s="3">
        <f t="shared" si="76"/>
        <v>0</v>
      </c>
      <c r="X297">
        <f t="shared" si="93"/>
        <v>0</v>
      </c>
    </row>
    <row r="298" spans="1:24">
      <c r="A298">
        <v>100.0966703</v>
      </c>
      <c r="B298">
        <v>92.57722115</v>
      </c>
      <c r="C298">
        <f t="shared" si="77"/>
        <v>0.92487812903802458</v>
      </c>
      <c r="D298">
        <f t="shared" si="81"/>
        <v>0.92836705951351783</v>
      </c>
      <c r="E298">
        <f t="shared" si="78"/>
        <v>0.9258272307540516</v>
      </c>
      <c r="F298">
        <f t="shared" si="79"/>
        <v>1.9048055350280153E-2</v>
      </c>
      <c r="G298">
        <f t="shared" si="80"/>
        <v>-0.18316465441402358</v>
      </c>
      <c r="H298" t="str">
        <f t="shared" si="82"/>
        <v/>
      </c>
      <c r="I298" t="str">
        <f t="shared" si="75"/>
        <v/>
      </c>
      <c r="J298" t="str">
        <f t="shared" si="83"/>
        <v/>
      </c>
      <c r="K298">
        <f t="shared" si="85"/>
        <v>0</v>
      </c>
      <c r="L298">
        <f t="shared" si="86"/>
        <v>0</v>
      </c>
      <c r="M298">
        <f t="shared" si="87"/>
        <v>0</v>
      </c>
      <c r="N298">
        <f t="shared" si="88"/>
        <v>0</v>
      </c>
      <c r="O298">
        <f t="shared" si="89"/>
        <v>0</v>
      </c>
      <c r="P298">
        <f t="shared" si="90"/>
        <v>0</v>
      </c>
      <c r="Q298">
        <f t="shared" si="84"/>
        <v>0</v>
      </c>
      <c r="R298">
        <f t="shared" si="91"/>
        <v>0</v>
      </c>
      <c r="S298">
        <f>IF(ABS(R298)&gt;0,R298*(B298-A298),0)</f>
        <v>0</v>
      </c>
      <c r="T298">
        <f>SUM($S$3:S298)</f>
        <v>95.612177049999758</v>
      </c>
      <c r="U298">
        <f>IF(J298="close",T298,0)</f>
        <v>0</v>
      </c>
      <c r="V298">
        <f t="shared" si="92"/>
        <v>95.612177049999758</v>
      </c>
      <c r="W298" s="3">
        <f t="shared" si="76"/>
        <v>0</v>
      </c>
      <c r="X298">
        <f t="shared" si="93"/>
        <v>0</v>
      </c>
    </row>
    <row r="299" spans="1:24">
      <c r="A299">
        <v>99.878743279999995</v>
      </c>
      <c r="B299">
        <v>92.6684628</v>
      </c>
      <c r="C299">
        <f t="shared" si="77"/>
        <v>0.9278096595610269</v>
      </c>
      <c r="D299">
        <f t="shared" si="81"/>
        <v>0.92828130567467304</v>
      </c>
      <c r="E299">
        <f t="shared" si="78"/>
        <v>0.92419219816790366</v>
      </c>
      <c r="F299">
        <f t="shared" si="79"/>
        <v>1.6901154246245612E-2</v>
      </c>
      <c r="G299">
        <f t="shared" si="80"/>
        <v>-2.7906148111210262E-2</v>
      </c>
      <c r="H299" t="str">
        <f t="shared" si="82"/>
        <v/>
      </c>
      <c r="I299" t="str">
        <f t="shared" si="75"/>
        <v/>
      </c>
      <c r="J299" t="str">
        <f t="shared" si="83"/>
        <v/>
      </c>
      <c r="K299">
        <f t="shared" si="85"/>
        <v>0</v>
      </c>
      <c r="L299">
        <f t="shared" si="86"/>
        <v>0</v>
      </c>
      <c r="M299">
        <f t="shared" si="87"/>
        <v>0</v>
      </c>
      <c r="N299">
        <f t="shared" si="88"/>
        <v>0</v>
      </c>
      <c r="O299">
        <f t="shared" si="89"/>
        <v>0</v>
      </c>
      <c r="P299">
        <f t="shared" si="90"/>
        <v>0</v>
      </c>
      <c r="Q299">
        <f t="shared" si="84"/>
        <v>0</v>
      </c>
      <c r="R299">
        <f t="shared" si="91"/>
        <v>0</v>
      </c>
      <c r="S299">
        <f>IF(ABS(R299)&gt;0,R299*(B299-A299),0)</f>
        <v>0</v>
      </c>
      <c r="T299">
        <f>SUM($S$3:S299)</f>
        <v>95.612177049999758</v>
      </c>
      <c r="U299">
        <f>IF(J299="close",T299,0)</f>
        <v>0</v>
      </c>
      <c r="V299">
        <f t="shared" si="92"/>
        <v>95.612177049999758</v>
      </c>
      <c r="W299" s="3">
        <f t="shared" si="76"/>
        <v>0</v>
      </c>
      <c r="X299">
        <f t="shared" si="93"/>
        <v>0</v>
      </c>
    </row>
    <row r="300" spans="1:24">
      <c r="A300">
        <v>101.60176269999999</v>
      </c>
      <c r="B300">
        <v>92.940857530000002</v>
      </c>
      <c r="C300">
        <f t="shared" si="77"/>
        <v>0.91475634930101468</v>
      </c>
      <c r="D300">
        <f t="shared" si="81"/>
        <v>0.9262005431556487</v>
      </c>
      <c r="E300">
        <f t="shared" si="78"/>
        <v>0.92371668283095498</v>
      </c>
      <c r="F300">
        <f t="shared" si="79"/>
        <v>1.659159680840986E-2</v>
      </c>
      <c r="G300">
        <f t="shared" si="80"/>
        <v>-0.68975843535646009</v>
      </c>
      <c r="H300" t="str">
        <f t="shared" si="82"/>
        <v/>
      </c>
      <c r="I300" t="str">
        <f t="shared" si="75"/>
        <v/>
      </c>
      <c r="J300" t="str">
        <f t="shared" si="83"/>
        <v/>
      </c>
      <c r="K300">
        <f t="shared" si="85"/>
        <v>0</v>
      </c>
      <c r="L300">
        <f t="shared" si="86"/>
        <v>0</v>
      </c>
      <c r="M300">
        <f t="shared" si="87"/>
        <v>0</v>
      </c>
      <c r="N300">
        <f t="shared" si="88"/>
        <v>0</v>
      </c>
      <c r="O300">
        <f t="shared" si="89"/>
        <v>0</v>
      </c>
      <c r="P300">
        <f t="shared" si="90"/>
        <v>0</v>
      </c>
      <c r="Q300">
        <f t="shared" si="84"/>
        <v>0</v>
      </c>
      <c r="R300">
        <f t="shared" si="91"/>
        <v>0</v>
      </c>
      <c r="S300">
        <f>IF(ABS(R300)&gt;0,R300*(B300-A300),0)</f>
        <v>0</v>
      </c>
      <c r="T300">
        <f>SUM($S$3:S300)</f>
        <v>95.612177049999758</v>
      </c>
      <c r="U300">
        <f>IF(J300="close",T300,0)</f>
        <v>0</v>
      </c>
      <c r="V300">
        <f t="shared" si="92"/>
        <v>95.612177049999758</v>
      </c>
      <c r="W300" s="3">
        <f t="shared" si="76"/>
        <v>0</v>
      </c>
      <c r="X300">
        <f t="shared" si="93"/>
        <v>0</v>
      </c>
    </row>
    <row r="301" spans="1:24">
      <c r="A301">
        <v>101.4761221</v>
      </c>
      <c r="B301">
        <v>92.07199919</v>
      </c>
      <c r="C301">
        <f t="shared" si="77"/>
        <v>0.90732674135169777</v>
      </c>
      <c r="D301">
        <f t="shared" si="81"/>
        <v>0.92329688133965626</v>
      </c>
      <c r="E301">
        <f t="shared" si="78"/>
        <v>0.92314557666421149</v>
      </c>
      <c r="F301">
        <f t="shared" si="79"/>
        <v>1.6615827386349386E-2</v>
      </c>
      <c r="G301">
        <f t="shared" si="80"/>
        <v>-0.9611402199013358</v>
      </c>
      <c r="H301" t="str">
        <f t="shared" si="82"/>
        <v/>
      </c>
      <c r="I301" t="str">
        <f t="shared" si="75"/>
        <v/>
      </c>
      <c r="J301" t="str">
        <f t="shared" si="83"/>
        <v/>
      </c>
      <c r="K301">
        <f t="shared" si="85"/>
        <v>0</v>
      </c>
      <c r="L301">
        <f t="shared" si="86"/>
        <v>0</v>
      </c>
      <c r="M301">
        <f t="shared" si="87"/>
        <v>0</v>
      </c>
      <c r="N301">
        <f t="shared" si="88"/>
        <v>0</v>
      </c>
      <c r="O301">
        <f t="shared" si="89"/>
        <v>0</v>
      </c>
      <c r="P301">
        <f t="shared" si="90"/>
        <v>0</v>
      </c>
      <c r="Q301">
        <f t="shared" si="84"/>
        <v>0</v>
      </c>
      <c r="R301">
        <f t="shared" si="91"/>
        <v>0</v>
      </c>
      <c r="S301">
        <f>IF(ABS(R301)&gt;0,R301*(B301-A301),0)</f>
        <v>0</v>
      </c>
      <c r="T301">
        <f>SUM($S$3:S301)</f>
        <v>95.612177049999758</v>
      </c>
      <c r="U301">
        <f>IF(J301="close",T301,0)</f>
        <v>0</v>
      </c>
      <c r="V301">
        <f t="shared" si="92"/>
        <v>95.612177049999758</v>
      </c>
      <c r="W301" s="3">
        <f t="shared" si="76"/>
        <v>0</v>
      </c>
      <c r="X301">
        <f t="shared" si="93"/>
        <v>0</v>
      </c>
    </row>
    <row r="302" spans="1:24">
      <c r="A302">
        <v>102.1571919</v>
      </c>
      <c r="B302">
        <v>93.643478509999994</v>
      </c>
      <c r="C302">
        <f t="shared" si="77"/>
        <v>0.9166606556850746</v>
      </c>
      <c r="D302">
        <f t="shared" si="81"/>
        <v>0.92227592354664367</v>
      </c>
      <c r="E302">
        <f t="shared" si="78"/>
        <v>0.92232643317683904</v>
      </c>
      <c r="F302">
        <f t="shared" si="79"/>
        <v>1.6816116398417805E-2</v>
      </c>
      <c r="G302">
        <f t="shared" si="80"/>
        <v>-0.3339218002854335</v>
      </c>
      <c r="H302" t="str">
        <f t="shared" si="82"/>
        <v/>
      </c>
      <c r="I302" t="str">
        <f t="shared" si="75"/>
        <v/>
      </c>
      <c r="J302" t="str">
        <f t="shared" si="83"/>
        <v/>
      </c>
      <c r="K302">
        <f t="shared" si="85"/>
        <v>0</v>
      </c>
      <c r="L302">
        <f t="shared" si="86"/>
        <v>0</v>
      </c>
      <c r="M302">
        <f t="shared" si="87"/>
        <v>0</v>
      </c>
      <c r="N302">
        <f t="shared" si="88"/>
        <v>0</v>
      </c>
      <c r="O302">
        <f t="shared" si="89"/>
        <v>0</v>
      </c>
      <c r="P302">
        <f t="shared" si="90"/>
        <v>0</v>
      </c>
      <c r="Q302">
        <f t="shared" si="84"/>
        <v>0</v>
      </c>
      <c r="R302">
        <f t="shared" si="91"/>
        <v>0</v>
      </c>
      <c r="S302">
        <f>IF(ABS(R302)&gt;0,R302*(B302-A302),0)</f>
        <v>0</v>
      </c>
      <c r="T302">
        <f>SUM($S$3:S302)</f>
        <v>95.612177049999758</v>
      </c>
      <c r="U302">
        <f>IF(J302="close",T302,0)</f>
        <v>0</v>
      </c>
      <c r="V302">
        <f t="shared" si="92"/>
        <v>95.612177049999758</v>
      </c>
      <c r="W302" s="3">
        <f t="shared" si="76"/>
        <v>0</v>
      </c>
      <c r="X302">
        <f t="shared" si="93"/>
        <v>0</v>
      </c>
    </row>
    <row r="303" spans="1:24">
      <c r="A303">
        <v>101.8795685</v>
      </c>
      <c r="B303">
        <v>94.558711790000004</v>
      </c>
      <c r="C303">
        <f t="shared" si="77"/>
        <v>0.92814205225064339</v>
      </c>
      <c r="D303">
        <f t="shared" si="81"/>
        <v>0.92317840488572056</v>
      </c>
      <c r="E303">
        <f t="shared" si="78"/>
        <v>0.92209796385981713</v>
      </c>
      <c r="F303">
        <f t="shared" si="79"/>
        <v>1.684923605407148E-2</v>
      </c>
      <c r="G303">
        <f t="shared" si="80"/>
        <v>0.2945918348460318</v>
      </c>
      <c r="H303" t="str">
        <f t="shared" si="82"/>
        <v/>
      </c>
      <c r="I303" t="str">
        <f t="shared" si="75"/>
        <v/>
      </c>
      <c r="J303" t="str">
        <f t="shared" si="83"/>
        <v/>
      </c>
      <c r="K303">
        <f t="shared" si="85"/>
        <v>0</v>
      </c>
      <c r="L303">
        <f t="shared" si="86"/>
        <v>0</v>
      </c>
      <c r="M303">
        <f t="shared" si="87"/>
        <v>0</v>
      </c>
      <c r="N303">
        <f t="shared" si="88"/>
        <v>0</v>
      </c>
      <c r="O303">
        <f t="shared" si="89"/>
        <v>0</v>
      </c>
      <c r="P303">
        <f t="shared" si="90"/>
        <v>0</v>
      </c>
      <c r="Q303">
        <f t="shared" si="84"/>
        <v>0</v>
      </c>
      <c r="R303">
        <f t="shared" si="91"/>
        <v>0</v>
      </c>
      <c r="S303">
        <f>IF(ABS(R303)&gt;0,R303*(B303-A303),0)</f>
        <v>0</v>
      </c>
      <c r="T303">
        <f>SUM($S$3:S303)</f>
        <v>95.612177049999758</v>
      </c>
      <c r="U303">
        <f>IF(J303="close",T303,0)</f>
        <v>0</v>
      </c>
      <c r="V303">
        <f t="shared" si="92"/>
        <v>95.612177049999758</v>
      </c>
      <c r="W303" s="3">
        <f t="shared" si="76"/>
        <v>0</v>
      </c>
      <c r="X303">
        <f t="shared" si="93"/>
        <v>0</v>
      </c>
    </row>
    <row r="304" spans="1:24">
      <c r="A304">
        <v>103.01669459999999</v>
      </c>
      <c r="B304">
        <v>95.899210670000002</v>
      </c>
      <c r="C304">
        <f t="shared" si="77"/>
        <v>0.93090941271571348</v>
      </c>
      <c r="D304">
        <f t="shared" si="81"/>
        <v>0.92436779070571951</v>
      </c>
      <c r="E304">
        <f t="shared" si="78"/>
        <v>0.92311459345773828</v>
      </c>
      <c r="F304">
        <f t="shared" si="79"/>
        <v>1.6295965114579709E-2</v>
      </c>
      <c r="G304">
        <f t="shared" si="80"/>
        <v>0.40142587223271003</v>
      </c>
      <c r="H304" t="str">
        <f t="shared" si="82"/>
        <v/>
      </c>
      <c r="I304" t="str">
        <f t="shared" si="75"/>
        <v/>
      </c>
      <c r="J304" t="str">
        <f t="shared" si="83"/>
        <v/>
      </c>
      <c r="K304">
        <f t="shared" si="85"/>
        <v>0</v>
      </c>
      <c r="L304">
        <f t="shared" si="86"/>
        <v>0</v>
      </c>
      <c r="M304">
        <f t="shared" si="87"/>
        <v>0</v>
      </c>
      <c r="N304">
        <f t="shared" si="88"/>
        <v>0</v>
      </c>
      <c r="O304">
        <f t="shared" si="89"/>
        <v>0</v>
      </c>
      <c r="P304">
        <f t="shared" si="90"/>
        <v>0</v>
      </c>
      <c r="Q304">
        <f t="shared" si="84"/>
        <v>0</v>
      </c>
      <c r="R304">
        <f t="shared" si="91"/>
        <v>0</v>
      </c>
      <c r="S304">
        <f>IF(ABS(R304)&gt;0,R304*(B304-A304),0)</f>
        <v>0</v>
      </c>
      <c r="T304">
        <f>SUM($S$3:S304)</f>
        <v>95.612177049999758</v>
      </c>
      <c r="U304">
        <f>IF(J304="close",T304,0)</f>
        <v>0</v>
      </c>
      <c r="V304">
        <f t="shared" si="92"/>
        <v>95.612177049999758</v>
      </c>
      <c r="W304" s="3">
        <f t="shared" si="76"/>
        <v>0</v>
      </c>
      <c r="X304">
        <f t="shared" si="93"/>
        <v>0</v>
      </c>
    </row>
    <row r="305" spans="1:24">
      <c r="A305">
        <v>104.8372013</v>
      </c>
      <c r="B305">
        <v>94.626914929999998</v>
      </c>
      <c r="C305">
        <f t="shared" si="77"/>
        <v>0.90260817492845447</v>
      </c>
      <c r="D305">
        <f t="shared" si="81"/>
        <v>0.92102015750921717</v>
      </c>
      <c r="E305">
        <f t="shared" si="78"/>
        <v>0.92432743333920453</v>
      </c>
      <c r="F305">
        <f t="shared" si="79"/>
        <v>1.5521859488235501E-2</v>
      </c>
      <c r="G305">
        <f t="shared" si="80"/>
        <v>-1.1861969627232949</v>
      </c>
      <c r="H305" t="str">
        <f t="shared" si="82"/>
        <v/>
      </c>
      <c r="I305" t="str">
        <f t="shared" si="75"/>
        <v/>
      </c>
      <c r="J305" t="str">
        <f t="shared" si="83"/>
        <v/>
      </c>
      <c r="K305">
        <f t="shared" si="85"/>
        <v>0</v>
      </c>
      <c r="L305">
        <f t="shared" si="86"/>
        <v>0</v>
      </c>
      <c r="M305">
        <f t="shared" si="87"/>
        <v>0</v>
      </c>
      <c r="N305">
        <f t="shared" si="88"/>
        <v>0</v>
      </c>
      <c r="O305">
        <f t="shared" si="89"/>
        <v>0</v>
      </c>
      <c r="P305">
        <f t="shared" si="90"/>
        <v>0</v>
      </c>
      <c r="Q305">
        <f t="shared" si="84"/>
        <v>0</v>
      </c>
      <c r="R305">
        <f t="shared" si="91"/>
        <v>0</v>
      </c>
      <c r="S305">
        <f>IF(ABS(R305)&gt;0,R305*(B305-A305),0)</f>
        <v>0</v>
      </c>
      <c r="T305">
        <f>SUM($S$3:S305)</f>
        <v>95.612177049999758</v>
      </c>
      <c r="U305">
        <f>IF(J305="close",T305,0)</f>
        <v>0</v>
      </c>
      <c r="V305">
        <f t="shared" si="92"/>
        <v>95.612177049999758</v>
      </c>
      <c r="W305" s="3">
        <f t="shared" si="76"/>
        <v>0</v>
      </c>
      <c r="X305">
        <f t="shared" si="93"/>
        <v>0</v>
      </c>
    </row>
    <row r="306" spans="1:24">
      <c r="A306">
        <v>104.45331179999999</v>
      </c>
      <c r="B306">
        <v>92.630496390000005</v>
      </c>
      <c r="C306">
        <f t="shared" si="77"/>
        <v>0.88681244082870725</v>
      </c>
      <c r="D306">
        <f t="shared" si="81"/>
        <v>0.91575743186606184</v>
      </c>
      <c r="E306">
        <f t="shared" si="78"/>
        <v>0.92451715728697581</v>
      </c>
      <c r="F306">
        <f t="shared" si="79"/>
        <v>1.5208518637468128E-2</v>
      </c>
      <c r="G306">
        <f t="shared" si="80"/>
        <v>-1.9032090979620404</v>
      </c>
      <c r="H306" t="str">
        <f t="shared" si="82"/>
        <v/>
      </c>
      <c r="I306" t="str">
        <f t="shared" si="75"/>
        <v/>
      </c>
      <c r="J306" t="str">
        <f t="shared" si="83"/>
        <v/>
      </c>
      <c r="K306">
        <f t="shared" si="85"/>
        <v>0</v>
      </c>
      <c r="L306">
        <f t="shared" si="86"/>
        <v>0</v>
      </c>
      <c r="M306">
        <f t="shared" si="87"/>
        <v>0</v>
      </c>
      <c r="N306">
        <f t="shared" si="88"/>
        <v>0</v>
      </c>
      <c r="O306">
        <f t="shared" si="89"/>
        <v>0</v>
      </c>
      <c r="P306">
        <f t="shared" si="90"/>
        <v>0</v>
      </c>
      <c r="Q306">
        <f t="shared" si="84"/>
        <v>0</v>
      </c>
      <c r="R306">
        <f t="shared" si="91"/>
        <v>0</v>
      </c>
      <c r="S306">
        <f>IF(ABS(R306)&gt;0,R306*(B306-A306),0)</f>
        <v>0</v>
      </c>
      <c r="T306">
        <f>SUM($S$3:S306)</f>
        <v>95.612177049999758</v>
      </c>
      <c r="U306">
        <f>IF(J306="close",T306,0)</f>
        <v>0</v>
      </c>
      <c r="V306">
        <f t="shared" si="92"/>
        <v>95.612177049999758</v>
      </c>
      <c r="W306" s="3">
        <f t="shared" si="76"/>
        <v>0</v>
      </c>
      <c r="X306">
        <f t="shared" si="93"/>
        <v>0</v>
      </c>
    </row>
    <row r="307" spans="1:24">
      <c r="A307">
        <v>104.7107036</v>
      </c>
      <c r="B307">
        <v>92.518984700000004</v>
      </c>
      <c r="C307">
        <f t="shared" si="77"/>
        <v>0.88356759642669425</v>
      </c>
      <c r="D307">
        <f t="shared" si="81"/>
        <v>0.91080514949077451</v>
      </c>
      <c r="E307">
        <f t="shared" si="78"/>
        <v>0.92382434458193219</v>
      </c>
      <c r="F307">
        <f t="shared" si="79"/>
        <v>1.6463395759181355E-2</v>
      </c>
      <c r="G307">
        <f t="shared" si="80"/>
        <v>-1.6544310458485059</v>
      </c>
      <c r="H307" t="str">
        <f t="shared" si="82"/>
        <v/>
      </c>
      <c r="I307" t="str">
        <f t="shared" si="75"/>
        <v/>
      </c>
      <c r="J307" t="str">
        <f t="shared" si="83"/>
        <v/>
      </c>
      <c r="K307">
        <f t="shared" si="85"/>
        <v>0</v>
      </c>
      <c r="L307">
        <f t="shared" si="86"/>
        <v>0</v>
      </c>
      <c r="M307">
        <f t="shared" si="87"/>
        <v>0</v>
      </c>
      <c r="N307">
        <f t="shared" si="88"/>
        <v>0</v>
      </c>
      <c r="O307">
        <f t="shared" si="89"/>
        <v>0</v>
      </c>
      <c r="P307">
        <f t="shared" si="90"/>
        <v>0</v>
      </c>
      <c r="Q307">
        <f t="shared" si="84"/>
        <v>0</v>
      </c>
      <c r="R307">
        <f t="shared" si="91"/>
        <v>0</v>
      </c>
      <c r="S307">
        <f>IF(ABS(R307)&gt;0,R307*(B307-A307),0)</f>
        <v>0</v>
      </c>
      <c r="T307">
        <f>SUM($S$3:S307)</f>
        <v>95.612177049999758</v>
      </c>
      <c r="U307">
        <f>IF(J307="close",T307,0)</f>
        <v>0</v>
      </c>
      <c r="V307">
        <f t="shared" si="92"/>
        <v>95.612177049999758</v>
      </c>
      <c r="W307" s="3">
        <f t="shared" si="76"/>
        <v>0</v>
      </c>
      <c r="X307">
        <f t="shared" si="93"/>
        <v>0</v>
      </c>
    </row>
    <row r="308" spans="1:24">
      <c r="A308">
        <v>106.2658752</v>
      </c>
      <c r="B308">
        <v>94.007153900000006</v>
      </c>
      <c r="C308">
        <f t="shared" si="77"/>
        <v>0.88464103573298392</v>
      </c>
      <c r="D308">
        <f t="shared" si="81"/>
        <v>0.90677990122034524</v>
      </c>
      <c r="E308">
        <f t="shared" si="78"/>
        <v>0.92296951485837986</v>
      </c>
      <c r="F308">
        <f t="shared" si="79"/>
        <v>1.7900884667622661E-2</v>
      </c>
      <c r="G308">
        <f t="shared" si="80"/>
        <v>-1.2367470043200659</v>
      </c>
      <c r="H308" t="str">
        <f t="shared" si="82"/>
        <v/>
      </c>
      <c r="I308" t="str">
        <f t="shared" si="75"/>
        <v/>
      </c>
      <c r="J308" t="str">
        <f t="shared" si="83"/>
        <v/>
      </c>
      <c r="K308">
        <f t="shared" si="85"/>
        <v>0</v>
      </c>
      <c r="L308">
        <f t="shared" si="86"/>
        <v>0</v>
      </c>
      <c r="M308">
        <f t="shared" si="87"/>
        <v>0</v>
      </c>
      <c r="N308">
        <f t="shared" si="88"/>
        <v>0</v>
      </c>
      <c r="O308">
        <f t="shared" si="89"/>
        <v>0</v>
      </c>
      <c r="P308">
        <f t="shared" si="90"/>
        <v>0</v>
      </c>
      <c r="Q308">
        <f t="shared" si="84"/>
        <v>0</v>
      </c>
      <c r="R308">
        <f t="shared" si="91"/>
        <v>0</v>
      </c>
      <c r="S308">
        <f>IF(ABS(R308)&gt;0,R308*(B308-A308),0)</f>
        <v>0</v>
      </c>
      <c r="T308">
        <f>SUM($S$3:S308)</f>
        <v>95.612177049999758</v>
      </c>
      <c r="U308">
        <f>IF(J308="close",T308,0)</f>
        <v>0</v>
      </c>
      <c r="V308">
        <f t="shared" si="92"/>
        <v>95.612177049999758</v>
      </c>
      <c r="W308" s="3">
        <f t="shared" si="76"/>
        <v>0</v>
      </c>
      <c r="X308">
        <f t="shared" si="93"/>
        <v>0</v>
      </c>
    </row>
    <row r="309" spans="1:24">
      <c r="A309">
        <v>109.490076</v>
      </c>
      <c r="B309">
        <v>95.735655129999998</v>
      </c>
      <c r="C309">
        <f t="shared" si="77"/>
        <v>0.87437746531475602</v>
      </c>
      <c r="D309">
        <f t="shared" si="81"/>
        <v>0.90179491108102383</v>
      </c>
      <c r="E309">
        <f t="shared" si="78"/>
        <v>0.92232890131267098</v>
      </c>
      <c r="F309">
        <f t="shared" si="79"/>
        <v>1.8947980976690579E-2</v>
      </c>
      <c r="G309">
        <f t="shared" si="80"/>
        <v>-1.4469850798349542</v>
      </c>
      <c r="H309" t="str">
        <f t="shared" si="82"/>
        <v/>
      </c>
      <c r="I309" t="str">
        <f t="shared" si="75"/>
        <v/>
      </c>
      <c r="J309" t="str">
        <f t="shared" si="83"/>
        <v/>
      </c>
      <c r="K309">
        <f t="shared" si="85"/>
        <v>0</v>
      </c>
      <c r="L309">
        <f t="shared" si="86"/>
        <v>0</v>
      </c>
      <c r="M309">
        <f t="shared" si="87"/>
        <v>0</v>
      </c>
      <c r="N309">
        <f t="shared" si="88"/>
        <v>0</v>
      </c>
      <c r="O309">
        <f t="shared" si="89"/>
        <v>0</v>
      </c>
      <c r="P309">
        <f t="shared" si="90"/>
        <v>0</v>
      </c>
      <c r="Q309">
        <f t="shared" si="84"/>
        <v>0</v>
      </c>
      <c r="R309">
        <f t="shared" si="91"/>
        <v>0</v>
      </c>
      <c r="S309">
        <f>IF(ABS(R309)&gt;0,R309*(B309-A309),0)</f>
        <v>0</v>
      </c>
      <c r="T309">
        <f>SUM($S$3:S309)</f>
        <v>95.612177049999758</v>
      </c>
      <c r="U309">
        <f>IF(J309="close",T309,0)</f>
        <v>0</v>
      </c>
      <c r="V309">
        <f t="shared" si="92"/>
        <v>95.612177049999758</v>
      </c>
      <c r="W309" s="3">
        <f t="shared" si="76"/>
        <v>0</v>
      </c>
      <c r="X309">
        <f t="shared" si="93"/>
        <v>0</v>
      </c>
    </row>
    <row r="310" spans="1:24">
      <c r="A310">
        <v>109.82075159999999</v>
      </c>
      <c r="B310">
        <v>97.379250209999995</v>
      </c>
      <c r="C310">
        <f t="shared" si="77"/>
        <v>0.88671083371095782</v>
      </c>
      <c r="D310">
        <f t="shared" si="81"/>
        <v>0.89947428379332139</v>
      </c>
      <c r="E310">
        <f t="shared" si="78"/>
        <v>0.92101866552729683</v>
      </c>
      <c r="F310">
        <f t="shared" si="79"/>
        <v>2.0921437856708344E-2</v>
      </c>
      <c r="G310">
        <f t="shared" si="80"/>
        <v>-0.61006562597565639</v>
      </c>
      <c r="H310" t="str">
        <f t="shared" si="82"/>
        <v/>
      </c>
      <c r="I310" t="str">
        <f t="shared" si="75"/>
        <v/>
      </c>
      <c r="J310" t="str">
        <f t="shared" si="83"/>
        <v/>
      </c>
      <c r="K310">
        <f t="shared" si="85"/>
        <v>0</v>
      </c>
      <c r="L310">
        <f t="shared" si="86"/>
        <v>0</v>
      </c>
      <c r="M310">
        <f t="shared" si="87"/>
        <v>0</v>
      </c>
      <c r="N310">
        <f t="shared" si="88"/>
        <v>0</v>
      </c>
      <c r="O310">
        <f t="shared" si="89"/>
        <v>0</v>
      </c>
      <c r="P310">
        <f t="shared" si="90"/>
        <v>0</v>
      </c>
      <c r="Q310">
        <f t="shared" si="84"/>
        <v>0</v>
      </c>
      <c r="R310">
        <f t="shared" si="91"/>
        <v>0</v>
      </c>
      <c r="S310">
        <f>IF(ABS(R310)&gt;0,R310*(B310-A310),0)</f>
        <v>0</v>
      </c>
      <c r="T310">
        <f>SUM($S$3:S310)</f>
        <v>95.612177049999758</v>
      </c>
      <c r="U310">
        <f>IF(J310="close",T310,0)</f>
        <v>0</v>
      </c>
      <c r="V310">
        <f t="shared" si="92"/>
        <v>95.612177049999758</v>
      </c>
      <c r="W310" s="3">
        <f t="shared" si="76"/>
        <v>0</v>
      </c>
      <c r="X310">
        <f t="shared" si="93"/>
        <v>0</v>
      </c>
    </row>
    <row r="311" spans="1:24">
      <c r="A311">
        <v>110.3146982</v>
      </c>
      <c r="B311">
        <v>96.634270779999994</v>
      </c>
      <c r="C311">
        <f t="shared" si="77"/>
        <v>0.87598726513127512</v>
      </c>
      <c r="D311">
        <f t="shared" si="81"/>
        <v>0.89586089630685273</v>
      </c>
      <c r="E311">
        <f t="shared" si="78"/>
        <v>0.91996998829977039</v>
      </c>
      <c r="F311">
        <f t="shared" si="79"/>
        <v>2.1891872746921736E-2</v>
      </c>
      <c r="G311">
        <f t="shared" si="80"/>
        <v>-0.90780863772251208</v>
      </c>
      <c r="H311" t="str">
        <f t="shared" si="82"/>
        <v/>
      </c>
      <c r="I311" t="str">
        <f t="shared" si="75"/>
        <v/>
      </c>
      <c r="J311" t="str">
        <f t="shared" si="83"/>
        <v/>
      </c>
      <c r="K311">
        <f t="shared" si="85"/>
        <v>0</v>
      </c>
      <c r="L311">
        <f t="shared" si="86"/>
        <v>0</v>
      </c>
      <c r="M311">
        <f t="shared" si="87"/>
        <v>0</v>
      </c>
      <c r="N311">
        <f t="shared" si="88"/>
        <v>0</v>
      </c>
      <c r="O311">
        <f t="shared" si="89"/>
        <v>0</v>
      </c>
      <c r="P311">
        <f t="shared" si="90"/>
        <v>0</v>
      </c>
      <c r="Q311">
        <f t="shared" si="84"/>
        <v>0</v>
      </c>
      <c r="R311">
        <f t="shared" si="91"/>
        <v>0</v>
      </c>
      <c r="S311">
        <f>IF(ABS(R311)&gt;0,R311*(B311-A311),0)</f>
        <v>0</v>
      </c>
      <c r="T311">
        <f>SUM($S$3:S311)</f>
        <v>95.612177049999758</v>
      </c>
      <c r="U311">
        <f>IF(J311="close",T311,0)</f>
        <v>0</v>
      </c>
      <c r="V311">
        <f t="shared" si="92"/>
        <v>95.612177049999758</v>
      </c>
      <c r="W311" s="3">
        <f t="shared" si="76"/>
        <v>0</v>
      </c>
      <c r="X311">
        <f t="shared" si="93"/>
        <v>0</v>
      </c>
    </row>
    <row r="312" spans="1:24">
      <c r="A312">
        <v>110.1768216</v>
      </c>
      <c r="B312">
        <v>95.75710101</v>
      </c>
      <c r="C312">
        <f t="shared" si="77"/>
        <v>0.86912201331827132</v>
      </c>
      <c r="D312">
        <f t="shared" si="81"/>
        <v>0.89174722200091716</v>
      </c>
      <c r="E312">
        <f t="shared" si="78"/>
        <v>0.91759774092525836</v>
      </c>
      <c r="F312">
        <f t="shared" si="79"/>
        <v>2.2943736410914985E-2</v>
      </c>
      <c r="G312">
        <f t="shared" si="80"/>
        <v>-0.98611700716202366</v>
      </c>
      <c r="H312" t="str">
        <f t="shared" si="82"/>
        <v/>
      </c>
      <c r="I312" t="str">
        <f t="shared" ref="I312:I375" si="94">IF(AND(OR(H311="sellY",H311="buyY",J311="sellhold",J311="buyhold"),W311&lt;-0.5),"close",IF(AND(OR(H311="sellY",J311="sellhold"),G312&gt;0.5),"sellhold",IF(AND(OR(H311="sellY",J311="sellhold"),G312&lt;0.5,H312&lt;&gt;"buyY"),"close",IF(AND(OR(H311="sellY",J311="sellhold"),G312&lt;0.5,H312="buyY"),"close&amp;buy",IF(AND(OR(H311="buyY",J311="buyhold"),G312&lt;-0.5),"buyhold",IF(AND(OR(H311="buyY",J311="buyhold"),G312&gt;-0.5,H312&lt;&gt;"sellY"),"close",IF(AND(OR(H311="buyY",J311="buyhold"),G312&gt;-0.5,H312="sellY"),"close&amp;sell","")))))))</f>
        <v/>
      </c>
      <c r="J312" t="str">
        <f t="shared" si="83"/>
        <v/>
      </c>
      <c r="K312">
        <f t="shared" si="85"/>
        <v>0</v>
      </c>
      <c r="L312">
        <f t="shared" si="86"/>
        <v>0</v>
      </c>
      <c r="M312">
        <f t="shared" si="87"/>
        <v>0</v>
      </c>
      <c r="N312">
        <f t="shared" si="88"/>
        <v>0</v>
      </c>
      <c r="O312">
        <f t="shared" si="89"/>
        <v>0</v>
      </c>
      <c r="P312">
        <f t="shared" si="90"/>
        <v>0</v>
      </c>
      <c r="Q312">
        <f t="shared" si="84"/>
        <v>0</v>
      </c>
      <c r="R312">
        <f t="shared" si="91"/>
        <v>0</v>
      </c>
      <c r="S312">
        <f>IF(ABS(R312)&gt;0,R312*(B312-A312),0)</f>
        <v>0</v>
      </c>
      <c r="T312">
        <f>SUM($S$3:S312)</f>
        <v>95.612177049999758</v>
      </c>
      <c r="U312">
        <f>IF(J312="close",T312,0)</f>
        <v>0</v>
      </c>
      <c r="V312">
        <f t="shared" si="92"/>
        <v>95.612177049999758</v>
      </c>
      <c r="W312" s="3">
        <f t="shared" ref="W312:W375" si="95">(V312-V311)/V311</f>
        <v>0</v>
      </c>
      <c r="X312">
        <f t="shared" si="93"/>
        <v>0</v>
      </c>
    </row>
    <row r="313" spans="1:24">
      <c r="A313">
        <v>112.60413269999999</v>
      </c>
      <c r="B313">
        <v>96.055187259999997</v>
      </c>
      <c r="C313">
        <f t="shared" si="77"/>
        <v>0.85303429773674733</v>
      </c>
      <c r="D313">
        <f t="shared" si="81"/>
        <v>0.8857913874987372</v>
      </c>
      <c r="E313">
        <f t="shared" si="78"/>
        <v>0.91436647685179584</v>
      </c>
      <c r="F313">
        <f t="shared" si="79"/>
        <v>2.3179477183967515E-2</v>
      </c>
      <c r="G313">
        <f t="shared" si="80"/>
        <v>-1.4131936411683557</v>
      </c>
      <c r="H313" t="str">
        <f t="shared" si="82"/>
        <v/>
      </c>
      <c r="I313" t="str">
        <f t="shared" si="94"/>
        <v/>
      </c>
      <c r="J313" t="str">
        <f t="shared" si="83"/>
        <v/>
      </c>
      <c r="K313">
        <f t="shared" si="85"/>
        <v>0</v>
      </c>
      <c r="L313">
        <f t="shared" si="86"/>
        <v>0</v>
      </c>
      <c r="M313">
        <f t="shared" si="87"/>
        <v>0</v>
      </c>
      <c r="N313">
        <f t="shared" si="88"/>
        <v>0</v>
      </c>
      <c r="O313">
        <f t="shared" si="89"/>
        <v>0</v>
      </c>
      <c r="P313">
        <f t="shared" si="90"/>
        <v>0</v>
      </c>
      <c r="Q313">
        <f t="shared" si="84"/>
        <v>0</v>
      </c>
      <c r="R313">
        <f t="shared" si="91"/>
        <v>0</v>
      </c>
      <c r="S313">
        <f>IF(ABS(R313)&gt;0,R313*(B313-A313),0)</f>
        <v>0</v>
      </c>
      <c r="T313">
        <f>SUM($S$3:S313)</f>
        <v>95.612177049999758</v>
      </c>
      <c r="U313">
        <f>IF(J313="close",T313,0)</f>
        <v>0</v>
      </c>
      <c r="V313">
        <f t="shared" si="92"/>
        <v>95.612177049999758</v>
      </c>
      <c r="W313" s="3">
        <f t="shared" si="95"/>
        <v>0</v>
      </c>
      <c r="X313">
        <f t="shared" si="93"/>
        <v>0</v>
      </c>
    </row>
    <row r="314" spans="1:24">
      <c r="A314">
        <v>113.7577735</v>
      </c>
      <c r="B314">
        <v>97.088823149999996</v>
      </c>
      <c r="C314">
        <f t="shared" si="77"/>
        <v>0.85346979079192331</v>
      </c>
      <c r="D314">
        <f t="shared" si="81"/>
        <v>0.88081883415922735</v>
      </c>
      <c r="E314">
        <f t="shared" si="78"/>
        <v>0.91107226225716187</v>
      </c>
      <c r="F314">
        <f t="shared" si="79"/>
        <v>2.5099354049231574E-2</v>
      </c>
      <c r="G314">
        <f t="shared" si="80"/>
        <v>-1.0896313631681425</v>
      </c>
      <c r="H314" t="str">
        <f t="shared" si="82"/>
        <v/>
      </c>
      <c r="I314" t="str">
        <f t="shared" si="94"/>
        <v/>
      </c>
      <c r="J314" t="str">
        <f t="shared" si="83"/>
        <v/>
      </c>
      <c r="K314">
        <f t="shared" si="85"/>
        <v>0</v>
      </c>
      <c r="L314">
        <f t="shared" si="86"/>
        <v>0</v>
      </c>
      <c r="M314">
        <f t="shared" si="87"/>
        <v>0</v>
      </c>
      <c r="N314">
        <f t="shared" si="88"/>
        <v>0</v>
      </c>
      <c r="O314">
        <f t="shared" si="89"/>
        <v>0</v>
      </c>
      <c r="P314">
        <f t="shared" si="90"/>
        <v>0</v>
      </c>
      <c r="Q314">
        <f t="shared" si="84"/>
        <v>0</v>
      </c>
      <c r="R314">
        <f t="shared" si="91"/>
        <v>0</v>
      </c>
      <c r="S314">
        <f>IF(ABS(R314)&gt;0,R314*(B314-A314),0)</f>
        <v>0</v>
      </c>
      <c r="T314">
        <f>SUM($S$3:S314)</f>
        <v>95.612177049999758</v>
      </c>
      <c r="U314">
        <f>IF(J314="close",T314,0)</f>
        <v>0</v>
      </c>
      <c r="V314">
        <f t="shared" si="92"/>
        <v>95.612177049999758</v>
      </c>
      <c r="W314" s="3">
        <f t="shared" si="95"/>
        <v>0</v>
      </c>
      <c r="X314">
        <f t="shared" si="93"/>
        <v>0</v>
      </c>
    </row>
    <row r="315" spans="1:24">
      <c r="A315">
        <v>114.3303885</v>
      </c>
      <c r="B315">
        <v>97.783952279999994</v>
      </c>
      <c r="C315">
        <f t="shared" si="77"/>
        <v>0.8552752558870208</v>
      </c>
      <c r="D315">
        <f t="shared" si="81"/>
        <v>0.87688905288658014</v>
      </c>
      <c r="E315">
        <f t="shared" si="78"/>
        <v>0.90792709468033117</v>
      </c>
      <c r="F315">
        <f t="shared" si="79"/>
        <v>2.6612802617284246E-2</v>
      </c>
      <c r="G315">
        <f t="shared" si="80"/>
        <v>-0.81215786666233369</v>
      </c>
      <c r="H315" t="str">
        <f t="shared" si="82"/>
        <v/>
      </c>
      <c r="I315" t="str">
        <f t="shared" si="94"/>
        <v/>
      </c>
      <c r="J315" t="str">
        <f t="shared" si="83"/>
        <v/>
      </c>
      <c r="K315">
        <f t="shared" si="85"/>
        <v>0</v>
      </c>
      <c r="L315">
        <f t="shared" si="86"/>
        <v>0</v>
      </c>
      <c r="M315">
        <f t="shared" si="87"/>
        <v>0</v>
      </c>
      <c r="N315">
        <f t="shared" si="88"/>
        <v>0</v>
      </c>
      <c r="O315">
        <f t="shared" si="89"/>
        <v>0</v>
      </c>
      <c r="P315">
        <f t="shared" si="90"/>
        <v>0</v>
      </c>
      <c r="Q315">
        <f t="shared" si="84"/>
        <v>0</v>
      </c>
      <c r="R315">
        <f t="shared" si="91"/>
        <v>0</v>
      </c>
      <c r="S315">
        <f>IF(ABS(R315)&gt;0,R315*(B315-A315),0)</f>
        <v>0</v>
      </c>
      <c r="T315">
        <f>SUM($S$3:S315)</f>
        <v>95.612177049999758</v>
      </c>
      <c r="U315">
        <f>IF(J315="close",T315,0)</f>
        <v>0</v>
      </c>
      <c r="V315">
        <f t="shared" si="92"/>
        <v>95.612177049999758</v>
      </c>
      <c r="W315" s="3">
        <f t="shared" si="95"/>
        <v>0</v>
      </c>
      <c r="X315">
        <f t="shared" si="93"/>
        <v>0</v>
      </c>
    </row>
    <row r="316" spans="1:24">
      <c r="A316">
        <v>116.4728842</v>
      </c>
      <c r="B316">
        <v>96.386567940000006</v>
      </c>
      <c r="C316">
        <f t="shared" si="77"/>
        <v>0.82754512865407359</v>
      </c>
      <c r="D316">
        <f t="shared" si="81"/>
        <v>0.86929767992773299</v>
      </c>
      <c r="E316">
        <f t="shared" si="78"/>
        <v>0.90471419564235711</v>
      </c>
      <c r="F316">
        <f t="shared" si="79"/>
        <v>2.7361575953105961E-2</v>
      </c>
      <c r="G316">
        <f t="shared" si="80"/>
        <v>-1.5259556447047358</v>
      </c>
      <c r="H316" t="str">
        <f t="shared" si="82"/>
        <v/>
      </c>
      <c r="I316" t="str">
        <f t="shared" si="94"/>
        <v/>
      </c>
      <c r="J316" t="str">
        <f t="shared" si="83"/>
        <v/>
      </c>
      <c r="K316">
        <f t="shared" si="85"/>
        <v>0</v>
      </c>
      <c r="L316">
        <f t="shared" si="86"/>
        <v>0</v>
      </c>
      <c r="M316">
        <f t="shared" si="87"/>
        <v>0</v>
      </c>
      <c r="N316">
        <f t="shared" si="88"/>
        <v>0</v>
      </c>
      <c r="O316">
        <f t="shared" si="89"/>
        <v>0</v>
      </c>
      <c r="P316">
        <f t="shared" si="90"/>
        <v>0</v>
      </c>
      <c r="Q316">
        <f t="shared" si="84"/>
        <v>0</v>
      </c>
      <c r="R316">
        <f t="shared" si="91"/>
        <v>0</v>
      </c>
      <c r="S316">
        <f>IF(ABS(R316)&gt;0,R316*(B316-A316),0)</f>
        <v>0</v>
      </c>
      <c r="T316">
        <f>SUM($S$3:S316)</f>
        <v>95.612177049999758</v>
      </c>
      <c r="U316">
        <f>IF(J316="close",T316,0)</f>
        <v>0</v>
      </c>
      <c r="V316">
        <f t="shared" si="92"/>
        <v>95.612177049999758</v>
      </c>
      <c r="W316" s="3">
        <f t="shared" si="95"/>
        <v>0</v>
      </c>
      <c r="X316">
        <f t="shared" si="93"/>
        <v>0</v>
      </c>
    </row>
    <row r="317" spans="1:24">
      <c r="A317">
        <v>114.1715248</v>
      </c>
      <c r="B317">
        <v>97.489608270000005</v>
      </c>
      <c r="C317">
        <f t="shared" si="77"/>
        <v>0.85388724063007349</v>
      </c>
      <c r="D317">
        <f t="shared" si="81"/>
        <v>0.8669268431127084</v>
      </c>
      <c r="E317">
        <f t="shared" si="78"/>
        <v>0.90111821185669749</v>
      </c>
      <c r="F317">
        <f t="shared" si="79"/>
        <v>3.058296724290448E-2</v>
      </c>
      <c r="G317">
        <f t="shared" si="80"/>
        <v>-0.42636812769239124</v>
      </c>
      <c r="H317" t="str">
        <f t="shared" si="82"/>
        <v/>
      </c>
      <c r="I317" t="str">
        <f t="shared" si="94"/>
        <v/>
      </c>
      <c r="J317" t="str">
        <f t="shared" si="83"/>
        <v/>
      </c>
      <c r="K317">
        <f t="shared" si="85"/>
        <v>0</v>
      </c>
      <c r="L317">
        <f t="shared" si="86"/>
        <v>0</v>
      </c>
      <c r="M317">
        <f t="shared" si="87"/>
        <v>0</v>
      </c>
      <c r="N317">
        <f t="shared" si="88"/>
        <v>0</v>
      </c>
      <c r="O317">
        <f t="shared" si="89"/>
        <v>0</v>
      </c>
      <c r="P317">
        <f t="shared" si="90"/>
        <v>0</v>
      </c>
      <c r="Q317">
        <f t="shared" si="84"/>
        <v>0</v>
      </c>
      <c r="R317">
        <f t="shared" si="91"/>
        <v>0</v>
      </c>
      <c r="S317">
        <f>IF(ABS(R317)&gt;0,R317*(B317-A317),0)</f>
        <v>0</v>
      </c>
      <c r="T317">
        <f>SUM($S$3:S317)</f>
        <v>95.612177049999758</v>
      </c>
      <c r="U317">
        <f>IF(J317="close",T317,0)</f>
        <v>0</v>
      </c>
      <c r="V317">
        <f t="shared" si="92"/>
        <v>95.612177049999758</v>
      </c>
      <c r="W317" s="3">
        <f t="shared" si="95"/>
        <v>0</v>
      </c>
      <c r="X317">
        <f t="shared" si="93"/>
        <v>0</v>
      </c>
    </row>
    <row r="318" spans="1:24">
      <c r="A318">
        <v>114.92925510000001</v>
      </c>
      <c r="B318">
        <v>94.654178540000004</v>
      </c>
      <c r="C318">
        <f t="shared" si="77"/>
        <v>0.82358646158144289</v>
      </c>
      <c r="D318">
        <f t="shared" si="81"/>
        <v>0.8602590921078983</v>
      </c>
      <c r="E318">
        <f t="shared" si="78"/>
        <v>0.89856872128334697</v>
      </c>
      <c r="F318">
        <f t="shared" si="79"/>
        <v>3.1457730383207851E-2</v>
      </c>
      <c r="G318">
        <f t="shared" si="80"/>
        <v>-1.1657748375270991</v>
      </c>
      <c r="H318" t="str">
        <f t="shared" si="82"/>
        <v/>
      </c>
      <c r="I318" t="str">
        <f t="shared" si="94"/>
        <v/>
      </c>
      <c r="J318" t="str">
        <f t="shared" si="83"/>
        <v/>
      </c>
      <c r="K318">
        <f t="shared" si="85"/>
        <v>0</v>
      </c>
      <c r="L318">
        <f t="shared" si="86"/>
        <v>0</v>
      </c>
      <c r="M318">
        <f t="shared" si="87"/>
        <v>0</v>
      </c>
      <c r="N318">
        <f t="shared" si="88"/>
        <v>0</v>
      </c>
      <c r="O318">
        <f t="shared" si="89"/>
        <v>0</v>
      </c>
      <c r="P318">
        <f t="shared" si="90"/>
        <v>0</v>
      </c>
      <c r="Q318">
        <f t="shared" si="84"/>
        <v>0</v>
      </c>
      <c r="R318">
        <f t="shared" si="91"/>
        <v>0</v>
      </c>
      <c r="S318">
        <f>IF(ABS(R318)&gt;0,R318*(B318-A318),0)</f>
        <v>0</v>
      </c>
      <c r="T318">
        <f>SUM($S$3:S318)</f>
        <v>95.612177049999758</v>
      </c>
      <c r="U318">
        <f>IF(J318="close",T318,0)</f>
        <v>0</v>
      </c>
      <c r="V318">
        <f t="shared" si="92"/>
        <v>95.612177049999758</v>
      </c>
      <c r="W318" s="3">
        <f t="shared" si="95"/>
        <v>0</v>
      </c>
      <c r="X318">
        <f t="shared" si="93"/>
        <v>0</v>
      </c>
    </row>
    <row r="319" spans="1:24">
      <c r="A319">
        <v>112.73123219999999</v>
      </c>
      <c r="B319">
        <v>94.141566789999999</v>
      </c>
      <c r="C319">
        <f t="shared" si="77"/>
        <v>0.83509746990949685</v>
      </c>
      <c r="D319">
        <f t="shared" si="81"/>
        <v>0.85638807330814426</v>
      </c>
      <c r="E319">
        <f t="shared" si="78"/>
        <v>0.89521832954196234</v>
      </c>
      <c r="F319">
        <f t="shared" si="79"/>
        <v>3.4249851642592234E-2</v>
      </c>
      <c r="G319">
        <f t="shared" si="80"/>
        <v>-0.6216261495326002</v>
      </c>
      <c r="H319" t="str">
        <f t="shared" si="82"/>
        <v/>
      </c>
      <c r="I319" t="str">
        <f t="shared" si="94"/>
        <v/>
      </c>
      <c r="J319" t="str">
        <f t="shared" si="83"/>
        <v/>
      </c>
      <c r="K319">
        <f t="shared" si="85"/>
        <v>0</v>
      </c>
      <c r="L319">
        <f t="shared" si="86"/>
        <v>0</v>
      </c>
      <c r="M319">
        <f t="shared" si="87"/>
        <v>0</v>
      </c>
      <c r="N319">
        <f t="shared" si="88"/>
        <v>0</v>
      </c>
      <c r="O319">
        <f t="shared" si="89"/>
        <v>0</v>
      </c>
      <c r="P319">
        <f t="shared" si="90"/>
        <v>0</v>
      </c>
      <c r="Q319">
        <f t="shared" si="84"/>
        <v>0</v>
      </c>
      <c r="R319">
        <f t="shared" si="91"/>
        <v>0</v>
      </c>
      <c r="S319">
        <f>IF(ABS(R319)&gt;0,R319*(B319-A319),0)</f>
        <v>0</v>
      </c>
      <c r="T319">
        <f>SUM($S$3:S319)</f>
        <v>95.612177049999758</v>
      </c>
      <c r="U319">
        <f>IF(J319="close",T319,0)</f>
        <v>0</v>
      </c>
      <c r="V319">
        <f t="shared" si="92"/>
        <v>95.612177049999758</v>
      </c>
      <c r="W319" s="3">
        <f t="shared" si="95"/>
        <v>0</v>
      </c>
      <c r="X319">
        <f t="shared" si="93"/>
        <v>0</v>
      </c>
    </row>
    <row r="320" spans="1:24">
      <c r="A320">
        <v>114.5995235</v>
      </c>
      <c r="B320">
        <v>93.502489409999995</v>
      </c>
      <c r="C320">
        <f t="shared" si="77"/>
        <v>0.8159064414434497</v>
      </c>
      <c r="D320">
        <f t="shared" si="81"/>
        <v>0.85016012994434509</v>
      </c>
      <c r="E320">
        <f t="shared" si="78"/>
        <v>0.89221594339079624</v>
      </c>
      <c r="F320">
        <f t="shared" si="79"/>
        <v>3.5725870488199113E-2</v>
      </c>
      <c r="G320">
        <f t="shared" si="80"/>
        <v>-0.95879227105774745</v>
      </c>
      <c r="H320" t="str">
        <f t="shared" si="82"/>
        <v/>
      </c>
      <c r="I320" t="str">
        <f t="shared" si="94"/>
        <v/>
      </c>
      <c r="J320" t="str">
        <f t="shared" si="83"/>
        <v/>
      </c>
      <c r="K320">
        <f t="shared" si="85"/>
        <v>0</v>
      </c>
      <c r="L320">
        <f t="shared" si="86"/>
        <v>0</v>
      </c>
      <c r="M320">
        <f t="shared" si="87"/>
        <v>0</v>
      </c>
      <c r="N320">
        <f t="shared" si="88"/>
        <v>0</v>
      </c>
      <c r="O320">
        <f t="shared" si="89"/>
        <v>0</v>
      </c>
      <c r="P320">
        <f t="shared" si="90"/>
        <v>0</v>
      </c>
      <c r="Q320">
        <f t="shared" si="84"/>
        <v>0</v>
      </c>
      <c r="R320">
        <f t="shared" si="91"/>
        <v>0</v>
      </c>
      <c r="S320">
        <f>IF(ABS(R320)&gt;0,R320*(B320-A320),0)</f>
        <v>0</v>
      </c>
      <c r="T320">
        <f>SUM($S$3:S320)</f>
        <v>95.612177049999758</v>
      </c>
      <c r="U320">
        <f>IF(J320="close",T320,0)</f>
        <v>0</v>
      </c>
      <c r="V320">
        <f t="shared" si="92"/>
        <v>95.612177049999758</v>
      </c>
      <c r="W320" s="3">
        <f t="shared" si="95"/>
        <v>0</v>
      </c>
      <c r="X320">
        <f t="shared" si="93"/>
        <v>0</v>
      </c>
    </row>
    <row r="321" spans="1:24">
      <c r="A321">
        <v>116.6490573</v>
      </c>
      <c r="B321">
        <v>94.968698579999995</v>
      </c>
      <c r="C321">
        <f t="shared" si="77"/>
        <v>0.81414030064347553</v>
      </c>
      <c r="D321">
        <f t="shared" si="81"/>
        <v>0.84461861774421132</v>
      </c>
      <c r="E321">
        <f t="shared" si="78"/>
        <v>0.88919725072873035</v>
      </c>
      <c r="F321">
        <f t="shared" si="79"/>
        <v>3.8471559049013546E-2</v>
      </c>
      <c r="G321">
        <f t="shared" si="80"/>
        <v>-0.79222984080020753</v>
      </c>
      <c r="H321" t="str">
        <f t="shared" si="82"/>
        <v/>
      </c>
      <c r="I321" t="str">
        <f t="shared" si="94"/>
        <v/>
      </c>
      <c r="J321" t="str">
        <f t="shared" si="83"/>
        <v/>
      </c>
      <c r="K321">
        <f t="shared" si="85"/>
        <v>0</v>
      </c>
      <c r="L321">
        <f t="shared" si="86"/>
        <v>0</v>
      </c>
      <c r="M321">
        <f t="shared" si="87"/>
        <v>0</v>
      </c>
      <c r="N321">
        <f t="shared" si="88"/>
        <v>0</v>
      </c>
      <c r="O321">
        <f t="shared" si="89"/>
        <v>0</v>
      </c>
      <c r="P321">
        <f t="shared" si="90"/>
        <v>0</v>
      </c>
      <c r="Q321">
        <f t="shared" si="84"/>
        <v>0</v>
      </c>
      <c r="R321">
        <f t="shared" si="91"/>
        <v>0</v>
      </c>
      <c r="S321">
        <f>IF(ABS(R321)&gt;0,R321*(B321-A321),0)</f>
        <v>0</v>
      </c>
      <c r="T321">
        <f>SUM($S$3:S321)</f>
        <v>95.612177049999758</v>
      </c>
      <c r="U321">
        <f>IF(J321="close",T321,0)</f>
        <v>0</v>
      </c>
      <c r="V321">
        <f t="shared" si="92"/>
        <v>95.612177049999758</v>
      </c>
      <c r="W321" s="3">
        <f t="shared" si="95"/>
        <v>0</v>
      </c>
      <c r="X321">
        <f t="shared" si="93"/>
        <v>0</v>
      </c>
    </row>
    <row r="322" spans="1:24">
      <c r="A322">
        <v>116.34865120000001</v>
      </c>
      <c r="B322">
        <v>94.204389800000001</v>
      </c>
      <c r="C322">
        <f t="shared" si="77"/>
        <v>0.80967324355196302</v>
      </c>
      <c r="D322">
        <f t="shared" si="81"/>
        <v>0.83924240633001923</v>
      </c>
      <c r="E322">
        <f t="shared" si="78"/>
        <v>0.88475302331979866</v>
      </c>
      <c r="F322">
        <f t="shared" si="79"/>
        <v>3.9722944239591655E-2</v>
      </c>
      <c r="G322">
        <f t="shared" si="80"/>
        <v>-0.74438497307016782</v>
      </c>
      <c r="H322" t="str">
        <f t="shared" si="82"/>
        <v/>
      </c>
      <c r="I322" t="str">
        <f t="shared" si="94"/>
        <v/>
      </c>
      <c r="J322" t="str">
        <f t="shared" si="83"/>
        <v/>
      </c>
      <c r="K322">
        <f t="shared" si="85"/>
        <v>0</v>
      </c>
      <c r="L322">
        <f t="shared" si="86"/>
        <v>0</v>
      </c>
      <c r="M322">
        <f t="shared" si="87"/>
        <v>0</v>
      </c>
      <c r="N322">
        <f t="shared" si="88"/>
        <v>0</v>
      </c>
      <c r="O322">
        <f t="shared" si="89"/>
        <v>0</v>
      </c>
      <c r="P322">
        <f t="shared" si="90"/>
        <v>0</v>
      </c>
      <c r="Q322">
        <f t="shared" si="84"/>
        <v>0</v>
      </c>
      <c r="R322">
        <f t="shared" si="91"/>
        <v>0</v>
      </c>
      <c r="S322">
        <f>IF(ABS(R322)&gt;0,R322*(B322-A322),0)</f>
        <v>0</v>
      </c>
      <c r="T322">
        <f>SUM($S$3:S322)</f>
        <v>95.612177049999758</v>
      </c>
      <c r="U322">
        <f>IF(J322="close",T322,0)</f>
        <v>0</v>
      </c>
      <c r="V322">
        <f t="shared" si="92"/>
        <v>95.612177049999758</v>
      </c>
      <c r="W322" s="3">
        <f t="shared" si="95"/>
        <v>0</v>
      </c>
      <c r="X322">
        <f t="shared" si="93"/>
        <v>0</v>
      </c>
    </row>
    <row r="323" spans="1:24">
      <c r="A323">
        <v>117.3819294</v>
      </c>
      <c r="B323">
        <v>93.025250650000004</v>
      </c>
      <c r="C323">
        <f t="shared" ref="C323:C386" si="96">B323/A323</f>
        <v>0.79250060997889848</v>
      </c>
      <c r="D323">
        <f t="shared" si="81"/>
        <v>0.83205136073753916</v>
      </c>
      <c r="E323">
        <f t="shared" si="78"/>
        <v>0.88045890065152677</v>
      </c>
      <c r="F323">
        <f t="shared" si="79"/>
        <v>4.113449778899389E-2</v>
      </c>
      <c r="G323">
        <f t="shared" si="80"/>
        <v>-0.96149832584617168</v>
      </c>
      <c r="H323" t="str">
        <f t="shared" si="82"/>
        <v/>
      </c>
      <c r="I323" t="str">
        <f t="shared" si="94"/>
        <v/>
      </c>
      <c r="J323" t="str">
        <f t="shared" si="83"/>
        <v/>
      </c>
      <c r="K323">
        <f t="shared" si="85"/>
        <v>0</v>
      </c>
      <c r="L323">
        <f t="shared" si="86"/>
        <v>0</v>
      </c>
      <c r="M323">
        <f t="shared" si="87"/>
        <v>0</v>
      </c>
      <c r="N323">
        <f t="shared" si="88"/>
        <v>0</v>
      </c>
      <c r="O323">
        <f t="shared" si="89"/>
        <v>0</v>
      </c>
      <c r="P323">
        <f t="shared" si="90"/>
        <v>0</v>
      </c>
      <c r="Q323">
        <f t="shared" si="84"/>
        <v>0</v>
      </c>
      <c r="R323">
        <f t="shared" si="91"/>
        <v>0</v>
      </c>
      <c r="S323">
        <f>IF(ABS(R323)&gt;0,R323*(B323-A323),0)</f>
        <v>0</v>
      </c>
      <c r="T323">
        <f>SUM($S$3:S323)</f>
        <v>95.612177049999758</v>
      </c>
      <c r="U323">
        <f>IF(J323="close",T323,0)</f>
        <v>0</v>
      </c>
      <c r="V323">
        <f t="shared" si="92"/>
        <v>95.612177049999758</v>
      </c>
      <c r="W323" s="3">
        <f t="shared" si="95"/>
        <v>0</v>
      </c>
      <c r="X323">
        <f t="shared" si="93"/>
        <v>0</v>
      </c>
    </row>
    <row r="324" spans="1:24">
      <c r="A324">
        <v>116.3287311</v>
      </c>
      <c r="B324">
        <v>91.708503680000007</v>
      </c>
      <c r="C324">
        <f t="shared" si="96"/>
        <v>0.7883564345008145</v>
      </c>
      <c r="D324">
        <f t="shared" si="81"/>
        <v>0.82532906439342768</v>
      </c>
      <c r="E324">
        <f t="shared" si="78"/>
        <v>0.87537752480058584</v>
      </c>
      <c r="F324">
        <f t="shared" si="79"/>
        <v>4.2924683841728838E-2</v>
      </c>
      <c r="G324">
        <f t="shared" si="80"/>
        <v>-0.86133726759498186</v>
      </c>
      <c r="H324" t="str">
        <f t="shared" si="82"/>
        <v/>
      </c>
      <c r="I324" t="str">
        <f t="shared" si="94"/>
        <v/>
      </c>
      <c r="J324" t="str">
        <f t="shared" si="83"/>
        <v/>
      </c>
      <c r="K324">
        <f t="shared" si="85"/>
        <v>0</v>
      </c>
      <c r="L324">
        <f t="shared" si="86"/>
        <v>0</v>
      </c>
      <c r="M324">
        <f t="shared" si="87"/>
        <v>0</v>
      </c>
      <c r="N324">
        <f t="shared" si="88"/>
        <v>0</v>
      </c>
      <c r="O324">
        <f t="shared" si="89"/>
        <v>0</v>
      </c>
      <c r="P324">
        <f t="shared" si="90"/>
        <v>0</v>
      </c>
      <c r="Q324">
        <f t="shared" si="84"/>
        <v>0</v>
      </c>
      <c r="R324">
        <f t="shared" si="91"/>
        <v>0</v>
      </c>
      <c r="S324">
        <f>IF(ABS(R324)&gt;0,R324*(B324-A324),0)</f>
        <v>0</v>
      </c>
      <c r="T324">
        <f>SUM($S$3:S324)</f>
        <v>95.612177049999758</v>
      </c>
      <c r="U324">
        <f>IF(J324="close",T324,0)</f>
        <v>0</v>
      </c>
      <c r="V324">
        <f t="shared" si="92"/>
        <v>95.612177049999758</v>
      </c>
      <c r="W324" s="3">
        <f t="shared" si="95"/>
        <v>0</v>
      </c>
      <c r="X324">
        <f t="shared" si="93"/>
        <v>0</v>
      </c>
    </row>
    <row r="325" spans="1:24">
      <c r="A325">
        <v>118.3854839</v>
      </c>
      <c r="B325">
        <v>91.593046400000006</v>
      </c>
      <c r="C325">
        <f t="shared" si="96"/>
        <v>0.77368477437122685</v>
      </c>
      <c r="D325">
        <f t="shared" si="81"/>
        <v>0.81738378900539677</v>
      </c>
      <c r="E325">
        <f t="shared" si="78"/>
        <v>0.87052925191975505</v>
      </c>
      <c r="F325">
        <f t="shared" si="79"/>
        <v>4.4840504035766192E-2</v>
      </c>
      <c r="G325">
        <f t="shared" si="80"/>
        <v>-0.97454334142440091</v>
      </c>
      <c r="H325" t="str">
        <f t="shared" si="82"/>
        <v/>
      </c>
      <c r="I325" t="str">
        <f t="shared" si="94"/>
        <v/>
      </c>
      <c r="J325" t="str">
        <f t="shared" si="83"/>
        <v/>
      </c>
      <c r="K325">
        <f t="shared" si="85"/>
        <v>0</v>
      </c>
      <c r="L325">
        <f t="shared" si="86"/>
        <v>0</v>
      </c>
      <c r="M325">
        <f t="shared" si="87"/>
        <v>0</v>
      </c>
      <c r="N325">
        <f t="shared" si="88"/>
        <v>0</v>
      </c>
      <c r="O325">
        <f t="shared" si="89"/>
        <v>0</v>
      </c>
      <c r="P325">
        <f t="shared" si="90"/>
        <v>0</v>
      </c>
      <c r="Q325">
        <f t="shared" si="84"/>
        <v>0</v>
      </c>
      <c r="R325">
        <f t="shared" si="91"/>
        <v>0</v>
      </c>
      <c r="S325">
        <f>IF(ABS(R325)&gt;0,R325*(B325-A325),0)</f>
        <v>0</v>
      </c>
      <c r="T325">
        <f>SUM($S$3:S325)</f>
        <v>95.612177049999758</v>
      </c>
      <c r="U325">
        <f>IF(J325="close",T325,0)</f>
        <v>0</v>
      </c>
      <c r="V325">
        <f t="shared" si="92"/>
        <v>95.612177049999758</v>
      </c>
      <c r="W325" s="3">
        <f t="shared" si="95"/>
        <v>0</v>
      </c>
      <c r="X325">
        <f t="shared" si="93"/>
        <v>0</v>
      </c>
    </row>
    <row r="326" spans="1:24">
      <c r="A326">
        <v>116.6108186</v>
      </c>
      <c r="B326">
        <v>90.323693109999994</v>
      </c>
      <c r="C326">
        <f t="shared" si="96"/>
        <v>0.7745738705413735</v>
      </c>
      <c r="D326">
        <f t="shared" si="81"/>
        <v>0.81079764770323937</v>
      </c>
      <c r="E326">
        <f t="shared" si="78"/>
        <v>0.86465954553485347</v>
      </c>
      <c r="F326">
        <f t="shared" si="79"/>
        <v>4.6406030932336181E-2</v>
      </c>
      <c r="G326">
        <f t="shared" si="80"/>
        <v>-0.78058339474632343</v>
      </c>
      <c r="H326" t="str">
        <f t="shared" si="82"/>
        <v/>
      </c>
      <c r="I326" t="str">
        <f t="shared" si="94"/>
        <v/>
      </c>
      <c r="J326" t="str">
        <f t="shared" si="83"/>
        <v/>
      </c>
      <c r="K326">
        <f t="shared" si="85"/>
        <v>0</v>
      </c>
      <c r="L326">
        <f t="shared" si="86"/>
        <v>0</v>
      </c>
      <c r="M326">
        <f t="shared" si="87"/>
        <v>0</v>
      </c>
      <c r="N326">
        <f t="shared" si="88"/>
        <v>0</v>
      </c>
      <c r="O326">
        <f t="shared" si="89"/>
        <v>0</v>
      </c>
      <c r="P326">
        <f t="shared" si="90"/>
        <v>0</v>
      </c>
      <c r="Q326">
        <f t="shared" si="84"/>
        <v>0</v>
      </c>
      <c r="R326">
        <f t="shared" si="91"/>
        <v>0</v>
      </c>
      <c r="S326">
        <f>IF(ABS(R326)&gt;0,R326*(B326-A326),0)</f>
        <v>0</v>
      </c>
      <c r="T326">
        <f>SUM($S$3:S326)</f>
        <v>95.612177049999758</v>
      </c>
      <c r="U326">
        <f>IF(J326="close",T326,0)</f>
        <v>0</v>
      </c>
      <c r="V326">
        <f t="shared" si="92"/>
        <v>95.612177049999758</v>
      </c>
      <c r="W326" s="3">
        <f t="shared" si="95"/>
        <v>0</v>
      </c>
      <c r="X326">
        <f t="shared" si="93"/>
        <v>0</v>
      </c>
    </row>
    <row r="327" spans="1:24">
      <c r="A327">
        <v>117.8950256</v>
      </c>
      <c r="B327">
        <v>92.105422829999995</v>
      </c>
      <c r="C327">
        <f t="shared" si="96"/>
        <v>0.78124944085851233</v>
      </c>
      <c r="D327">
        <f t="shared" si="81"/>
        <v>0.80625176972712753</v>
      </c>
      <c r="E327">
        <f t="shared" si="78"/>
        <v>0.85929153630283028</v>
      </c>
      <c r="F327">
        <f t="shared" si="79"/>
        <v>4.7852918359391677E-2</v>
      </c>
      <c r="G327">
        <f t="shared" si="80"/>
        <v>-0.5224828438014838</v>
      </c>
      <c r="H327" t="str">
        <f t="shared" si="82"/>
        <v/>
      </c>
      <c r="I327" t="str">
        <f t="shared" si="94"/>
        <v/>
      </c>
      <c r="J327" t="str">
        <f t="shared" si="83"/>
        <v/>
      </c>
      <c r="K327">
        <f t="shared" si="85"/>
        <v>0</v>
      </c>
      <c r="L327">
        <f t="shared" si="86"/>
        <v>0</v>
      </c>
      <c r="M327">
        <f t="shared" si="87"/>
        <v>0</v>
      </c>
      <c r="N327">
        <f t="shared" si="88"/>
        <v>0</v>
      </c>
      <c r="O327">
        <f t="shared" si="89"/>
        <v>0</v>
      </c>
      <c r="P327">
        <f t="shared" si="90"/>
        <v>0</v>
      </c>
      <c r="Q327">
        <f t="shared" si="84"/>
        <v>0</v>
      </c>
      <c r="R327">
        <f t="shared" si="91"/>
        <v>0</v>
      </c>
      <c r="S327">
        <f>IF(ABS(R327)&gt;0,R327*(B327-A327),0)</f>
        <v>0</v>
      </c>
      <c r="T327">
        <f>SUM($S$3:S327)</f>
        <v>95.612177049999758</v>
      </c>
      <c r="U327">
        <f>IF(J327="close",T327,0)</f>
        <v>0</v>
      </c>
      <c r="V327">
        <f t="shared" si="92"/>
        <v>95.612177049999758</v>
      </c>
      <c r="W327" s="3">
        <f t="shared" si="95"/>
        <v>0</v>
      </c>
      <c r="X327">
        <f t="shared" si="93"/>
        <v>0</v>
      </c>
    </row>
    <row r="328" spans="1:24">
      <c r="A328">
        <v>117.3112005</v>
      </c>
      <c r="B328">
        <v>94.469469079999996</v>
      </c>
      <c r="C328">
        <f t="shared" si="96"/>
        <v>0.8052894240051699</v>
      </c>
      <c r="D328">
        <f t="shared" si="81"/>
        <v>0.80610371653913404</v>
      </c>
      <c r="E328">
        <f t="shared" si="78"/>
        <v>0.85405724277774053</v>
      </c>
      <c r="F328">
        <f t="shared" si="79"/>
        <v>4.8095601062228648E-2</v>
      </c>
      <c r="G328">
        <f t="shared" si="80"/>
        <v>-1.6930707091290322E-2</v>
      </c>
      <c r="H328" t="str">
        <f t="shared" si="82"/>
        <v/>
      </c>
      <c r="I328" t="str">
        <f t="shared" si="94"/>
        <v/>
      </c>
      <c r="J328" t="str">
        <f t="shared" si="83"/>
        <v/>
      </c>
      <c r="K328">
        <f t="shared" si="85"/>
        <v>0</v>
      </c>
      <c r="L328">
        <f t="shared" si="86"/>
        <v>0</v>
      </c>
      <c r="M328">
        <f t="shared" si="87"/>
        <v>0</v>
      </c>
      <c r="N328">
        <f t="shared" si="88"/>
        <v>0</v>
      </c>
      <c r="O328">
        <f t="shared" si="89"/>
        <v>0</v>
      </c>
      <c r="P328">
        <f t="shared" si="90"/>
        <v>0</v>
      </c>
      <c r="Q328">
        <f t="shared" si="84"/>
        <v>0</v>
      </c>
      <c r="R328">
        <f t="shared" si="91"/>
        <v>0</v>
      </c>
      <c r="S328">
        <f>IF(ABS(R328)&gt;0,R328*(B328-A328),0)</f>
        <v>0</v>
      </c>
      <c r="T328">
        <f>SUM($S$3:S328)</f>
        <v>95.612177049999758</v>
      </c>
      <c r="U328">
        <f>IF(J328="close",T328,0)</f>
        <v>0</v>
      </c>
      <c r="V328">
        <f t="shared" si="92"/>
        <v>95.612177049999758</v>
      </c>
      <c r="W328" s="3">
        <f t="shared" si="95"/>
        <v>0</v>
      </c>
      <c r="X328">
        <f t="shared" si="93"/>
        <v>0</v>
      </c>
    </row>
    <row r="329" spans="1:24">
      <c r="A329">
        <v>117.34113139999999</v>
      </c>
      <c r="B329">
        <v>92.541607780000007</v>
      </c>
      <c r="C329">
        <f t="shared" si="96"/>
        <v>0.78865446988522914</v>
      </c>
      <c r="D329">
        <f t="shared" si="81"/>
        <v>0.80341921705391794</v>
      </c>
      <c r="E329">
        <f t="shared" si="78"/>
        <v>0.85014770973146037</v>
      </c>
      <c r="F329">
        <f t="shared" si="79"/>
        <v>4.742323183399879E-2</v>
      </c>
      <c r="G329">
        <f t="shared" si="80"/>
        <v>-0.31133996140059828</v>
      </c>
      <c r="H329" t="str">
        <f t="shared" si="82"/>
        <v/>
      </c>
      <c r="I329" t="str">
        <f t="shared" si="94"/>
        <v/>
      </c>
      <c r="J329" t="str">
        <f t="shared" si="83"/>
        <v/>
      </c>
      <c r="K329">
        <f t="shared" si="85"/>
        <v>0</v>
      </c>
      <c r="L329">
        <f t="shared" si="86"/>
        <v>0</v>
      </c>
      <c r="M329">
        <f t="shared" si="87"/>
        <v>0</v>
      </c>
      <c r="N329">
        <f t="shared" si="88"/>
        <v>0</v>
      </c>
      <c r="O329">
        <f t="shared" si="89"/>
        <v>0</v>
      </c>
      <c r="P329">
        <f t="shared" si="90"/>
        <v>0</v>
      </c>
      <c r="Q329">
        <f t="shared" si="84"/>
        <v>0</v>
      </c>
      <c r="R329">
        <f t="shared" si="91"/>
        <v>0</v>
      </c>
      <c r="S329">
        <f>IF(ABS(R329)&gt;0,R329*(B329-A329),0)</f>
        <v>0</v>
      </c>
      <c r="T329">
        <f>SUM($S$3:S329)</f>
        <v>95.612177049999758</v>
      </c>
      <c r="U329">
        <f>IF(J329="close",T329,0)</f>
        <v>0</v>
      </c>
      <c r="V329">
        <f t="shared" si="92"/>
        <v>95.612177049999758</v>
      </c>
      <c r="W329" s="3">
        <f t="shared" si="95"/>
        <v>0</v>
      </c>
      <c r="X329">
        <f t="shared" si="93"/>
        <v>0</v>
      </c>
    </row>
    <row r="330" spans="1:24">
      <c r="A330">
        <v>118.8673853</v>
      </c>
      <c r="B330">
        <v>91.851002969999996</v>
      </c>
      <c r="C330">
        <f t="shared" si="96"/>
        <v>0.77271829222275323</v>
      </c>
      <c r="D330">
        <f t="shared" si="81"/>
        <v>0.79869599784912337</v>
      </c>
      <c r="E330">
        <f t="shared" si="78"/>
        <v>0.84590941432194378</v>
      </c>
      <c r="F330">
        <f t="shared" si="79"/>
        <v>4.7426749570824211E-2</v>
      </c>
      <c r="G330">
        <f t="shared" si="80"/>
        <v>-0.54774374928597247</v>
      </c>
      <c r="H330" t="str">
        <f t="shared" si="82"/>
        <v/>
      </c>
      <c r="I330" t="str">
        <f t="shared" si="94"/>
        <v/>
      </c>
      <c r="J330" t="str">
        <f t="shared" si="83"/>
        <v/>
      </c>
      <c r="K330">
        <f t="shared" si="85"/>
        <v>0</v>
      </c>
      <c r="L330">
        <f t="shared" si="86"/>
        <v>0</v>
      </c>
      <c r="M330">
        <f t="shared" si="87"/>
        <v>0</v>
      </c>
      <c r="N330">
        <f t="shared" si="88"/>
        <v>0</v>
      </c>
      <c r="O330">
        <f t="shared" si="89"/>
        <v>0</v>
      </c>
      <c r="P330">
        <f t="shared" si="90"/>
        <v>0</v>
      </c>
      <c r="Q330">
        <f t="shared" si="84"/>
        <v>0</v>
      </c>
      <c r="R330">
        <f t="shared" si="91"/>
        <v>0</v>
      </c>
      <c r="S330">
        <f>IF(ABS(R330)&gt;0,R330*(B330-A330),0)</f>
        <v>0</v>
      </c>
      <c r="T330">
        <f>SUM($S$3:S330)</f>
        <v>95.612177049999758</v>
      </c>
      <c r="U330">
        <f>IF(J330="close",T330,0)</f>
        <v>0</v>
      </c>
      <c r="V330">
        <f t="shared" si="92"/>
        <v>95.612177049999758</v>
      </c>
      <c r="W330" s="3">
        <f t="shared" si="95"/>
        <v>0</v>
      </c>
      <c r="X330">
        <f t="shared" si="93"/>
        <v>0</v>
      </c>
    </row>
    <row r="331" spans="1:24">
      <c r="A331">
        <v>117.49996899999999</v>
      </c>
      <c r="B331">
        <v>92.827603969999998</v>
      </c>
      <c r="C331">
        <f t="shared" si="96"/>
        <v>0.79002236987824226</v>
      </c>
      <c r="D331">
        <f t="shared" si="81"/>
        <v>0.79736159354591085</v>
      </c>
      <c r="E331">
        <f t="shared" si="78"/>
        <v>0.84076861562686089</v>
      </c>
      <c r="F331">
        <f t="shared" si="79"/>
        <v>4.7274701952372281E-2</v>
      </c>
      <c r="G331">
        <f t="shared" si="80"/>
        <v>-0.15524632339433089</v>
      </c>
      <c r="H331" t="str">
        <f t="shared" si="82"/>
        <v/>
      </c>
      <c r="I331" t="str">
        <f t="shared" si="94"/>
        <v/>
      </c>
      <c r="J331" t="str">
        <f t="shared" si="83"/>
        <v/>
      </c>
      <c r="K331">
        <f t="shared" si="85"/>
        <v>0</v>
      </c>
      <c r="L331">
        <f t="shared" si="86"/>
        <v>0</v>
      </c>
      <c r="M331">
        <f t="shared" si="87"/>
        <v>0</v>
      </c>
      <c r="N331">
        <f t="shared" si="88"/>
        <v>0</v>
      </c>
      <c r="O331">
        <f t="shared" si="89"/>
        <v>0</v>
      </c>
      <c r="P331">
        <f t="shared" si="90"/>
        <v>0</v>
      </c>
      <c r="Q331">
        <f t="shared" si="84"/>
        <v>0</v>
      </c>
      <c r="R331">
        <f t="shared" si="91"/>
        <v>0</v>
      </c>
      <c r="S331">
        <f>IF(ABS(R331)&gt;0,R331*(B331-A331),0)</f>
        <v>0</v>
      </c>
      <c r="T331">
        <f>SUM($S$3:S331)</f>
        <v>95.612177049999758</v>
      </c>
      <c r="U331">
        <f>IF(J331="close",T331,0)</f>
        <v>0</v>
      </c>
      <c r="V331">
        <f t="shared" si="92"/>
        <v>95.612177049999758</v>
      </c>
      <c r="W331" s="3">
        <f t="shared" si="95"/>
        <v>0</v>
      </c>
      <c r="X331">
        <f t="shared" si="93"/>
        <v>0</v>
      </c>
    </row>
    <row r="332" spans="1:24">
      <c r="A332">
        <v>117.1103651</v>
      </c>
      <c r="B332">
        <v>91.995352209999993</v>
      </c>
      <c r="C332">
        <f t="shared" si="96"/>
        <v>0.78554406462182569</v>
      </c>
      <c r="D332">
        <f t="shared" si="81"/>
        <v>0.7955435121729747</v>
      </c>
      <c r="E332">
        <f t="shared" si="78"/>
        <v>0.83583576982784635</v>
      </c>
      <c r="F332">
        <f t="shared" si="79"/>
        <v>4.4969937259237418E-2</v>
      </c>
      <c r="G332">
        <f t="shared" si="80"/>
        <v>-0.22235849459841067</v>
      </c>
      <c r="H332" t="str">
        <f t="shared" si="82"/>
        <v/>
      </c>
      <c r="I332" t="str">
        <f t="shared" si="94"/>
        <v/>
      </c>
      <c r="J332" t="str">
        <f t="shared" si="83"/>
        <v/>
      </c>
      <c r="K332">
        <f t="shared" si="85"/>
        <v>0</v>
      </c>
      <c r="L332">
        <f t="shared" si="86"/>
        <v>0</v>
      </c>
      <c r="M332">
        <f t="shared" si="87"/>
        <v>0</v>
      </c>
      <c r="N332">
        <f t="shared" si="88"/>
        <v>0</v>
      </c>
      <c r="O332">
        <f t="shared" si="89"/>
        <v>0</v>
      </c>
      <c r="P332">
        <f t="shared" si="90"/>
        <v>0</v>
      </c>
      <c r="Q332">
        <f t="shared" si="84"/>
        <v>0</v>
      </c>
      <c r="R332">
        <f t="shared" si="91"/>
        <v>0</v>
      </c>
      <c r="S332">
        <f>IF(ABS(R332)&gt;0,R332*(B332-A332),0)</f>
        <v>0</v>
      </c>
      <c r="T332">
        <f>SUM($S$3:S332)</f>
        <v>95.612177049999758</v>
      </c>
      <c r="U332">
        <f>IF(J332="close",T332,0)</f>
        <v>0</v>
      </c>
      <c r="V332">
        <f t="shared" si="92"/>
        <v>95.612177049999758</v>
      </c>
      <c r="W332" s="3">
        <f t="shared" si="95"/>
        <v>0</v>
      </c>
      <c r="X332">
        <f t="shared" si="93"/>
        <v>0</v>
      </c>
    </row>
    <row r="333" spans="1:24">
      <c r="A333">
        <v>117.0687515</v>
      </c>
      <c r="B333">
        <v>93.581552840000001</v>
      </c>
      <c r="C333">
        <f t="shared" si="96"/>
        <v>0.79937260490900508</v>
      </c>
      <c r="D333">
        <f t="shared" si="81"/>
        <v>0.79613260336313318</v>
      </c>
      <c r="E333">
        <f t="shared" si="78"/>
        <v>0.83064415025306459</v>
      </c>
      <c r="F333">
        <f t="shared" si="79"/>
        <v>4.187173907506387E-2</v>
      </c>
      <c r="G333">
        <f t="shared" si="80"/>
        <v>7.7379196982086507E-2</v>
      </c>
      <c r="H333" t="str">
        <f t="shared" si="82"/>
        <v/>
      </c>
      <c r="I333" t="str">
        <f t="shared" si="94"/>
        <v/>
      </c>
      <c r="J333" t="str">
        <f t="shared" si="83"/>
        <v/>
      </c>
      <c r="K333">
        <f t="shared" si="85"/>
        <v>0</v>
      </c>
      <c r="L333">
        <f t="shared" si="86"/>
        <v>0</v>
      </c>
      <c r="M333">
        <f t="shared" si="87"/>
        <v>0</v>
      </c>
      <c r="N333">
        <f t="shared" si="88"/>
        <v>0</v>
      </c>
      <c r="O333">
        <f t="shared" si="89"/>
        <v>0</v>
      </c>
      <c r="P333">
        <f t="shared" si="90"/>
        <v>0</v>
      </c>
      <c r="Q333">
        <f t="shared" si="84"/>
        <v>0</v>
      </c>
      <c r="R333">
        <f t="shared" si="91"/>
        <v>0</v>
      </c>
      <c r="S333">
        <f>IF(ABS(R333)&gt;0,R333*(B333-A333),0)</f>
        <v>0</v>
      </c>
      <c r="T333">
        <f>SUM($S$3:S333)</f>
        <v>95.612177049999758</v>
      </c>
      <c r="U333">
        <f>IF(J333="close",T333,0)</f>
        <v>0</v>
      </c>
      <c r="V333">
        <f t="shared" si="92"/>
        <v>95.612177049999758</v>
      </c>
      <c r="W333" s="3">
        <f t="shared" si="95"/>
        <v>0</v>
      </c>
      <c r="X333">
        <f t="shared" si="93"/>
        <v>0</v>
      </c>
    </row>
    <row r="334" spans="1:24">
      <c r="A334">
        <v>116.6009944</v>
      </c>
      <c r="B334">
        <v>92.512010979999999</v>
      </c>
      <c r="C334">
        <f t="shared" si="96"/>
        <v>0.79340670682993764</v>
      </c>
      <c r="D334">
        <f t="shared" si="81"/>
        <v>0.79571323466571853</v>
      </c>
      <c r="E334">
        <f t="shared" si="78"/>
        <v>0.82695716560951293</v>
      </c>
      <c r="F334">
        <f t="shared" si="79"/>
        <v>3.9793917800191522E-2</v>
      </c>
      <c r="G334">
        <f t="shared" si="80"/>
        <v>-5.7961818370389023E-2</v>
      </c>
      <c r="H334" t="str">
        <f t="shared" si="82"/>
        <v/>
      </c>
      <c r="I334" t="str">
        <f t="shared" si="94"/>
        <v/>
      </c>
      <c r="J334" t="str">
        <f t="shared" si="83"/>
        <v/>
      </c>
      <c r="K334">
        <f t="shared" si="85"/>
        <v>0</v>
      </c>
      <c r="L334">
        <f t="shared" si="86"/>
        <v>0</v>
      </c>
      <c r="M334">
        <f t="shared" si="87"/>
        <v>0</v>
      </c>
      <c r="N334">
        <f t="shared" si="88"/>
        <v>0</v>
      </c>
      <c r="O334">
        <f t="shared" si="89"/>
        <v>0</v>
      </c>
      <c r="P334">
        <f t="shared" si="90"/>
        <v>0</v>
      </c>
      <c r="Q334">
        <f t="shared" si="84"/>
        <v>0</v>
      </c>
      <c r="R334">
        <f t="shared" si="91"/>
        <v>0</v>
      </c>
      <c r="S334">
        <f>IF(ABS(R334)&gt;0,R334*(B334-A334),0)</f>
        <v>0</v>
      </c>
      <c r="T334">
        <f>SUM($S$3:S334)</f>
        <v>95.612177049999758</v>
      </c>
      <c r="U334">
        <f>IF(J334="close",T334,0)</f>
        <v>0</v>
      </c>
      <c r="V334">
        <f t="shared" si="92"/>
        <v>95.612177049999758</v>
      </c>
      <c r="W334" s="3">
        <f t="shared" si="95"/>
        <v>0</v>
      </c>
      <c r="X334">
        <f t="shared" si="93"/>
        <v>0</v>
      </c>
    </row>
    <row r="335" spans="1:24">
      <c r="A335">
        <v>116.5020249</v>
      </c>
      <c r="B335">
        <v>93.901517269999999</v>
      </c>
      <c r="C335">
        <f t="shared" si="96"/>
        <v>0.80600759815634759</v>
      </c>
      <c r="D335">
        <f t="shared" si="81"/>
        <v>0.79729698289504602</v>
      </c>
      <c r="E335">
        <f t="shared" si="78"/>
        <v>0.8236212465381284</v>
      </c>
      <c r="F335">
        <f t="shared" si="79"/>
        <v>3.8483952633635403E-2</v>
      </c>
      <c r="G335">
        <f t="shared" si="80"/>
        <v>0.22634409059344893</v>
      </c>
      <c r="H335" t="str">
        <f t="shared" si="82"/>
        <v/>
      </c>
      <c r="I335" t="str">
        <f t="shared" si="94"/>
        <v/>
      </c>
      <c r="J335" t="str">
        <f t="shared" si="83"/>
        <v/>
      </c>
      <c r="K335">
        <f t="shared" si="85"/>
        <v>0</v>
      </c>
      <c r="L335">
        <f t="shared" si="86"/>
        <v>0</v>
      </c>
      <c r="M335">
        <f t="shared" si="87"/>
        <v>0</v>
      </c>
      <c r="N335">
        <f t="shared" si="88"/>
        <v>0</v>
      </c>
      <c r="O335">
        <f t="shared" si="89"/>
        <v>0</v>
      </c>
      <c r="P335">
        <f t="shared" si="90"/>
        <v>0</v>
      </c>
      <c r="Q335">
        <f t="shared" si="84"/>
        <v>0</v>
      </c>
      <c r="R335">
        <f t="shared" si="91"/>
        <v>0</v>
      </c>
      <c r="S335">
        <f>IF(ABS(R335)&gt;0,R335*(B335-A335),0)</f>
        <v>0</v>
      </c>
      <c r="T335">
        <f>SUM($S$3:S335)</f>
        <v>95.612177049999758</v>
      </c>
      <c r="U335">
        <f>IF(J335="close",T335,0)</f>
        <v>0</v>
      </c>
      <c r="V335">
        <f t="shared" si="92"/>
        <v>95.612177049999758</v>
      </c>
      <c r="W335" s="3">
        <f t="shared" si="95"/>
        <v>0</v>
      </c>
      <c r="X335">
        <f t="shared" si="93"/>
        <v>0</v>
      </c>
    </row>
    <row r="336" spans="1:24">
      <c r="A336">
        <v>115.1205009</v>
      </c>
      <c r="B336">
        <v>95.317253840000006</v>
      </c>
      <c r="C336">
        <f t="shared" si="96"/>
        <v>0.82797810203065236</v>
      </c>
      <c r="D336">
        <f t="shared" si="81"/>
        <v>0.80201715506975468</v>
      </c>
      <c r="E336">
        <f t="shared" si="78"/>
        <v>0.8208512465999015</v>
      </c>
      <c r="F336">
        <f t="shared" si="79"/>
        <v>3.6762112658560817E-2</v>
      </c>
      <c r="G336">
        <f t="shared" si="80"/>
        <v>0.70618756876183331</v>
      </c>
      <c r="H336" t="str">
        <f t="shared" si="82"/>
        <v/>
      </c>
      <c r="I336" t="str">
        <f t="shared" si="94"/>
        <v/>
      </c>
      <c r="J336" t="str">
        <f t="shared" si="83"/>
        <v/>
      </c>
      <c r="K336">
        <f t="shared" si="85"/>
        <v>0</v>
      </c>
      <c r="L336">
        <f t="shared" si="86"/>
        <v>0</v>
      </c>
      <c r="M336">
        <f t="shared" si="87"/>
        <v>0</v>
      </c>
      <c r="N336">
        <f t="shared" si="88"/>
        <v>0</v>
      </c>
      <c r="O336">
        <f t="shared" si="89"/>
        <v>0</v>
      </c>
      <c r="P336">
        <f t="shared" si="90"/>
        <v>0</v>
      </c>
      <c r="Q336">
        <f t="shared" si="84"/>
        <v>0</v>
      </c>
      <c r="R336">
        <f t="shared" si="91"/>
        <v>0</v>
      </c>
      <c r="S336">
        <f>IF(ABS(R336)&gt;0,R336*(B336-A336),0)</f>
        <v>0</v>
      </c>
      <c r="T336">
        <f>SUM($S$3:S336)</f>
        <v>95.612177049999758</v>
      </c>
      <c r="U336">
        <f>IF(J336="close",T336,0)</f>
        <v>0</v>
      </c>
      <c r="V336">
        <f t="shared" si="92"/>
        <v>95.612177049999758</v>
      </c>
      <c r="W336" s="3">
        <f t="shared" si="95"/>
        <v>0</v>
      </c>
      <c r="X336">
        <f t="shared" si="93"/>
        <v>0</v>
      </c>
    </row>
    <row r="337" spans="1:24">
      <c r="A337">
        <v>114.74906300000001</v>
      </c>
      <c r="B337">
        <v>95.574866470000003</v>
      </c>
      <c r="C337">
        <f t="shared" si="96"/>
        <v>0.83290324096154056</v>
      </c>
      <c r="D337">
        <f t="shared" si="81"/>
        <v>0.80676886059156794</v>
      </c>
      <c r="E337">
        <f t="shared" si="78"/>
        <v>0.81882757039624676</v>
      </c>
      <c r="F337">
        <f t="shared" si="79"/>
        <v>3.461760228360964E-2</v>
      </c>
      <c r="G337">
        <f t="shared" si="80"/>
        <v>0.75494484441363052</v>
      </c>
      <c r="H337" t="str">
        <f t="shared" si="82"/>
        <v/>
      </c>
      <c r="I337" t="str">
        <f t="shared" si="94"/>
        <v/>
      </c>
      <c r="J337" t="str">
        <f t="shared" si="83"/>
        <v/>
      </c>
      <c r="K337">
        <f t="shared" si="85"/>
        <v>0</v>
      </c>
      <c r="L337">
        <f t="shared" si="86"/>
        <v>0</v>
      </c>
      <c r="M337">
        <f t="shared" si="87"/>
        <v>0</v>
      </c>
      <c r="N337">
        <f t="shared" si="88"/>
        <v>0</v>
      </c>
      <c r="O337">
        <f t="shared" si="89"/>
        <v>0</v>
      </c>
      <c r="P337">
        <f t="shared" si="90"/>
        <v>0</v>
      </c>
      <c r="Q337">
        <f t="shared" si="84"/>
        <v>0</v>
      </c>
      <c r="R337">
        <f t="shared" si="91"/>
        <v>0</v>
      </c>
      <c r="S337">
        <f>IF(ABS(R337)&gt;0,R337*(B337-A337),0)</f>
        <v>0</v>
      </c>
      <c r="T337">
        <f>SUM($S$3:S337)</f>
        <v>95.612177049999758</v>
      </c>
      <c r="U337">
        <f>IF(J337="close",T337,0)</f>
        <v>0</v>
      </c>
      <c r="V337">
        <f t="shared" si="92"/>
        <v>95.612177049999758</v>
      </c>
      <c r="W337" s="3">
        <f t="shared" si="95"/>
        <v>0</v>
      </c>
      <c r="X337">
        <f t="shared" si="93"/>
        <v>0</v>
      </c>
    </row>
    <row r="338" spans="1:24">
      <c r="A338">
        <v>113.17633530000001</v>
      </c>
      <c r="B338">
        <v>95.989786539999997</v>
      </c>
      <c r="C338">
        <f t="shared" si="96"/>
        <v>0.84814361841242614</v>
      </c>
      <c r="D338">
        <f t="shared" si="81"/>
        <v>0.81313420794862301</v>
      </c>
      <c r="E338">
        <f t="shared" si="78"/>
        <v>0.81734634809791795</v>
      </c>
      <c r="F338">
        <f t="shared" si="79"/>
        <v>3.3002310582890382E-2</v>
      </c>
      <c r="G338">
        <f t="shared" si="80"/>
        <v>1.060816950251759</v>
      </c>
      <c r="H338" t="str">
        <f t="shared" si="82"/>
        <v/>
      </c>
      <c r="I338" t="str">
        <f t="shared" si="94"/>
        <v/>
      </c>
      <c r="J338" t="str">
        <f t="shared" si="83"/>
        <v/>
      </c>
      <c r="K338">
        <f t="shared" si="85"/>
        <v>0</v>
      </c>
      <c r="L338">
        <f t="shared" si="86"/>
        <v>0</v>
      </c>
      <c r="M338">
        <f t="shared" si="87"/>
        <v>0</v>
      </c>
      <c r="N338">
        <f t="shared" si="88"/>
        <v>0</v>
      </c>
      <c r="O338">
        <f t="shared" si="89"/>
        <v>0</v>
      </c>
      <c r="P338">
        <f t="shared" si="90"/>
        <v>0</v>
      </c>
      <c r="Q338">
        <f t="shared" si="84"/>
        <v>0</v>
      </c>
      <c r="R338">
        <f t="shared" si="91"/>
        <v>0</v>
      </c>
      <c r="S338">
        <f>IF(ABS(R338)&gt;0,R338*(B338-A338),0)</f>
        <v>0</v>
      </c>
      <c r="T338">
        <f>SUM($S$3:S338)</f>
        <v>95.612177049999758</v>
      </c>
      <c r="U338">
        <f>IF(J338="close",T338,0)</f>
        <v>0</v>
      </c>
      <c r="V338">
        <f t="shared" si="92"/>
        <v>95.612177049999758</v>
      </c>
      <c r="W338" s="3">
        <f t="shared" si="95"/>
        <v>0</v>
      </c>
      <c r="X338">
        <f t="shared" si="93"/>
        <v>0</v>
      </c>
    </row>
    <row r="339" spans="1:24">
      <c r="A339">
        <v>113.2462002</v>
      </c>
      <c r="B339">
        <v>98.008513399999998</v>
      </c>
      <c r="C339">
        <f t="shared" si="96"/>
        <v>0.86544637459721141</v>
      </c>
      <c r="D339">
        <f t="shared" si="81"/>
        <v>0.82118223358686737</v>
      </c>
      <c r="E339">
        <f t="shared" si="78"/>
        <v>0.81596894755154181</v>
      </c>
      <c r="F339">
        <f t="shared" si="79"/>
        <v>3.0726412268359333E-2</v>
      </c>
      <c r="G339">
        <f t="shared" si="80"/>
        <v>1.4405893087597879</v>
      </c>
      <c r="H339" t="str">
        <f t="shared" si="82"/>
        <v/>
      </c>
      <c r="I339" t="str">
        <f t="shared" si="94"/>
        <v/>
      </c>
      <c r="J339" t="str">
        <f t="shared" si="83"/>
        <v/>
      </c>
      <c r="K339">
        <f t="shared" si="85"/>
        <v>0</v>
      </c>
      <c r="L339">
        <f t="shared" si="86"/>
        <v>0</v>
      </c>
      <c r="M339">
        <f t="shared" si="87"/>
        <v>0</v>
      </c>
      <c r="N339">
        <f t="shared" si="88"/>
        <v>0</v>
      </c>
      <c r="O339">
        <f t="shared" si="89"/>
        <v>0</v>
      </c>
      <c r="P339">
        <f t="shared" si="90"/>
        <v>0</v>
      </c>
      <c r="Q339">
        <f t="shared" si="84"/>
        <v>0</v>
      </c>
      <c r="R339">
        <f t="shared" si="91"/>
        <v>0</v>
      </c>
      <c r="S339">
        <f>IF(ABS(R339)&gt;0,R339*(B339-A339),0)</f>
        <v>0</v>
      </c>
      <c r="T339">
        <f>SUM($S$3:S339)</f>
        <v>95.612177049999758</v>
      </c>
      <c r="U339">
        <f>IF(J339="close",T339,0)</f>
        <v>0</v>
      </c>
      <c r="V339">
        <f t="shared" si="92"/>
        <v>95.612177049999758</v>
      </c>
      <c r="W339" s="3">
        <f t="shared" si="95"/>
        <v>0</v>
      </c>
      <c r="X339">
        <f t="shared" si="93"/>
        <v>0</v>
      </c>
    </row>
    <row r="340" spans="1:24">
      <c r="A340">
        <v>114.5352185</v>
      </c>
      <c r="B340">
        <v>98.306733899999998</v>
      </c>
      <c r="C340">
        <f t="shared" si="96"/>
        <v>0.85831009175575113</v>
      </c>
      <c r="D340">
        <f t="shared" si="81"/>
        <v>0.82689421176669564</v>
      </c>
      <c r="E340">
        <f t="shared" si="78"/>
        <v>0.8155924871753254</v>
      </c>
      <c r="F340">
        <f t="shared" si="79"/>
        <v>3.0020292031198836E-2</v>
      </c>
      <c r="G340">
        <f t="shared" si="80"/>
        <v>1.0464881539595374</v>
      </c>
      <c r="H340" t="str">
        <f t="shared" si="82"/>
        <v/>
      </c>
      <c r="I340" t="str">
        <f t="shared" si="94"/>
        <v/>
      </c>
      <c r="J340" t="str">
        <f t="shared" si="83"/>
        <v/>
      </c>
      <c r="K340">
        <f t="shared" si="85"/>
        <v>0</v>
      </c>
      <c r="L340">
        <f t="shared" si="86"/>
        <v>0</v>
      </c>
      <c r="M340">
        <f t="shared" si="87"/>
        <v>0</v>
      </c>
      <c r="N340">
        <f t="shared" si="88"/>
        <v>0</v>
      </c>
      <c r="O340">
        <f t="shared" si="89"/>
        <v>0</v>
      </c>
      <c r="P340">
        <f t="shared" si="90"/>
        <v>0</v>
      </c>
      <c r="Q340">
        <f t="shared" si="84"/>
        <v>0</v>
      </c>
      <c r="R340">
        <f t="shared" si="91"/>
        <v>0</v>
      </c>
      <c r="S340">
        <f>IF(ABS(R340)&gt;0,R340*(B340-A340),0)</f>
        <v>0</v>
      </c>
      <c r="T340">
        <f>SUM($S$3:S340)</f>
        <v>95.612177049999758</v>
      </c>
      <c r="U340">
        <f>IF(J340="close",T340,0)</f>
        <v>0</v>
      </c>
      <c r="V340">
        <f t="shared" si="92"/>
        <v>95.612177049999758</v>
      </c>
      <c r="W340" s="3">
        <f t="shared" si="95"/>
        <v>0</v>
      </c>
      <c r="X340">
        <f t="shared" si="93"/>
        <v>0</v>
      </c>
    </row>
    <row r="341" spans="1:24">
      <c r="A341">
        <v>115.48876679999999</v>
      </c>
      <c r="B341">
        <v>97.938643940000006</v>
      </c>
      <c r="C341">
        <f t="shared" si="96"/>
        <v>0.84803610475473545</v>
      </c>
      <c r="D341">
        <f t="shared" si="81"/>
        <v>0.8301468106879325</v>
      </c>
      <c r="E341">
        <f t="shared" si="78"/>
        <v>0.81520634711952111</v>
      </c>
      <c r="F341">
        <f t="shared" si="79"/>
        <v>2.9368724145509041E-2</v>
      </c>
      <c r="G341">
        <f t="shared" si="80"/>
        <v>0.60912738252330645</v>
      </c>
      <c r="H341" t="str">
        <f t="shared" si="82"/>
        <v/>
      </c>
      <c r="I341" t="str">
        <f t="shared" si="94"/>
        <v/>
      </c>
      <c r="J341" t="str">
        <f t="shared" si="83"/>
        <v/>
      </c>
      <c r="K341">
        <f t="shared" si="85"/>
        <v>0</v>
      </c>
      <c r="L341">
        <f t="shared" si="86"/>
        <v>0</v>
      </c>
      <c r="M341">
        <f t="shared" si="87"/>
        <v>0</v>
      </c>
      <c r="N341">
        <f t="shared" si="88"/>
        <v>0</v>
      </c>
      <c r="O341">
        <f t="shared" si="89"/>
        <v>0</v>
      </c>
      <c r="P341">
        <f t="shared" si="90"/>
        <v>0</v>
      </c>
      <c r="Q341">
        <f t="shared" si="84"/>
        <v>0</v>
      </c>
      <c r="R341">
        <f t="shared" si="91"/>
        <v>0</v>
      </c>
      <c r="S341">
        <f>IF(ABS(R341)&gt;0,R341*(B341-A341),0)</f>
        <v>0</v>
      </c>
      <c r="T341">
        <f>SUM($S$3:S341)</f>
        <v>95.612177049999758</v>
      </c>
      <c r="U341">
        <f>IF(J341="close",T341,0)</f>
        <v>0</v>
      </c>
      <c r="V341">
        <f t="shared" si="92"/>
        <v>95.612177049999758</v>
      </c>
      <c r="W341" s="3">
        <f t="shared" si="95"/>
        <v>0</v>
      </c>
      <c r="X341">
        <f t="shared" si="93"/>
        <v>0</v>
      </c>
    </row>
    <row r="342" spans="1:24">
      <c r="A342">
        <v>114.887152</v>
      </c>
      <c r="B342">
        <v>99.290634549999993</v>
      </c>
      <c r="C342">
        <f t="shared" si="96"/>
        <v>0.86424489441604391</v>
      </c>
      <c r="D342">
        <f t="shared" si="81"/>
        <v>0.83539266972302662</v>
      </c>
      <c r="E342">
        <f t="shared" si="78"/>
        <v>0.81502784022730634</v>
      </c>
      <c r="F342">
        <f t="shared" si="79"/>
        <v>2.9144620106326614E-2</v>
      </c>
      <c r="G342">
        <f t="shared" si="80"/>
        <v>0.9899674309617833</v>
      </c>
      <c r="H342" t="str">
        <f t="shared" si="82"/>
        <v/>
      </c>
      <c r="I342" t="str">
        <f t="shared" si="94"/>
        <v/>
      </c>
      <c r="J342" t="str">
        <f t="shared" si="83"/>
        <v/>
      </c>
      <c r="K342">
        <f t="shared" si="85"/>
        <v>0</v>
      </c>
      <c r="L342">
        <f t="shared" si="86"/>
        <v>0</v>
      </c>
      <c r="M342">
        <f t="shared" si="87"/>
        <v>0</v>
      </c>
      <c r="N342">
        <f t="shared" si="88"/>
        <v>0</v>
      </c>
      <c r="O342">
        <f t="shared" si="89"/>
        <v>0</v>
      </c>
      <c r="P342">
        <f t="shared" si="90"/>
        <v>0</v>
      </c>
      <c r="Q342">
        <f t="shared" si="84"/>
        <v>0</v>
      </c>
      <c r="R342">
        <f t="shared" si="91"/>
        <v>0</v>
      </c>
      <c r="S342">
        <f>IF(ABS(R342)&gt;0,R342*(B342-A342),0)</f>
        <v>0</v>
      </c>
      <c r="T342">
        <f>SUM($S$3:S342)</f>
        <v>95.612177049999758</v>
      </c>
      <c r="U342">
        <f>IF(J342="close",T342,0)</f>
        <v>0</v>
      </c>
      <c r="V342">
        <f t="shared" si="92"/>
        <v>95.612177049999758</v>
      </c>
      <c r="W342" s="3">
        <f t="shared" si="95"/>
        <v>0</v>
      </c>
      <c r="X342">
        <f t="shared" si="93"/>
        <v>0</v>
      </c>
    </row>
    <row r="343" spans="1:24">
      <c r="A343">
        <v>116.540676</v>
      </c>
      <c r="B343">
        <v>100.2544946</v>
      </c>
      <c r="C343">
        <f t="shared" si="96"/>
        <v>0.86025324411195281</v>
      </c>
      <c r="D343">
        <f t="shared" si="81"/>
        <v>0.83921737347516911</v>
      </c>
      <c r="E343">
        <f t="shared" si="78"/>
        <v>0.81541266535673906</v>
      </c>
      <c r="F343">
        <f t="shared" si="79"/>
        <v>2.9736140948658556E-2</v>
      </c>
      <c r="G343">
        <f t="shared" si="80"/>
        <v>0.70741763946786296</v>
      </c>
      <c r="H343" t="str">
        <f t="shared" si="82"/>
        <v/>
      </c>
      <c r="I343" t="str">
        <f t="shared" si="94"/>
        <v/>
      </c>
      <c r="J343" t="str">
        <f t="shared" si="83"/>
        <v/>
      </c>
      <c r="K343">
        <f t="shared" si="85"/>
        <v>0</v>
      </c>
      <c r="L343">
        <f t="shared" si="86"/>
        <v>0</v>
      </c>
      <c r="M343">
        <f t="shared" si="87"/>
        <v>0</v>
      </c>
      <c r="N343">
        <f t="shared" si="88"/>
        <v>0</v>
      </c>
      <c r="O343">
        <f t="shared" si="89"/>
        <v>0</v>
      </c>
      <c r="P343">
        <f t="shared" si="90"/>
        <v>0</v>
      </c>
      <c r="Q343">
        <f t="shared" si="84"/>
        <v>0</v>
      </c>
      <c r="R343">
        <f t="shared" si="91"/>
        <v>0</v>
      </c>
      <c r="S343">
        <f>IF(ABS(R343)&gt;0,R343*(B343-A343),0)</f>
        <v>0</v>
      </c>
      <c r="T343">
        <f>SUM($S$3:S343)</f>
        <v>95.612177049999758</v>
      </c>
      <c r="U343">
        <f>IF(J343="close",T343,0)</f>
        <v>0</v>
      </c>
      <c r="V343">
        <f t="shared" si="92"/>
        <v>95.612177049999758</v>
      </c>
      <c r="W343" s="3">
        <f t="shared" si="95"/>
        <v>0</v>
      </c>
      <c r="X343">
        <f t="shared" si="93"/>
        <v>0</v>
      </c>
    </row>
    <row r="344" spans="1:24">
      <c r="A344">
        <v>116.1604079</v>
      </c>
      <c r="B344">
        <v>99.114750310000005</v>
      </c>
      <c r="C344">
        <f t="shared" si="96"/>
        <v>0.85325759526710487</v>
      </c>
      <c r="D344">
        <f t="shared" si="81"/>
        <v>0.84137740759700541</v>
      </c>
      <c r="E344">
        <f t="shared" si="78"/>
        <v>0.81559045065048674</v>
      </c>
      <c r="F344">
        <f t="shared" si="79"/>
        <v>2.9997033486797737E-2</v>
      </c>
      <c r="G344">
        <f t="shared" si="80"/>
        <v>0.39604541813536859</v>
      </c>
      <c r="H344" t="str">
        <f t="shared" si="82"/>
        <v/>
      </c>
      <c r="I344" t="str">
        <f t="shared" si="94"/>
        <v/>
      </c>
      <c r="J344" t="str">
        <f t="shared" si="83"/>
        <v/>
      </c>
      <c r="K344">
        <f t="shared" si="85"/>
        <v>0</v>
      </c>
      <c r="L344">
        <f t="shared" si="86"/>
        <v>0</v>
      </c>
      <c r="M344">
        <f t="shared" si="87"/>
        <v>0</v>
      </c>
      <c r="N344">
        <f t="shared" si="88"/>
        <v>0</v>
      </c>
      <c r="O344">
        <f t="shared" si="89"/>
        <v>0</v>
      </c>
      <c r="P344">
        <f t="shared" si="90"/>
        <v>0</v>
      </c>
      <c r="Q344">
        <f t="shared" si="84"/>
        <v>0</v>
      </c>
      <c r="R344">
        <f t="shared" si="91"/>
        <v>0</v>
      </c>
      <c r="S344">
        <f>IF(ABS(R344)&gt;0,R344*(B344-A344),0)</f>
        <v>0</v>
      </c>
      <c r="T344">
        <f>SUM($S$3:S344)</f>
        <v>95.612177049999758</v>
      </c>
      <c r="U344">
        <f>IF(J344="close",T344,0)</f>
        <v>0</v>
      </c>
      <c r="V344">
        <f t="shared" si="92"/>
        <v>95.612177049999758</v>
      </c>
      <c r="W344" s="3">
        <f t="shared" si="95"/>
        <v>0</v>
      </c>
      <c r="X344">
        <f t="shared" si="93"/>
        <v>0</v>
      </c>
    </row>
    <row r="345" spans="1:24">
      <c r="A345">
        <v>117.7673357</v>
      </c>
      <c r="B345">
        <v>98.932503850000003</v>
      </c>
      <c r="C345">
        <f t="shared" si="96"/>
        <v>0.84006743688267038</v>
      </c>
      <c r="D345">
        <f t="shared" si="81"/>
        <v>0.84117587364095392</v>
      </c>
      <c r="E345">
        <f t="shared" si="78"/>
        <v>0.81650875302952364</v>
      </c>
      <c r="F345">
        <f t="shared" si="79"/>
        <v>3.0760413547978878E-2</v>
      </c>
      <c r="G345">
        <f t="shared" si="80"/>
        <v>-3.6034520685316589E-2</v>
      </c>
      <c r="H345" t="str">
        <f t="shared" si="82"/>
        <v/>
      </c>
      <c r="I345" t="str">
        <f t="shared" si="94"/>
        <v/>
      </c>
      <c r="J345" t="str">
        <f t="shared" si="83"/>
        <v/>
      </c>
      <c r="K345">
        <f t="shared" si="85"/>
        <v>0</v>
      </c>
      <c r="L345">
        <f t="shared" si="86"/>
        <v>0</v>
      </c>
      <c r="M345">
        <f t="shared" si="87"/>
        <v>0</v>
      </c>
      <c r="N345">
        <f t="shared" si="88"/>
        <v>0</v>
      </c>
      <c r="O345">
        <f t="shared" si="89"/>
        <v>0</v>
      </c>
      <c r="P345">
        <f t="shared" si="90"/>
        <v>0</v>
      </c>
      <c r="Q345">
        <f t="shared" si="84"/>
        <v>0</v>
      </c>
      <c r="R345">
        <f t="shared" si="91"/>
        <v>0</v>
      </c>
      <c r="S345">
        <f>IF(ABS(R345)&gt;0,R345*(B345-A345),0)</f>
        <v>0</v>
      </c>
      <c r="T345">
        <f>SUM($S$3:S345)</f>
        <v>95.612177049999758</v>
      </c>
      <c r="U345">
        <f>IF(J345="close",T345,0)</f>
        <v>0</v>
      </c>
      <c r="V345">
        <f t="shared" si="92"/>
        <v>95.612177049999758</v>
      </c>
      <c r="W345" s="3">
        <f t="shared" si="95"/>
        <v>0</v>
      </c>
      <c r="X345">
        <f t="shared" si="93"/>
        <v>0</v>
      </c>
    </row>
    <row r="346" spans="1:24">
      <c r="A346">
        <v>119.5567291</v>
      </c>
      <c r="B346">
        <v>100.2393246</v>
      </c>
      <c r="C346">
        <f t="shared" si="96"/>
        <v>0.83842478256625375</v>
      </c>
      <c r="D346">
        <f t="shared" si="81"/>
        <v>0.84075262886023083</v>
      </c>
      <c r="E346">
        <f t="shared" si="78"/>
        <v>0.81601518860997335</v>
      </c>
      <c r="F346">
        <f t="shared" si="79"/>
        <v>3.0245000450356087E-2</v>
      </c>
      <c r="G346">
        <f t="shared" si="80"/>
        <v>-7.6966317054549108E-2</v>
      </c>
      <c r="H346" t="str">
        <f t="shared" si="82"/>
        <v/>
      </c>
      <c r="I346" t="str">
        <f t="shared" si="94"/>
        <v/>
      </c>
      <c r="J346" t="str">
        <f t="shared" si="83"/>
        <v/>
      </c>
      <c r="K346">
        <f t="shared" si="85"/>
        <v>0</v>
      </c>
      <c r="L346">
        <f t="shared" si="86"/>
        <v>0</v>
      </c>
      <c r="M346">
        <f t="shared" si="87"/>
        <v>0</v>
      </c>
      <c r="N346">
        <f t="shared" si="88"/>
        <v>0</v>
      </c>
      <c r="O346">
        <f t="shared" si="89"/>
        <v>0</v>
      </c>
      <c r="P346">
        <f t="shared" si="90"/>
        <v>0</v>
      </c>
      <c r="Q346">
        <f t="shared" si="84"/>
        <v>0</v>
      </c>
      <c r="R346">
        <f t="shared" si="91"/>
        <v>0</v>
      </c>
      <c r="S346">
        <f>IF(ABS(R346)&gt;0,R346*(B346-A346),0)</f>
        <v>0</v>
      </c>
      <c r="T346">
        <f>SUM($S$3:S346)</f>
        <v>95.612177049999758</v>
      </c>
      <c r="U346">
        <f>IF(J346="close",T346,0)</f>
        <v>0</v>
      </c>
      <c r="V346">
        <f t="shared" si="92"/>
        <v>95.612177049999758</v>
      </c>
      <c r="W346" s="3">
        <f t="shared" si="95"/>
        <v>0</v>
      </c>
      <c r="X346">
        <f t="shared" si="93"/>
        <v>0</v>
      </c>
    </row>
    <row r="347" spans="1:24">
      <c r="A347">
        <v>120.39394</v>
      </c>
      <c r="B347">
        <v>101.3521977</v>
      </c>
      <c r="C347">
        <f t="shared" si="96"/>
        <v>0.84183803354221987</v>
      </c>
      <c r="D347">
        <f t="shared" si="81"/>
        <v>0.84091961419592143</v>
      </c>
      <c r="E347">
        <f t="shared" si="78"/>
        <v>0.81654512864514506</v>
      </c>
      <c r="F347">
        <f t="shared" si="79"/>
        <v>3.0511396606096561E-2</v>
      </c>
      <c r="G347">
        <f t="shared" si="80"/>
        <v>3.0100862250105137E-2</v>
      </c>
      <c r="H347" t="str">
        <f t="shared" si="82"/>
        <v/>
      </c>
      <c r="I347" t="str">
        <f t="shared" si="94"/>
        <v/>
      </c>
      <c r="J347" t="str">
        <f t="shared" si="83"/>
        <v/>
      </c>
      <c r="K347">
        <f t="shared" si="85"/>
        <v>0</v>
      </c>
      <c r="L347">
        <f t="shared" si="86"/>
        <v>0</v>
      </c>
      <c r="M347">
        <f t="shared" si="87"/>
        <v>0</v>
      </c>
      <c r="N347">
        <f t="shared" si="88"/>
        <v>0</v>
      </c>
      <c r="O347">
        <f t="shared" si="89"/>
        <v>0</v>
      </c>
      <c r="P347">
        <f t="shared" si="90"/>
        <v>0</v>
      </c>
      <c r="Q347">
        <f t="shared" si="84"/>
        <v>0</v>
      </c>
      <c r="R347">
        <f t="shared" si="91"/>
        <v>0</v>
      </c>
      <c r="S347">
        <f>IF(ABS(R347)&gt;0,R347*(B347-A347),0)</f>
        <v>0</v>
      </c>
      <c r="T347">
        <f>SUM($S$3:S347)</f>
        <v>95.612177049999758</v>
      </c>
      <c r="U347">
        <f>IF(J347="close",T347,0)</f>
        <v>0</v>
      </c>
      <c r="V347">
        <f t="shared" si="92"/>
        <v>95.612177049999758</v>
      </c>
      <c r="W347" s="3">
        <f t="shared" si="95"/>
        <v>0</v>
      </c>
      <c r="X347">
        <f t="shared" si="93"/>
        <v>0</v>
      </c>
    </row>
    <row r="348" spans="1:24">
      <c r="A348">
        <v>118.8989292</v>
      </c>
      <c r="B348">
        <v>101.78787029999999</v>
      </c>
      <c r="C348">
        <f t="shared" si="96"/>
        <v>0.85608735911138889</v>
      </c>
      <c r="D348">
        <f t="shared" si="81"/>
        <v>0.8432531134136857</v>
      </c>
      <c r="E348">
        <f t="shared" si="78"/>
        <v>0.81678586306059953</v>
      </c>
      <c r="F348">
        <f t="shared" si="79"/>
        <v>3.0689268665582272E-2</v>
      </c>
      <c r="G348">
        <f t="shared" si="80"/>
        <v>0.41819978956020809</v>
      </c>
      <c r="H348" t="str">
        <f t="shared" si="82"/>
        <v/>
      </c>
      <c r="I348" t="str">
        <f t="shared" si="94"/>
        <v/>
      </c>
      <c r="J348" t="str">
        <f t="shared" si="83"/>
        <v/>
      </c>
      <c r="K348">
        <f t="shared" si="85"/>
        <v>0</v>
      </c>
      <c r="L348">
        <f t="shared" si="86"/>
        <v>0</v>
      </c>
      <c r="M348">
        <f t="shared" si="87"/>
        <v>0</v>
      </c>
      <c r="N348">
        <f t="shared" si="88"/>
        <v>0</v>
      </c>
      <c r="O348">
        <f t="shared" si="89"/>
        <v>0</v>
      </c>
      <c r="P348">
        <f t="shared" si="90"/>
        <v>0</v>
      </c>
      <c r="Q348">
        <f t="shared" si="84"/>
        <v>0</v>
      </c>
      <c r="R348">
        <f t="shared" si="91"/>
        <v>0</v>
      </c>
      <c r="S348">
        <f>IF(ABS(R348)&gt;0,R348*(B348-A348),0)</f>
        <v>0</v>
      </c>
      <c r="T348">
        <f>SUM($S$3:S348)</f>
        <v>95.612177049999758</v>
      </c>
      <c r="U348">
        <f>IF(J348="close",T348,0)</f>
        <v>0</v>
      </c>
      <c r="V348">
        <f t="shared" si="92"/>
        <v>95.612177049999758</v>
      </c>
      <c r="W348" s="3">
        <f t="shared" si="95"/>
        <v>0</v>
      </c>
      <c r="X348">
        <f t="shared" si="93"/>
        <v>0</v>
      </c>
    </row>
    <row r="349" spans="1:24">
      <c r="A349">
        <v>118.379746</v>
      </c>
      <c r="B349">
        <v>102.4190768</v>
      </c>
      <c r="C349">
        <f t="shared" si="96"/>
        <v>0.86517398677304136</v>
      </c>
      <c r="D349">
        <f t="shared" si="81"/>
        <v>0.84662555546897122</v>
      </c>
      <c r="E349">
        <f t="shared" si="78"/>
        <v>0.81822089583445445</v>
      </c>
      <c r="F349">
        <f t="shared" si="79"/>
        <v>3.1573322059684321E-2</v>
      </c>
      <c r="G349">
        <f t="shared" si="80"/>
        <v>0.58747164042501732</v>
      </c>
      <c r="H349" t="str">
        <f t="shared" si="82"/>
        <v/>
      </c>
      <c r="I349" t="str">
        <f t="shared" si="94"/>
        <v/>
      </c>
      <c r="J349" t="str">
        <f t="shared" si="83"/>
        <v/>
      </c>
      <c r="K349">
        <f t="shared" si="85"/>
        <v>0</v>
      </c>
      <c r="L349">
        <f t="shared" si="86"/>
        <v>0</v>
      </c>
      <c r="M349">
        <f t="shared" si="87"/>
        <v>0</v>
      </c>
      <c r="N349">
        <f t="shared" si="88"/>
        <v>0</v>
      </c>
      <c r="O349">
        <f t="shared" si="89"/>
        <v>0</v>
      </c>
      <c r="P349">
        <f t="shared" si="90"/>
        <v>0</v>
      </c>
      <c r="Q349">
        <f t="shared" si="84"/>
        <v>0</v>
      </c>
      <c r="R349">
        <f t="shared" si="91"/>
        <v>0</v>
      </c>
      <c r="S349">
        <f>IF(ABS(R349)&gt;0,R349*(B349-A349),0)</f>
        <v>0</v>
      </c>
      <c r="T349">
        <f>SUM($S$3:S349)</f>
        <v>95.612177049999758</v>
      </c>
      <c r="U349">
        <f>IF(J349="close",T349,0)</f>
        <v>0</v>
      </c>
      <c r="V349">
        <f t="shared" si="92"/>
        <v>95.612177049999758</v>
      </c>
      <c r="W349" s="3">
        <f t="shared" si="95"/>
        <v>0</v>
      </c>
      <c r="X349">
        <f t="shared" si="93"/>
        <v>0</v>
      </c>
    </row>
    <row r="350" spans="1:24">
      <c r="A350">
        <v>118.7839877</v>
      </c>
      <c r="B350">
        <v>101.7158858</v>
      </c>
      <c r="C350">
        <f t="shared" si="96"/>
        <v>0.8563097414854679</v>
      </c>
      <c r="D350">
        <f t="shared" si="81"/>
        <v>0.84811543024073999</v>
      </c>
      <c r="E350">
        <f t="shared" si="78"/>
        <v>0.82004352748193887</v>
      </c>
      <c r="F350">
        <f t="shared" si="79"/>
        <v>3.2779025508664426E-2</v>
      </c>
      <c r="G350">
        <f t="shared" si="80"/>
        <v>0.24998642020525977</v>
      </c>
      <c r="H350" t="str">
        <f t="shared" si="82"/>
        <v/>
      </c>
      <c r="I350" t="str">
        <f t="shared" si="94"/>
        <v/>
      </c>
      <c r="J350" t="str">
        <f t="shared" si="83"/>
        <v/>
      </c>
      <c r="K350">
        <f t="shared" si="85"/>
        <v>0</v>
      </c>
      <c r="L350">
        <f t="shared" si="86"/>
        <v>0</v>
      </c>
      <c r="M350">
        <f t="shared" si="87"/>
        <v>0</v>
      </c>
      <c r="N350">
        <f t="shared" si="88"/>
        <v>0</v>
      </c>
      <c r="O350">
        <f t="shared" si="89"/>
        <v>0</v>
      </c>
      <c r="P350">
        <f t="shared" si="90"/>
        <v>0</v>
      </c>
      <c r="Q350">
        <f t="shared" si="84"/>
        <v>0</v>
      </c>
      <c r="R350">
        <f t="shared" si="91"/>
        <v>0</v>
      </c>
      <c r="S350">
        <f>IF(ABS(R350)&gt;0,R350*(B350-A350),0)</f>
        <v>0</v>
      </c>
      <c r="T350">
        <f>SUM($S$3:S350)</f>
        <v>95.612177049999758</v>
      </c>
      <c r="U350">
        <f>IF(J350="close",T350,0)</f>
        <v>0</v>
      </c>
      <c r="V350">
        <f t="shared" si="92"/>
        <v>95.612177049999758</v>
      </c>
      <c r="W350" s="3">
        <f t="shared" si="95"/>
        <v>0</v>
      </c>
      <c r="X350">
        <f t="shared" si="93"/>
        <v>0</v>
      </c>
    </row>
    <row r="351" spans="1:24">
      <c r="A351">
        <v>117.5952961</v>
      </c>
      <c r="B351">
        <v>101.3808137</v>
      </c>
      <c r="C351">
        <f t="shared" si="96"/>
        <v>0.86211623306589047</v>
      </c>
      <c r="D351">
        <f t="shared" si="81"/>
        <v>0.8502693999061478</v>
      </c>
      <c r="E351">
        <f t="shared" si="78"/>
        <v>0.82170911669384983</v>
      </c>
      <c r="F351">
        <f t="shared" si="79"/>
        <v>3.3411331023489393E-2</v>
      </c>
      <c r="G351">
        <f t="shared" si="80"/>
        <v>0.35457531312996499</v>
      </c>
      <c r="H351" t="str">
        <f t="shared" si="82"/>
        <v/>
      </c>
      <c r="I351" t="str">
        <f t="shared" si="94"/>
        <v/>
      </c>
      <c r="J351" t="str">
        <f t="shared" si="83"/>
        <v/>
      </c>
      <c r="K351">
        <f t="shared" si="85"/>
        <v>0</v>
      </c>
      <c r="L351">
        <f t="shared" si="86"/>
        <v>0</v>
      </c>
      <c r="M351">
        <f t="shared" si="87"/>
        <v>0</v>
      </c>
      <c r="N351">
        <f t="shared" si="88"/>
        <v>0</v>
      </c>
      <c r="O351">
        <f t="shared" si="89"/>
        <v>0</v>
      </c>
      <c r="P351">
        <f t="shared" si="90"/>
        <v>0</v>
      </c>
      <c r="Q351">
        <f t="shared" si="84"/>
        <v>0</v>
      </c>
      <c r="R351">
        <f t="shared" si="91"/>
        <v>0</v>
      </c>
      <c r="S351">
        <f>IF(ABS(R351)&gt;0,R351*(B351-A351),0)</f>
        <v>0</v>
      </c>
      <c r="T351">
        <f>SUM($S$3:S351)</f>
        <v>95.612177049999758</v>
      </c>
      <c r="U351">
        <f>IF(J351="close",T351,0)</f>
        <v>0</v>
      </c>
      <c r="V351">
        <f t="shared" si="92"/>
        <v>95.612177049999758</v>
      </c>
      <c r="W351" s="3">
        <f t="shared" si="95"/>
        <v>0</v>
      </c>
      <c r="X351">
        <f t="shared" si="93"/>
        <v>0</v>
      </c>
    </row>
    <row r="352" spans="1:24">
      <c r="A352">
        <v>119.23771170000001</v>
      </c>
      <c r="B352">
        <v>102.2566875</v>
      </c>
      <c r="C352">
        <f t="shared" si="96"/>
        <v>0.85758679902610035</v>
      </c>
      <c r="D352">
        <f t="shared" si="81"/>
        <v>0.85139515361690976</v>
      </c>
      <c r="E352">
        <f t="shared" ref="E352:E415" si="97">AVERAGE(C324:C351)</f>
        <v>0.82419538894695665</v>
      </c>
      <c r="F352">
        <f t="shared" ref="F352:F415" si="98">STDEV(C324:C351)</f>
        <v>3.3745822730504776E-2</v>
      </c>
      <c r="G352">
        <f t="shared" ref="G352:G415" si="99">(C352-D352)/F352</f>
        <v>0.18347886962594667</v>
      </c>
      <c r="H352" t="str">
        <f t="shared" si="82"/>
        <v/>
      </c>
      <c r="I352" t="str">
        <f t="shared" si="94"/>
        <v/>
      </c>
      <c r="J352" t="str">
        <f t="shared" si="83"/>
        <v/>
      </c>
      <c r="K352">
        <f t="shared" si="85"/>
        <v>0</v>
      </c>
      <c r="L352">
        <f t="shared" si="86"/>
        <v>0</v>
      </c>
      <c r="M352">
        <f t="shared" si="87"/>
        <v>0</v>
      </c>
      <c r="N352">
        <f t="shared" si="88"/>
        <v>0</v>
      </c>
      <c r="O352">
        <f t="shared" si="89"/>
        <v>0</v>
      </c>
      <c r="P352">
        <f t="shared" si="90"/>
        <v>0</v>
      </c>
      <c r="Q352">
        <f t="shared" si="84"/>
        <v>0</v>
      </c>
      <c r="R352">
        <f t="shared" si="91"/>
        <v>0</v>
      </c>
      <c r="S352">
        <f>IF(ABS(R352)&gt;0,R352*(B352-A352),0)</f>
        <v>0</v>
      </c>
      <c r="T352">
        <f>SUM($S$3:S352)</f>
        <v>95.612177049999758</v>
      </c>
      <c r="U352">
        <f>IF(J352="close",T352,0)</f>
        <v>0</v>
      </c>
      <c r="V352">
        <f t="shared" si="92"/>
        <v>95.612177049999758</v>
      </c>
      <c r="W352" s="3">
        <f t="shared" si="95"/>
        <v>0</v>
      </c>
      <c r="X352">
        <f t="shared" si="93"/>
        <v>0</v>
      </c>
    </row>
    <row r="353" spans="1:24">
      <c r="A353">
        <v>118.4113993</v>
      </c>
      <c r="B353">
        <v>102.646852</v>
      </c>
      <c r="C353">
        <f t="shared" si="96"/>
        <v>0.86686630347083482</v>
      </c>
      <c r="D353">
        <f t="shared" ref="D353:D416" si="100">((C353-D352)*2/13)+D352</f>
        <v>0.85377533051751364</v>
      </c>
      <c r="E353">
        <f t="shared" si="97"/>
        <v>0.82666790196571693</v>
      </c>
      <c r="F353">
        <f t="shared" si="98"/>
        <v>3.3558383360154376E-2</v>
      </c>
      <c r="G353">
        <f t="shared" si="99"/>
        <v>0.39009545879569324</v>
      </c>
      <c r="H353" t="str">
        <f t="shared" ref="H353:H416" si="101">IF(G353&gt;2,"sellY",IF(G353&lt;-2,"buyY",""))</f>
        <v/>
      </c>
      <c r="I353" t="str">
        <f t="shared" si="94"/>
        <v/>
      </c>
      <c r="J353" t="str">
        <f t="shared" ref="J353:J416" si="102">IF(AND(OR(H352="sellY",J352="sellhold"),G353&gt;0.6),"sellhold",IF(AND(OR(H352="sellY",J352="sellhold"),G353&lt;0.6),"close",IF(AND(OR(H352="buyY",J352="buyhold"),G353&lt;-0.6),"buyhold",IF(AND(OR(H352="buyY",J352="buyhold"),G353&gt;-0.6),"close",""))))</f>
        <v/>
      </c>
      <c r="K353">
        <f t="shared" si="85"/>
        <v>0</v>
      </c>
      <c r="L353">
        <f t="shared" si="86"/>
        <v>0</v>
      </c>
      <c r="M353">
        <f t="shared" si="87"/>
        <v>0</v>
      </c>
      <c r="N353">
        <f t="shared" si="88"/>
        <v>0</v>
      </c>
      <c r="O353">
        <f t="shared" si="89"/>
        <v>0</v>
      </c>
      <c r="P353">
        <f t="shared" si="90"/>
        <v>0</v>
      </c>
      <c r="Q353">
        <f t="shared" ref="Q353:Q416" si="103">ABS(K353)+ABS(N353)</f>
        <v>0</v>
      </c>
      <c r="R353">
        <f t="shared" si="91"/>
        <v>0</v>
      </c>
      <c r="S353">
        <f>IF(ABS(R353)&gt;0,R353*(B353-A353),0)</f>
        <v>0</v>
      </c>
      <c r="T353">
        <f>SUM($S$3:S353)</f>
        <v>95.612177049999758</v>
      </c>
      <c r="U353">
        <f>IF(J353="close",T353,0)</f>
        <v>0</v>
      </c>
      <c r="V353">
        <f t="shared" si="92"/>
        <v>95.612177049999758</v>
      </c>
      <c r="W353" s="3">
        <f t="shared" si="95"/>
        <v>0</v>
      </c>
      <c r="X353">
        <f t="shared" si="93"/>
        <v>0</v>
      </c>
    </row>
    <row r="354" spans="1:24">
      <c r="A354">
        <v>117.9459189</v>
      </c>
      <c r="B354">
        <v>103.7133323</v>
      </c>
      <c r="C354">
        <f t="shared" si="96"/>
        <v>0.87932955431830551</v>
      </c>
      <c r="D354">
        <f t="shared" si="100"/>
        <v>0.85770674956378934</v>
      </c>
      <c r="E354">
        <f t="shared" si="97"/>
        <v>0.82999581371927444</v>
      </c>
      <c r="F354">
        <f t="shared" si="98"/>
        <v>3.2719377710247577E-2</v>
      </c>
      <c r="G354">
        <f t="shared" si="99"/>
        <v>0.66085623467539212</v>
      </c>
      <c r="H354" t="str">
        <f t="shared" si="101"/>
        <v/>
      </c>
      <c r="I354" t="str">
        <f t="shared" si="94"/>
        <v/>
      </c>
      <c r="J354" t="str">
        <f t="shared" si="102"/>
        <v/>
      </c>
      <c r="K354">
        <f t="shared" ref="K354:K417" si="104">IF(H354="sellY",MAX(10+L354,K353),IF(H354="buyY",MIN(-10+L354,K353),IF(J354="sellhold",K353+L354,IF(J354="buyhold",K353+L354,0))))</f>
        <v>0</v>
      </c>
      <c r="L354">
        <f t="shared" ref="L354:L417" si="105">IF(AND(G354&gt;3,K353&lt;15),10,IF(AND(G354&gt;2.5,K353&lt;15),5,IF(AND(G354&lt;-3,K353&gt;-15),-10,IF(AND(G354&lt;-2.5,K353&gt;-15),-5,0))))</f>
        <v>0</v>
      </c>
      <c r="M354">
        <f t="shared" ref="M354:M417" si="106">K354-K353</f>
        <v>0</v>
      </c>
      <c r="N354">
        <f t="shared" ref="N354:N417" si="107">IF(H354="sellY",MIN(-10+O354,N353),IF(H354="buyY",MAX(10+O354,N353),IF(J354="sellhold",N353+O354,IF(J354="buyhold",N353+O354,0))))</f>
        <v>0</v>
      </c>
      <c r="O354">
        <f t="shared" ref="O354:O417" si="108">IF(AND(G354&gt;3,K353&lt;15),-10,IF(AND(G354&gt;2.5,K353&lt;15),-5,IF(AND(G354&lt;-3,K353&gt;-15),10,IF(AND(G354&lt;-2.5,K353&gt;-15),5,0))))</f>
        <v>0</v>
      </c>
      <c r="P354">
        <f t="shared" ref="P354:P417" si="109">N354-N353</f>
        <v>0</v>
      </c>
      <c r="Q354">
        <f t="shared" si="103"/>
        <v>0</v>
      </c>
      <c r="R354">
        <f t="shared" ref="R354:R417" si="110">K354-K353</f>
        <v>0</v>
      </c>
      <c r="S354">
        <f>IF(ABS(R354)&gt;0,R354*(B354-A354),0)</f>
        <v>0</v>
      </c>
      <c r="T354">
        <f>SUM($S$3:S354)</f>
        <v>95.612177049999758</v>
      </c>
      <c r="U354">
        <f>IF(J354="close",T354,0)</f>
        <v>0</v>
      </c>
      <c r="V354">
        <f t="shared" si="92"/>
        <v>95.612177049999758</v>
      </c>
      <c r="W354" s="3">
        <f t="shared" si="95"/>
        <v>0</v>
      </c>
      <c r="X354">
        <f t="shared" si="93"/>
        <v>0</v>
      </c>
    </row>
    <row r="355" spans="1:24">
      <c r="A355">
        <v>117.981279</v>
      </c>
      <c r="B355">
        <v>106.7995665</v>
      </c>
      <c r="C355">
        <f t="shared" si="96"/>
        <v>0.905224688232105</v>
      </c>
      <c r="D355">
        <f t="shared" si="100"/>
        <v>0.86501720166660712</v>
      </c>
      <c r="E355">
        <f t="shared" si="97"/>
        <v>0.83373708813987923</v>
      </c>
      <c r="F355">
        <f t="shared" si="98"/>
        <v>3.2131306825727332E-2</v>
      </c>
      <c r="G355">
        <f t="shared" si="99"/>
        <v>1.2513492458795361</v>
      </c>
      <c r="H355" t="str">
        <f t="shared" si="101"/>
        <v/>
      </c>
      <c r="I355" t="str">
        <f t="shared" si="94"/>
        <v/>
      </c>
      <c r="J355" t="str">
        <f t="shared" si="102"/>
        <v/>
      </c>
      <c r="K355">
        <f t="shared" si="104"/>
        <v>0</v>
      </c>
      <c r="L355">
        <f t="shared" si="105"/>
        <v>0</v>
      </c>
      <c r="M355">
        <f t="shared" si="106"/>
        <v>0</v>
      </c>
      <c r="N355">
        <f t="shared" si="107"/>
        <v>0</v>
      </c>
      <c r="O355">
        <f t="shared" si="108"/>
        <v>0</v>
      </c>
      <c r="P355">
        <f t="shared" si="109"/>
        <v>0</v>
      </c>
      <c r="Q355">
        <f t="shared" si="103"/>
        <v>0</v>
      </c>
      <c r="R355">
        <f t="shared" si="110"/>
        <v>0</v>
      </c>
      <c r="S355">
        <f>IF(ABS(R355)&gt;0,R355*(B355-A355),0)</f>
        <v>0</v>
      </c>
      <c r="T355">
        <f>SUM($S$3:S355)</f>
        <v>95.612177049999758</v>
      </c>
      <c r="U355">
        <f>IF(J355="close",T355,0)</f>
        <v>0</v>
      </c>
      <c r="V355">
        <f t="shared" ref="V355:V418" si="111">T355+K355*A355+N355*B355</f>
        <v>95.612177049999758</v>
      </c>
      <c r="W355" s="3">
        <f t="shared" si="95"/>
        <v>0</v>
      </c>
      <c r="X355">
        <f t="shared" ref="X355:X418" si="112">ABS(Q355-Q354)</f>
        <v>0</v>
      </c>
    </row>
    <row r="356" spans="1:24">
      <c r="A356">
        <v>118.3957317</v>
      </c>
      <c r="B356">
        <v>107.29757909999999</v>
      </c>
      <c r="C356">
        <f t="shared" si="96"/>
        <v>0.90626222380954291</v>
      </c>
      <c r="D356">
        <f t="shared" si="100"/>
        <v>0.87136258968859726</v>
      </c>
      <c r="E356">
        <f t="shared" si="97"/>
        <v>0.83816477554607893</v>
      </c>
      <c r="F356">
        <f t="shared" si="98"/>
        <v>3.3156175852413684E-2</v>
      </c>
      <c r="G356">
        <f t="shared" si="99"/>
        <v>1.0525832133444017</v>
      </c>
      <c r="H356" t="str">
        <f t="shared" si="101"/>
        <v/>
      </c>
      <c r="I356" t="str">
        <f t="shared" si="94"/>
        <v/>
      </c>
      <c r="J356" t="str">
        <f t="shared" si="102"/>
        <v/>
      </c>
      <c r="K356">
        <f t="shared" si="104"/>
        <v>0</v>
      </c>
      <c r="L356">
        <f t="shared" si="105"/>
        <v>0</v>
      </c>
      <c r="M356">
        <f t="shared" si="106"/>
        <v>0</v>
      </c>
      <c r="N356">
        <f t="shared" si="107"/>
        <v>0</v>
      </c>
      <c r="O356">
        <f t="shared" si="108"/>
        <v>0</v>
      </c>
      <c r="P356">
        <f t="shared" si="109"/>
        <v>0</v>
      </c>
      <c r="Q356">
        <f t="shared" si="103"/>
        <v>0</v>
      </c>
      <c r="R356">
        <f t="shared" si="110"/>
        <v>0</v>
      </c>
      <c r="S356">
        <f>IF(ABS(R356)&gt;0,R356*(B356-A356),0)</f>
        <v>0</v>
      </c>
      <c r="T356">
        <f>SUM($S$3:S356)</f>
        <v>95.612177049999758</v>
      </c>
      <c r="U356">
        <f>IF(J356="close",T356,0)</f>
        <v>0</v>
      </c>
      <c r="V356">
        <f t="shared" si="111"/>
        <v>95.612177049999758</v>
      </c>
      <c r="W356" s="3">
        <f t="shared" si="95"/>
        <v>0</v>
      </c>
      <c r="X356">
        <f t="shared" si="112"/>
        <v>0</v>
      </c>
    </row>
    <row r="357" spans="1:24">
      <c r="A357">
        <v>117.2183201</v>
      </c>
      <c r="B357">
        <v>108.6695117</v>
      </c>
      <c r="C357">
        <f t="shared" si="96"/>
        <v>0.92706934894897886</v>
      </c>
      <c r="D357">
        <f t="shared" si="100"/>
        <v>0.87993286034404061</v>
      </c>
      <c r="E357">
        <f t="shared" si="97"/>
        <v>0.84177094696766375</v>
      </c>
      <c r="F357">
        <f t="shared" si="98"/>
        <v>3.4893654532581177E-2</v>
      </c>
      <c r="G357">
        <f t="shared" si="99"/>
        <v>1.3508613309885782</v>
      </c>
      <c r="H357" t="str">
        <f t="shared" si="101"/>
        <v/>
      </c>
      <c r="I357" t="str">
        <f t="shared" si="94"/>
        <v/>
      </c>
      <c r="J357" t="str">
        <f t="shared" si="102"/>
        <v/>
      </c>
      <c r="K357">
        <f t="shared" si="104"/>
        <v>0</v>
      </c>
      <c r="L357">
        <f t="shared" si="105"/>
        <v>0</v>
      </c>
      <c r="M357">
        <f t="shared" si="106"/>
        <v>0</v>
      </c>
      <c r="N357">
        <f t="shared" si="107"/>
        <v>0</v>
      </c>
      <c r="O357">
        <f t="shared" si="108"/>
        <v>0</v>
      </c>
      <c r="P357">
        <f t="shared" si="109"/>
        <v>0</v>
      </c>
      <c r="Q357">
        <f t="shared" si="103"/>
        <v>0</v>
      </c>
      <c r="R357">
        <f t="shared" si="110"/>
        <v>0</v>
      </c>
      <c r="S357">
        <f>IF(ABS(R357)&gt;0,R357*(B357-A357),0)</f>
        <v>0</v>
      </c>
      <c r="T357">
        <f>SUM($S$3:S357)</f>
        <v>95.612177049999758</v>
      </c>
      <c r="U357">
        <f>IF(J357="close",T357,0)</f>
        <v>0</v>
      </c>
      <c r="V357">
        <f t="shared" si="111"/>
        <v>95.612177049999758</v>
      </c>
      <c r="W357" s="3">
        <f t="shared" si="95"/>
        <v>0</v>
      </c>
      <c r="X357">
        <f t="shared" si="112"/>
        <v>0</v>
      </c>
    </row>
    <row r="358" spans="1:24">
      <c r="A358">
        <v>118.69050660000001</v>
      </c>
      <c r="B358">
        <v>112.0247231</v>
      </c>
      <c r="C358">
        <f t="shared" si="96"/>
        <v>0.94383894979516414</v>
      </c>
      <c r="D358">
        <f t="shared" si="100"/>
        <v>0.88976456641344426</v>
      </c>
      <c r="E358">
        <f t="shared" si="97"/>
        <v>0.84671433550565478</v>
      </c>
      <c r="F358">
        <f t="shared" si="98"/>
        <v>3.6840261357261317E-2</v>
      </c>
      <c r="G358">
        <f t="shared" si="99"/>
        <v>1.4678067252924543</v>
      </c>
      <c r="H358" t="str">
        <f t="shared" si="101"/>
        <v/>
      </c>
      <c r="I358" t="str">
        <f t="shared" si="94"/>
        <v/>
      </c>
      <c r="J358" t="str">
        <f t="shared" si="102"/>
        <v/>
      </c>
      <c r="K358">
        <f t="shared" si="104"/>
        <v>0</v>
      </c>
      <c r="L358">
        <f t="shared" si="105"/>
        <v>0</v>
      </c>
      <c r="M358">
        <f t="shared" si="106"/>
        <v>0</v>
      </c>
      <c r="N358">
        <f t="shared" si="107"/>
        <v>0</v>
      </c>
      <c r="O358">
        <f t="shared" si="108"/>
        <v>0</v>
      </c>
      <c r="P358">
        <f t="shared" si="109"/>
        <v>0</v>
      </c>
      <c r="Q358">
        <f t="shared" si="103"/>
        <v>0</v>
      </c>
      <c r="R358">
        <f t="shared" si="110"/>
        <v>0</v>
      </c>
      <c r="S358">
        <f>IF(ABS(R358)&gt;0,R358*(B358-A358),0)</f>
        <v>0</v>
      </c>
      <c r="T358">
        <f>SUM($S$3:S358)</f>
        <v>95.612177049999758</v>
      </c>
      <c r="U358">
        <f>IF(J358="close",T358,0)</f>
        <v>0</v>
      </c>
      <c r="V358">
        <f t="shared" si="111"/>
        <v>95.612177049999758</v>
      </c>
      <c r="W358" s="3">
        <f t="shared" si="95"/>
        <v>0</v>
      </c>
      <c r="X358">
        <f t="shared" si="112"/>
        <v>0</v>
      </c>
    </row>
    <row r="359" spans="1:24">
      <c r="A359">
        <v>118.4149642</v>
      </c>
      <c r="B359">
        <v>114.2577775</v>
      </c>
      <c r="C359">
        <f t="shared" si="96"/>
        <v>0.96489306289888654</v>
      </c>
      <c r="D359">
        <f t="shared" si="100"/>
        <v>0.90132279664197379</v>
      </c>
      <c r="E359">
        <f t="shared" si="97"/>
        <v>0.85282578756181227</v>
      </c>
      <c r="F359">
        <f t="shared" si="98"/>
        <v>3.8276049817627465E-2</v>
      </c>
      <c r="G359">
        <f t="shared" si="99"/>
        <v>1.6608366474545766</v>
      </c>
      <c r="H359" t="str">
        <f t="shared" si="101"/>
        <v/>
      </c>
      <c r="I359" t="str">
        <f t="shared" si="94"/>
        <v/>
      </c>
      <c r="J359" t="str">
        <f t="shared" si="102"/>
        <v/>
      </c>
      <c r="K359">
        <f t="shared" si="104"/>
        <v>0</v>
      </c>
      <c r="L359">
        <f t="shared" si="105"/>
        <v>0</v>
      </c>
      <c r="M359">
        <f t="shared" si="106"/>
        <v>0</v>
      </c>
      <c r="N359">
        <f t="shared" si="107"/>
        <v>0</v>
      </c>
      <c r="O359">
        <f t="shared" si="108"/>
        <v>0</v>
      </c>
      <c r="P359">
        <f t="shared" si="109"/>
        <v>0</v>
      </c>
      <c r="Q359">
        <f t="shared" si="103"/>
        <v>0</v>
      </c>
      <c r="R359">
        <f t="shared" si="110"/>
        <v>0</v>
      </c>
      <c r="S359">
        <f>IF(ABS(R359)&gt;0,R359*(B359-A359),0)</f>
        <v>0</v>
      </c>
      <c r="T359">
        <f>SUM($S$3:S359)</f>
        <v>95.612177049999758</v>
      </c>
      <c r="U359">
        <f>IF(J359="close",T359,0)</f>
        <v>0</v>
      </c>
      <c r="V359">
        <f t="shared" si="111"/>
        <v>95.612177049999758</v>
      </c>
      <c r="W359" s="3">
        <f t="shared" si="95"/>
        <v>0</v>
      </c>
      <c r="X359">
        <f t="shared" si="112"/>
        <v>0</v>
      </c>
    </row>
    <row r="360" spans="1:24">
      <c r="A360">
        <v>118.0365113</v>
      </c>
      <c r="B360">
        <v>112.63836139999999</v>
      </c>
      <c r="C360">
        <f t="shared" si="96"/>
        <v>0.95426711751688309</v>
      </c>
      <c r="D360">
        <f t="shared" si="100"/>
        <v>0.90946807677657526</v>
      </c>
      <c r="E360">
        <f t="shared" si="97"/>
        <v>0.85907116945540685</v>
      </c>
      <c r="F360">
        <f t="shared" si="98"/>
        <v>4.1757315788013491E-2</v>
      </c>
      <c r="G360">
        <f t="shared" si="99"/>
        <v>1.0728429233271615</v>
      </c>
      <c r="H360" t="str">
        <f t="shared" si="101"/>
        <v/>
      </c>
      <c r="I360" t="str">
        <f t="shared" si="94"/>
        <v/>
      </c>
      <c r="J360" t="str">
        <f t="shared" si="102"/>
        <v/>
      </c>
      <c r="K360">
        <f t="shared" si="104"/>
        <v>0</v>
      </c>
      <c r="L360">
        <f t="shared" si="105"/>
        <v>0</v>
      </c>
      <c r="M360">
        <f t="shared" si="106"/>
        <v>0</v>
      </c>
      <c r="N360">
        <f t="shared" si="107"/>
        <v>0</v>
      </c>
      <c r="O360">
        <f t="shared" si="108"/>
        <v>0</v>
      </c>
      <c r="P360">
        <f t="shared" si="109"/>
        <v>0</v>
      </c>
      <c r="Q360">
        <f t="shared" si="103"/>
        <v>0</v>
      </c>
      <c r="R360">
        <f t="shared" si="110"/>
        <v>0</v>
      </c>
      <c r="S360">
        <f>IF(ABS(R360)&gt;0,R360*(B360-A360),0)</f>
        <v>0</v>
      </c>
      <c r="T360">
        <f>SUM($S$3:S360)</f>
        <v>95.612177049999758</v>
      </c>
      <c r="U360">
        <f>IF(J360="close",T360,0)</f>
        <v>0</v>
      </c>
      <c r="V360">
        <f t="shared" si="111"/>
        <v>95.612177049999758</v>
      </c>
      <c r="W360" s="3">
        <f t="shared" si="95"/>
        <v>0</v>
      </c>
      <c r="X360">
        <f t="shared" si="112"/>
        <v>0</v>
      </c>
    </row>
    <row r="361" spans="1:24">
      <c r="A361">
        <v>117.5276111</v>
      </c>
      <c r="B361">
        <v>110.87901599999999</v>
      </c>
      <c r="C361">
        <f t="shared" si="96"/>
        <v>0.943429505307115</v>
      </c>
      <c r="D361">
        <f t="shared" si="100"/>
        <v>0.91469291193511981</v>
      </c>
      <c r="E361">
        <f t="shared" si="97"/>
        <v>0.86509699277308727</v>
      </c>
      <c r="F361">
        <f t="shared" si="98"/>
        <v>4.2911847826502668E-2</v>
      </c>
      <c r="G361">
        <f t="shared" si="99"/>
        <v>0.66966571768664929</v>
      </c>
      <c r="H361" t="str">
        <f t="shared" si="101"/>
        <v/>
      </c>
      <c r="I361" t="str">
        <f t="shared" si="94"/>
        <v/>
      </c>
      <c r="J361" t="str">
        <f t="shared" si="102"/>
        <v/>
      </c>
      <c r="K361">
        <f t="shared" si="104"/>
        <v>0</v>
      </c>
      <c r="L361">
        <f t="shared" si="105"/>
        <v>0</v>
      </c>
      <c r="M361">
        <f t="shared" si="106"/>
        <v>0</v>
      </c>
      <c r="N361">
        <f t="shared" si="107"/>
        <v>0</v>
      </c>
      <c r="O361">
        <f t="shared" si="108"/>
        <v>0</v>
      </c>
      <c r="P361">
        <f t="shared" si="109"/>
        <v>0</v>
      </c>
      <c r="Q361">
        <f t="shared" si="103"/>
        <v>0</v>
      </c>
      <c r="R361">
        <f t="shared" si="110"/>
        <v>0</v>
      </c>
      <c r="S361">
        <f>IF(ABS(R361)&gt;0,R361*(B361-A361),0)</f>
        <v>0</v>
      </c>
      <c r="T361">
        <f>SUM($S$3:S361)</f>
        <v>95.612177049999758</v>
      </c>
      <c r="U361">
        <f>IF(J361="close",T361,0)</f>
        <v>0</v>
      </c>
      <c r="V361">
        <f t="shared" si="111"/>
        <v>95.612177049999758</v>
      </c>
      <c r="W361" s="3">
        <f t="shared" si="95"/>
        <v>0</v>
      </c>
      <c r="X361">
        <f t="shared" si="112"/>
        <v>0</v>
      </c>
    </row>
    <row r="362" spans="1:24">
      <c r="A362">
        <v>118.8266471</v>
      </c>
      <c r="B362">
        <v>109.3287048</v>
      </c>
      <c r="C362">
        <f t="shared" si="96"/>
        <v>0.92006891945703984</v>
      </c>
      <c r="D362">
        <f t="shared" si="100"/>
        <v>0.91551999001541517</v>
      </c>
      <c r="E362">
        <f t="shared" si="97"/>
        <v>0.87024188207301989</v>
      </c>
      <c r="F362">
        <f t="shared" si="98"/>
        <v>4.3373336671804409E-2</v>
      </c>
      <c r="G362">
        <f t="shared" si="99"/>
        <v>0.10487847582595072</v>
      </c>
      <c r="H362" t="str">
        <f t="shared" si="101"/>
        <v/>
      </c>
      <c r="I362" t="str">
        <f t="shared" si="94"/>
        <v/>
      </c>
      <c r="J362" t="str">
        <f t="shared" si="102"/>
        <v/>
      </c>
      <c r="K362">
        <f t="shared" si="104"/>
        <v>0</v>
      </c>
      <c r="L362">
        <f t="shared" si="105"/>
        <v>0</v>
      </c>
      <c r="M362">
        <f t="shared" si="106"/>
        <v>0</v>
      </c>
      <c r="N362">
        <f t="shared" si="107"/>
        <v>0</v>
      </c>
      <c r="O362">
        <f t="shared" si="108"/>
        <v>0</v>
      </c>
      <c r="P362">
        <f t="shared" si="109"/>
        <v>0</v>
      </c>
      <c r="Q362">
        <f t="shared" si="103"/>
        <v>0</v>
      </c>
      <c r="R362">
        <f t="shared" si="110"/>
        <v>0</v>
      </c>
      <c r="S362">
        <f>IF(ABS(R362)&gt;0,R362*(B362-A362),0)</f>
        <v>0</v>
      </c>
      <c r="T362">
        <f>SUM($S$3:S362)</f>
        <v>95.612177049999758</v>
      </c>
      <c r="U362">
        <f>IF(J362="close",T362,0)</f>
        <v>0</v>
      </c>
      <c r="V362">
        <f t="shared" si="111"/>
        <v>95.612177049999758</v>
      </c>
      <c r="W362" s="3">
        <f t="shared" si="95"/>
        <v>0</v>
      </c>
      <c r="X362">
        <f t="shared" si="112"/>
        <v>0</v>
      </c>
    </row>
    <row r="363" spans="1:24">
      <c r="A363">
        <v>114.8779248</v>
      </c>
      <c r="B363">
        <v>107.7989627</v>
      </c>
      <c r="C363">
        <f t="shared" si="96"/>
        <v>0.93837839504565979</v>
      </c>
      <c r="D363">
        <f t="shared" si="100"/>
        <v>0.91903666771237591</v>
      </c>
      <c r="E363">
        <f t="shared" si="97"/>
        <v>0.8747655325239877</v>
      </c>
      <c r="F363">
        <f t="shared" si="98"/>
        <v>4.1633215436094329E-2</v>
      </c>
      <c r="G363">
        <f t="shared" si="99"/>
        <v>0.46457443007189336</v>
      </c>
      <c r="H363" t="str">
        <f t="shared" si="101"/>
        <v/>
      </c>
      <c r="I363" t="str">
        <f t="shared" si="94"/>
        <v/>
      </c>
      <c r="J363" t="str">
        <f t="shared" si="102"/>
        <v/>
      </c>
      <c r="K363">
        <f t="shared" si="104"/>
        <v>0</v>
      </c>
      <c r="L363">
        <f t="shared" si="105"/>
        <v>0</v>
      </c>
      <c r="M363">
        <f t="shared" si="106"/>
        <v>0</v>
      </c>
      <c r="N363">
        <f t="shared" si="107"/>
        <v>0</v>
      </c>
      <c r="O363">
        <f t="shared" si="108"/>
        <v>0</v>
      </c>
      <c r="P363">
        <f t="shared" si="109"/>
        <v>0</v>
      </c>
      <c r="Q363">
        <f t="shared" si="103"/>
        <v>0</v>
      </c>
      <c r="R363">
        <f t="shared" si="110"/>
        <v>0</v>
      </c>
      <c r="S363">
        <f>IF(ABS(R363)&gt;0,R363*(B363-A363),0)</f>
        <v>0</v>
      </c>
      <c r="T363">
        <f>SUM($S$3:S363)</f>
        <v>95.612177049999758</v>
      </c>
      <c r="U363">
        <f>IF(J363="close",T363,0)</f>
        <v>0</v>
      </c>
      <c r="V363">
        <f t="shared" si="111"/>
        <v>95.612177049999758</v>
      </c>
      <c r="W363" s="3">
        <f t="shared" si="95"/>
        <v>0</v>
      </c>
      <c r="X363">
        <f t="shared" si="112"/>
        <v>0</v>
      </c>
    </row>
    <row r="364" spans="1:24">
      <c r="A364">
        <v>115.8499016</v>
      </c>
      <c r="B364">
        <v>109.3953909</v>
      </c>
      <c r="C364">
        <f t="shared" si="96"/>
        <v>0.94428557460250795</v>
      </c>
      <c r="D364">
        <f t="shared" si="100"/>
        <v>0.9229211149262424</v>
      </c>
      <c r="E364">
        <f t="shared" si="97"/>
        <v>0.87949306098432023</v>
      </c>
      <c r="F364">
        <f t="shared" si="98"/>
        <v>4.104781357189493E-2</v>
      </c>
      <c r="G364">
        <f t="shared" si="99"/>
        <v>0.52047740956642818</v>
      </c>
      <c r="H364" t="str">
        <f t="shared" si="101"/>
        <v/>
      </c>
      <c r="I364" t="str">
        <f t="shared" si="94"/>
        <v/>
      </c>
      <c r="J364" t="str">
        <f t="shared" si="102"/>
        <v/>
      </c>
      <c r="K364">
        <f t="shared" si="104"/>
        <v>0</v>
      </c>
      <c r="L364">
        <f t="shared" si="105"/>
        <v>0</v>
      </c>
      <c r="M364">
        <f t="shared" si="106"/>
        <v>0</v>
      </c>
      <c r="N364">
        <f t="shared" si="107"/>
        <v>0</v>
      </c>
      <c r="O364">
        <f t="shared" si="108"/>
        <v>0</v>
      </c>
      <c r="P364">
        <f t="shared" si="109"/>
        <v>0</v>
      </c>
      <c r="Q364">
        <f t="shared" si="103"/>
        <v>0</v>
      </c>
      <c r="R364">
        <f t="shared" si="110"/>
        <v>0</v>
      </c>
      <c r="S364">
        <f>IF(ABS(R364)&gt;0,R364*(B364-A364),0)</f>
        <v>0</v>
      </c>
      <c r="T364">
        <f>SUM($S$3:S364)</f>
        <v>95.612177049999758</v>
      </c>
      <c r="U364">
        <f>IF(J364="close",T364,0)</f>
        <v>0</v>
      </c>
      <c r="V364">
        <f t="shared" si="111"/>
        <v>95.612177049999758</v>
      </c>
      <c r="W364" s="3">
        <f t="shared" si="95"/>
        <v>0</v>
      </c>
      <c r="X364">
        <f t="shared" si="112"/>
        <v>0</v>
      </c>
    </row>
    <row r="365" spans="1:24">
      <c r="A365">
        <v>115.6575917</v>
      </c>
      <c r="B365">
        <v>108.4955289</v>
      </c>
      <c r="C365">
        <f t="shared" si="96"/>
        <v>0.93807529021892988</v>
      </c>
      <c r="D365">
        <f t="shared" si="100"/>
        <v>0.92525252650973278</v>
      </c>
      <c r="E365">
        <f t="shared" si="97"/>
        <v>0.88364689929045803</v>
      </c>
      <c r="F365">
        <f t="shared" si="98"/>
        <v>4.1523789417093955E-2</v>
      </c>
      <c r="G365">
        <f t="shared" si="99"/>
        <v>0.30880523885708761</v>
      </c>
      <c r="H365" t="str">
        <f t="shared" si="101"/>
        <v/>
      </c>
      <c r="I365" t="str">
        <f t="shared" si="94"/>
        <v/>
      </c>
      <c r="J365" t="str">
        <f t="shared" si="102"/>
        <v/>
      </c>
      <c r="K365">
        <f t="shared" si="104"/>
        <v>0</v>
      </c>
      <c r="L365">
        <f t="shared" si="105"/>
        <v>0</v>
      </c>
      <c r="M365">
        <f t="shared" si="106"/>
        <v>0</v>
      </c>
      <c r="N365">
        <f t="shared" si="107"/>
        <v>0</v>
      </c>
      <c r="O365">
        <f t="shared" si="108"/>
        <v>0</v>
      </c>
      <c r="P365">
        <f t="shared" si="109"/>
        <v>0</v>
      </c>
      <c r="Q365">
        <f t="shared" si="103"/>
        <v>0</v>
      </c>
      <c r="R365">
        <f t="shared" si="110"/>
        <v>0</v>
      </c>
      <c r="S365">
        <f>IF(ABS(R365)&gt;0,R365*(B365-A365),0)</f>
        <v>0</v>
      </c>
      <c r="T365">
        <f>SUM($S$3:S365)</f>
        <v>95.612177049999758</v>
      </c>
      <c r="U365">
        <f>IF(J365="close",T365,0)</f>
        <v>0</v>
      </c>
      <c r="V365">
        <f t="shared" si="111"/>
        <v>95.612177049999758</v>
      </c>
      <c r="W365" s="3">
        <f t="shared" si="95"/>
        <v>0</v>
      </c>
      <c r="X365">
        <f t="shared" si="112"/>
        <v>0</v>
      </c>
    </row>
    <row r="366" spans="1:24">
      <c r="A366">
        <v>117.2300711</v>
      </c>
      <c r="B366">
        <v>108.0216497</v>
      </c>
      <c r="C366">
        <f t="shared" si="96"/>
        <v>0.92145000584240022</v>
      </c>
      <c r="D366">
        <f t="shared" si="100"/>
        <v>0.92466752333014313</v>
      </c>
      <c r="E366">
        <f t="shared" si="97"/>
        <v>0.88740304390679337</v>
      </c>
      <c r="F366">
        <f t="shared" si="98"/>
        <v>4.1520439774951505E-2</v>
      </c>
      <c r="G366">
        <f t="shared" si="99"/>
        <v>-7.749237496477511E-2</v>
      </c>
      <c r="H366" t="str">
        <f t="shared" si="101"/>
        <v/>
      </c>
      <c r="I366" t="str">
        <f t="shared" si="94"/>
        <v/>
      </c>
      <c r="J366" t="str">
        <f t="shared" si="102"/>
        <v/>
      </c>
      <c r="K366">
        <f t="shared" si="104"/>
        <v>0</v>
      </c>
      <c r="L366">
        <f t="shared" si="105"/>
        <v>0</v>
      </c>
      <c r="M366">
        <f t="shared" si="106"/>
        <v>0</v>
      </c>
      <c r="N366">
        <f t="shared" si="107"/>
        <v>0</v>
      </c>
      <c r="O366">
        <f t="shared" si="108"/>
        <v>0</v>
      </c>
      <c r="P366">
        <f t="shared" si="109"/>
        <v>0</v>
      </c>
      <c r="Q366">
        <f t="shared" si="103"/>
        <v>0</v>
      </c>
      <c r="R366">
        <f t="shared" si="110"/>
        <v>0</v>
      </c>
      <c r="S366">
        <f>IF(ABS(R366)&gt;0,R366*(B366-A366),0)</f>
        <v>0</v>
      </c>
      <c r="T366">
        <f>SUM($S$3:S366)</f>
        <v>95.612177049999758</v>
      </c>
      <c r="U366">
        <f>IF(J366="close",T366,0)</f>
        <v>0</v>
      </c>
      <c r="V366">
        <f t="shared" si="111"/>
        <v>95.612177049999758</v>
      </c>
      <c r="W366" s="3">
        <f t="shared" si="95"/>
        <v>0</v>
      </c>
      <c r="X366">
        <f t="shared" si="112"/>
        <v>0</v>
      </c>
    </row>
    <row r="367" spans="1:24">
      <c r="A367">
        <v>118.54728710000001</v>
      </c>
      <c r="B367">
        <v>106.77856389999999</v>
      </c>
      <c r="C367">
        <f t="shared" si="96"/>
        <v>0.90072549538757007</v>
      </c>
      <c r="D367">
        <f t="shared" si="100"/>
        <v>0.9209841344159011</v>
      </c>
      <c r="E367">
        <f t="shared" si="97"/>
        <v>0.89002112917214937</v>
      </c>
      <c r="F367">
        <f t="shared" si="98"/>
        <v>4.126362292219727E-2</v>
      </c>
      <c r="G367">
        <f t="shared" si="99"/>
        <v>-0.49095638224808263</v>
      </c>
      <c r="H367" t="str">
        <f t="shared" si="101"/>
        <v/>
      </c>
      <c r="I367" t="str">
        <f t="shared" si="94"/>
        <v/>
      </c>
      <c r="J367" t="str">
        <f t="shared" si="102"/>
        <v/>
      </c>
      <c r="K367">
        <f t="shared" si="104"/>
        <v>0</v>
      </c>
      <c r="L367">
        <f t="shared" si="105"/>
        <v>0</v>
      </c>
      <c r="M367">
        <f t="shared" si="106"/>
        <v>0</v>
      </c>
      <c r="N367">
        <f t="shared" si="107"/>
        <v>0</v>
      </c>
      <c r="O367">
        <f t="shared" si="108"/>
        <v>0</v>
      </c>
      <c r="P367">
        <f t="shared" si="109"/>
        <v>0</v>
      </c>
      <c r="Q367">
        <f t="shared" si="103"/>
        <v>0</v>
      </c>
      <c r="R367">
        <f t="shared" si="110"/>
        <v>0</v>
      </c>
      <c r="S367">
        <f>IF(ABS(R367)&gt;0,R367*(B367-A367),0)</f>
        <v>0</v>
      </c>
      <c r="T367">
        <f>SUM($S$3:S367)</f>
        <v>95.612177049999758</v>
      </c>
      <c r="U367">
        <f>IF(J367="close",T367,0)</f>
        <v>0</v>
      </c>
      <c r="V367">
        <f t="shared" si="111"/>
        <v>95.612177049999758</v>
      </c>
      <c r="W367" s="3">
        <f t="shared" si="95"/>
        <v>0</v>
      </c>
      <c r="X367">
        <f t="shared" si="112"/>
        <v>0</v>
      </c>
    </row>
    <row r="368" spans="1:24">
      <c r="A368">
        <v>117.37636209999999</v>
      </c>
      <c r="B368">
        <v>109.1331271</v>
      </c>
      <c r="C368">
        <f t="shared" si="96"/>
        <v>0.92977091083316166</v>
      </c>
      <c r="D368">
        <f t="shared" si="100"/>
        <v>0.92233594617240278</v>
      </c>
      <c r="E368">
        <f t="shared" si="97"/>
        <v>0.89128109777180498</v>
      </c>
      <c r="F368">
        <f t="shared" si="98"/>
        <v>4.1023368173114659E-2</v>
      </c>
      <c r="G368">
        <f t="shared" si="99"/>
        <v>0.18123730429408055</v>
      </c>
      <c r="H368" t="str">
        <f t="shared" si="101"/>
        <v/>
      </c>
      <c r="I368" t="str">
        <f t="shared" si="94"/>
        <v/>
      </c>
      <c r="J368" t="str">
        <f t="shared" si="102"/>
        <v/>
      </c>
      <c r="K368">
        <f t="shared" si="104"/>
        <v>0</v>
      </c>
      <c r="L368">
        <f t="shared" si="105"/>
        <v>0</v>
      </c>
      <c r="M368">
        <f t="shared" si="106"/>
        <v>0</v>
      </c>
      <c r="N368">
        <f t="shared" si="107"/>
        <v>0</v>
      </c>
      <c r="O368">
        <f t="shared" si="108"/>
        <v>0</v>
      </c>
      <c r="P368">
        <f t="shared" si="109"/>
        <v>0</v>
      </c>
      <c r="Q368">
        <f t="shared" si="103"/>
        <v>0</v>
      </c>
      <c r="R368">
        <f t="shared" si="110"/>
        <v>0</v>
      </c>
      <c r="S368">
        <f>IF(ABS(R368)&gt;0,R368*(B368-A368),0)</f>
        <v>0</v>
      </c>
      <c r="T368">
        <f>SUM($S$3:S368)</f>
        <v>95.612177049999758</v>
      </c>
      <c r="U368">
        <f>IF(J368="close",T368,0)</f>
        <v>0</v>
      </c>
      <c r="V368">
        <f t="shared" si="111"/>
        <v>95.612177049999758</v>
      </c>
      <c r="W368" s="3">
        <f t="shared" si="95"/>
        <v>0</v>
      </c>
      <c r="X368">
        <f t="shared" si="112"/>
        <v>0</v>
      </c>
    </row>
    <row r="369" spans="1:24">
      <c r="A369">
        <v>117.18467459999999</v>
      </c>
      <c r="B369">
        <v>110.69237990000001</v>
      </c>
      <c r="C369">
        <f t="shared" si="96"/>
        <v>0.94459774947397446</v>
      </c>
      <c r="D369">
        <f t="shared" si="100"/>
        <v>0.92576083898802919</v>
      </c>
      <c r="E369">
        <f t="shared" si="97"/>
        <v>0.89383326988171263</v>
      </c>
      <c r="F369">
        <f t="shared" si="98"/>
        <v>4.1118955726753184E-2</v>
      </c>
      <c r="G369">
        <f t="shared" si="99"/>
        <v>0.45810770611787277</v>
      </c>
      <c r="H369" t="str">
        <f t="shared" si="101"/>
        <v/>
      </c>
      <c r="I369" t="str">
        <f t="shared" si="94"/>
        <v/>
      </c>
      <c r="J369" t="str">
        <f t="shared" si="102"/>
        <v/>
      </c>
      <c r="K369">
        <f t="shared" si="104"/>
        <v>0</v>
      </c>
      <c r="L369">
        <f t="shared" si="105"/>
        <v>0</v>
      </c>
      <c r="M369">
        <f t="shared" si="106"/>
        <v>0</v>
      </c>
      <c r="N369">
        <f t="shared" si="107"/>
        <v>0</v>
      </c>
      <c r="O369">
        <f t="shared" si="108"/>
        <v>0</v>
      </c>
      <c r="P369">
        <f t="shared" si="109"/>
        <v>0</v>
      </c>
      <c r="Q369">
        <f t="shared" si="103"/>
        <v>0</v>
      </c>
      <c r="R369">
        <f t="shared" si="110"/>
        <v>0</v>
      </c>
      <c r="S369">
        <f>IF(ABS(R369)&gt;0,R369*(B369-A369),0)</f>
        <v>0</v>
      </c>
      <c r="T369">
        <f>SUM($S$3:S369)</f>
        <v>95.612177049999758</v>
      </c>
      <c r="U369">
        <f>IF(J369="close",T369,0)</f>
        <v>0</v>
      </c>
      <c r="V369">
        <f t="shared" si="111"/>
        <v>95.612177049999758</v>
      </c>
      <c r="W369" s="3">
        <f t="shared" si="95"/>
        <v>0</v>
      </c>
      <c r="X369">
        <f t="shared" si="112"/>
        <v>0</v>
      </c>
    </row>
    <row r="370" spans="1:24">
      <c r="A370">
        <v>118.1666886</v>
      </c>
      <c r="B370">
        <v>110.8655291</v>
      </c>
      <c r="C370">
        <f t="shared" si="96"/>
        <v>0.93821304813986306</v>
      </c>
      <c r="D370">
        <f t="shared" si="100"/>
        <v>0.92767656347292671</v>
      </c>
      <c r="E370">
        <f t="shared" si="97"/>
        <v>0.89728190005025699</v>
      </c>
      <c r="F370">
        <f t="shared" si="98"/>
        <v>4.1184947220988949E-2</v>
      </c>
      <c r="G370">
        <f t="shared" si="99"/>
        <v>0.25583339005875133</v>
      </c>
      <c r="H370" t="str">
        <f t="shared" si="101"/>
        <v/>
      </c>
      <c r="I370" t="str">
        <f t="shared" si="94"/>
        <v/>
      </c>
      <c r="J370" t="str">
        <f t="shared" si="102"/>
        <v/>
      </c>
      <c r="K370">
        <f t="shared" si="104"/>
        <v>0</v>
      </c>
      <c r="L370">
        <f t="shared" si="105"/>
        <v>0</v>
      </c>
      <c r="M370">
        <f t="shared" si="106"/>
        <v>0</v>
      </c>
      <c r="N370">
        <f t="shared" si="107"/>
        <v>0</v>
      </c>
      <c r="O370">
        <f t="shared" si="108"/>
        <v>0</v>
      </c>
      <c r="P370">
        <f t="shared" si="109"/>
        <v>0</v>
      </c>
      <c r="Q370">
        <f t="shared" si="103"/>
        <v>0</v>
      </c>
      <c r="R370">
        <f t="shared" si="110"/>
        <v>0</v>
      </c>
      <c r="S370">
        <f>IF(ABS(R370)&gt;0,R370*(B370-A370),0)</f>
        <v>0</v>
      </c>
      <c r="T370">
        <f>SUM($S$3:S370)</f>
        <v>95.612177049999758</v>
      </c>
      <c r="U370">
        <f>IF(J370="close",T370,0)</f>
        <v>0</v>
      </c>
      <c r="V370">
        <f t="shared" si="111"/>
        <v>95.612177049999758</v>
      </c>
      <c r="W370" s="3">
        <f t="shared" si="95"/>
        <v>0</v>
      </c>
      <c r="X370">
        <f t="shared" si="112"/>
        <v>0</v>
      </c>
    </row>
    <row r="371" spans="1:24">
      <c r="A371">
        <v>119.1160663</v>
      </c>
      <c r="B371">
        <v>112.29181199999999</v>
      </c>
      <c r="C371">
        <f t="shared" si="96"/>
        <v>0.94270920361983102</v>
      </c>
      <c r="D371">
        <f t="shared" si="100"/>
        <v>0.92998927734168124</v>
      </c>
      <c r="E371">
        <f t="shared" si="97"/>
        <v>0.89992361982610769</v>
      </c>
      <c r="F371">
        <f t="shared" si="98"/>
        <v>4.1359269955262748E-2</v>
      </c>
      <c r="G371">
        <f t="shared" si="99"/>
        <v>0.30754716637669349</v>
      </c>
      <c r="H371" t="str">
        <f t="shared" si="101"/>
        <v/>
      </c>
      <c r="I371" t="str">
        <f t="shared" si="94"/>
        <v/>
      </c>
      <c r="J371" t="str">
        <f t="shared" si="102"/>
        <v/>
      </c>
      <c r="K371">
        <f t="shared" si="104"/>
        <v>0</v>
      </c>
      <c r="L371">
        <f t="shared" si="105"/>
        <v>0</v>
      </c>
      <c r="M371">
        <f t="shared" si="106"/>
        <v>0</v>
      </c>
      <c r="N371">
        <f t="shared" si="107"/>
        <v>0</v>
      </c>
      <c r="O371">
        <f t="shared" si="108"/>
        <v>0</v>
      </c>
      <c r="P371">
        <f t="shared" si="109"/>
        <v>0</v>
      </c>
      <c r="Q371">
        <f t="shared" si="103"/>
        <v>0</v>
      </c>
      <c r="R371">
        <f t="shared" si="110"/>
        <v>0</v>
      </c>
      <c r="S371">
        <f>IF(ABS(R371)&gt;0,R371*(B371-A371),0)</f>
        <v>0</v>
      </c>
      <c r="T371">
        <f>SUM($S$3:S371)</f>
        <v>95.612177049999758</v>
      </c>
      <c r="U371">
        <f>IF(J371="close",T371,0)</f>
        <v>0</v>
      </c>
      <c r="V371">
        <f t="shared" si="111"/>
        <v>95.612177049999758</v>
      </c>
      <c r="W371" s="3">
        <f t="shared" si="95"/>
        <v>0</v>
      </c>
      <c r="X371">
        <f t="shared" si="112"/>
        <v>0</v>
      </c>
    </row>
    <row r="372" spans="1:24">
      <c r="A372">
        <v>119.4831401</v>
      </c>
      <c r="B372">
        <v>109.90207030000001</v>
      </c>
      <c r="C372">
        <f t="shared" si="96"/>
        <v>0.91981237024754092</v>
      </c>
      <c r="D372">
        <f t="shared" si="100"/>
        <v>0.92842359932719809</v>
      </c>
      <c r="E372">
        <f t="shared" si="97"/>
        <v>0.90286847552281746</v>
      </c>
      <c r="F372">
        <f t="shared" si="98"/>
        <v>4.1365558796365269E-2</v>
      </c>
      <c r="G372">
        <f t="shared" si="99"/>
        <v>-0.20817388499569414</v>
      </c>
      <c r="H372" t="str">
        <f t="shared" si="101"/>
        <v/>
      </c>
      <c r="I372" t="str">
        <f t="shared" si="94"/>
        <v/>
      </c>
      <c r="J372" t="str">
        <f t="shared" si="102"/>
        <v/>
      </c>
      <c r="K372">
        <f t="shared" si="104"/>
        <v>0</v>
      </c>
      <c r="L372">
        <f t="shared" si="105"/>
        <v>0</v>
      </c>
      <c r="M372">
        <f t="shared" si="106"/>
        <v>0</v>
      </c>
      <c r="N372">
        <f t="shared" si="107"/>
        <v>0</v>
      </c>
      <c r="O372">
        <f t="shared" si="108"/>
        <v>0</v>
      </c>
      <c r="P372">
        <f t="shared" si="109"/>
        <v>0</v>
      </c>
      <c r="Q372">
        <f t="shared" si="103"/>
        <v>0</v>
      </c>
      <c r="R372">
        <f t="shared" si="110"/>
        <v>0</v>
      </c>
      <c r="S372">
        <f>IF(ABS(R372)&gt;0,R372*(B372-A372),0)</f>
        <v>0</v>
      </c>
      <c r="T372">
        <f>SUM($S$3:S372)</f>
        <v>95.612177049999758</v>
      </c>
      <c r="U372">
        <f>IF(J372="close",T372,0)</f>
        <v>0</v>
      </c>
      <c r="V372">
        <f t="shared" si="111"/>
        <v>95.612177049999758</v>
      </c>
      <c r="W372" s="3">
        <f t="shared" si="95"/>
        <v>0</v>
      </c>
      <c r="X372">
        <f t="shared" si="112"/>
        <v>0</v>
      </c>
    </row>
    <row r="373" spans="1:24">
      <c r="A373">
        <v>117.3742477</v>
      </c>
      <c r="B373">
        <v>108.6518033</v>
      </c>
      <c r="C373">
        <f t="shared" si="96"/>
        <v>0.92568689835359852</v>
      </c>
      <c r="D373">
        <f t="shared" si="100"/>
        <v>0.92800256840818274</v>
      </c>
      <c r="E373">
        <f t="shared" si="97"/>
        <v>0.90524543177211891</v>
      </c>
      <c r="F373">
        <f t="shared" si="98"/>
        <v>4.0307895381738297E-2</v>
      </c>
      <c r="G373">
        <f t="shared" si="99"/>
        <v>-5.744954016213271E-2</v>
      </c>
      <c r="H373" t="str">
        <f t="shared" si="101"/>
        <v/>
      </c>
      <c r="I373" t="str">
        <f t="shared" si="94"/>
        <v/>
      </c>
      <c r="J373" t="str">
        <f t="shared" si="102"/>
        <v/>
      </c>
      <c r="K373">
        <f t="shared" si="104"/>
        <v>0</v>
      </c>
      <c r="L373">
        <f t="shared" si="105"/>
        <v>0</v>
      </c>
      <c r="M373">
        <f t="shared" si="106"/>
        <v>0</v>
      </c>
      <c r="N373">
        <f t="shared" si="107"/>
        <v>0</v>
      </c>
      <c r="O373">
        <f t="shared" si="108"/>
        <v>0</v>
      </c>
      <c r="P373">
        <f t="shared" si="109"/>
        <v>0</v>
      </c>
      <c r="Q373">
        <f t="shared" si="103"/>
        <v>0</v>
      </c>
      <c r="R373">
        <f t="shared" si="110"/>
        <v>0</v>
      </c>
      <c r="S373">
        <f>IF(ABS(R373)&gt;0,R373*(B373-A373),0)</f>
        <v>0</v>
      </c>
      <c r="T373">
        <f>SUM($S$3:S373)</f>
        <v>95.612177049999758</v>
      </c>
      <c r="U373">
        <f>IF(J373="close",T373,0)</f>
        <v>0</v>
      </c>
      <c r="V373">
        <f t="shared" si="111"/>
        <v>95.612177049999758</v>
      </c>
      <c r="W373" s="3">
        <f t="shared" si="95"/>
        <v>0</v>
      </c>
      <c r="X373">
        <f t="shared" si="112"/>
        <v>0</v>
      </c>
    </row>
    <row r="374" spans="1:24">
      <c r="A374">
        <v>116.18657</v>
      </c>
      <c r="B374">
        <v>108.3508181</v>
      </c>
      <c r="C374">
        <f t="shared" si="96"/>
        <v>0.93255888438741241</v>
      </c>
      <c r="D374">
        <f t="shared" si="100"/>
        <v>0.92870354009729494</v>
      </c>
      <c r="E374">
        <f t="shared" si="97"/>
        <v>0.90830326968179498</v>
      </c>
      <c r="F374">
        <f t="shared" si="98"/>
        <v>3.8381846459325582E-2</v>
      </c>
      <c r="G374">
        <f t="shared" si="99"/>
        <v>0.10044707708898515</v>
      </c>
      <c r="H374" t="str">
        <f t="shared" si="101"/>
        <v/>
      </c>
      <c r="I374" t="str">
        <f t="shared" si="94"/>
        <v/>
      </c>
      <c r="J374" t="str">
        <f t="shared" si="102"/>
        <v/>
      </c>
      <c r="K374">
        <f t="shared" si="104"/>
        <v>0</v>
      </c>
      <c r="L374">
        <f t="shared" si="105"/>
        <v>0</v>
      </c>
      <c r="M374">
        <f t="shared" si="106"/>
        <v>0</v>
      </c>
      <c r="N374">
        <f t="shared" si="107"/>
        <v>0</v>
      </c>
      <c r="O374">
        <f t="shared" si="108"/>
        <v>0</v>
      </c>
      <c r="P374">
        <f t="shared" si="109"/>
        <v>0</v>
      </c>
      <c r="Q374">
        <f t="shared" si="103"/>
        <v>0</v>
      </c>
      <c r="R374">
        <f t="shared" si="110"/>
        <v>0</v>
      </c>
      <c r="S374">
        <f>IF(ABS(R374)&gt;0,R374*(B374-A374),0)</f>
        <v>0</v>
      </c>
      <c r="T374">
        <f>SUM($S$3:S374)</f>
        <v>95.612177049999758</v>
      </c>
      <c r="U374">
        <f>IF(J374="close",T374,0)</f>
        <v>0</v>
      </c>
      <c r="V374">
        <f t="shared" si="111"/>
        <v>95.612177049999758</v>
      </c>
      <c r="W374" s="3">
        <f t="shared" si="95"/>
        <v>0</v>
      </c>
      <c r="X374">
        <f t="shared" si="112"/>
        <v>0</v>
      </c>
    </row>
    <row r="375" spans="1:24">
      <c r="A375">
        <v>116.0525329</v>
      </c>
      <c r="B375">
        <v>108.2923296</v>
      </c>
      <c r="C375">
        <f t="shared" si="96"/>
        <v>0.93313197819915916</v>
      </c>
      <c r="D375">
        <f t="shared" si="100"/>
        <v>0.92938483826681251</v>
      </c>
      <c r="E375">
        <f t="shared" si="97"/>
        <v>0.91166520188969347</v>
      </c>
      <c r="F375">
        <f t="shared" si="98"/>
        <v>3.6088546008064992E-2</v>
      </c>
      <c r="G375">
        <f t="shared" si="99"/>
        <v>0.1038318343861582</v>
      </c>
      <c r="H375" t="str">
        <f t="shared" si="101"/>
        <v/>
      </c>
      <c r="I375" t="str">
        <f t="shared" si="94"/>
        <v/>
      </c>
      <c r="J375" t="str">
        <f t="shared" si="102"/>
        <v/>
      </c>
      <c r="K375">
        <f t="shared" si="104"/>
        <v>0</v>
      </c>
      <c r="L375">
        <f t="shared" si="105"/>
        <v>0</v>
      </c>
      <c r="M375">
        <f t="shared" si="106"/>
        <v>0</v>
      </c>
      <c r="N375">
        <f t="shared" si="107"/>
        <v>0</v>
      </c>
      <c r="O375">
        <f t="shared" si="108"/>
        <v>0</v>
      </c>
      <c r="P375">
        <f t="shared" si="109"/>
        <v>0</v>
      </c>
      <c r="Q375">
        <f t="shared" si="103"/>
        <v>0</v>
      </c>
      <c r="R375">
        <f t="shared" si="110"/>
        <v>0</v>
      </c>
      <c r="S375">
        <f>IF(ABS(R375)&gt;0,R375*(B375-A375),0)</f>
        <v>0</v>
      </c>
      <c r="T375">
        <f>SUM($S$3:S375)</f>
        <v>95.612177049999758</v>
      </c>
      <c r="U375">
        <f>IF(J375="close",T375,0)</f>
        <v>0</v>
      </c>
      <c r="V375">
        <f t="shared" si="111"/>
        <v>95.612177049999758</v>
      </c>
      <c r="W375" s="3">
        <f t="shared" si="95"/>
        <v>0</v>
      </c>
      <c r="X375">
        <f t="shared" si="112"/>
        <v>0</v>
      </c>
    </row>
    <row r="376" spans="1:24">
      <c r="A376">
        <v>115.345197</v>
      </c>
      <c r="B376">
        <v>106.5418174</v>
      </c>
      <c r="C376">
        <f t="shared" si="96"/>
        <v>0.92367796987680384</v>
      </c>
      <c r="D376">
        <f t="shared" si="100"/>
        <v>0.92850685851450343</v>
      </c>
      <c r="E376">
        <f t="shared" si="97"/>
        <v>0.91492569991315553</v>
      </c>
      <c r="F376">
        <f t="shared" si="98"/>
        <v>3.35833239315926E-2</v>
      </c>
      <c r="G376">
        <f t="shared" si="99"/>
        <v>-0.14378828753031636</v>
      </c>
      <c r="H376" t="str">
        <f t="shared" si="101"/>
        <v/>
      </c>
      <c r="I376" t="str">
        <f t="shared" ref="I376:I439" si="113">IF(AND(OR(H375="sellY",H375="buyY",J375="sellhold",J375="buyhold"),W375&lt;-0.5),"close",IF(AND(OR(H375="sellY",J375="sellhold"),G376&gt;0.5),"sellhold",IF(AND(OR(H375="sellY",J375="sellhold"),G376&lt;0.5,H376&lt;&gt;"buyY"),"close",IF(AND(OR(H375="sellY",J375="sellhold"),G376&lt;0.5,H376="buyY"),"close&amp;buy",IF(AND(OR(H375="buyY",J375="buyhold"),G376&lt;-0.5),"buyhold",IF(AND(OR(H375="buyY",J375="buyhold"),G376&gt;-0.5,H376&lt;&gt;"sellY"),"close",IF(AND(OR(H375="buyY",J375="buyhold"),G376&gt;-0.5,H376="sellY"),"close&amp;sell","")))))))</f>
        <v/>
      </c>
      <c r="J376" t="str">
        <f t="shared" si="102"/>
        <v/>
      </c>
      <c r="K376">
        <f t="shared" si="104"/>
        <v>0</v>
      </c>
      <c r="L376">
        <f t="shared" si="105"/>
        <v>0</v>
      </c>
      <c r="M376">
        <f t="shared" si="106"/>
        <v>0</v>
      </c>
      <c r="N376">
        <f t="shared" si="107"/>
        <v>0</v>
      </c>
      <c r="O376">
        <f t="shared" si="108"/>
        <v>0</v>
      </c>
      <c r="P376">
        <f t="shared" si="109"/>
        <v>0</v>
      </c>
      <c r="Q376">
        <f t="shared" si="103"/>
        <v>0</v>
      </c>
      <c r="R376">
        <f t="shared" si="110"/>
        <v>0</v>
      </c>
      <c r="S376">
        <f>IF(ABS(R376)&gt;0,R376*(B376-A376),0)</f>
        <v>0</v>
      </c>
      <c r="T376">
        <f>SUM($S$3:S376)</f>
        <v>95.612177049999758</v>
      </c>
      <c r="U376">
        <f>IF(J376="close",T376,0)</f>
        <v>0</v>
      </c>
      <c r="V376">
        <f t="shared" si="111"/>
        <v>95.612177049999758</v>
      </c>
      <c r="W376" s="3">
        <f t="shared" ref="W376:W439" si="114">(V376-V375)/V375</f>
        <v>0</v>
      </c>
      <c r="X376">
        <f t="shared" si="112"/>
        <v>0</v>
      </c>
    </row>
    <row r="377" spans="1:24">
      <c r="A377">
        <v>114.43750489999999</v>
      </c>
      <c r="B377">
        <v>106.4805199</v>
      </c>
      <c r="C377">
        <f t="shared" si="96"/>
        <v>0.93046873044852629</v>
      </c>
      <c r="D377">
        <f t="shared" si="100"/>
        <v>0.92880868496589153</v>
      </c>
      <c r="E377">
        <f t="shared" si="97"/>
        <v>0.91733965029763465</v>
      </c>
      <c r="F377">
        <f t="shared" si="98"/>
        <v>3.1566016624959704E-2</v>
      </c>
      <c r="G377">
        <f t="shared" si="99"/>
        <v>5.2589641016730075E-2</v>
      </c>
      <c r="H377" t="str">
        <f t="shared" si="101"/>
        <v/>
      </c>
      <c r="I377" t="str">
        <f t="shared" si="113"/>
        <v/>
      </c>
      <c r="J377" t="str">
        <f t="shared" si="102"/>
        <v/>
      </c>
      <c r="K377">
        <f t="shared" si="104"/>
        <v>0</v>
      </c>
      <c r="L377">
        <f t="shared" si="105"/>
        <v>0</v>
      </c>
      <c r="M377">
        <f t="shared" si="106"/>
        <v>0</v>
      </c>
      <c r="N377">
        <f t="shared" si="107"/>
        <v>0</v>
      </c>
      <c r="O377">
        <f t="shared" si="108"/>
        <v>0</v>
      </c>
      <c r="P377">
        <f t="shared" si="109"/>
        <v>0</v>
      </c>
      <c r="Q377">
        <f t="shared" si="103"/>
        <v>0</v>
      </c>
      <c r="R377">
        <f t="shared" si="110"/>
        <v>0</v>
      </c>
      <c r="S377">
        <f>IF(ABS(R377)&gt;0,R377*(B377-A377),0)</f>
        <v>0</v>
      </c>
      <c r="T377">
        <f>SUM($S$3:S377)</f>
        <v>95.612177049999758</v>
      </c>
      <c r="U377">
        <f>IF(J377="close",T377,0)</f>
        <v>0</v>
      </c>
      <c r="V377">
        <f t="shared" si="111"/>
        <v>95.612177049999758</v>
      </c>
      <c r="W377" s="3">
        <f t="shared" si="114"/>
        <v>0</v>
      </c>
      <c r="X377">
        <f t="shared" si="112"/>
        <v>0</v>
      </c>
    </row>
    <row r="378" spans="1:24">
      <c r="A378">
        <v>114.0321194</v>
      </c>
      <c r="B378">
        <v>104.1262768</v>
      </c>
      <c r="C378">
        <f t="shared" si="96"/>
        <v>0.91313111909064459</v>
      </c>
      <c r="D378">
        <f t="shared" si="100"/>
        <v>0.92639675175431513</v>
      </c>
      <c r="E378">
        <f t="shared" si="97"/>
        <v>0.91967160542890203</v>
      </c>
      <c r="F378">
        <f t="shared" si="98"/>
        <v>2.9939453613608721E-2</v>
      </c>
      <c r="G378">
        <f t="shared" si="99"/>
        <v>-0.44308198923312198</v>
      </c>
      <c r="H378" t="str">
        <f t="shared" si="101"/>
        <v/>
      </c>
      <c r="I378" t="str">
        <f t="shared" si="113"/>
        <v/>
      </c>
      <c r="J378" t="str">
        <f t="shared" si="102"/>
        <v/>
      </c>
      <c r="K378">
        <f t="shared" si="104"/>
        <v>0</v>
      </c>
      <c r="L378">
        <f t="shared" si="105"/>
        <v>0</v>
      </c>
      <c r="M378">
        <f t="shared" si="106"/>
        <v>0</v>
      </c>
      <c r="N378">
        <f t="shared" si="107"/>
        <v>0</v>
      </c>
      <c r="O378">
        <f t="shared" si="108"/>
        <v>0</v>
      </c>
      <c r="P378">
        <f t="shared" si="109"/>
        <v>0</v>
      </c>
      <c r="Q378">
        <f t="shared" si="103"/>
        <v>0</v>
      </c>
      <c r="R378">
        <f t="shared" si="110"/>
        <v>0</v>
      </c>
      <c r="S378">
        <f>IF(ABS(R378)&gt;0,R378*(B378-A378),0)</f>
        <v>0</v>
      </c>
      <c r="T378">
        <f>SUM($S$3:S378)</f>
        <v>95.612177049999758</v>
      </c>
      <c r="U378">
        <f>IF(J378="close",T378,0)</f>
        <v>0</v>
      </c>
      <c r="V378">
        <f t="shared" si="111"/>
        <v>95.612177049999758</v>
      </c>
      <c r="W378" s="3">
        <f t="shared" si="114"/>
        <v>0</v>
      </c>
      <c r="X378">
        <f t="shared" si="112"/>
        <v>0</v>
      </c>
    </row>
    <row r="379" spans="1:24">
      <c r="A379">
        <v>115.99596</v>
      </c>
      <c r="B379">
        <v>103.4331433</v>
      </c>
      <c r="C379">
        <f t="shared" si="96"/>
        <v>0.89169608407051415</v>
      </c>
      <c r="D379">
        <f t="shared" si="100"/>
        <v>0.9210581874952688</v>
      </c>
      <c r="E379">
        <f t="shared" si="97"/>
        <v>0.92170094034337258</v>
      </c>
      <c r="F379">
        <f t="shared" si="98"/>
        <v>2.7294522843651622E-2</v>
      </c>
      <c r="G379">
        <f t="shared" si="99"/>
        <v>-1.0757507501760164</v>
      </c>
      <c r="H379" t="str">
        <f t="shared" si="101"/>
        <v/>
      </c>
      <c r="I379" t="str">
        <f t="shared" si="113"/>
        <v/>
      </c>
      <c r="J379" t="str">
        <f t="shared" si="102"/>
        <v/>
      </c>
      <c r="K379">
        <f t="shared" si="104"/>
        <v>0</v>
      </c>
      <c r="L379">
        <f t="shared" si="105"/>
        <v>0</v>
      </c>
      <c r="M379">
        <f t="shared" si="106"/>
        <v>0</v>
      </c>
      <c r="N379">
        <f t="shared" si="107"/>
        <v>0</v>
      </c>
      <c r="O379">
        <f t="shared" si="108"/>
        <v>0</v>
      </c>
      <c r="P379">
        <f t="shared" si="109"/>
        <v>0</v>
      </c>
      <c r="Q379">
        <f t="shared" si="103"/>
        <v>0</v>
      </c>
      <c r="R379">
        <f t="shared" si="110"/>
        <v>0</v>
      </c>
      <c r="S379">
        <f>IF(ABS(R379)&gt;0,R379*(B379-A379),0)</f>
        <v>0</v>
      </c>
      <c r="T379">
        <f>SUM($S$3:S379)</f>
        <v>95.612177049999758</v>
      </c>
      <c r="U379">
        <f>IF(J379="close",T379,0)</f>
        <v>0</v>
      </c>
      <c r="V379">
        <f t="shared" si="111"/>
        <v>95.612177049999758</v>
      </c>
      <c r="W379" s="3">
        <f t="shared" si="114"/>
        <v>0</v>
      </c>
      <c r="X379">
        <f t="shared" si="112"/>
        <v>0</v>
      </c>
    </row>
    <row r="380" spans="1:24">
      <c r="A380">
        <v>114.7061367</v>
      </c>
      <c r="B380">
        <v>103.3475619</v>
      </c>
      <c r="C380">
        <f t="shared" si="96"/>
        <v>0.90097674695725327</v>
      </c>
      <c r="D380">
        <f t="shared" si="100"/>
        <v>0.91796873510480492</v>
      </c>
      <c r="E380">
        <f t="shared" si="97"/>
        <v>0.92275736359353766</v>
      </c>
      <c r="F380">
        <f t="shared" si="98"/>
        <v>2.5410308204556371E-2</v>
      </c>
      <c r="G380">
        <f t="shared" si="99"/>
        <v>-0.66870452773590461</v>
      </c>
      <c r="H380" t="str">
        <f t="shared" si="101"/>
        <v/>
      </c>
      <c r="I380" t="str">
        <f t="shared" si="113"/>
        <v/>
      </c>
      <c r="J380" t="str">
        <f t="shared" si="102"/>
        <v/>
      </c>
      <c r="K380">
        <f t="shared" si="104"/>
        <v>0</v>
      </c>
      <c r="L380">
        <f t="shared" si="105"/>
        <v>0</v>
      </c>
      <c r="M380">
        <f t="shared" si="106"/>
        <v>0</v>
      </c>
      <c r="N380">
        <f t="shared" si="107"/>
        <v>0</v>
      </c>
      <c r="O380">
        <f t="shared" si="108"/>
        <v>0</v>
      </c>
      <c r="P380">
        <f t="shared" si="109"/>
        <v>0</v>
      </c>
      <c r="Q380">
        <f t="shared" si="103"/>
        <v>0</v>
      </c>
      <c r="R380">
        <f t="shared" si="110"/>
        <v>0</v>
      </c>
      <c r="S380">
        <f>IF(ABS(R380)&gt;0,R380*(B380-A380),0)</f>
        <v>0</v>
      </c>
      <c r="T380">
        <f>SUM($S$3:S380)</f>
        <v>95.612177049999758</v>
      </c>
      <c r="U380">
        <f>IF(J380="close",T380,0)</f>
        <v>0</v>
      </c>
      <c r="V380">
        <f t="shared" si="111"/>
        <v>95.612177049999758</v>
      </c>
      <c r="W380" s="3">
        <f t="shared" si="114"/>
        <v>0</v>
      </c>
      <c r="X380">
        <f t="shared" si="112"/>
        <v>0</v>
      </c>
    </row>
    <row r="381" spans="1:24">
      <c r="A381">
        <v>113.69952259999999</v>
      </c>
      <c r="B381">
        <v>101.070284</v>
      </c>
      <c r="C381">
        <f t="shared" si="96"/>
        <v>0.88892443599406989</v>
      </c>
      <c r="D381">
        <f t="shared" si="100"/>
        <v>0.91350038139546108</v>
      </c>
      <c r="E381">
        <f t="shared" si="97"/>
        <v>0.92430700459107873</v>
      </c>
      <c r="F381">
        <f t="shared" si="98"/>
        <v>2.2437910656667236E-2</v>
      </c>
      <c r="G381">
        <f t="shared" si="99"/>
        <v>-1.0952867126284171</v>
      </c>
      <c r="H381" t="str">
        <f t="shared" si="101"/>
        <v/>
      </c>
      <c r="I381" t="str">
        <f t="shared" si="113"/>
        <v/>
      </c>
      <c r="J381" t="str">
        <f t="shared" si="102"/>
        <v/>
      </c>
      <c r="K381">
        <f t="shared" si="104"/>
        <v>0</v>
      </c>
      <c r="L381">
        <f t="shared" si="105"/>
        <v>0</v>
      </c>
      <c r="M381">
        <f t="shared" si="106"/>
        <v>0</v>
      </c>
      <c r="N381">
        <f t="shared" si="107"/>
        <v>0</v>
      </c>
      <c r="O381">
        <f t="shared" si="108"/>
        <v>0</v>
      </c>
      <c r="P381">
        <f t="shared" si="109"/>
        <v>0</v>
      </c>
      <c r="Q381">
        <f t="shared" si="103"/>
        <v>0</v>
      </c>
      <c r="R381">
        <f t="shared" si="110"/>
        <v>0</v>
      </c>
      <c r="S381">
        <f>IF(ABS(R381)&gt;0,R381*(B381-A381),0)</f>
        <v>0</v>
      </c>
      <c r="T381">
        <f>SUM($S$3:S381)</f>
        <v>95.612177049999758</v>
      </c>
      <c r="U381">
        <f>IF(J381="close",T381,0)</f>
        <v>0</v>
      </c>
      <c r="V381">
        <f t="shared" si="111"/>
        <v>95.612177049999758</v>
      </c>
      <c r="W381" s="3">
        <f t="shared" si="114"/>
        <v>0</v>
      </c>
      <c r="X381">
        <f t="shared" si="112"/>
        <v>0</v>
      </c>
    </row>
    <row r="382" spans="1:24">
      <c r="A382">
        <v>113.26138589999999</v>
      </c>
      <c r="B382">
        <v>101.0076861</v>
      </c>
      <c r="C382">
        <f t="shared" si="96"/>
        <v>0.89181043739991894</v>
      </c>
      <c r="D382">
        <f t="shared" si="100"/>
        <v>0.91016346693460848</v>
      </c>
      <c r="E382">
        <f t="shared" si="97"/>
        <v>0.92509479503833725</v>
      </c>
      <c r="F382">
        <f t="shared" si="98"/>
        <v>2.0663557440341922E-2</v>
      </c>
      <c r="G382">
        <f t="shared" si="99"/>
        <v>-0.88818344022692375</v>
      </c>
      <c r="H382" t="str">
        <f t="shared" si="101"/>
        <v/>
      </c>
      <c r="I382" t="str">
        <f t="shared" si="113"/>
        <v/>
      </c>
      <c r="J382" t="str">
        <f t="shared" si="102"/>
        <v/>
      </c>
      <c r="K382">
        <f t="shared" si="104"/>
        <v>0</v>
      </c>
      <c r="L382">
        <f t="shared" si="105"/>
        <v>0</v>
      </c>
      <c r="M382">
        <f t="shared" si="106"/>
        <v>0</v>
      </c>
      <c r="N382">
        <f t="shared" si="107"/>
        <v>0</v>
      </c>
      <c r="O382">
        <f t="shared" si="108"/>
        <v>0</v>
      </c>
      <c r="P382">
        <f t="shared" si="109"/>
        <v>0</v>
      </c>
      <c r="Q382">
        <f t="shared" si="103"/>
        <v>0</v>
      </c>
      <c r="R382">
        <f t="shared" si="110"/>
        <v>0</v>
      </c>
      <c r="S382">
        <f>IF(ABS(R382)&gt;0,R382*(B382-A382),0)</f>
        <v>0</v>
      </c>
      <c r="T382">
        <f>SUM($S$3:S382)</f>
        <v>95.612177049999758</v>
      </c>
      <c r="U382">
        <f>IF(J382="close",T382,0)</f>
        <v>0</v>
      </c>
      <c r="V382">
        <f t="shared" si="111"/>
        <v>95.612177049999758</v>
      </c>
      <c r="W382" s="3">
        <f t="shared" si="114"/>
        <v>0</v>
      </c>
      <c r="X382">
        <f t="shared" si="112"/>
        <v>0</v>
      </c>
    </row>
    <row r="383" spans="1:24">
      <c r="A383">
        <v>113.30727280000001</v>
      </c>
      <c r="B383">
        <v>99.137136220000002</v>
      </c>
      <c r="C383">
        <f t="shared" si="96"/>
        <v>0.87494062622959889</v>
      </c>
      <c r="D383">
        <f t="shared" si="100"/>
        <v>0.90474456836460704</v>
      </c>
      <c r="E383">
        <f t="shared" si="97"/>
        <v>0.92554054086268056</v>
      </c>
      <c r="F383">
        <f t="shared" si="98"/>
        <v>1.9754379043982747E-2</v>
      </c>
      <c r="G383">
        <f t="shared" si="99"/>
        <v>-1.5087258409211566</v>
      </c>
      <c r="H383" t="str">
        <f t="shared" si="101"/>
        <v/>
      </c>
      <c r="I383" t="str">
        <f t="shared" si="113"/>
        <v/>
      </c>
      <c r="J383" t="str">
        <f t="shared" si="102"/>
        <v/>
      </c>
      <c r="K383">
        <f t="shared" si="104"/>
        <v>0</v>
      </c>
      <c r="L383">
        <f t="shared" si="105"/>
        <v>0</v>
      </c>
      <c r="M383">
        <f t="shared" si="106"/>
        <v>0</v>
      </c>
      <c r="N383">
        <f t="shared" si="107"/>
        <v>0</v>
      </c>
      <c r="O383">
        <f t="shared" si="108"/>
        <v>0</v>
      </c>
      <c r="P383">
        <f t="shared" si="109"/>
        <v>0</v>
      </c>
      <c r="Q383">
        <f t="shared" si="103"/>
        <v>0</v>
      </c>
      <c r="R383">
        <f t="shared" si="110"/>
        <v>0</v>
      </c>
      <c r="S383">
        <f>IF(ABS(R383)&gt;0,R383*(B383-A383),0)</f>
        <v>0</v>
      </c>
      <c r="T383">
        <f>SUM($S$3:S383)</f>
        <v>95.612177049999758</v>
      </c>
      <c r="U383">
        <f>IF(J383="close",T383,0)</f>
        <v>0</v>
      </c>
      <c r="V383">
        <f t="shared" si="111"/>
        <v>95.612177049999758</v>
      </c>
      <c r="W383" s="3">
        <f t="shared" si="114"/>
        <v>0</v>
      </c>
      <c r="X383">
        <f t="shared" si="112"/>
        <v>0</v>
      </c>
    </row>
    <row r="384" spans="1:24">
      <c r="A384">
        <v>112.2839649</v>
      </c>
      <c r="B384">
        <v>95.332216110000005</v>
      </c>
      <c r="C384">
        <f t="shared" si="96"/>
        <v>0.84902787494993426</v>
      </c>
      <c r="D384">
        <f t="shared" si="100"/>
        <v>0.89617276937773427</v>
      </c>
      <c r="E384">
        <f t="shared" si="97"/>
        <v>0.92445896721973386</v>
      </c>
      <c r="F384">
        <f t="shared" si="98"/>
        <v>2.1646333465649748E-2</v>
      </c>
      <c r="G384">
        <f t="shared" si="99"/>
        <v>-2.1779621247456786</v>
      </c>
      <c r="H384" t="str">
        <f t="shared" si="101"/>
        <v>buyY</v>
      </c>
      <c r="I384" t="str">
        <f t="shared" si="113"/>
        <v/>
      </c>
      <c r="J384" t="str">
        <f t="shared" si="102"/>
        <v/>
      </c>
      <c r="K384">
        <f t="shared" si="104"/>
        <v>-10</v>
      </c>
      <c r="L384">
        <f t="shared" si="105"/>
        <v>0</v>
      </c>
      <c r="M384">
        <f t="shared" si="106"/>
        <v>-10</v>
      </c>
      <c r="N384">
        <f t="shared" si="107"/>
        <v>10</v>
      </c>
      <c r="O384">
        <f t="shared" si="108"/>
        <v>0</v>
      </c>
      <c r="P384">
        <f t="shared" si="109"/>
        <v>10</v>
      </c>
      <c r="Q384">
        <f t="shared" si="103"/>
        <v>20</v>
      </c>
      <c r="R384">
        <f t="shared" si="110"/>
        <v>-10</v>
      </c>
      <c r="S384">
        <f>IF(ABS(R384)&gt;0,R384*(B384-A384),0)</f>
        <v>169.51748789999996</v>
      </c>
      <c r="T384">
        <f>SUM($S$3:S384)</f>
        <v>265.12966494999972</v>
      </c>
      <c r="U384">
        <f>IF(J384="close",T384,0)</f>
        <v>0</v>
      </c>
      <c r="V384">
        <f t="shared" si="111"/>
        <v>95.612177049999787</v>
      </c>
      <c r="W384" s="3">
        <f t="shared" si="114"/>
        <v>2.9726035226183649E-16</v>
      </c>
      <c r="X384">
        <f t="shared" si="112"/>
        <v>20</v>
      </c>
    </row>
    <row r="385" spans="1:24">
      <c r="A385">
        <v>113.7511104</v>
      </c>
      <c r="B385">
        <v>97.177739090000003</v>
      </c>
      <c r="C385">
        <f t="shared" si="96"/>
        <v>0.85430145471353569</v>
      </c>
      <c r="D385">
        <f t="shared" si="100"/>
        <v>0.88973102866016529</v>
      </c>
      <c r="E385">
        <f t="shared" si="97"/>
        <v>0.92241488333189048</v>
      </c>
      <c r="F385">
        <f t="shared" si="98"/>
        <v>2.5743001722588685E-2</v>
      </c>
      <c r="G385">
        <f t="shared" si="99"/>
        <v>-1.376279826588414</v>
      </c>
      <c r="H385" t="str">
        <f t="shared" si="101"/>
        <v/>
      </c>
      <c r="I385" t="str">
        <f t="shared" si="113"/>
        <v>buyhold</v>
      </c>
      <c r="J385" t="str">
        <f t="shared" si="102"/>
        <v>buyhold</v>
      </c>
      <c r="K385">
        <f t="shared" si="104"/>
        <v>-10</v>
      </c>
      <c r="L385">
        <f t="shared" si="105"/>
        <v>0</v>
      </c>
      <c r="M385">
        <f t="shared" si="106"/>
        <v>0</v>
      </c>
      <c r="N385">
        <f t="shared" si="107"/>
        <v>10</v>
      </c>
      <c r="O385">
        <f t="shared" si="108"/>
        <v>0</v>
      </c>
      <c r="P385">
        <f t="shared" si="109"/>
        <v>0</v>
      </c>
      <c r="Q385">
        <f t="shared" si="103"/>
        <v>20</v>
      </c>
      <c r="R385">
        <f t="shared" si="110"/>
        <v>0</v>
      </c>
      <c r="S385">
        <f>IF(ABS(R385)&gt;0,R385*(B385-A385),0)</f>
        <v>0</v>
      </c>
      <c r="T385">
        <f>SUM($S$3:S385)</f>
        <v>265.12966494999972</v>
      </c>
      <c r="U385">
        <f>IF(J385="close",T385,0)</f>
        <v>0</v>
      </c>
      <c r="V385">
        <f t="shared" si="111"/>
        <v>99.395951849999847</v>
      </c>
      <c r="W385" s="3">
        <f t="shared" si="114"/>
        <v>3.9574193546721134E-2</v>
      </c>
      <c r="X385">
        <f t="shared" si="112"/>
        <v>0</v>
      </c>
    </row>
    <row r="386" spans="1:24">
      <c r="A386">
        <v>114.65550090000001</v>
      </c>
      <c r="B386">
        <v>98.152086800000006</v>
      </c>
      <c r="C386">
        <f t="shared" si="96"/>
        <v>0.85606086083567923</v>
      </c>
      <c r="D386">
        <f t="shared" si="100"/>
        <v>0.88455100284101362</v>
      </c>
      <c r="E386">
        <f t="shared" si="97"/>
        <v>0.91981602996633904</v>
      </c>
      <c r="F386">
        <f t="shared" si="98"/>
        <v>2.8752854762445514E-2</v>
      </c>
      <c r="G386">
        <f t="shared" si="99"/>
        <v>-0.99086307223120496</v>
      </c>
      <c r="H386" t="str">
        <f t="shared" si="101"/>
        <v/>
      </c>
      <c r="I386" t="str">
        <f t="shared" si="113"/>
        <v>buyhold</v>
      </c>
      <c r="J386" t="str">
        <f t="shared" si="102"/>
        <v>buyhold</v>
      </c>
      <c r="K386">
        <f t="shared" si="104"/>
        <v>-10</v>
      </c>
      <c r="L386">
        <f t="shared" si="105"/>
        <v>0</v>
      </c>
      <c r="M386">
        <f t="shared" si="106"/>
        <v>0</v>
      </c>
      <c r="N386">
        <f t="shared" si="107"/>
        <v>10</v>
      </c>
      <c r="O386">
        <f t="shared" si="108"/>
        <v>0</v>
      </c>
      <c r="P386">
        <f t="shared" si="109"/>
        <v>0</v>
      </c>
      <c r="Q386">
        <f t="shared" si="103"/>
        <v>20</v>
      </c>
      <c r="R386">
        <f t="shared" si="110"/>
        <v>0</v>
      </c>
      <c r="S386">
        <f>IF(ABS(R386)&gt;0,R386*(B386-A386),0)</f>
        <v>0</v>
      </c>
      <c r="T386">
        <f>SUM($S$3:S386)</f>
        <v>265.12966494999972</v>
      </c>
      <c r="U386">
        <f>IF(J386="close",T386,0)</f>
        <v>0</v>
      </c>
      <c r="V386">
        <f t="shared" si="111"/>
        <v>100.09552394999969</v>
      </c>
      <c r="W386" s="3">
        <f t="shared" si="114"/>
        <v>7.038235330303769E-3</v>
      </c>
      <c r="X386">
        <f t="shared" si="112"/>
        <v>0</v>
      </c>
    </row>
    <row r="387" spans="1:24">
      <c r="A387">
        <v>115.1042095</v>
      </c>
      <c r="B387">
        <v>100.1236055</v>
      </c>
      <c r="C387">
        <f t="shared" ref="C387:C450" si="115">B387/A387</f>
        <v>0.86985181458546046</v>
      </c>
      <c r="D387">
        <f t="shared" si="100"/>
        <v>0.8822895892632362</v>
      </c>
      <c r="E387">
        <f t="shared" si="97"/>
        <v>0.91668109821778609</v>
      </c>
      <c r="F387">
        <f t="shared" si="98"/>
        <v>3.0752333446311394E-2</v>
      </c>
      <c r="G387">
        <f t="shared" si="99"/>
        <v>-0.40444978588340563</v>
      </c>
      <c r="H387" t="str">
        <f t="shared" si="101"/>
        <v/>
      </c>
      <c r="I387" t="str">
        <f t="shared" si="113"/>
        <v>close</v>
      </c>
      <c r="J387" t="str">
        <f t="shared" si="102"/>
        <v>close</v>
      </c>
      <c r="K387">
        <f t="shared" si="104"/>
        <v>0</v>
      </c>
      <c r="L387">
        <f t="shared" si="105"/>
        <v>0</v>
      </c>
      <c r="M387">
        <f t="shared" si="106"/>
        <v>10</v>
      </c>
      <c r="N387">
        <f t="shared" si="107"/>
        <v>0</v>
      </c>
      <c r="O387">
        <f t="shared" si="108"/>
        <v>0</v>
      </c>
      <c r="P387">
        <f t="shared" si="109"/>
        <v>-10</v>
      </c>
      <c r="Q387">
        <f t="shared" si="103"/>
        <v>0</v>
      </c>
      <c r="R387">
        <f t="shared" si="110"/>
        <v>10</v>
      </c>
      <c r="S387">
        <f>IF(ABS(R387)&gt;0,R387*(B387-A387),0)</f>
        <v>-149.80604</v>
      </c>
      <c r="T387">
        <f>SUM($S$3:S387)</f>
        <v>115.32362494999973</v>
      </c>
      <c r="U387">
        <f>IF(J387="close",T387,0)</f>
        <v>115.32362494999973</v>
      </c>
      <c r="V387">
        <f t="shared" si="111"/>
        <v>115.32362494999973</v>
      </c>
      <c r="W387" s="3">
        <f t="shared" si="114"/>
        <v>0.15213568398529859</v>
      </c>
      <c r="X387">
        <f t="shared" si="112"/>
        <v>20</v>
      </c>
    </row>
    <row r="388" spans="1:24">
      <c r="A388">
        <v>116.1292924</v>
      </c>
      <c r="B388">
        <v>101.02489009999999</v>
      </c>
      <c r="C388">
        <f t="shared" si="115"/>
        <v>0.86993460488871455</v>
      </c>
      <c r="D388">
        <f t="shared" si="100"/>
        <v>0.88038882243638672</v>
      </c>
      <c r="E388">
        <f t="shared" si="97"/>
        <v>0.91328676792087793</v>
      </c>
      <c r="F388">
        <f t="shared" si="98"/>
        <v>3.0477708437426299E-2</v>
      </c>
      <c r="G388">
        <f t="shared" si="99"/>
        <v>-0.34301192850951046</v>
      </c>
      <c r="H388" t="str">
        <f t="shared" si="101"/>
        <v/>
      </c>
      <c r="I388" t="str">
        <f t="shared" si="113"/>
        <v/>
      </c>
      <c r="J388" t="str">
        <f t="shared" si="102"/>
        <v/>
      </c>
      <c r="K388">
        <f t="shared" si="104"/>
        <v>0</v>
      </c>
      <c r="L388">
        <f t="shared" si="105"/>
        <v>0</v>
      </c>
      <c r="M388">
        <f t="shared" si="106"/>
        <v>0</v>
      </c>
      <c r="N388">
        <f t="shared" si="107"/>
        <v>0</v>
      </c>
      <c r="O388">
        <f t="shared" si="108"/>
        <v>0</v>
      </c>
      <c r="P388">
        <f t="shared" si="109"/>
        <v>0</v>
      </c>
      <c r="Q388">
        <f t="shared" si="103"/>
        <v>0</v>
      </c>
      <c r="R388">
        <f t="shared" si="110"/>
        <v>0</v>
      </c>
      <c r="S388">
        <f>IF(ABS(R388)&gt;0,R388*(B388-A388),0)</f>
        <v>0</v>
      </c>
      <c r="T388">
        <f>SUM($S$3:S388)</f>
        <v>115.32362494999973</v>
      </c>
      <c r="U388">
        <f>IF(J388="close",T388,0)</f>
        <v>0</v>
      </c>
      <c r="V388">
        <f t="shared" si="111"/>
        <v>115.32362494999973</v>
      </c>
      <c r="W388" s="3">
        <f t="shared" si="114"/>
        <v>0</v>
      </c>
      <c r="X388">
        <f t="shared" si="112"/>
        <v>0</v>
      </c>
    </row>
    <row r="389" spans="1:24">
      <c r="A389">
        <v>115.44387039999999</v>
      </c>
      <c r="B389">
        <v>100.61860110000001</v>
      </c>
      <c r="C389">
        <f t="shared" si="115"/>
        <v>0.87158028184058534</v>
      </c>
      <c r="D389">
        <f t="shared" si="100"/>
        <v>0.87903366234472502</v>
      </c>
      <c r="E389">
        <f t="shared" si="97"/>
        <v>0.91027489246987214</v>
      </c>
      <c r="F389">
        <f t="shared" si="98"/>
        <v>3.04448932500282E-2</v>
      </c>
      <c r="G389">
        <f t="shared" si="99"/>
        <v>-0.24481545863632745</v>
      </c>
      <c r="H389" t="str">
        <f t="shared" si="101"/>
        <v/>
      </c>
      <c r="I389" t="str">
        <f t="shared" si="113"/>
        <v/>
      </c>
      <c r="J389" t="str">
        <f t="shared" si="102"/>
        <v/>
      </c>
      <c r="K389">
        <f t="shared" si="104"/>
        <v>0</v>
      </c>
      <c r="L389">
        <f t="shared" si="105"/>
        <v>0</v>
      </c>
      <c r="M389">
        <f t="shared" si="106"/>
        <v>0</v>
      </c>
      <c r="N389">
        <f t="shared" si="107"/>
        <v>0</v>
      </c>
      <c r="O389">
        <f t="shared" si="108"/>
        <v>0</v>
      </c>
      <c r="P389">
        <f t="shared" si="109"/>
        <v>0</v>
      </c>
      <c r="Q389">
        <f t="shared" si="103"/>
        <v>0</v>
      </c>
      <c r="R389">
        <f t="shared" si="110"/>
        <v>0</v>
      </c>
      <c r="S389">
        <f>IF(ABS(R389)&gt;0,R389*(B389-A389),0)</f>
        <v>0</v>
      </c>
      <c r="T389">
        <f>SUM($S$3:S389)</f>
        <v>115.32362494999973</v>
      </c>
      <c r="U389">
        <f>IF(J389="close",T389,0)</f>
        <v>0</v>
      </c>
      <c r="V389">
        <f t="shared" si="111"/>
        <v>115.32362494999973</v>
      </c>
      <c r="W389" s="3">
        <f t="shared" si="114"/>
        <v>0</v>
      </c>
      <c r="X389">
        <f t="shared" si="112"/>
        <v>0</v>
      </c>
    </row>
    <row r="390" spans="1:24">
      <c r="A390">
        <v>114.157417</v>
      </c>
      <c r="B390">
        <v>99.735946769999998</v>
      </c>
      <c r="C390">
        <f t="shared" si="115"/>
        <v>0.87367031762815728</v>
      </c>
      <c r="D390">
        <f t="shared" si="100"/>
        <v>0.87820853238832997</v>
      </c>
      <c r="E390">
        <f t="shared" si="97"/>
        <v>0.90770884877463887</v>
      </c>
      <c r="F390">
        <f t="shared" si="98"/>
        <v>3.0574588497056476E-2</v>
      </c>
      <c r="G390">
        <f t="shared" si="99"/>
        <v>-0.14843093507569521</v>
      </c>
      <c r="H390" t="str">
        <f t="shared" si="101"/>
        <v/>
      </c>
      <c r="I390" t="str">
        <f t="shared" si="113"/>
        <v/>
      </c>
      <c r="J390" t="str">
        <f t="shared" si="102"/>
        <v/>
      </c>
      <c r="K390">
        <f t="shared" si="104"/>
        <v>0</v>
      </c>
      <c r="L390">
        <f t="shared" si="105"/>
        <v>0</v>
      </c>
      <c r="M390">
        <f t="shared" si="106"/>
        <v>0</v>
      </c>
      <c r="N390">
        <f t="shared" si="107"/>
        <v>0</v>
      </c>
      <c r="O390">
        <f t="shared" si="108"/>
        <v>0</v>
      </c>
      <c r="P390">
        <f t="shared" si="109"/>
        <v>0</v>
      </c>
      <c r="Q390">
        <f t="shared" si="103"/>
        <v>0</v>
      </c>
      <c r="R390">
        <f t="shared" si="110"/>
        <v>0</v>
      </c>
      <c r="S390">
        <f>IF(ABS(R390)&gt;0,R390*(B390-A390),0)</f>
        <v>0</v>
      </c>
      <c r="T390">
        <f>SUM($S$3:S390)</f>
        <v>115.32362494999973</v>
      </c>
      <c r="U390">
        <f>IF(J390="close",T390,0)</f>
        <v>0</v>
      </c>
      <c r="V390">
        <f t="shared" si="111"/>
        <v>115.32362494999973</v>
      </c>
      <c r="W390" s="3">
        <f t="shared" si="114"/>
        <v>0</v>
      </c>
      <c r="X390">
        <f t="shared" si="112"/>
        <v>0</v>
      </c>
    </row>
    <row r="391" spans="1:24">
      <c r="A391">
        <v>112.90005429999999</v>
      </c>
      <c r="B391">
        <v>99.492092240000005</v>
      </c>
      <c r="C391">
        <f t="shared" si="115"/>
        <v>0.88124042859738472</v>
      </c>
      <c r="D391">
        <f t="shared" si="100"/>
        <v>0.87867497795895377</v>
      </c>
      <c r="E391">
        <f t="shared" si="97"/>
        <v>0.90605175585217868</v>
      </c>
      <c r="F391">
        <f t="shared" si="98"/>
        <v>3.1132162081395628E-2</v>
      </c>
      <c r="G391">
        <f t="shared" si="99"/>
        <v>8.2405154891700888E-2</v>
      </c>
      <c r="H391" t="str">
        <f t="shared" si="101"/>
        <v/>
      </c>
      <c r="I391" t="str">
        <f t="shared" si="113"/>
        <v/>
      </c>
      <c r="J391" t="str">
        <f t="shared" si="102"/>
        <v/>
      </c>
      <c r="K391">
        <f t="shared" si="104"/>
        <v>0</v>
      </c>
      <c r="L391">
        <f t="shared" si="105"/>
        <v>0</v>
      </c>
      <c r="M391">
        <f t="shared" si="106"/>
        <v>0</v>
      </c>
      <c r="N391">
        <f t="shared" si="107"/>
        <v>0</v>
      </c>
      <c r="O391">
        <f t="shared" si="108"/>
        <v>0</v>
      </c>
      <c r="P391">
        <f t="shared" si="109"/>
        <v>0</v>
      </c>
      <c r="Q391">
        <f t="shared" si="103"/>
        <v>0</v>
      </c>
      <c r="R391">
        <f t="shared" si="110"/>
        <v>0</v>
      </c>
      <c r="S391">
        <f>IF(ABS(R391)&gt;0,R391*(B391-A391),0)</f>
        <v>0</v>
      </c>
      <c r="T391">
        <f>SUM($S$3:S391)</f>
        <v>115.32362494999973</v>
      </c>
      <c r="U391">
        <f>IF(J391="close",T391,0)</f>
        <v>0</v>
      </c>
      <c r="V391">
        <f t="shared" si="111"/>
        <v>115.32362494999973</v>
      </c>
      <c r="W391" s="3">
        <f t="shared" si="114"/>
        <v>0</v>
      </c>
      <c r="X391">
        <f t="shared" si="112"/>
        <v>0</v>
      </c>
    </row>
    <row r="392" spans="1:24">
      <c r="A392">
        <v>112.5255408</v>
      </c>
      <c r="B392">
        <v>98.378193899999999</v>
      </c>
      <c r="C392">
        <f t="shared" si="115"/>
        <v>0.8742743487441208</v>
      </c>
      <c r="D392">
        <f t="shared" si="100"/>
        <v>0.87799795807974867</v>
      </c>
      <c r="E392">
        <f t="shared" si="97"/>
        <v>0.90401111419331159</v>
      </c>
      <c r="F392">
        <f t="shared" si="98"/>
        <v>3.0805665166968081E-2</v>
      </c>
      <c r="G392">
        <f t="shared" si="99"/>
        <v>-0.12087417413147052</v>
      </c>
      <c r="H392" t="str">
        <f t="shared" si="101"/>
        <v/>
      </c>
      <c r="I392" t="str">
        <f t="shared" si="113"/>
        <v/>
      </c>
      <c r="J392" t="str">
        <f t="shared" si="102"/>
        <v/>
      </c>
      <c r="K392">
        <f t="shared" si="104"/>
        <v>0</v>
      </c>
      <c r="L392">
        <f t="shared" si="105"/>
        <v>0</v>
      </c>
      <c r="M392">
        <f t="shared" si="106"/>
        <v>0</v>
      </c>
      <c r="N392">
        <f t="shared" si="107"/>
        <v>0</v>
      </c>
      <c r="O392">
        <f t="shared" si="108"/>
        <v>0</v>
      </c>
      <c r="P392">
        <f t="shared" si="109"/>
        <v>0</v>
      </c>
      <c r="Q392">
        <f t="shared" si="103"/>
        <v>0</v>
      </c>
      <c r="R392">
        <f t="shared" si="110"/>
        <v>0</v>
      </c>
      <c r="S392">
        <f>IF(ABS(R392)&gt;0,R392*(B392-A392),0)</f>
        <v>0</v>
      </c>
      <c r="T392">
        <f>SUM($S$3:S392)</f>
        <v>115.32362494999973</v>
      </c>
      <c r="U392">
        <f>IF(J392="close",T392,0)</f>
        <v>0</v>
      </c>
      <c r="V392">
        <f t="shared" si="111"/>
        <v>115.32362494999973</v>
      </c>
      <c r="W392" s="3">
        <f t="shared" si="114"/>
        <v>0</v>
      </c>
      <c r="X392">
        <f t="shared" si="112"/>
        <v>0</v>
      </c>
    </row>
    <row r="393" spans="1:24">
      <c r="A393">
        <v>112.07271040000001</v>
      </c>
      <c r="B393">
        <v>99.15604999</v>
      </c>
      <c r="C393">
        <f t="shared" si="115"/>
        <v>0.88474749683576848</v>
      </c>
      <c r="D393">
        <f t="shared" si="100"/>
        <v>0.87903634865759783</v>
      </c>
      <c r="E393">
        <f t="shared" si="97"/>
        <v>0.90151071326979793</v>
      </c>
      <c r="F393">
        <f t="shared" si="98"/>
        <v>3.0251960509819164E-2</v>
      </c>
      <c r="G393">
        <f t="shared" si="99"/>
        <v>0.18878605161199133</v>
      </c>
      <c r="H393" t="str">
        <f t="shared" si="101"/>
        <v/>
      </c>
      <c r="I393" t="str">
        <f t="shared" si="113"/>
        <v/>
      </c>
      <c r="J393" t="str">
        <f t="shared" si="102"/>
        <v/>
      </c>
      <c r="K393">
        <f t="shared" si="104"/>
        <v>0</v>
      </c>
      <c r="L393">
        <f t="shared" si="105"/>
        <v>0</v>
      </c>
      <c r="M393">
        <f t="shared" si="106"/>
        <v>0</v>
      </c>
      <c r="N393">
        <f t="shared" si="107"/>
        <v>0</v>
      </c>
      <c r="O393">
        <f t="shared" si="108"/>
        <v>0</v>
      </c>
      <c r="P393">
        <f t="shared" si="109"/>
        <v>0</v>
      </c>
      <c r="Q393">
        <f t="shared" si="103"/>
        <v>0</v>
      </c>
      <c r="R393">
        <f t="shared" si="110"/>
        <v>0</v>
      </c>
      <c r="S393">
        <f>IF(ABS(R393)&gt;0,R393*(B393-A393),0)</f>
        <v>0</v>
      </c>
      <c r="T393">
        <f>SUM($S$3:S393)</f>
        <v>115.32362494999973</v>
      </c>
      <c r="U393">
        <f>IF(J393="close",T393,0)</f>
        <v>0</v>
      </c>
      <c r="V393">
        <f t="shared" si="111"/>
        <v>115.32362494999973</v>
      </c>
      <c r="W393" s="3">
        <f t="shared" si="114"/>
        <v>0</v>
      </c>
      <c r="X393">
        <f t="shared" si="112"/>
        <v>0</v>
      </c>
    </row>
    <row r="394" spans="1:24">
      <c r="A394">
        <v>113.3197114</v>
      </c>
      <c r="B394">
        <v>101.72253310000001</v>
      </c>
      <c r="C394">
        <f t="shared" si="115"/>
        <v>0.89765965552926752</v>
      </c>
      <c r="D394">
        <f t="shared" si="100"/>
        <v>0.88190147279170084</v>
      </c>
      <c r="E394">
        <f t="shared" si="97"/>
        <v>0.89960614922039939</v>
      </c>
      <c r="F394">
        <f t="shared" si="98"/>
        <v>2.9534888996024775E-2</v>
      </c>
      <c r="G394">
        <f t="shared" si="99"/>
        <v>0.53354467456057286</v>
      </c>
      <c r="H394" t="str">
        <f t="shared" si="101"/>
        <v/>
      </c>
      <c r="I394" t="str">
        <f t="shared" si="113"/>
        <v/>
      </c>
      <c r="J394" t="str">
        <f t="shared" si="102"/>
        <v/>
      </c>
      <c r="K394">
        <f t="shared" si="104"/>
        <v>0</v>
      </c>
      <c r="L394">
        <f t="shared" si="105"/>
        <v>0</v>
      </c>
      <c r="M394">
        <f t="shared" si="106"/>
        <v>0</v>
      </c>
      <c r="N394">
        <f t="shared" si="107"/>
        <v>0</v>
      </c>
      <c r="O394">
        <f t="shared" si="108"/>
        <v>0</v>
      </c>
      <c r="P394">
        <f t="shared" si="109"/>
        <v>0</v>
      </c>
      <c r="Q394">
        <f t="shared" si="103"/>
        <v>0</v>
      </c>
      <c r="R394">
        <f t="shared" si="110"/>
        <v>0</v>
      </c>
      <c r="S394">
        <f>IF(ABS(R394)&gt;0,R394*(B394-A394),0)</f>
        <v>0</v>
      </c>
      <c r="T394">
        <f>SUM($S$3:S394)</f>
        <v>115.32362494999973</v>
      </c>
      <c r="U394">
        <f>IF(J394="close",T394,0)</f>
        <v>0</v>
      </c>
      <c r="V394">
        <f t="shared" si="111"/>
        <v>115.32362494999973</v>
      </c>
      <c r="W394" s="3">
        <f t="shared" si="114"/>
        <v>0</v>
      </c>
      <c r="X394">
        <f t="shared" si="112"/>
        <v>0</v>
      </c>
    </row>
    <row r="395" spans="1:24">
      <c r="A395">
        <v>110.38683899999999</v>
      </c>
      <c r="B395">
        <v>102.42536320000001</v>
      </c>
      <c r="C395">
        <f t="shared" si="115"/>
        <v>0.92787658499760117</v>
      </c>
      <c r="D395">
        <f t="shared" si="100"/>
        <v>0.88897456697722399</v>
      </c>
      <c r="E395">
        <f t="shared" si="97"/>
        <v>0.89875649385207323</v>
      </c>
      <c r="F395">
        <f t="shared" si="98"/>
        <v>2.9223774062879276E-2</v>
      </c>
      <c r="G395">
        <f t="shared" si="99"/>
        <v>1.331177073045861</v>
      </c>
      <c r="H395" t="str">
        <f t="shared" si="101"/>
        <v/>
      </c>
      <c r="I395" t="str">
        <f t="shared" si="113"/>
        <v/>
      </c>
      <c r="J395" t="str">
        <f t="shared" si="102"/>
        <v/>
      </c>
      <c r="K395">
        <f t="shared" si="104"/>
        <v>0</v>
      </c>
      <c r="L395">
        <f t="shared" si="105"/>
        <v>0</v>
      </c>
      <c r="M395">
        <f t="shared" si="106"/>
        <v>0</v>
      </c>
      <c r="N395">
        <f t="shared" si="107"/>
        <v>0</v>
      </c>
      <c r="O395">
        <f t="shared" si="108"/>
        <v>0</v>
      </c>
      <c r="P395">
        <f t="shared" si="109"/>
        <v>0</v>
      </c>
      <c r="Q395">
        <f t="shared" si="103"/>
        <v>0</v>
      </c>
      <c r="R395">
        <f t="shared" si="110"/>
        <v>0</v>
      </c>
      <c r="S395">
        <f>IF(ABS(R395)&gt;0,R395*(B395-A395),0)</f>
        <v>0</v>
      </c>
      <c r="T395">
        <f>SUM($S$3:S395)</f>
        <v>115.32362494999973</v>
      </c>
      <c r="U395">
        <f>IF(J395="close",T395,0)</f>
        <v>0</v>
      </c>
      <c r="V395">
        <f t="shared" si="111"/>
        <v>115.32362494999973</v>
      </c>
      <c r="W395" s="3">
        <f t="shared" si="114"/>
        <v>0</v>
      </c>
      <c r="X395">
        <f t="shared" si="112"/>
        <v>0</v>
      </c>
    </row>
    <row r="396" spans="1:24">
      <c r="A396">
        <v>111.02129429999999</v>
      </c>
      <c r="B396">
        <v>103.0507271</v>
      </c>
      <c r="C396">
        <f t="shared" si="115"/>
        <v>0.92820686112285766</v>
      </c>
      <c r="D396">
        <f t="shared" si="100"/>
        <v>0.89501030453809072</v>
      </c>
      <c r="E396">
        <f t="shared" si="97"/>
        <v>0.89972617562385993</v>
      </c>
      <c r="F396">
        <f t="shared" si="98"/>
        <v>2.9737466720364918E-2</v>
      </c>
      <c r="G396">
        <f t="shared" si="99"/>
        <v>1.1163209326782755</v>
      </c>
      <c r="H396" t="str">
        <f t="shared" si="101"/>
        <v/>
      </c>
      <c r="I396" t="str">
        <f t="shared" si="113"/>
        <v/>
      </c>
      <c r="J396" t="str">
        <f t="shared" si="102"/>
        <v/>
      </c>
      <c r="K396">
        <f t="shared" si="104"/>
        <v>0</v>
      </c>
      <c r="L396">
        <f t="shared" si="105"/>
        <v>0</v>
      </c>
      <c r="M396">
        <f t="shared" si="106"/>
        <v>0</v>
      </c>
      <c r="N396">
        <f t="shared" si="107"/>
        <v>0</v>
      </c>
      <c r="O396">
        <f t="shared" si="108"/>
        <v>0</v>
      </c>
      <c r="P396">
        <f t="shared" si="109"/>
        <v>0</v>
      </c>
      <c r="Q396">
        <f t="shared" si="103"/>
        <v>0</v>
      </c>
      <c r="R396">
        <f t="shared" si="110"/>
        <v>0</v>
      </c>
      <c r="S396">
        <f>IF(ABS(R396)&gt;0,R396*(B396-A396),0)</f>
        <v>0</v>
      </c>
      <c r="T396">
        <f>SUM($S$3:S396)</f>
        <v>115.32362494999973</v>
      </c>
      <c r="U396">
        <f>IF(J396="close",T396,0)</f>
        <v>0</v>
      </c>
      <c r="V396">
        <f t="shared" si="111"/>
        <v>115.32362494999973</v>
      </c>
      <c r="W396" s="3">
        <f t="shared" si="114"/>
        <v>0</v>
      </c>
      <c r="X396">
        <f t="shared" si="112"/>
        <v>0</v>
      </c>
    </row>
    <row r="397" spans="1:24">
      <c r="A397">
        <v>108.9099319</v>
      </c>
      <c r="B397">
        <v>102.6386632</v>
      </c>
      <c r="C397">
        <f t="shared" si="115"/>
        <v>0.94241784389546568</v>
      </c>
      <c r="D397">
        <f t="shared" si="100"/>
        <v>0.90230377213153301</v>
      </c>
      <c r="E397">
        <f t="shared" si="97"/>
        <v>0.89967031670563469</v>
      </c>
      <c r="F397">
        <f t="shared" si="98"/>
        <v>2.9680354516501559E-2</v>
      </c>
      <c r="G397">
        <f t="shared" si="99"/>
        <v>1.3515361395575722</v>
      </c>
      <c r="H397" t="str">
        <f t="shared" si="101"/>
        <v/>
      </c>
      <c r="I397" t="str">
        <f t="shared" si="113"/>
        <v/>
      </c>
      <c r="J397" t="str">
        <f t="shared" si="102"/>
        <v/>
      </c>
      <c r="K397">
        <f t="shared" si="104"/>
        <v>0</v>
      </c>
      <c r="L397">
        <f t="shared" si="105"/>
        <v>0</v>
      </c>
      <c r="M397">
        <f t="shared" si="106"/>
        <v>0</v>
      </c>
      <c r="N397">
        <f t="shared" si="107"/>
        <v>0</v>
      </c>
      <c r="O397">
        <f t="shared" si="108"/>
        <v>0</v>
      </c>
      <c r="P397">
        <f t="shared" si="109"/>
        <v>0</v>
      </c>
      <c r="Q397">
        <f t="shared" si="103"/>
        <v>0</v>
      </c>
      <c r="R397">
        <f t="shared" si="110"/>
        <v>0</v>
      </c>
      <c r="S397">
        <f>IF(ABS(R397)&gt;0,R397*(B397-A397),0)</f>
        <v>0</v>
      </c>
      <c r="T397">
        <f>SUM($S$3:S397)</f>
        <v>115.32362494999973</v>
      </c>
      <c r="U397">
        <f>IF(J397="close",T397,0)</f>
        <v>0</v>
      </c>
      <c r="V397">
        <f t="shared" si="111"/>
        <v>115.32362494999973</v>
      </c>
      <c r="W397" s="3">
        <f t="shared" si="114"/>
        <v>0</v>
      </c>
      <c r="X397">
        <f t="shared" si="112"/>
        <v>0</v>
      </c>
    </row>
    <row r="398" spans="1:24">
      <c r="A398">
        <v>108.163668</v>
      </c>
      <c r="B398">
        <v>102.2986715</v>
      </c>
      <c r="C398">
        <f t="shared" si="115"/>
        <v>0.94577664932738781</v>
      </c>
      <c r="D398">
        <f t="shared" si="100"/>
        <v>0.90899190708474142</v>
      </c>
      <c r="E398">
        <f t="shared" si="97"/>
        <v>0.89959246293497375</v>
      </c>
      <c r="F398">
        <f t="shared" si="98"/>
        <v>2.9560759867133836E-2</v>
      </c>
      <c r="G398">
        <f t="shared" si="99"/>
        <v>1.2443774249370463</v>
      </c>
      <c r="H398" t="str">
        <f t="shared" si="101"/>
        <v/>
      </c>
      <c r="I398" t="str">
        <f t="shared" si="113"/>
        <v/>
      </c>
      <c r="J398" t="str">
        <f t="shared" si="102"/>
        <v/>
      </c>
      <c r="K398">
        <f t="shared" si="104"/>
        <v>0</v>
      </c>
      <c r="L398">
        <f t="shared" si="105"/>
        <v>0</v>
      </c>
      <c r="M398">
        <f t="shared" si="106"/>
        <v>0</v>
      </c>
      <c r="N398">
        <f t="shared" si="107"/>
        <v>0</v>
      </c>
      <c r="O398">
        <f t="shared" si="108"/>
        <v>0</v>
      </c>
      <c r="P398">
        <f t="shared" si="109"/>
        <v>0</v>
      </c>
      <c r="Q398">
        <f t="shared" si="103"/>
        <v>0</v>
      </c>
      <c r="R398">
        <f t="shared" si="110"/>
        <v>0</v>
      </c>
      <c r="S398">
        <f>IF(ABS(R398)&gt;0,R398*(B398-A398),0)</f>
        <v>0</v>
      </c>
      <c r="T398">
        <f>SUM($S$3:S398)</f>
        <v>115.32362494999973</v>
      </c>
      <c r="U398">
        <f>IF(J398="close",T398,0)</f>
        <v>0</v>
      </c>
      <c r="V398">
        <f t="shared" si="111"/>
        <v>115.32362494999973</v>
      </c>
      <c r="W398" s="3">
        <f t="shared" si="114"/>
        <v>0</v>
      </c>
      <c r="X398">
        <f t="shared" si="112"/>
        <v>0</v>
      </c>
    </row>
    <row r="399" spans="1:24">
      <c r="A399">
        <v>108.7082494</v>
      </c>
      <c r="B399">
        <v>102.32592889999999</v>
      </c>
      <c r="C399">
        <f t="shared" si="115"/>
        <v>0.94128945562801047</v>
      </c>
      <c r="D399">
        <f t="shared" si="100"/>
        <v>0.91396076070678278</v>
      </c>
      <c r="E399">
        <f t="shared" si="97"/>
        <v>0.89986259154881398</v>
      </c>
      <c r="F399">
        <f t="shared" si="98"/>
        <v>2.9958629791121748E-2</v>
      </c>
      <c r="G399">
        <f t="shared" si="99"/>
        <v>0.91221444744868008</v>
      </c>
      <c r="H399" t="str">
        <f t="shared" si="101"/>
        <v/>
      </c>
      <c r="I399" t="str">
        <f t="shared" si="113"/>
        <v/>
      </c>
      <c r="J399" t="str">
        <f t="shared" si="102"/>
        <v/>
      </c>
      <c r="K399">
        <f t="shared" si="104"/>
        <v>0</v>
      </c>
      <c r="L399">
        <f t="shared" si="105"/>
        <v>0</v>
      </c>
      <c r="M399">
        <f t="shared" si="106"/>
        <v>0</v>
      </c>
      <c r="N399">
        <f t="shared" si="107"/>
        <v>0</v>
      </c>
      <c r="O399">
        <f t="shared" si="108"/>
        <v>0</v>
      </c>
      <c r="P399">
        <f t="shared" si="109"/>
        <v>0</v>
      </c>
      <c r="Q399">
        <f t="shared" si="103"/>
        <v>0</v>
      </c>
      <c r="R399">
        <f t="shared" si="110"/>
        <v>0</v>
      </c>
      <c r="S399">
        <f>IF(ABS(R399)&gt;0,R399*(B399-A399),0)</f>
        <v>0</v>
      </c>
      <c r="T399">
        <f>SUM($S$3:S399)</f>
        <v>115.32362494999973</v>
      </c>
      <c r="U399">
        <f>IF(J399="close",T399,0)</f>
        <v>0</v>
      </c>
      <c r="V399">
        <f t="shared" si="111"/>
        <v>115.32362494999973</v>
      </c>
      <c r="W399" s="3">
        <f t="shared" si="114"/>
        <v>0</v>
      </c>
      <c r="X399">
        <f t="shared" si="112"/>
        <v>0</v>
      </c>
    </row>
    <row r="400" spans="1:24">
      <c r="A400">
        <v>110.1612082</v>
      </c>
      <c r="B400">
        <v>104.669237</v>
      </c>
      <c r="C400">
        <f t="shared" si="115"/>
        <v>0.95014605150272846</v>
      </c>
      <c r="D400">
        <f t="shared" si="100"/>
        <v>0.91952772852154363</v>
      </c>
      <c r="E400">
        <f t="shared" si="97"/>
        <v>0.89981188626339159</v>
      </c>
      <c r="F400">
        <f t="shared" si="98"/>
        <v>2.98845354438174E-2</v>
      </c>
      <c r="G400">
        <f t="shared" si="99"/>
        <v>1.0245540888111493</v>
      </c>
      <c r="H400" t="str">
        <f t="shared" si="101"/>
        <v/>
      </c>
      <c r="I400" t="str">
        <f t="shared" si="113"/>
        <v/>
      </c>
      <c r="J400" t="str">
        <f t="shared" si="102"/>
        <v/>
      </c>
      <c r="K400">
        <f t="shared" si="104"/>
        <v>0</v>
      </c>
      <c r="L400">
        <f t="shared" si="105"/>
        <v>0</v>
      </c>
      <c r="M400">
        <f t="shared" si="106"/>
        <v>0</v>
      </c>
      <c r="N400">
        <f t="shared" si="107"/>
        <v>0</v>
      </c>
      <c r="O400">
        <f t="shared" si="108"/>
        <v>0</v>
      </c>
      <c r="P400">
        <f t="shared" si="109"/>
        <v>0</v>
      </c>
      <c r="Q400">
        <f t="shared" si="103"/>
        <v>0</v>
      </c>
      <c r="R400">
        <f t="shared" si="110"/>
        <v>0</v>
      </c>
      <c r="S400">
        <f>IF(ABS(R400)&gt;0,R400*(B400-A400),0)</f>
        <v>0</v>
      </c>
      <c r="T400">
        <f>SUM($S$3:S400)</f>
        <v>115.32362494999973</v>
      </c>
      <c r="U400">
        <f>IF(J400="close",T400,0)</f>
        <v>0</v>
      </c>
      <c r="V400">
        <f t="shared" si="111"/>
        <v>115.32362494999973</v>
      </c>
      <c r="W400" s="3">
        <f t="shared" si="114"/>
        <v>0</v>
      </c>
      <c r="X400">
        <f t="shared" si="112"/>
        <v>0</v>
      </c>
    </row>
    <row r="401" spans="1:24">
      <c r="A401">
        <v>110.3055825</v>
      </c>
      <c r="B401">
        <v>103.149255</v>
      </c>
      <c r="C401">
        <f t="shared" si="115"/>
        <v>0.93512270786476281</v>
      </c>
      <c r="D401">
        <f t="shared" si="100"/>
        <v>0.92192695611280817</v>
      </c>
      <c r="E401">
        <f t="shared" si="97"/>
        <v>0.90089523202250554</v>
      </c>
      <c r="F401">
        <f t="shared" si="98"/>
        <v>3.1159062857648738E-2</v>
      </c>
      <c r="G401">
        <f t="shared" si="99"/>
        <v>0.42349642581485503</v>
      </c>
      <c r="H401" t="str">
        <f t="shared" si="101"/>
        <v/>
      </c>
      <c r="I401" t="str">
        <f t="shared" si="113"/>
        <v/>
      </c>
      <c r="J401" t="str">
        <f t="shared" si="102"/>
        <v/>
      </c>
      <c r="K401">
        <f t="shared" si="104"/>
        <v>0</v>
      </c>
      <c r="L401">
        <f t="shared" si="105"/>
        <v>0</v>
      </c>
      <c r="M401">
        <f t="shared" si="106"/>
        <v>0</v>
      </c>
      <c r="N401">
        <f t="shared" si="107"/>
        <v>0</v>
      </c>
      <c r="O401">
        <f t="shared" si="108"/>
        <v>0</v>
      </c>
      <c r="P401">
        <f t="shared" si="109"/>
        <v>0</v>
      </c>
      <c r="Q401">
        <f t="shared" si="103"/>
        <v>0</v>
      </c>
      <c r="R401">
        <f t="shared" si="110"/>
        <v>0</v>
      </c>
      <c r="S401">
        <f>IF(ABS(R401)&gt;0,R401*(B401-A401),0)</f>
        <v>0</v>
      </c>
      <c r="T401">
        <f>SUM($S$3:S401)</f>
        <v>115.32362494999973</v>
      </c>
      <c r="U401">
        <f>IF(J401="close",T401,0)</f>
        <v>0</v>
      </c>
      <c r="V401">
        <f t="shared" si="111"/>
        <v>115.32362494999973</v>
      </c>
      <c r="W401" s="3">
        <f t="shared" si="114"/>
        <v>0</v>
      </c>
      <c r="X401">
        <f t="shared" si="112"/>
        <v>0</v>
      </c>
    </row>
    <row r="402" spans="1:24">
      <c r="A402">
        <v>110.46052709999999</v>
      </c>
      <c r="B402">
        <v>106.17498999999999</v>
      </c>
      <c r="C402">
        <f t="shared" si="115"/>
        <v>0.96120299972749268</v>
      </c>
      <c r="D402">
        <f t="shared" si="100"/>
        <v>0.92796942436122121</v>
      </c>
      <c r="E402">
        <f t="shared" si="97"/>
        <v>0.90123222521933288</v>
      </c>
      <c r="F402">
        <f t="shared" si="98"/>
        <v>3.1486427369853007E-2</v>
      </c>
      <c r="G402">
        <f t="shared" si="99"/>
        <v>1.0554889246688968</v>
      </c>
      <c r="H402" t="str">
        <f t="shared" si="101"/>
        <v/>
      </c>
      <c r="I402" t="str">
        <f t="shared" si="113"/>
        <v/>
      </c>
      <c r="J402" t="str">
        <f t="shared" si="102"/>
        <v/>
      </c>
      <c r="K402">
        <f t="shared" si="104"/>
        <v>0</v>
      </c>
      <c r="L402">
        <f t="shared" si="105"/>
        <v>0</v>
      </c>
      <c r="M402">
        <f t="shared" si="106"/>
        <v>0</v>
      </c>
      <c r="N402">
        <f t="shared" si="107"/>
        <v>0</v>
      </c>
      <c r="O402">
        <f t="shared" si="108"/>
        <v>0</v>
      </c>
      <c r="P402">
        <f t="shared" si="109"/>
        <v>0</v>
      </c>
      <c r="Q402">
        <f t="shared" si="103"/>
        <v>0</v>
      </c>
      <c r="R402">
        <f t="shared" si="110"/>
        <v>0</v>
      </c>
      <c r="S402">
        <f>IF(ABS(R402)&gt;0,R402*(B402-A402),0)</f>
        <v>0</v>
      </c>
      <c r="T402">
        <f>SUM($S$3:S402)</f>
        <v>115.32362494999973</v>
      </c>
      <c r="U402">
        <f>IF(J402="close",T402,0)</f>
        <v>0</v>
      </c>
      <c r="V402">
        <f t="shared" si="111"/>
        <v>115.32362494999973</v>
      </c>
      <c r="W402" s="3">
        <f t="shared" si="114"/>
        <v>0</v>
      </c>
      <c r="X402">
        <f t="shared" si="112"/>
        <v>0</v>
      </c>
    </row>
    <row r="403" spans="1:24">
      <c r="A403">
        <v>109.7907185</v>
      </c>
      <c r="B403">
        <v>106.437817</v>
      </c>
      <c r="C403">
        <f t="shared" si="115"/>
        <v>0.96946097497303474</v>
      </c>
      <c r="D403">
        <f t="shared" si="100"/>
        <v>0.9343527398399617</v>
      </c>
      <c r="E403">
        <f t="shared" si="97"/>
        <v>0.90225522933862157</v>
      </c>
      <c r="F403">
        <f t="shared" si="98"/>
        <v>3.2972210017280158E-2</v>
      </c>
      <c r="G403">
        <f t="shared" si="99"/>
        <v>1.0647825885699935</v>
      </c>
      <c r="H403" t="str">
        <f t="shared" si="101"/>
        <v/>
      </c>
      <c r="I403" t="str">
        <f t="shared" si="113"/>
        <v/>
      </c>
      <c r="J403" t="str">
        <f t="shared" si="102"/>
        <v/>
      </c>
      <c r="K403">
        <f t="shared" si="104"/>
        <v>0</v>
      </c>
      <c r="L403">
        <f t="shared" si="105"/>
        <v>0</v>
      </c>
      <c r="M403">
        <f t="shared" si="106"/>
        <v>0</v>
      </c>
      <c r="N403">
        <f t="shared" si="107"/>
        <v>0</v>
      </c>
      <c r="O403">
        <f t="shared" si="108"/>
        <v>0</v>
      </c>
      <c r="P403">
        <f t="shared" si="109"/>
        <v>0</v>
      </c>
      <c r="Q403">
        <f t="shared" si="103"/>
        <v>0</v>
      </c>
      <c r="R403">
        <f t="shared" si="110"/>
        <v>0</v>
      </c>
      <c r="S403">
        <f>IF(ABS(R403)&gt;0,R403*(B403-A403),0)</f>
        <v>0</v>
      </c>
      <c r="T403">
        <f>SUM($S$3:S403)</f>
        <v>115.32362494999973</v>
      </c>
      <c r="U403">
        <f>IF(J403="close",T403,0)</f>
        <v>0</v>
      </c>
      <c r="V403">
        <f t="shared" si="111"/>
        <v>115.32362494999973</v>
      </c>
      <c r="W403" s="3">
        <f t="shared" si="114"/>
        <v>0</v>
      </c>
      <c r="X403">
        <f t="shared" si="112"/>
        <v>0</v>
      </c>
    </row>
    <row r="404" spans="1:24">
      <c r="A404">
        <v>109.47328539999999</v>
      </c>
      <c r="B404">
        <v>104.14053490000001</v>
      </c>
      <c r="C404">
        <f t="shared" si="115"/>
        <v>0.95128719778058302</v>
      </c>
      <c r="D404">
        <f t="shared" si="100"/>
        <v>0.93695804106159575</v>
      </c>
      <c r="E404">
        <f t="shared" si="97"/>
        <v>0.90355269350911716</v>
      </c>
      <c r="F404">
        <f t="shared" si="98"/>
        <v>3.4891154645211628E-2</v>
      </c>
      <c r="G404">
        <f t="shared" si="99"/>
        <v>0.4106816430895549</v>
      </c>
      <c r="H404" t="str">
        <f t="shared" si="101"/>
        <v/>
      </c>
      <c r="I404" t="str">
        <f t="shared" si="113"/>
        <v/>
      </c>
      <c r="J404" t="str">
        <f t="shared" si="102"/>
        <v/>
      </c>
      <c r="K404">
        <f t="shared" si="104"/>
        <v>0</v>
      </c>
      <c r="L404">
        <f t="shared" si="105"/>
        <v>0</v>
      </c>
      <c r="M404">
        <f t="shared" si="106"/>
        <v>0</v>
      </c>
      <c r="N404">
        <f t="shared" si="107"/>
        <v>0</v>
      </c>
      <c r="O404">
        <f t="shared" si="108"/>
        <v>0</v>
      </c>
      <c r="P404">
        <f t="shared" si="109"/>
        <v>0</v>
      </c>
      <c r="Q404">
        <f t="shared" si="103"/>
        <v>0</v>
      </c>
      <c r="R404">
        <f t="shared" si="110"/>
        <v>0</v>
      </c>
      <c r="S404">
        <f>IF(ABS(R404)&gt;0,R404*(B404-A404),0)</f>
        <v>0</v>
      </c>
      <c r="T404">
        <f>SUM($S$3:S404)</f>
        <v>115.32362494999973</v>
      </c>
      <c r="U404">
        <f>IF(J404="close",T404,0)</f>
        <v>0</v>
      </c>
      <c r="V404">
        <f t="shared" si="111"/>
        <v>115.32362494999973</v>
      </c>
      <c r="W404" s="3">
        <f t="shared" si="114"/>
        <v>0</v>
      </c>
      <c r="X404">
        <f t="shared" si="112"/>
        <v>0</v>
      </c>
    </row>
    <row r="405" spans="1:24">
      <c r="A405">
        <v>109.0867722</v>
      </c>
      <c r="B405">
        <v>103.94100330000001</v>
      </c>
      <c r="C405">
        <f t="shared" si="115"/>
        <v>0.95282866294214186</v>
      </c>
      <c r="D405">
        <f t="shared" si="100"/>
        <v>0.93939967519706435</v>
      </c>
      <c r="E405">
        <f t="shared" si="97"/>
        <v>0.90453873736282364</v>
      </c>
      <c r="F405">
        <f t="shared" si="98"/>
        <v>3.5857709743094747E-2</v>
      </c>
      <c r="G405">
        <f t="shared" si="99"/>
        <v>0.37450768164755904</v>
      </c>
      <c r="H405" t="str">
        <f t="shared" si="101"/>
        <v/>
      </c>
      <c r="I405" t="str">
        <f t="shared" si="113"/>
        <v/>
      </c>
      <c r="J405" t="str">
        <f t="shared" si="102"/>
        <v/>
      </c>
      <c r="K405">
        <f t="shared" si="104"/>
        <v>0</v>
      </c>
      <c r="L405">
        <f t="shared" si="105"/>
        <v>0</v>
      </c>
      <c r="M405">
        <f t="shared" si="106"/>
        <v>0</v>
      </c>
      <c r="N405">
        <f t="shared" si="107"/>
        <v>0</v>
      </c>
      <c r="O405">
        <f t="shared" si="108"/>
        <v>0</v>
      </c>
      <c r="P405">
        <f t="shared" si="109"/>
        <v>0</v>
      </c>
      <c r="Q405">
        <f t="shared" si="103"/>
        <v>0</v>
      </c>
      <c r="R405">
        <f t="shared" si="110"/>
        <v>0</v>
      </c>
      <c r="S405">
        <f>IF(ABS(R405)&gt;0,R405*(B405-A405),0)</f>
        <v>0</v>
      </c>
      <c r="T405">
        <f>SUM($S$3:S405)</f>
        <v>115.32362494999973</v>
      </c>
      <c r="U405">
        <f>IF(J405="close",T405,0)</f>
        <v>0</v>
      </c>
      <c r="V405">
        <f t="shared" si="111"/>
        <v>115.32362494999973</v>
      </c>
      <c r="W405" s="3">
        <f t="shared" si="114"/>
        <v>0</v>
      </c>
      <c r="X405">
        <f t="shared" si="112"/>
        <v>0</v>
      </c>
    </row>
    <row r="406" spans="1:24">
      <c r="A406">
        <v>110.3716979</v>
      </c>
      <c r="B406">
        <v>104.3752611</v>
      </c>
      <c r="C406">
        <f t="shared" si="115"/>
        <v>0.94567052139187946</v>
      </c>
      <c r="D406">
        <f t="shared" si="100"/>
        <v>0.94036442076549742</v>
      </c>
      <c r="E406">
        <f t="shared" si="97"/>
        <v>0.90533730638045273</v>
      </c>
      <c r="F406">
        <f t="shared" si="98"/>
        <v>3.6695761597143238E-2</v>
      </c>
      <c r="G406">
        <f t="shared" si="99"/>
        <v>0.14459709774207594</v>
      </c>
      <c r="H406" t="str">
        <f t="shared" si="101"/>
        <v/>
      </c>
      <c r="I406" t="str">
        <f t="shared" si="113"/>
        <v/>
      </c>
      <c r="J406" t="str">
        <f t="shared" si="102"/>
        <v/>
      </c>
      <c r="K406">
        <f t="shared" si="104"/>
        <v>0</v>
      </c>
      <c r="L406">
        <f t="shared" si="105"/>
        <v>0</v>
      </c>
      <c r="M406">
        <f t="shared" si="106"/>
        <v>0</v>
      </c>
      <c r="N406">
        <f t="shared" si="107"/>
        <v>0</v>
      </c>
      <c r="O406">
        <f t="shared" si="108"/>
        <v>0</v>
      </c>
      <c r="P406">
        <f t="shared" si="109"/>
        <v>0</v>
      </c>
      <c r="Q406">
        <f t="shared" si="103"/>
        <v>0</v>
      </c>
      <c r="R406">
        <f t="shared" si="110"/>
        <v>0</v>
      </c>
      <c r="S406">
        <f>IF(ABS(R406)&gt;0,R406*(B406-A406),0)</f>
        <v>0</v>
      </c>
      <c r="T406">
        <f>SUM($S$3:S406)</f>
        <v>115.32362494999973</v>
      </c>
      <c r="U406">
        <f>IF(J406="close",T406,0)</f>
        <v>0</v>
      </c>
      <c r="V406">
        <f t="shared" si="111"/>
        <v>115.32362494999973</v>
      </c>
      <c r="W406" s="3">
        <f t="shared" si="114"/>
        <v>0</v>
      </c>
      <c r="X406">
        <f t="shared" si="112"/>
        <v>0</v>
      </c>
    </row>
    <row r="407" spans="1:24">
      <c r="A407">
        <v>107.9330478</v>
      </c>
      <c r="B407">
        <v>106.6648308</v>
      </c>
      <c r="C407">
        <f t="shared" si="115"/>
        <v>0.98824996582742664</v>
      </c>
      <c r="D407">
        <f t="shared" si="100"/>
        <v>0.94773142769810192</v>
      </c>
      <c r="E407">
        <f t="shared" si="97"/>
        <v>0.90649942789121118</v>
      </c>
      <c r="F407">
        <f t="shared" si="98"/>
        <v>3.7459034807659351E-2</v>
      </c>
      <c r="G407">
        <f t="shared" si="99"/>
        <v>1.0816759785022483</v>
      </c>
      <c r="H407" t="str">
        <f t="shared" si="101"/>
        <v/>
      </c>
      <c r="I407" t="str">
        <f t="shared" si="113"/>
        <v/>
      </c>
      <c r="J407" t="str">
        <f t="shared" si="102"/>
        <v/>
      </c>
      <c r="K407">
        <f t="shared" si="104"/>
        <v>0</v>
      </c>
      <c r="L407">
        <f t="shared" si="105"/>
        <v>0</v>
      </c>
      <c r="M407">
        <f t="shared" si="106"/>
        <v>0</v>
      </c>
      <c r="N407">
        <f t="shared" si="107"/>
        <v>0</v>
      </c>
      <c r="O407">
        <f t="shared" si="108"/>
        <v>0</v>
      </c>
      <c r="P407">
        <f t="shared" si="109"/>
        <v>0</v>
      </c>
      <c r="Q407">
        <f t="shared" si="103"/>
        <v>0</v>
      </c>
      <c r="R407">
        <f t="shared" si="110"/>
        <v>0</v>
      </c>
      <c r="S407">
        <f>IF(ABS(R407)&gt;0,R407*(B407-A407),0)</f>
        <v>0</v>
      </c>
      <c r="T407">
        <f>SUM($S$3:S407)</f>
        <v>115.32362494999973</v>
      </c>
      <c r="U407">
        <f>IF(J407="close",T407,0)</f>
        <v>0</v>
      </c>
      <c r="V407">
        <f t="shared" si="111"/>
        <v>115.32362494999973</v>
      </c>
      <c r="W407" s="3">
        <f t="shared" si="114"/>
        <v>0</v>
      </c>
      <c r="X407">
        <f t="shared" si="112"/>
        <v>0</v>
      </c>
    </row>
    <row r="408" spans="1:24">
      <c r="A408">
        <v>109.3195573</v>
      </c>
      <c r="B408">
        <v>107.1648194</v>
      </c>
      <c r="C408">
        <f t="shared" si="115"/>
        <v>0.98028954787946254</v>
      </c>
      <c r="D408">
        <f t="shared" si="100"/>
        <v>0.95274036926446515</v>
      </c>
      <c r="E408">
        <f t="shared" si="97"/>
        <v>0.90994778081110084</v>
      </c>
      <c r="F408">
        <f t="shared" si="98"/>
        <v>4.0376423446978033E-2</v>
      </c>
      <c r="G408">
        <f t="shared" si="99"/>
        <v>0.68230854204248015</v>
      </c>
      <c r="H408" t="str">
        <f t="shared" si="101"/>
        <v/>
      </c>
      <c r="I408" t="str">
        <f t="shared" si="113"/>
        <v/>
      </c>
      <c r="J408" t="str">
        <f t="shared" si="102"/>
        <v/>
      </c>
      <c r="K408">
        <f t="shared" si="104"/>
        <v>0</v>
      </c>
      <c r="L408">
        <f t="shared" si="105"/>
        <v>0</v>
      </c>
      <c r="M408">
        <f t="shared" si="106"/>
        <v>0</v>
      </c>
      <c r="N408">
        <f t="shared" si="107"/>
        <v>0</v>
      </c>
      <c r="O408">
        <f t="shared" si="108"/>
        <v>0</v>
      </c>
      <c r="P408">
        <f t="shared" si="109"/>
        <v>0</v>
      </c>
      <c r="Q408">
        <f t="shared" si="103"/>
        <v>0</v>
      </c>
      <c r="R408">
        <f t="shared" si="110"/>
        <v>0</v>
      </c>
      <c r="S408">
        <f>IF(ABS(R408)&gt;0,R408*(B408-A408),0)</f>
        <v>0</v>
      </c>
      <c r="T408">
        <f>SUM($S$3:S408)</f>
        <v>115.32362494999973</v>
      </c>
      <c r="U408">
        <f>IF(J408="close",T408,0)</f>
        <v>0</v>
      </c>
      <c r="V408">
        <f t="shared" si="111"/>
        <v>115.32362494999973</v>
      </c>
      <c r="W408" s="3">
        <f t="shared" si="114"/>
        <v>0</v>
      </c>
      <c r="X408">
        <f t="shared" si="112"/>
        <v>0</v>
      </c>
    </row>
    <row r="409" spans="1:24">
      <c r="A409">
        <v>109.3153006</v>
      </c>
      <c r="B409">
        <v>105.143517</v>
      </c>
      <c r="C409">
        <f t="shared" si="115"/>
        <v>0.96183714834883782</v>
      </c>
      <c r="D409">
        <f t="shared" si="100"/>
        <v>0.95413987373898401</v>
      </c>
      <c r="E409">
        <f t="shared" si="97"/>
        <v>0.91278038084403679</v>
      </c>
      <c r="F409">
        <f t="shared" si="98"/>
        <v>4.2452467407841345E-2</v>
      </c>
      <c r="G409">
        <f t="shared" si="99"/>
        <v>0.18131512912797279</v>
      </c>
      <c r="H409" t="str">
        <f t="shared" si="101"/>
        <v/>
      </c>
      <c r="I409" t="str">
        <f t="shared" si="113"/>
        <v/>
      </c>
      <c r="J409" t="str">
        <f t="shared" si="102"/>
        <v/>
      </c>
      <c r="K409">
        <f t="shared" si="104"/>
        <v>0</v>
      </c>
      <c r="L409">
        <f t="shared" si="105"/>
        <v>0</v>
      </c>
      <c r="M409">
        <f t="shared" si="106"/>
        <v>0</v>
      </c>
      <c r="N409">
        <f t="shared" si="107"/>
        <v>0</v>
      </c>
      <c r="O409">
        <f t="shared" si="108"/>
        <v>0</v>
      </c>
      <c r="P409">
        <f t="shared" si="109"/>
        <v>0</v>
      </c>
      <c r="Q409">
        <f t="shared" si="103"/>
        <v>0</v>
      </c>
      <c r="R409">
        <f t="shared" si="110"/>
        <v>0</v>
      </c>
      <c r="S409">
        <f>IF(ABS(R409)&gt;0,R409*(B409-A409),0)</f>
        <v>0</v>
      </c>
      <c r="T409">
        <f>SUM($S$3:S409)</f>
        <v>115.32362494999973</v>
      </c>
      <c r="U409">
        <f>IF(J409="close",T409,0)</f>
        <v>0</v>
      </c>
      <c r="V409">
        <f t="shared" si="111"/>
        <v>115.32362494999973</v>
      </c>
      <c r="W409" s="3">
        <f t="shared" si="114"/>
        <v>0</v>
      </c>
      <c r="X409">
        <f t="shared" si="112"/>
        <v>0</v>
      </c>
    </row>
    <row r="410" spans="1:24">
      <c r="A410">
        <v>109.77684530000001</v>
      </c>
      <c r="B410">
        <v>105.1330116</v>
      </c>
      <c r="C410">
        <f t="shared" si="115"/>
        <v>0.95769751182674945</v>
      </c>
      <c r="D410">
        <f t="shared" si="100"/>
        <v>0.95468720267556328</v>
      </c>
      <c r="E410">
        <f t="shared" si="97"/>
        <v>0.91538440628527873</v>
      </c>
      <c r="F410">
        <f t="shared" si="98"/>
        <v>4.3165194088454567E-2</v>
      </c>
      <c r="G410">
        <f t="shared" si="99"/>
        <v>6.9739270603472944E-2</v>
      </c>
      <c r="H410" t="str">
        <f t="shared" si="101"/>
        <v/>
      </c>
      <c r="I410" t="str">
        <f t="shared" si="113"/>
        <v/>
      </c>
      <c r="J410" t="str">
        <f t="shared" si="102"/>
        <v/>
      </c>
      <c r="K410">
        <f t="shared" si="104"/>
        <v>0</v>
      </c>
      <c r="L410">
        <f t="shared" si="105"/>
        <v>0</v>
      </c>
      <c r="M410">
        <f t="shared" si="106"/>
        <v>0</v>
      </c>
      <c r="N410">
        <f t="shared" si="107"/>
        <v>0</v>
      </c>
      <c r="O410">
        <f t="shared" si="108"/>
        <v>0</v>
      </c>
      <c r="P410">
        <f t="shared" si="109"/>
        <v>0</v>
      </c>
      <c r="Q410">
        <f t="shared" si="103"/>
        <v>0</v>
      </c>
      <c r="R410">
        <f t="shared" si="110"/>
        <v>0</v>
      </c>
      <c r="S410">
        <f>IF(ABS(R410)&gt;0,R410*(B410-A410),0)</f>
        <v>0</v>
      </c>
      <c r="T410">
        <f>SUM($S$3:S410)</f>
        <v>115.32362494999973</v>
      </c>
      <c r="U410">
        <f>IF(J410="close",T410,0)</f>
        <v>0</v>
      </c>
      <c r="V410">
        <f t="shared" si="111"/>
        <v>115.32362494999973</v>
      </c>
      <c r="W410" s="3">
        <f t="shared" si="114"/>
        <v>0</v>
      </c>
      <c r="X410">
        <f t="shared" si="112"/>
        <v>0</v>
      </c>
    </row>
    <row r="411" spans="1:24">
      <c r="A411">
        <v>110.75203930000001</v>
      </c>
      <c r="B411">
        <v>103.22914249999999</v>
      </c>
      <c r="C411">
        <f t="shared" si="115"/>
        <v>0.93207441734212826</v>
      </c>
      <c r="D411">
        <f t="shared" si="100"/>
        <v>0.95120831262426564</v>
      </c>
      <c r="E411">
        <f t="shared" si="97"/>
        <v>0.91773751608623699</v>
      </c>
      <c r="F411">
        <f t="shared" si="98"/>
        <v>4.3625911791255176E-2</v>
      </c>
      <c r="G411">
        <f t="shared" si="99"/>
        <v>-0.43859015196497908</v>
      </c>
      <c r="H411" t="str">
        <f t="shared" si="101"/>
        <v/>
      </c>
      <c r="I411" t="str">
        <f t="shared" si="113"/>
        <v/>
      </c>
      <c r="J411" t="str">
        <f t="shared" si="102"/>
        <v/>
      </c>
      <c r="K411">
        <f t="shared" si="104"/>
        <v>0</v>
      </c>
      <c r="L411">
        <f t="shared" si="105"/>
        <v>0</v>
      </c>
      <c r="M411">
        <f t="shared" si="106"/>
        <v>0</v>
      </c>
      <c r="N411">
        <f t="shared" si="107"/>
        <v>0</v>
      </c>
      <c r="O411">
        <f t="shared" si="108"/>
        <v>0</v>
      </c>
      <c r="P411">
        <f t="shared" si="109"/>
        <v>0</v>
      </c>
      <c r="Q411">
        <f t="shared" si="103"/>
        <v>0</v>
      </c>
      <c r="R411">
        <f t="shared" si="110"/>
        <v>0</v>
      </c>
      <c r="S411">
        <f>IF(ABS(R411)&gt;0,R411*(B411-A411),0)</f>
        <v>0</v>
      </c>
      <c r="T411">
        <f>SUM($S$3:S411)</f>
        <v>115.32362494999973</v>
      </c>
      <c r="U411">
        <f>IF(J411="close",T411,0)</f>
        <v>0</v>
      </c>
      <c r="V411">
        <f t="shared" si="111"/>
        <v>115.32362494999973</v>
      </c>
      <c r="W411" s="3">
        <f t="shared" si="114"/>
        <v>0</v>
      </c>
      <c r="X411">
        <f t="shared" si="112"/>
        <v>0</v>
      </c>
    </row>
    <row r="412" spans="1:24">
      <c r="A412">
        <v>110.9679436</v>
      </c>
      <c r="B412">
        <v>103.09462069999999</v>
      </c>
      <c r="C412">
        <f t="shared" si="115"/>
        <v>0.92904867257538326</v>
      </c>
      <c r="D412">
        <f t="shared" si="100"/>
        <v>0.94779913723212994</v>
      </c>
      <c r="E412">
        <f t="shared" si="97"/>
        <v>0.91977800862597014</v>
      </c>
      <c r="F412">
        <f t="shared" si="98"/>
        <v>4.287982204020481E-2</v>
      </c>
      <c r="G412">
        <f t="shared" si="99"/>
        <v>-0.43727944204539709</v>
      </c>
      <c r="H412" t="str">
        <f t="shared" si="101"/>
        <v/>
      </c>
      <c r="I412" t="str">
        <f t="shared" si="113"/>
        <v/>
      </c>
      <c r="J412" t="str">
        <f t="shared" si="102"/>
        <v/>
      </c>
      <c r="K412">
        <f t="shared" si="104"/>
        <v>0</v>
      </c>
      <c r="L412">
        <f t="shared" si="105"/>
        <v>0</v>
      </c>
      <c r="M412">
        <f t="shared" si="106"/>
        <v>0</v>
      </c>
      <c r="N412">
        <f t="shared" si="107"/>
        <v>0</v>
      </c>
      <c r="O412">
        <f t="shared" si="108"/>
        <v>0</v>
      </c>
      <c r="P412">
        <f t="shared" si="109"/>
        <v>0</v>
      </c>
      <c r="Q412">
        <f t="shared" si="103"/>
        <v>0</v>
      </c>
      <c r="R412">
        <f t="shared" si="110"/>
        <v>0</v>
      </c>
      <c r="S412">
        <f>IF(ABS(R412)&gt;0,R412*(B412-A412),0)</f>
        <v>0</v>
      </c>
      <c r="T412">
        <f>SUM($S$3:S412)</f>
        <v>115.32362494999973</v>
      </c>
      <c r="U412">
        <f>IF(J412="close",T412,0)</f>
        <v>0</v>
      </c>
      <c r="V412">
        <f t="shared" si="111"/>
        <v>115.32362494999973</v>
      </c>
      <c r="W412" s="3">
        <f t="shared" si="114"/>
        <v>0</v>
      </c>
      <c r="X412">
        <f t="shared" si="112"/>
        <v>0</v>
      </c>
    </row>
    <row r="413" spans="1:24">
      <c r="A413">
        <v>111.0254157</v>
      </c>
      <c r="B413">
        <v>101.85391850000001</v>
      </c>
      <c r="C413">
        <f t="shared" si="115"/>
        <v>0.91739281368887515</v>
      </c>
      <c r="D413">
        <f t="shared" si="100"/>
        <v>0.94312124130239838</v>
      </c>
      <c r="E413">
        <f t="shared" si="97"/>
        <v>0.92263589425545056</v>
      </c>
      <c r="F413">
        <f t="shared" si="98"/>
        <v>4.0595570930954582E-2</v>
      </c>
      <c r="G413">
        <f t="shared" si="99"/>
        <v>-0.63377425230162276</v>
      </c>
      <c r="H413" t="str">
        <f t="shared" si="101"/>
        <v/>
      </c>
      <c r="I413" t="str">
        <f t="shared" si="113"/>
        <v/>
      </c>
      <c r="J413" t="str">
        <f t="shared" si="102"/>
        <v/>
      </c>
      <c r="K413">
        <f t="shared" si="104"/>
        <v>0</v>
      </c>
      <c r="L413">
        <f t="shared" si="105"/>
        <v>0</v>
      </c>
      <c r="M413">
        <f t="shared" si="106"/>
        <v>0</v>
      </c>
      <c r="N413">
        <f t="shared" si="107"/>
        <v>0</v>
      </c>
      <c r="O413">
        <f t="shared" si="108"/>
        <v>0</v>
      </c>
      <c r="P413">
        <f t="shared" si="109"/>
        <v>0</v>
      </c>
      <c r="Q413">
        <f t="shared" si="103"/>
        <v>0</v>
      </c>
      <c r="R413">
        <f t="shared" si="110"/>
        <v>0</v>
      </c>
      <c r="S413">
        <f>IF(ABS(R413)&gt;0,R413*(B413-A413),0)</f>
        <v>0</v>
      </c>
      <c r="T413">
        <f>SUM($S$3:S413)</f>
        <v>115.32362494999973</v>
      </c>
      <c r="U413">
        <f>IF(J413="close",T413,0)</f>
        <v>0</v>
      </c>
      <c r="V413">
        <f t="shared" si="111"/>
        <v>115.32362494999973</v>
      </c>
      <c r="W413" s="3">
        <f t="shared" si="114"/>
        <v>0</v>
      </c>
      <c r="X413">
        <f t="shared" si="112"/>
        <v>0</v>
      </c>
    </row>
    <row r="414" spans="1:24">
      <c r="A414">
        <v>110.89196579999999</v>
      </c>
      <c r="B414">
        <v>100.69225969999999</v>
      </c>
      <c r="C414">
        <f t="shared" si="115"/>
        <v>0.90802123466369278</v>
      </c>
      <c r="D414">
        <f t="shared" si="100"/>
        <v>0.93772124028105908</v>
      </c>
      <c r="E414">
        <f t="shared" si="97"/>
        <v>0.92488915707599839</v>
      </c>
      <c r="F414">
        <f t="shared" si="98"/>
        <v>3.8351079511348501E-2</v>
      </c>
      <c r="G414">
        <f t="shared" si="99"/>
        <v>-0.77442424035489654</v>
      </c>
      <c r="H414" t="str">
        <f t="shared" si="101"/>
        <v/>
      </c>
      <c r="I414" t="str">
        <f t="shared" si="113"/>
        <v/>
      </c>
      <c r="J414" t="str">
        <f t="shared" si="102"/>
        <v/>
      </c>
      <c r="K414">
        <f t="shared" si="104"/>
        <v>0</v>
      </c>
      <c r="L414">
        <f t="shared" si="105"/>
        <v>0</v>
      </c>
      <c r="M414">
        <f t="shared" si="106"/>
        <v>0</v>
      </c>
      <c r="N414">
        <f t="shared" si="107"/>
        <v>0</v>
      </c>
      <c r="O414">
        <f t="shared" si="108"/>
        <v>0</v>
      </c>
      <c r="P414">
        <f t="shared" si="109"/>
        <v>0</v>
      </c>
      <c r="Q414">
        <f t="shared" si="103"/>
        <v>0</v>
      </c>
      <c r="R414">
        <f t="shared" si="110"/>
        <v>0</v>
      </c>
      <c r="S414">
        <f>IF(ABS(R414)&gt;0,R414*(B414-A414),0)</f>
        <v>0</v>
      </c>
      <c r="T414">
        <f>SUM($S$3:S414)</f>
        <v>115.32362494999973</v>
      </c>
      <c r="U414">
        <f>IF(J414="close",T414,0)</f>
        <v>0</v>
      </c>
      <c r="V414">
        <f t="shared" si="111"/>
        <v>115.32362494999973</v>
      </c>
      <c r="W414" s="3">
        <f t="shared" si="114"/>
        <v>0</v>
      </c>
      <c r="X414">
        <f t="shared" si="112"/>
        <v>0</v>
      </c>
    </row>
    <row r="415" spans="1:24">
      <c r="A415">
        <v>109.763992</v>
      </c>
      <c r="B415">
        <v>100.4422261</v>
      </c>
      <c r="C415">
        <f t="shared" si="115"/>
        <v>0.91507446358182742</v>
      </c>
      <c r="D415">
        <f t="shared" si="100"/>
        <v>0.93423712078886956</v>
      </c>
      <c r="E415">
        <f t="shared" si="97"/>
        <v>0.92674488471271299</v>
      </c>
      <c r="F415">
        <f t="shared" si="98"/>
        <v>3.6087604947548015E-2</v>
      </c>
      <c r="G415">
        <f t="shared" si="99"/>
        <v>-0.53100385118087889</v>
      </c>
      <c r="H415" t="str">
        <f t="shared" si="101"/>
        <v/>
      </c>
      <c r="I415" t="str">
        <f t="shared" si="113"/>
        <v/>
      </c>
      <c r="J415" t="str">
        <f t="shared" si="102"/>
        <v/>
      </c>
      <c r="K415">
        <f t="shared" si="104"/>
        <v>0</v>
      </c>
      <c r="L415">
        <f t="shared" si="105"/>
        <v>0</v>
      </c>
      <c r="M415">
        <f t="shared" si="106"/>
        <v>0</v>
      </c>
      <c r="N415">
        <f t="shared" si="107"/>
        <v>0</v>
      </c>
      <c r="O415">
        <f t="shared" si="108"/>
        <v>0</v>
      </c>
      <c r="P415">
        <f t="shared" si="109"/>
        <v>0</v>
      </c>
      <c r="Q415">
        <f t="shared" si="103"/>
        <v>0</v>
      </c>
      <c r="R415">
        <f t="shared" si="110"/>
        <v>0</v>
      </c>
      <c r="S415">
        <f>IF(ABS(R415)&gt;0,R415*(B415-A415),0)</f>
        <v>0</v>
      </c>
      <c r="T415">
        <f>SUM($S$3:S415)</f>
        <v>115.32362494999973</v>
      </c>
      <c r="U415">
        <f>IF(J415="close",T415,0)</f>
        <v>0</v>
      </c>
      <c r="V415">
        <f t="shared" si="111"/>
        <v>115.32362494999973</v>
      </c>
      <c r="W415" s="3">
        <f t="shared" si="114"/>
        <v>0</v>
      </c>
      <c r="X415">
        <f t="shared" si="112"/>
        <v>0</v>
      </c>
    </row>
    <row r="416" spans="1:24">
      <c r="A416">
        <v>110.4481411</v>
      </c>
      <c r="B416">
        <v>99.962147740000006</v>
      </c>
      <c r="C416">
        <f t="shared" si="115"/>
        <v>0.90505957587365859</v>
      </c>
      <c r="D416">
        <f t="shared" si="100"/>
        <v>0.92974826772499097</v>
      </c>
      <c r="E416">
        <f t="shared" ref="E416:E479" si="116">AVERAGE(C388:C415)</f>
        <v>0.92835997931972614</v>
      </c>
      <c r="F416">
        <f t="shared" ref="F416:F479" si="117">STDEV(C388:C415)</f>
        <v>3.442052019175771E-2</v>
      </c>
      <c r="G416">
        <f t="shared" ref="G416:G479" si="118">(C416-D416)/F416</f>
        <v>-0.71726666865552768</v>
      </c>
      <c r="H416" t="str">
        <f t="shared" si="101"/>
        <v/>
      </c>
      <c r="I416" t="str">
        <f t="shared" si="113"/>
        <v/>
      </c>
      <c r="J416" t="str">
        <f t="shared" si="102"/>
        <v/>
      </c>
      <c r="K416">
        <f t="shared" si="104"/>
        <v>0</v>
      </c>
      <c r="L416">
        <f t="shared" si="105"/>
        <v>0</v>
      </c>
      <c r="M416">
        <f t="shared" si="106"/>
        <v>0</v>
      </c>
      <c r="N416">
        <f t="shared" si="107"/>
        <v>0</v>
      </c>
      <c r="O416">
        <f t="shared" si="108"/>
        <v>0</v>
      </c>
      <c r="P416">
        <f t="shared" si="109"/>
        <v>0</v>
      </c>
      <c r="Q416">
        <f t="shared" si="103"/>
        <v>0</v>
      </c>
      <c r="R416">
        <f t="shared" si="110"/>
        <v>0</v>
      </c>
      <c r="S416">
        <f>IF(ABS(R416)&gt;0,R416*(B416-A416),0)</f>
        <v>0</v>
      </c>
      <c r="T416">
        <f>SUM($S$3:S416)</f>
        <v>115.32362494999973</v>
      </c>
      <c r="U416">
        <f>IF(J416="close",T416,0)</f>
        <v>0</v>
      </c>
      <c r="V416">
        <f t="shared" si="111"/>
        <v>115.32362494999973</v>
      </c>
      <c r="W416" s="3">
        <f t="shared" si="114"/>
        <v>0</v>
      </c>
      <c r="X416">
        <f t="shared" si="112"/>
        <v>0</v>
      </c>
    </row>
    <row r="417" spans="1:24">
      <c r="A417">
        <v>110.21930330000001</v>
      </c>
      <c r="B417">
        <v>101.06472309999999</v>
      </c>
      <c r="C417">
        <f t="shared" si="115"/>
        <v>0.91694213331141594</v>
      </c>
      <c r="D417">
        <f t="shared" ref="D417:D480" si="119">((C417-D416)*2/13)+D416</f>
        <v>0.92777809319982563</v>
      </c>
      <c r="E417">
        <f t="shared" si="116"/>
        <v>0.92961444256918824</v>
      </c>
      <c r="F417">
        <f t="shared" si="117"/>
        <v>3.2814953183321151E-2</v>
      </c>
      <c r="G417">
        <f t="shared" si="118"/>
        <v>-0.33021408953029607</v>
      </c>
      <c r="H417" t="str">
        <f t="shared" ref="H417:H480" si="120">IF(G417&gt;2,"sellY",IF(G417&lt;-2,"buyY",""))</f>
        <v/>
      </c>
      <c r="I417" t="str">
        <f t="shared" si="113"/>
        <v/>
      </c>
      <c r="J417" t="str">
        <f t="shared" ref="J417:J480" si="121">IF(AND(OR(H416="sellY",J416="sellhold"),G417&gt;0.6),"sellhold",IF(AND(OR(H416="sellY",J416="sellhold"),G417&lt;0.6),"close",IF(AND(OR(H416="buyY",J416="buyhold"),G417&lt;-0.6),"buyhold",IF(AND(OR(H416="buyY",J416="buyhold"),G417&gt;-0.6),"close",""))))</f>
        <v/>
      </c>
      <c r="K417">
        <f t="shared" si="104"/>
        <v>0</v>
      </c>
      <c r="L417">
        <f t="shared" si="105"/>
        <v>0</v>
      </c>
      <c r="M417">
        <f t="shared" si="106"/>
        <v>0</v>
      </c>
      <c r="N417">
        <f t="shared" si="107"/>
        <v>0</v>
      </c>
      <c r="O417">
        <f t="shared" si="108"/>
        <v>0</v>
      </c>
      <c r="P417">
        <f t="shared" si="109"/>
        <v>0</v>
      </c>
      <c r="Q417">
        <f t="shared" ref="Q417:Q480" si="122">ABS(K417)+ABS(N417)</f>
        <v>0</v>
      </c>
      <c r="R417">
        <f t="shared" si="110"/>
        <v>0</v>
      </c>
      <c r="S417">
        <f>IF(ABS(R417)&gt;0,R417*(B417-A417),0)</f>
        <v>0</v>
      </c>
      <c r="T417">
        <f>SUM($S$3:S417)</f>
        <v>115.32362494999973</v>
      </c>
      <c r="U417">
        <f>IF(J417="close",T417,0)</f>
        <v>0</v>
      </c>
      <c r="V417">
        <f t="shared" si="111"/>
        <v>115.32362494999973</v>
      </c>
      <c r="W417" s="3">
        <f t="shared" si="114"/>
        <v>0</v>
      </c>
      <c r="X417">
        <f t="shared" si="112"/>
        <v>0</v>
      </c>
    </row>
    <row r="418" spans="1:24">
      <c r="A418">
        <v>109.6588627</v>
      </c>
      <c r="B418">
        <v>101.34453019999999</v>
      </c>
      <c r="C418">
        <f t="shared" si="115"/>
        <v>0.92418002252361486</v>
      </c>
      <c r="D418">
        <f t="shared" si="119"/>
        <v>0.92722454386502395</v>
      </c>
      <c r="E418">
        <f t="shared" si="116"/>
        <v>0.93123450869314672</v>
      </c>
      <c r="F418">
        <f t="shared" si="117"/>
        <v>3.0908050927075544E-2</v>
      </c>
      <c r="G418">
        <f t="shared" si="118"/>
        <v>-9.8502534132363553E-2</v>
      </c>
      <c r="H418" t="str">
        <f t="shared" si="120"/>
        <v/>
      </c>
      <c r="I418" t="str">
        <f t="shared" si="113"/>
        <v/>
      </c>
      <c r="J418" t="str">
        <f t="shared" si="121"/>
        <v/>
      </c>
      <c r="K418">
        <f t="shared" ref="K418:K481" si="123">IF(H418="sellY",MAX(10+L418,K417),IF(H418="buyY",MIN(-10+L418,K417),IF(J418="sellhold",K417+L418,IF(J418="buyhold",K417+L418,0))))</f>
        <v>0</v>
      </c>
      <c r="L418">
        <f t="shared" ref="L418:L481" si="124">IF(AND(G418&gt;3,K417&lt;15),10,IF(AND(G418&gt;2.5,K417&lt;15),5,IF(AND(G418&lt;-3,K417&gt;-15),-10,IF(AND(G418&lt;-2.5,K417&gt;-15),-5,0))))</f>
        <v>0</v>
      </c>
      <c r="M418">
        <f t="shared" ref="M418:M481" si="125">K418-K417</f>
        <v>0</v>
      </c>
      <c r="N418">
        <f t="shared" ref="N418:N481" si="126">IF(H418="sellY",MIN(-10+O418,N417),IF(H418="buyY",MAX(10+O418,N417),IF(J418="sellhold",N417+O418,IF(J418="buyhold",N417+O418,0))))</f>
        <v>0</v>
      </c>
      <c r="O418">
        <f t="shared" ref="O418:O481" si="127">IF(AND(G418&gt;3,K417&lt;15),-10,IF(AND(G418&gt;2.5,K417&lt;15),-5,IF(AND(G418&lt;-3,K417&gt;-15),10,IF(AND(G418&lt;-2.5,K417&gt;-15),5,0))))</f>
        <v>0</v>
      </c>
      <c r="P418">
        <f t="shared" ref="P418:P481" si="128">N418-N417</f>
        <v>0</v>
      </c>
      <c r="Q418">
        <f t="shared" si="122"/>
        <v>0</v>
      </c>
      <c r="R418">
        <f t="shared" ref="R418:R481" si="129">K418-K417</f>
        <v>0</v>
      </c>
      <c r="S418">
        <f>IF(ABS(R418)&gt;0,R418*(B418-A418),0)</f>
        <v>0</v>
      </c>
      <c r="T418">
        <f>SUM($S$3:S418)</f>
        <v>115.32362494999973</v>
      </c>
      <c r="U418">
        <f>IF(J418="close",T418,0)</f>
        <v>0</v>
      </c>
      <c r="V418">
        <f t="shared" si="111"/>
        <v>115.32362494999973</v>
      </c>
      <c r="W418" s="3">
        <f t="shared" si="114"/>
        <v>0</v>
      </c>
      <c r="X418">
        <f t="shared" si="112"/>
        <v>0</v>
      </c>
    </row>
    <row r="419" spans="1:24">
      <c r="A419">
        <v>109.3953324</v>
      </c>
      <c r="B419">
        <v>102.46294380000001</v>
      </c>
      <c r="C419">
        <f t="shared" si="115"/>
        <v>0.93662994162628466</v>
      </c>
      <c r="D419">
        <f t="shared" si="119"/>
        <v>0.92867152813598719</v>
      </c>
      <c r="E419">
        <f t="shared" si="116"/>
        <v>0.93303842672512716</v>
      </c>
      <c r="F419">
        <f t="shared" si="117"/>
        <v>2.8827918465021127E-2</v>
      </c>
      <c r="G419">
        <f t="shared" si="118"/>
        <v>0.27606618563022339</v>
      </c>
      <c r="H419" t="str">
        <f t="shared" si="120"/>
        <v/>
      </c>
      <c r="I419" t="str">
        <f t="shared" si="113"/>
        <v/>
      </c>
      <c r="J419" t="str">
        <f t="shared" si="121"/>
        <v/>
      </c>
      <c r="K419">
        <f t="shared" si="123"/>
        <v>0</v>
      </c>
      <c r="L419">
        <f t="shared" si="124"/>
        <v>0</v>
      </c>
      <c r="M419">
        <f t="shared" si="125"/>
        <v>0</v>
      </c>
      <c r="N419">
        <f t="shared" si="126"/>
        <v>0</v>
      </c>
      <c r="O419">
        <f t="shared" si="127"/>
        <v>0</v>
      </c>
      <c r="P419">
        <f t="shared" si="128"/>
        <v>0</v>
      </c>
      <c r="Q419">
        <f t="shared" si="122"/>
        <v>0</v>
      </c>
      <c r="R419">
        <f t="shared" si="129"/>
        <v>0</v>
      </c>
      <c r="S419">
        <f>IF(ABS(R419)&gt;0,R419*(B419-A419),0)</f>
        <v>0</v>
      </c>
      <c r="T419">
        <f>SUM($S$3:S419)</f>
        <v>115.32362494999973</v>
      </c>
      <c r="U419">
        <f>IF(J419="close",T419,0)</f>
        <v>0</v>
      </c>
      <c r="V419">
        <f t="shared" ref="V419:V482" si="130">T419+K419*A419+N419*B419</f>
        <v>115.32362494999973</v>
      </c>
      <c r="W419" s="3">
        <f t="shared" si="114"/>
        <v>0</v>
      </c>
      <c r="X419">
        <f t="shared" ref="X419:X482" si="131">ABS(Q419-Q418)</f>
        <v>0</v>
      </c>
    </row>
    <row r="420" spans="1:24">
      <c r="A420">
        <v>111.1381342</v>
      </c>
      <c r="B420">
        <v>101.9279971</v>
      </c>
      <c r="C420">
        <f t="shared" si="115"/>
        <v>0.91712892099280896</v>
      </c>
      <c r="D420">
        <f t="shared" si="119"/>
        <v>0.92689574242165207</v>
      </c>
      <c r="E420">
        <f t="shared" si="116"/>
        <v>0.93501662361901638</v>
      </c>
      <c r="F420">
        <f t="shared" si="117"/>
        <v>2.6983269746898714E-2</v>
      </c>
      <c r="G420">
        <f t="shared" si="118"/>
        <v>-0.36195841054309758</v>
      </c>
      <c r="H420" t="str">
        <f t="shared" si="120"/>
        <v/>
      </c>
      <c r="I420" t="str">
        <f t="shared" si="113"/>
        <v/>
      </c>
      <c r="J420" t="str">
        <f t="shared" si="121"/>
        <v/>
      </c>
      <c r="K420">
        <f t="shared" si="123"/>
        <v>0</v>
      </c>
      <c r="L420">
        <f t="shared" si="124"/>
        <v>0</v>
      </c>
      <c r="M420">
        <f t="shared" si="125"/>
        <v>0</v>
      </c>
      <c r="N420">
        <f t="shared" si="126"/>
        <v>0</v>
      </c>
      <c r="O420">
        <f t="shared" si="127"/>
        <v>0</v>
      </c>
      <c r="P420">
        <f t="shared" si="128"/>
        <v>0</v>
      </c>
      <c r="Q420">
        <f t="shared" si="122"/>
        <v>0</v>
      </c>
      <c r="R420">
        <f t="shared" si="129"/>
        <v>0</v>
      </c>
      <c r="S420">
        <f>IF(ABS(R420)&gt;0,R420*(B420-A420),0)</f>
        <v>0</v>
      </c>
      <c r="T420">
        <f>SUM($S$3:S420)</f>
        <v>115.32362494999973</v>
      </c>
      <c r="U420">
        <f>IF(J420="close",T420,0)</f>
        <v>0</v>
      </c>
      <c r="V420">
        <f t="shared" si="130"/>
        <v>115.32362494999973</v>
      </c>
      <c r="W420" s="3">
        <f t="shared" si="114"/>
        <v>0</v>
      </c>
      <c r="X420">
        <f t="shared" si="131"/>
        <v>0</v>
      </c>
    </row>
    <row r="421" spans="1:24">
      <c r="A421">
        <v>113.1248274</v>
      </c>
      <c r="B421">
        <v>101.2109487</v>
      </c>
      <c r="C421">
        <f t="shared" si="115"/>
        <v>0.89468378450759078</v>
      </c>
      <c r="D421">
        <f t="shared" si="119"/>
        <v>0.92194005658871958</v>
      </c>
      <c r="E421">
        <f t="shared" si="116"/>
        <v>0.93654714405646955</v>
      </c>
      <c r="F421">
        <f t="shared" si="117"/>
        <v>2.451255989315335E-2</v>
      </c>
      <c r="G421">
        <f t="shared" si="118"/>
        <v>-1.1119308713547211</v>
      </c>
      <c r="H421" t="str">
        <f t="shared" si="120"/>
        <v/>
      </c>
      <c r="I421" t="str">
        <f t="shared" si="113"/>
        <v/>
      </c>
      <c r="J421" t="str">
        <f t="shared" si="121"/>
        <v/>
      </c>
      <c r="K421">
        <f t="shared" si="123"/>
        <v>0</v>
      </c>
      <c r="L421">
        <f t="shared" si="124"/>
        <v>0</v>
      </c>
      <c r="M421">
        <f t="shared" si="125"/>
        <v>0</v>
      </c>
      <c r="N421">
        <f t="shared" si="126"/>
        <v>0</v>
      </c>
      <c r="O421">
        <f t="shared" si="127"/>
        <v>0</v>
      </c>
      <c r="P421">
        <f t="shared" si="128"/>
        <v>0</v>
      </c>
      <c r="Q421">
        <f t="shared" si="122"/>
        <v>0</v>
      </c>
      <c r="R421">
        <f t="shared" si="129"/>
        <v>0</v>
      </c>
      <c r="S421">
        <f>IF(ABS(R421)&gt;0,R421*(B421-A421),0)</f>
        <v>0</v>
      </c>
      <c r="T421">
        <f>SUM($S$3:S421)</f>
        <v>115.32362494999973</v>
      </c>
      <c r="U421">
        <f>IF(J421="close",T421,0)</f>
        <v>0</v>
      </c>
      <c r="V421">
        <f t="shared" si="130"/>
        <v>115.32362494999973</v>
      </c>
      <c r="W421" s="3">
        <f t="shared" si="114"/>
        <v>0</v>
      </c>
      <c r="X421">
        <f t="shared" si="131"/>
        <v>0</v>
      </c>
    </row>
    <row r="422" spans="1:24">
      <c r="A422">
        <v>114.5583688</v>
      </c>
      <c r="B422">
        <v>101.25044130000001</v>
      </c>
      <c r="C422">
        <f t="shared" si="115"/>
        <v>0.88383277765386625</v>
      </c>
      <c r="D422">
        <f t="shared" si="119"/>
        <v>0.91607739829104984</v>
      </c>
      <c r="E422">
        <f t="shared" si="116"/>
        <v>0.93690201147332053</v>
      </c>
      <c r="F422">
        <f t="shared" si="117"/>
        <v>2.3796344532307067E-2</v>
      </c>
      <c r="G422">
        <f t="shared" si="118"/>
        <v>-1.3550241127752514</v>
      </c>
      <c r="H422" t="str">
        <f t="shared" si="120"/>
        <v/>
      </c>
      <c r="I422" t="str">
        <f t="shared" si="113"/>
        <v/>
      </c>
      <c r="J422" t="str">
        <f t="shared" si="121"/>
        <v/>
      </c>
      <c r="K422">
        <f t="shared" si="123"/>
        <v>0</v>
      </c>
      <c r="L422">
        <f t="shared" si="124"/>
        <v>0</v>
      </c>
      <c r="M422">
        <f t="shared" si="125"/>
        <v>0</v>
      </c>
      <c r="N422">
        <f t="shared" si="126"/>
        <v>0</v>
      </c>
      <c r="O422">
        <f t="shared" si="127"/>
        <v>0</v>
      </c>
      <c r="P422">
        <f t="shared" si="128"/>
        <v>0</v>
      </c>
      <c r="Q422">
        <f t="shared" si="122"/>
        <v>0</v>
      </c>
      <c r="R422">
        <f t="shared" si="129"/>
        <v>0</v>
      </c>
      <c r="S422">
        <f>IF(ABS(R422)&gt;0,R422*(B422-A422),0)</f>
        <v>0</v>
      </c>
      <c r="T422">
        <f>SUM($S$3:S422)</f>
        <v>115.32362494999973</v>
      </c>
      <c r="U422">
        <f>IF(J422="close",T422,0)</f>
        <v>0</v>
      </c>
      <c r="V422">
        <f t="shared" si="130"/>
        <v>115.32362494999973</v>
      </c>
      <c r="W422" s="3">
        <f t="shared" si="114"/>
        <v>0</v>
      </c>
      <c r="X422">
        <f t="shared" si="131"/>
        <v>0</v>
      </c>
    </row>
    <row r="423" spans="1:24">
      <c r="A423">
        <v>115.1918143</v>
      </c>
      <c r="B423">
        <v>101.4712645</v>
      </c>
      <c r="C423">
        <f t="shared" si="115"/>
        <v>0.88088954164514799</v>
      </c>
      <c r="D423">
        <f t="shared" si="119"/>
        <v>0.91066388188398806</v>
      </c>
      <c r="E423">
        <f t="shared" si="116"/>
        <v>0.93640819440634182</v>
      </c>
      <c r="F423">
        <f t="shared" si="117"/>
        <v>2.4764621931125927E-2</v>
      </c>
      <c r="G423">
        <f t="shared" si="118"/>
        <v>-1.2022933490221215</v>
      </c>
      <c r="H423" t="str">
        <f t="shared" si="120"/>
        <v/>
      </c>
      <c r="I423" t="str">
        <f t="shared" si="113"/>
        <v/>
      </c>
      <c r="J423" t="str">
        <f t="shared" si="121"/>
        <v/>
      </c>
      <c r="K423">
        <f t="shared" si="123"/>
        <v>0</v>
      </c>
      <c r="L423">
        <f t="shared" si="124"/>
        <v>0</v>
      </c>
      <c r="M423">
        <f t="shared" si="125"/>
        <v>0</v>
      </c>
      <c r="N423">
        <f t="shared" si="126"/>
        <v>0</v>
      </c>
      <c r="O423">
        <f t="shared" si="127"/>
        <v>0</v>
      </c>
      <c r="P423">
        <f t="shared" si="128"/>
        <v>0</v>
      </c>
      <c r="Q423">
        <f t="shared" si="122"/>
        <v>0</v>
      </c>
      <c r="R423">
        <f t="shared" si="129"/>
        <v>0</v>
      </c>
      <c r="S423">
        <f>IF(ABS(R423)&gt;0,R423*(B423-A423),0)</f>
        <v>0</v>
      </c>
      <c r="T423">
        <f>SUM($S$3:S423)</f>
        <v>115.32362494999973</v>
      </c>
      <c r="U423">
        <f>IF(J423="close",T423,0)</f>
        <v>0</v>
      </c>
      <c r="V423">
        <f t="shared" si="130"/>
        <v>115.32362494999973</v>
      </c>
      <c r="W423" s="3">
        <f t="shared" si="114"/>
        <v>0</v>
      </c>
      <c r="X423">
        <f t="shared" si="131"/>
        <v>0</v>
      </c>
    </row>
    <row r="424" spans="1:24">
      <c r="A424">
        <v>113.6488729</v>
      </c>
      <c r="B424">
        <v>103.3733525</v>
      </c>
      <c r="C424">
        <f t="shared" si="115"/>
        <v>0.90958537345951973</v>
      </c>
      <c r="D424">
        <f t="shared" si="119"/>
        <v>0.91049795751099294</v>
      </c>
      <c r="E424">
        <f t="shared" si="116"/>
        <v>0.93473008571518257</v>
      </c>
      <c r="F424">
        <f t="shared" si="117"/>
        <v>2.6866900028671082E-2</v>
      </c>
      <c r="G424">
        <f t="shared" si="118"/>
        <v>-3.3966853284128136E-2</v>
      </c>
      <c r="H424" t="str">
        <f t="shared" si="120"/>
        <v/>
      </c>
      <c r="I424" t="str">
        <f t="shared" si="113"/>
        <v/>
      </c>
      <c r="J424" t="str">
        <f t="shared" si="121"/>
        <v/>
      </c>
      <c r="K424">
        <f t="shared" si="123"/>
        <v>0</v>
      </c>
      <c r="L424">
        <f t="shared" si="124"/>
        <v>0</v>
      </c>
      <c r="M424">
        <f t="shared" si="125"/>
        <v>0</v>
      </c>
      <c r="N424">
        <f t="shared" si="126"/>
        <v>0</v>
      </c>
      <c r="O424">
        <f t="shared" si="127"/>
        <v>0</v>
      </c>
      <c r="P424">
        <f t="shared" si="128"/>
        <v>0</v>
      </c>
      <c r="Q424">
        <f t="shared" si="122"/>
        <v>0</v>
      </c>
      <c r="R424">
        <f t="shared" si="129"/>
        <v>0</v>
      </c>
      <c r="S424">
        <f>IF(ABS(R424)&gt;0,R424*(B424-A424),0)</f>
        <v>0</v>
      </c>
      <c r="T424">
        <f>SUM($S$3:S424)</f>
        <v>115.32362494999973</v>
      </c>
      <c r="U424">
        <f>IF(J424="close",T424,0)</f>
        <v>0</v>
      </c>
      <c r="V424">
        <f t="shared" si="130"/>
        <v>115.32362494999973</v>
      </c>
      <c r="W424" s="3">
        <f t="shared" si="114"/>
        <v>0</v>
      </c>
      <c r="X424">
        <f t="shared" si="131"/>
        <v>0</v>
      </c>
    </row>
    <row r="425" spans="1:24">
      <c r="A425">
        <v>112.0142225</v>
      </c>
      <c r="B425">
        <v>103.29121309999999</v>
      </c>
      <c r="C425">
        <f t="shared" si="115"/>
        <v>0.92212587647073108</v>
      </c>
      <c r="D425">
        <f t="shared" si="119"/>
        <v>0.91228686812018345</v>
      </c>
      <c r="E425">
        <f t="shared" si="116"/>
        <v>0.93406503258434914</v>
      </c>
      <c r="F425">
        <f t="shared" si="117"/>
        <v>2.7261924594252574E-2</v>
      </c>
      <c r="G425">
        <f t="shared" si="118"/>
        <v>0.36090659397619756</v>
      </c>
      <c r="H425" t="str">
        <f t="shared" si="120"/>
        <v/>
      </c>
      <c r="I425" t="str">
        <f t="shared" si="113"/>
        <v/>
      </c>
      <c r="J425" t="str">
        <f t="shared" si="121"/>
        <v/>
      </c>
      <c r="K425">
        <f t="shared" si="123"/>
        <v>0</v>
      </c>
      <c r="L425">
        <f t="shared" si="124"/>
        <v>0</v>
      </c>
      <c r="M425">
        <f t="shared" si="125"/>
        <v>0</v>
      </c>
      <c r="N425">
        <f t="shared" si="126"/>
        <v>0</v>
      </c>
      <c r="O425">
        <f t="shared" si="127"/>
        <v>0</v>
      </c>
      <c r="P425">
        <f t="shared" si="128"/>
        <v>0</v>
      </c>
      <c r="Q425">
        <f t="shared" si="122"/>
        <v>0</v>
      </c>
      <c r="R425">
        <f t="shared" si="129"/>
        <v>0</v>
      </c>
      <c r="S425">
        <f>IF(ABS(R425)&gt;0,R425*(B425-A425),0)</f>
        <v>0</v>
      </c>
      <c r="T425">
        <f>SUM($S$3:S425)</f>
        <v>115.32362494999973</v>
      </c>
      <c r="U425">
        <f>IF(J425="close",T425,0)</f>
        <v>0</v>
      </c>
      <c r="V425">
        <f t="shared" si="130"/>
        <v>115.32362494999973</v>
      </c>
      <c r="W425" s="3">
        <f t="shared" si="114"/>
        <v>0</v>
      </c>
      <c r="X425">
        <f t="shared" si="131"/>
        <v>0</v>
      </c>
    </row>
    <row r="426" spans="1:24">
      <c r="A426">
        <v>112.3851378</v>
      </c>
      <c r="B426">
        <v>106.24466700000001</v>
      </c>
      <c r="C426">
        <f t="shared" si="115"/>
        <v>0.94536225233867188</v>
      </c>
      <c r="D426">
        <f t="shared" si="119"/>
        <v>0.91737538876918168</v>
      </c>
      <c r="E426">
        <f t="shared" si="116"/>
        <v>0.93334031946203733</v>
      </c>
      <c r="F426">
        <f t="shared" si="117"/>
        <v>2.7301340705492467E-2</v>
      </c>
      <c r="G426">
        <f t="shared" si="118"/>
        <v>1.0251094944893979</v>
      </c>
      <c r="H426" t="str">
        <f t="shared" si="120"/>
        <v/>
      </c>
      <c r="I426" t="str">
        <f t="shared" si="113"/>
        <v/>
      </c>
      <c r="J426" t="str">
        <f t="shared" si="121"/>
        <v/>
      </c>
      <c r="K426">
        <f t="shared" si="123"/>
        <v>0</v>
      </c>
      <c r="L426">
        <f t="shared" si="124"/>
        <v>0</v>
      </c>
      <c r="M426">
        <f t="shared" si="125"/>
        <v>0</v>
      </c>
      <c r="N426">
        <f t="shared" si="126"/>
        <v>0</v>
      </c>
      <c r="O426">
        <f t="shared" si="127"/>
        <v>0</v>
      </c>
      <c r="P426">
        <f t="shared" si="128"/>
        <v>0</v>
      </c>
      <c r="Q426">
        <f t="shared" si="122"/>
        <v>0</v>
      </c>
      <c r="R426">
        <f t="shared" si="129"/>
        <v>0</v>
      </c>
      <c r="S426">
        <f>IF(ABS(R426)&gt;0,R426*(B426-A426),0)</f>
        <v>0</v>
      </c>
      <c r="T426">
        <f>SUM($S$3:S426)</f>
        <v>115.32362494999973</v>
      </c>
      <c r="U426">
        <f>IF(J426="close",T426,0)</f>
        <v>0</v>
      </c>
      <c r="V426">
        <f t="shared" si="130"/>
        <v>115.32362494999973</v>
      </c>
      <c r="W426" s="3">
        <f t="shared" si="114"/>
        <v>0</v>
      </c>
      <c r="X426">
        <f t="shared" si="131"/>
        <v>0</v>
      </c>
    </row>
    <row r="427" spans="1:24">
      <c r="A427">
        <v>112.6559374</v>
      </c>
      <c r="B427">
        <v>106.0099512</v>
      </c>
      <c r="C427">
        <f t="shared" si="115"/>
        <v>0.94100633882790807</v>
      </c>
      <c r="D427">
        <f t="shared" si="119"/>
        <v>0.92101091954744729</v>
      </c>
      <c r="E427">
        <f t="shared" si="116"/>
        <v>0.9333255195695831</v>
      </c>
      <c r="F427">
        <f t="shared" si="117"/>
        <v>2.729446080903385E-2</v>
      </c>
      <c r="G427">
        <f t="shared" si="118"/>
        <v>0.73258158204183133</v>
      </c>
      <c r="H427" t="str">
        <f t="shared" si="120"/>
        <v/>
      </c>
      <c r="I427" t="str">
        <f t="shared" si="113"/>
        <v/>
      </c>
      <c r="J427" t="str">
        <f t="shared" si="121"/>
        <v/>
      </c>
      <c r="K427">
        <f t="shared" si="123"/>
        <v>0</v>
      </c>
      <c r="L427">
        <f t="shared" si="124"/>
        <v>0</v>
      </c>
      <c r="M427">
        <f t="shared" si="125"/>
        <v>0</v>
      </c>
      <c r="N427">
        <f t="shared" si="126"/>
        <v>0</v>
      </c>
      <c r="O427">
        <f t="shared" si="127"/>
        <v>0</v>
      </c>
      <c r="P427">
        <f t="shared" si="128"/>
        <v>0</v>
      </c>
      <c r="Q427">
        <f t="shared" si="122"/>
        <v>0</v>
      </c>
      <c r="R427">
        <f t="shared" si="129"/>
        <v>0</v>
      </c>
      <c r="S427">
        <f>IF(ABS(R427)&gt;0,R427*(B427-A427),0)</f>
        <v>0</v>
      </c>
      <c r="T427">
        <f>SUM($S$3:S427)</f>
        <v>115.32362494999973</v>
      </c>
      <c r="U427">
        <f>IF(J427="close",T427,0)</f>
        <v>0</v>
      </c>
      <c r="V427">
        <f t="shared" si="130"/>
        <v>115.32362494999973</v>
      </c>
      <c r="W427" s="3">
        <f t="shared" si="114"/>
        <v>0</v>
      </c>
      <c r="X427">
        <f t="shared" si="131"/>
        <v>0</v>
      </c>
    </row>
    <row r="428" spans="1:24">
      <c r="A428">
        <v>115.6978711</v>
      </c>
      <c r="B428">
        <v>105.985237</v>
      </c>
      <c r="C428">
        <f t="shared" si="115"/>
        <v>0.91605174747247353</v>
      </c>
      <c r="D428">
        <f t="shared" si="119"/>
        <v>0.92024796999745129</v>
      </c>
      <c r="E428">
        <f t="shared" si="116"/>
        <v>0.9333154082552938</v>
      </c>
      <c r="F428">
        <f t="shared" si="117"/>
        <v>2.729145355123731E-2</v>
      </c>
      <c r="G428">
        <f t="shared" si="118"/>
        <v>-0.15375591912316855</v>
      </c>
      <c r="H428" t="str">
        <f t="shared" si="120"/>
        <v/>
      </c>
      <c r="I428" t="str">
        <f t="shared" si="113"/>
        <v/>
      </c>
      <c r="J428" t="str">
        <f t="shared" si="121"/>
        <v/>
      </c>
      <c r="K428">
        <f t="shared" si="123"/>
        <v>0</v>
      </c>
      <c r="L428">
        <f t="shared" si="124"/>
        <v>0</v>
      </c>
      <c r="M428">
        <f t="shared" si="125"/>
        <v>0</v>
      </c>
      <c r="N428">
        <f t="shared" si="126"/>
        <v>0</v>
      </c>
      <c r="O428">
        <f t="shared" si="127"/>
        <v>0</v>
      </c>
      <c r="P428">
        <f t="shared" si="128"/>
        <v>0</v>
      </c>
      <c r="Q428">
        <f t="shared" si="122"/>
        <v>0</v>
      </c>
      <c r="R428">
        <f t="shared" si="129"/>
        <v>0</v>
      </c>
      <c r="S428">
        <f>IF(ABS(R428)&gt;0,R428*(B428-A428),0)</f>
        <v>0</v>
      </c>
      <c r="T428">
        <f>SUM($S$3:S428)</f>
        <v>115.32362494999973</v>
      </c>
      <c r="U428">
        <f>IF(J428="close",T428,0)</f>
        <v>0</v>
      </c>
      <c r="V428">
        <f t="shared" si="130"/>
        <v>115.32362494999973</v>
      </c>
      <c r="W428" s="3">
        <f t="shared" si="114"/>
        <v>0</v>
      </c>
      <c r="X428">
        <f t="shared" si="131"/>
        <v>0</v>
      </c>
    </row>
    <row r="429" spans="1:24">
      <c r="A429">
        <v>118.1175875</v>
      </c>
      <c r="B429">
        <v>107.841725</v>
      </c>
      <c r="C429">
        <f t="shared" si="115"/>
        <v>0.91300311225879038</v>
      </c>
      <c r="D429">
        <f t="shared" si="119"/>
        <v>0.9191333764991958</v>
      </c>
      <c r="E429">
        <f t="shared" si="116"/>
        <v>0.93209775453992749</v>
      </c>
      <c r="F429">
        <f t="shared" si="117"/>
        <v>2.7273295291052043E-2</v>
      </c>
      <c r="G429">
        <f t="shared" si="118"/>
        <v>-0.22477167408577362</v>
      </c>
      <c r="H429" t="str">
        <f t="shared" si="120"/>
        <v/>
      </c>
      <c r="I429" t="str">
        <f t="shared" si="113"/>
        <v/>
      </c>
      <c r="J429" t="str">
        <f t="shared" si="121"/>
        <v/>
      </c>
      <c r="K429">
        <f t="shared" si="123"/>
        <v>0</v>
      </c>
      <c r="L429">
        <f t="shared" si="124"/>
        <v>0</v>
      </c>
      <c r="M429">
        <f t="shared" si="125"/>
        <v>0</v>
      </c>
      <c r="N429">
        <f t="shared" si="126"/>
        <v>0</v>
      </c>
      <c r="O429">
        <f t="shared" si="127"/>
        <v>0</v>
      </c>
      <c r="P429">
        <f t="shared" si="128"/>
        <v>0</v>
      </c>
      <c r="Q429">
        <f t="shared" si="122"/>
        <v>0</v>
      </c>
      <c r="R429">
        <f t="shared" si="129"/>
        <v>0</v>
      </c>
      <c r="S429">
        <f>IF(ABS(R429)&gt;0,R429*(B429-A429),0)</f>
        <v>0</v>
      </c>
      <c r="T429">
        <f>SUM($S$3:S429)</f>
        <v>115.32362494999973</v>
      </c>
      <c r="U429">
        <f>IF(J429="close",T429,0)</f>
        <v>0</v>
      </c>
      <c r="V429">
        <f t="shared" si="130"/>
        <v>115.32362494999973</v>
      </c>
      <c r="W429" s="3">
        <f t="shared" si="114"/>
        <v>0</v>
      </c>
      <c r="X429">
        <f t="shared" si="131"/>
        <v>0</v>
      </c>
    </row>
    <row r="430" spans="1:24">
      <c r="A430">
        <v>117.8154354</v>
      </c>
      <c r="B430">
        <v>110.9089737</v>
      </c>
      <c r="C430">
        <f t="shared" si="115"/>
        <v>0.94137897401514847</v>
      </c>
      <c r="D430">
        <f t="shared" si="119"/>
        <v>0.92255577611703465</v>
      </c>
      <c r="E430">
        <f t="shared" si="116"/>
        <v>0.93130776898257128</v>
      </c>
      <c r="F430">
        <f t="shared" si="117"/>
        <v>2.7501826224245924E-2</v>
      </c>
      <c r="G430">
        <f t="shared" si="118"/>
        <v>0.68443447153771453</v>
      </c>
      <c r="H430" t="str">
        <f t="shared" si="120"/>
        <v/>
      </c>
      <c r="I430" t="str">
        <f t="shared" si="113"/>
        <v/>
      </c>
      <c r="J430" t="str">
        <f t="shared" si="121"/>
        <v/>
      </c>
      <c r="K430">
        <f t="shared" si="123"/>
        <v>0</v>
      </c>
      <c r="L430">
        <f t="shared" si="124"/>
        <v>0</v>
      </c>
      <c r="M430">
        <f t="shared" si="125"/>
        <v>0</v>
      </c>
      <c r="N430">
        <f t="shared" si="126"/>
        <v>0</v>
      </c>
      <c r="O430">
        <f t="shared" si="127"/>
        <v>0</v>
      </c>
      <c r="P430">
        <f t="shared" si="128"/>
        <v>0</v>
      </c>
      <c r="Q430">
        <f t="shared" si="122"/>
        <v>0</v>
      </c>
      <c r="R430">
        <f t="shared" si="129"/>
        <v>0</v>
      </c>
      <c r="S430">
        <f>IF(ABS(R430)&gt;0,R430*(B430-A430),0)</f>
        <v>0</v>
      </c>
      <c r="T430">
        <f>SUM($S$3:S430)</f>
        <v>115.32362494999973</v>
      </c>
      <c r="U430">
        <f>IF(J430="close",T430,0)</f>
        <v>0</v>
      </c>
      <c r="V430">
        <f t="shared" si="130"/>
        <v>115.32362494999973</v>
      </c>
      <c r="W430" s="3">
        <f t="shared" si="114"/>
        <v>0</v>
      </c>
      <c r="X430">
        <f t="shared" si="131"/>
        <v>0</v>
      </c>
    </row>
    <row r="431" spans="1:24">
      <c r="A431">
        <v>117.5581772</v>
      </c>
      <c r="B431">
        <v>111.0646131</v>
      </c>
      <c r="C431">
        <f t="shared" si="115"/>
        <v>0.94476297391926556</v>
      </c>
      <c r="D431">
        <f t="shared" si="119"/>
        <v>0.9259722680866086</v>
      </c>
      <c r="E431">
        <f t="shared" si="116"/>
        <v>0.93059976806427325</v>
      </c>
      <c r="F431">
        <f t="shared" si="117"/>
        <v>2.6953410389699513E-2</v>
      </c>
      <c r="G431">
        <f t="shared" si="118"/>
        <v>0.69715503756207409</v>
      </c>
      <c r="H431" t="str">
        <f t="shared" si="120"/>
        <v/>
      </c>
      <c r="I431" t="str">
        <f t="shared" si="113"/>
        <v/>
      </c>
      <c r="J431" t="str">
        <f t="shared" si="121"/>
        <v/>
      </c>
      <c r="K431">
        <f t="shared" si="123"/>
        <v>0</v>
      </c>
      <c r="L431">
        <f t="shared" si="124"/>
        <v>0</v>
      </c>
      <c r="M431">
        <f t="shared" si="125"/>
        <v>0</v>
      </c>
      <c r="N431">
        <f t="shared" si="126"/>
        <v>0</v>
      </c>
      <c r="O431">
        <f t="shared" si="127"/>
        <v>0</v>
      </c>
      <c r="P431">
        <f t="shared" si="128"/>
        <v>0</v>
      </c>
      <c r="Q431">
        <f t="shared" si="122"/>
        <v>0</v>
      </c>
      <c r="R431">
        <f t="shared" si="129"/>
        <v>0</v>
      </c>
      <c r="S431">
        <f>IF(ABS(R431)&gt;0,R431*(B431-A431),0)</f>
        <v>0</v>
      </c>
      <c r="T431">
        <f>SUM($S$3:S431)</f>
        <v>115.32362494999973</v>
      </c>
      <c r="U431">
        <f>IF(J431="close",T431,0)</f>
        <v>0</v>
      </c>
      <c r="V431">
        <f t="shared" si="130"/>
        <v>115.32362494999973</v>
      </c>
      <c r="W431" s="3">
        <f t="shared" si="114"/>
        <v>0</v>
      </c>
      <c r="X431">
        <f t="shared" si="131"/>
        <v>0</v>
      </c>
    </row>
    <row r="432" spans="1:24">
      <c r="A432">
        <v>118.6564233</v>
      </c>
      <c r="B432">
        <v>112.5198494</v>
      </c>
      <c r="C432">
        <f t="shared" si="115"/>
        <v>0.94828283434361704</v>
      </c>
      <c r="D432">
        <f t="shared" si="119"/>
        <v>0.92940466289537915</v>
      </c>
      <c r="E432">
        <f t="shared" si="116"/>
        <v>0.92971769659806702</v>
      </c>
      <c r="F432">
        <f t="shared" si="117"/>
        <v>2.6022603102234622E-2</v>
      </c>
      <c r="G432">
        <f t="shared" si="118"/>
        <v>0.72545284474698757</v>
      </c>
      <c r="H432" t="str">
        <f t="shared" si="120"/>
        <v/>
      </c>
      <c r="I432" t="str">
        <f t="shared" si="113"/>
        <v/>
      </c>
      <c r="J432" t="str">
        <f t="shared" si="121"/>
        <v/>
      </c>
      <c r="K432">
        <f t="shared" si="123"/>
        <v>0</v>
      </c>
      <c r="L432">
        <f t="shared" si="124"/>
        <v>0</v>
      </c>
      <c r="M432">
        <f t="shared" si="125"/>
        <v>0</v>
      </c>
      <c r="N432">
        <f t="shared" si="126"/>
        <v>0</v>
      </c>
      <c r="O432">
        <f t="shared" si="127"/>
        <v>0</v>
      </c>
      <c r="P432">
        <f t="shared" si="128"/>
        <v>0</v>
      </c>
      <c r="Q432">
        <f t="shared" si="122"/>
        <v>0</v>
      </c>
      <c r="R432">
        <f t="shared" si="129"/>
        <v>0</v>
      </c>
      <c r="S432">
        <f>IF(ABS(R432)&gt;0,R432*(B432-A432),0)</f>
        <v>0</v>
      </c>
      <c r="T432">
        <f>SUM($S$3:S432)</f>
        <v>115.32362494999973</v>
      </c>
      <c r="U432">
        <f>IF(J432="close",T432,0)</f>
        <v>0</v>
      </c>
      <c r="V432">
        <f t="shared" si="130"/>
        <v>115.32362494999973</v>
      </c>
      <c r="W432" s="3">
        <f t="shared" si="114"/>
        <v>0</v>
      </c>
      <c r="X432">
        <f t="shared" si="131"/>
        <v>0</v>
      </c>
    </row>
    <row r="433" spans="1:24">
      <c r="A433">
        <v>119.1286803</v>
      </c>
      <c r="B433">
        <v>114.2149529</v>
      </c>
      <c r="C433">
        <f t="shared" si="115"/>
        <v>0.95875277567395334</v>
      </c>
      <c r="D433">
        <f t="shared" si="119"/>
        <v>0.93391975716900599</v>
      </c>
      <c r="E433">
        <f t="shared" si="116"/>
        <v>0.92961039790388966</v>
      </c>
      <c r="F433">
        <f t="shared" si="117"/>
        <v>2.5936423083448804E-2</v>
      </c>
      <c r="G433">
        <f t="shared" si="118"/>
        <v>0.95745733423027057</v>
      </c>
      <c r="H433" t="str">
        <f t="shared" si="120"/>
        <v/>
      </c>
      <c r="I433" t="str">
        <f t="shared" si="113"/>
        <v/>
      </c>
      <c r="J433" t="str">
        <f t="shared" si="121"/>
        <v/>
      </c>
      <c r="K433">
        <f t="shared" si="123"/>
        <v>0</v>
      </c>
      <c r="L433">
        <f t="shared" si="124"/>
        <v>0</v>
      </c>
      <c r="M433">
        <f t="shared" si="125"/>
        <v>0</v>
      </c>
      <c r="N433">
        <f t="shared" si="126"/>
        <v>0</v>
      </c>
      <c r="O433">
        <f t="shared" si="127"/>
        <v>0</v>
      </c>
      <c r="P433">
        <f t="shared" si="128"/>
        <v>0</v>
      </c>
      <c r="Q433">
        <f t="shared" si="122"/>
        <v>0</v>
      </c>
      <c r="R433">
        <f t="shared" si="129"/>
        <v>0</v>
      </c>
      <c r="S433">
        <f>IF(ABS(R433)&gt;0,R433*(B433-A433),0)</f>
        <v>0</v>
      </c>
      <c r="T433">
        <f>SUM($S$3:S433)</f>
        <v>115.32362494999973</v>
      </c>
      <c r="U433">
        <f>IF(J433="close",T433,0)</f>
        <v>0</v>
      </c>
      <c r="V433">
        <f t="shared" si="130"/>
        <v>115.32362494999973</v>
      </c>
      <c r="W433" s="3">
        <f t="shared" si="114"/>
        <v>0</v>
      </c>
      <c r="X433">
        <f t="shared" si="131"/>
        <v>0</v>
      </c>
    </row>
    <row r="434" spans="1:24">
      <c r="A434">
        <v>119.20606220000001</v>
      </c>
      <c r="B434">
        <v>113.68242530000001</v>
      </c>
      <c r="C434">
        <f t="shared" si="115"/>
        <v>0.95366312083413485</v>
      </c>
      <c r="D434">
        <f t="shared" si="119"/>
        <v>0.936957197732872</v>
      </c>
      <c r="E434">
        <f t="shared" si="116"/>
        <v>0.9298219733585974</v>
      </c>
      <c r="F434">
        <f t="shared" si="117"/>
        <v>2.6156072942357712E-2</v>
      </c>
      <c r="G434">
        <f t="shared" si="118"/>
        <v>0.63870150301534401</v>
      </c>
      <c r="H434" t="str">
        <f t="shared" si="120"/>
        <v/>
      </c>
      <c r="I434" t="str">
        <f t="shared" si="113"/>
        <v/>
      </c>
      <c r="J434" t="str">
        <f t="shared" si="121"/>
        <v/>
      </c>
      <c r="K434">
        <f t="shared" si="123"/>
        <v>0</v>
      </c>
      <c r="L434">
        <f t="shared" si="124"/>
        <v>0</v>
      </c>
      <c r="M434">
        <f t="shared" si="125"/>
        <v>0</v>
      </c>
      <c r="N434">
        <f t="shared" si="126"/>
        <v>0</v>
      </c>
      <c r="O434">
        <f t="shared" si="127"/>
        <v>0</v>
      </c>
      <c r="P434">
        <f t="shared" si="128"/>
        <v>0</v>
      </c>
      <c r="Q434">
        <f t="shared" si="122"/>
        <v>0</v>
      </c>
      <c r="R434">
        <f t="shared" si="129"/>
        <v>0</v>
      </c>
      <c r="S434">
        <f>IF(ABS(R434)&gt;0,R434*(B434-A434),0)</f>
        <v>0</v>
      </c>
      <c r="T434">
        <f>SUM($S$3:S434)</f>
        <v>115.32362494999973</v>
      </c>
      <c r="U434">
        <f>IF(J434="close",T434,0)</f>
        <v>0</v>
      </c>
      <c r="V434">
        <f t="shared" si="130"/>
        <v>115.32362494999973</v>
      </c>
      <c r="W434" s="3">
        <f t="shared" si="114"/>
        <v>0</v>
      </c>
      <c r="X434">
        <f t="shared" si="131"/>
        <v>0</v>
      </c>
    </row>
    <row r="435" spans="1:24">
      <c r="A435">
        <v>117.6398729</v>
      </c>
      <c r="B435">
        <v>112.501869</v>
      </c>
      <c r="C435">
        <f t="shared" si="115"/>
        <v>0.95632429912290395</v>
      </c>
      <c r="D435">
        <f t="shared" si="119"/>
        <v>0.93993675179287695</v>
      </c>
      <c r="E435">
        <f t="shared" si="116"/>
        <v>0.9301074233386778</v>
      </c>
      <c r="F435">
        <f t="shared" si="117"/>
        <v>2.6378109926193782E-2</v>
      </c>
      <c r="G435">
        <f t="shared" si="118"/>
        <v>0.62125555530246601</v>
      </c>
      <c r="H435" t="str">
        <f t="shared" si="120"/>
        <v/>
      </c>
      <c r="I435" t="str">
        <f t="shared" si="113"/>
        <v/>
      </c>
      <c r="J435" t="str">
        <f t="shared" si="121"/>
        <v/>
      </c>
      <c r="K435">
        <f t="shared" si="123"/>
        <v>0</v>
      </c>
      <c r="L435">
        <f t="shared" si="124"/>
        <v>0</v>
      </c>
      <c r="M435">
        <f t="shared" si="125"/>
        <v>0</v>
      </c>
      <c r="N435">
        <f t="shared" si="126"/>
        <v>0</v>
      </c>
      <c r="O435">
        <f t="shared" si="127"/>
        <v>0</v>
      </c>
      <c r="P435">
        <f t="shared" si="128"/>
        <v>0</v>
      </c>
      <c r="Q435">
        <f t="shared" si="122"/>
        <v>0</v>
      </c>
      <c r="R435">
        <f t="shared" si="129"/>
        <v>0</v>
      </c>
      <c r="S435">
        <f>IF(ABS(R435)&gt;0,R435*(B435-A435),0)</f>
        <v>0</v>
      </c>
      <c r="T435">
        <f>SUM($S$3:S435)</f>
        <v>115.32362494999973</v>
      </c>
      <c r="U435">
        <f>IF(J435="close",T435,0)</f>
        <v>0</v>
      </c>
      <c r="V435">
        <f t="shared" si="130"/>
        <v>115.32362494999973</v>
      </c>
      <c r="W435" s="3">
        <f t="shared" si="114"/>
        <v>0</v>
      </c>
      <c r="X435">
        <f t="shared" si="131"/>
        <v>0</v>
      </c>
    </row>
    <row r="436" spans="1:24">
      <c r="A436">
        <v>114.4422569</v>
      </c>
      <c r="B436">
        <v>112.2404021</v>
      </c>
      <c r="C436">
        <f t="shared" si="115"/>
        <v>0.98076012427888426</v>
      </c>
      <c r="D436">
        <f t="shared" si="119"/>
        <v>0.9462172706368781</v>
      </c>
      <c r="E436">
        <f t="shared" si="116"/>
        <v>0.92896722095637352</v>
      </c>
      <c r="F436">
        <f t="shared" si="117"/>
        <v>2.4386619020754324E-2</v>
      </c>
      <c r="G436">
        <f t="shared" si="118"/>
        <v>1.4164675149354788</v>
      </c>
      <c r="H436" t="str">
        <f t="shared" si="120"/>
        <v/>
      </c>
      <c r="I436" t="str">
        <f t="shared" si="113"/>
        <v/>
      </c>
      <c r="J436" t="str">
        <f t="shared" si="121"/>
        <v/>
      </c>
      <c r="K436">
        <f t="shared" si="123"/>
        <v>0</v>
      </c>
      <c r="L436">
        <f t="shared" si="124"/>
        <v>0</v>
      </c>
      <c r="M436">
        <f t="shared" si="125"/>
        <v>0</v>
      </c>
      <c r="N436">
        <f t="shared" si="126"/>
        <v>0</v>
      </c>
      <c r="O436">
        <f t="shared" si="127"/>
        <v>0</v>
      </c>
      <c r="P436">
        <f t="shared" si="128"/>
        <v>0</v>
      </c>
      <c r="Q436">
        <f t="shared" si="122"/>
        <v>0</v>
      </c>
      <c r="R436">
        <f t="shared" si="129"/>
        <v>0</v>
      </c>
      <c r="S436">
        <f>IF(ABS(R436)&gt;0,R436*(B436-A436),0)</f>
        <v>0</v>
      </c>
      <c r="T436">
        <f>SUM($S$3:S436)</f>
        <v>115.32362494999973</v>
      </c>
      <c r="U436">
        <f>IF(J436="close",T436,0)</f>
        <v>0</v>
      </c>
      <c r="V436">
        <f t="shared" si="130"/>
        <v>115.32362494999973</v>
      </c>
      <c r="W436" s="3">
        <f t="shared" si="114"/>
        <v>0</v>
      </c>
      <c r="X436">
        <f t="shared" si="131"/>
        <v>0</v>
      </c>
    </row>
    <row r="437" spans="1:24">
      <c r="A437">
        <v>113.76341480000001</v>
      </c>
      <c r="B437">
        <v>112.7654627</v>
      </c>
      <c r="C437">
        <f t="shared" si="115"/>
        <v>0.99122782924761499</v>
      </c>
      <c r="D437">
        <f t="shared" si="119"/>
        <v>0.95314197196160688</v>
      </c>
      <c r="E437">
        <f t="shared" si="116"/>
        <v>0.92898402725635287</v>
      </c>
      <c r="F437">
        <f t="shared" si="117"/>
        <v>2.442343269260731E-2</v>
      </c>
      <c r="G437">
        <f t="shared" si="118"/>
        <v>1.5593982125836165</v>
      </c>
      <c r="H437" t="str">
        <f t="shared" si="120"/>
        <v/>
      </c>
      <c r="I437" t="str">
        <f t="shared" si="113"/>
        <v/>
      </c>
      <c r="J437" t="str">
        <f t="shared" si="121"/>
        <v/>
      </c>
      <c r="K437">
        <f t="shared" si="123"/>
        <v>0</v>
      </c>
      <c r="L437">
        <f t="shared" si="124"/>
        <v>0</v>
      </c>
      <c r="M437">
        <f t="shared" si="125"/>
        <v>0</v>
      </c>
      <c r="N437">
        <f t="shared" si="126"/>
        <v>0</v>
      </c>
      <c r="O437">
        <f t="shared" si="127"/>
        <v>0</v>
      </c>
      <c r="P437">
        <f t="shared" si="128"/>
        <v>0</v>
      </c>
      <c r="Q437">
        <f t="shared" si="122"/>
        <v>0</v>
      </c>
      <c r="R437">
        <f t="shared" si="129"/>
        <v>0</v>
      </c>
      <c r="S437">
        <f>IF(ABS(R437)&gt;0,R437*(B437-A437),0)</f>
        <v>0</v>
      </c>
      <c r="T437">
        <f>SUM($S$3:S437)</f>
        <v>115.32362494999973</v>
      </c>
      <c r="U437">
        <f>IF(J437="close",T437,0)</f>
        <v>0</v>
      </c>
      <c r="V437">
        <f t="shared" si="130"/>
        <v>115.32362494999973</v>
      </c>
      <c r="W437" s="3">
        <f t="shared" si="114"/>
        <v>0</v>
      </c>
      <c r="X437">
        <f t="shared" si="131"/>
        <v>0</v>
      </c>
    </row>
    <row r="438" spans="1:24">
      <c r="A438">
        <v>113.2503719</v>
      </c>
      <c r="B438">
        <v>112.1400302</v>
      </c>
      <c r="C438">
        <f t="shared" si="115"/>
        <v>0.99019569047437273</v>
      </c>
      <c r="D438">
        <f t="shared" si="119"/>
        <v>0.95884254404049396</v>
      </c>
      <c r="E438">
        <f t="shared" si="116"/>
        <v>0.93003369443130934</v>
      </c>
      <c r="F438">
        <f t="shared" si="117"/>
        <v>2.6436312448809753E-2</v>
      </c>
      <c r="G438">
        <f t="shared" si="118"/>
        <v>1.1859878905043877</v>
      </c>
      <c r="H438" t="str">
        <f t="shared" si="120"/>
        <v/>
      </c>
      <c r="I438" t="str">
        <f t="shared" si="113"/>
        <v/>
      </c>
      <c r="J438" t="str">
        <f t="shared" si="121"/>
        <v/>
      </c>
      <c r="K438">
        <f t="shared" si="123"/>
        <v>0</v>
      </c>
      <c r="L438">
        <f t="shared" si="124"/>
        <v>0</v>
      </c>
      <c r="M438">
        <f t="shared" si="125"/>
        <v>0</v>
      </c>
      <c r="N438">
        <f t="shared" si="126"/>
        <v>0</v>
      </c>
      <c r="O438">
        <f t="shared" si="127"/>
        <v>0</v>
      </c>
      <c r="P438">
        <f t="shared" si="128"/>
        <v>0</v>
      </c>
      <c r="Q438">
        <f t="shared" si="122"/>
        <v>0</v>
      </c>
      <c r="R438">
        <f t="shared" si="129"/>
        <v>0</v>
      </c>
      <c r="S438">
        <f>IF(ABS(R438)&gt;0,R438*(B438-A438),0)</f>
        <v>0</v>
      </c>
      <c r="T438">
        <f>SUM($S$3:S438)</f>
        <v>115.32362494999973</v>
      </c>
      <c r="U438">
        <f>IF(J438="close",T438,0)</f>
        <v>0</v>
      </c>
      <c r="V438">
        <f t="shared" si="130"/>
        <v>115.32362494999973</v>
      </c>
      <c r="W438" s="3">
        <f t="shared" si="114"/>
        <v>0</v>
      </c>
      <c r="X438">
        <f t="shared" si="131"/>
        <v>0</v>
      </c>
    </row>
    <row r="439" spans="1:24">
      <c r="A439">
        <v>112.11091519999999</v>
      </c>
      <c r="B439">
        <v>112.5882761</v>
      </c>
      <c r="C439">
        <f t="shared" si="115"/>
        <v>1.0042579341997915</v>
      </c>
      <c r="D439">
        <f t="shared" si="119"/>
        <v>0.96582952714192438</v>
      </c>
      <c r="E439">
        <f t="shared" si="116"/>
        <v>0.93119434366872444</v>
      </c>
      <c r="F439">
        <f t="shared" si="117"/>
        <v>2.8340641291387792E-2</v>
      </c>
      <c r="G439">
        <f t="shared" si="118"/>
        <v>1.3559469830890805</v>
      </c>
      <c r="H439" t="str">
        <f t="shared" si="120"/>
        <v/>
      </c>
      <c r="I439" t="str">
        <f t="shared" si="113"/>
        <v/>
      </c>
      <c r="J439" t="str">
        <f t="shared" si="121"/>
        <v/>
      </c>
      <c r="K439">
        <f t="shared" si="123"/>
        <v>0</v>
      </c>
      <c r="L439">
        <f t="shared" si="124"/>
        <v>0</v>
      </c>
      <c r="M439">
        <f t="shared" si="125"/>
        <v>0</v>
      </c>
      <c r="N439">
        <f t="shared" si="126"/>
        <v>0</v>
      </c>
      <c r="O439">
        <f t="shared" si="127"/>
        <v>0</v>
      </c>
      <c r="P439">
        <f t="shared" si="128"/>
        <v>0</v>
      </c>
      <c r="Q439">
        <f t="shared" si="122"/>
        <v>0</v>
      </c>
      <c r="R439">
        <f t="shared" si="129"/>
        <v>0</v>
      </c>
      <c r="S439">
        <f>IF(ABS(R439)&gt;0,R439*(B439-A439),0)</f>
        <v>0</v>
      </c>
      <c r="T439">
        <f>SUM($S$3:S439)</f>
        <v>115.32362494999973</v>
      </c>
      <c r="U439">
        <f>IF(J439="close",T439,0)</f>
        <v>0</v>
      </c>
      <c r="V439">
        <f t="shared" si="130"/>
        <v>115.32362494999973</v>
      </c>
      <c r="W439" s="3">
        <f t="shared" si="114"/>
        <v>0</v>
      </c>
      <c r="X439">
        <f t="shared" si="131"/>
        <v>0</v>
      </c>
    </row>
    <row r="440" spans="1:24">
      <c r="A440">
        <v>112.974639</v>
      </c>
      <c r="B440">
        <v>112.0399499</v>
      </c>
      <c r="C440">
        <f t="shared" si="115"/>
        <v>0.99172655820568723</v>
      </c>
      <c r="D440">
        <f t="shared" si="119"/>
        <v>0.96981368576711868</v>
      </c>
      <c r="E440">
        <f t="shared" si="116"/>
        <v>0.93377232641364105</v>
      </c>
      <c r="F440">
        <f t="shared" si="117"/>
        <v>3.1527535577230197E-2</v>
      </c>
      <c r="G440">
        <f t="shared" si="118"/>
        <v>0.69503917884385635</v>
      </c>
      <c r="H440" t="str">
        <f t="shared" si="120"/>
        <v/>
      </c>
      <c r="I440" t="str">
        <f t="shared" ref="I440:I503" si="132">IF(AND(OR(H439="sellY",H439="buyY",J439="sellhold",J439="buyhold"),W439&lt;-0.5),"close",IF(AND(OR(H439="sellY",J439="sellhold"),G440&gt;0.5),"sellhold",IF(AND(OR(H439="sellY",J439="sellhold"),G440&lt;0.5,H440&lt;&gt;"buyY"),"close",IF(AND(OR(H439="sellY",J439="sellhold"),G440&lt;0.5,H440="buyY"),"close&amp;buy",IF(AND(OR(H439="buyY",J439="buyhold"),G440&lt;-0.5),"buyhold",IF(AND(OR(H439="buyY",J439="buyhold"),G440&gt;-0.5,H440&lt;&gt;"sellY"),"close",IF(AND(OR(H439="buyY",J439="buyhold"),G440&gt;-0.5,H440="sellY"),"close&amp;sell","")))))))</f>
        <v/>
      </c>
      <c r="J440" t="str">
        <f t="shared" si="121"/>
        <v/>
      </c>
      <c r="K440">
        <f t="shared" si="123"/>
        <v>0</v>
      </c>
      <c r="L440">
        <f t="shared" si="124"/>
        <v>0</v>
      </c>
      <c r="M440">
        <f t="shared" si="125"/>
        <v>0</v>
      </c>
      <c r="N440">
        <f t="shared" si="126"/>
        <v>0</v>
      </c>
      <c r="O440">
        <f t="shared" si="127"/>
        <v>0</v>
      </c>
      <c r="P440">
        <f t="shared" si="128"/>
        <v>0</v>
      </c>
      <c r="Q440">
        <f t="shared" si="122"/>
        <v>0</v>
      </c>
      <c r="R440">
        <f t="shared" si="129"/>
        <v>0</v>
      </c>
      <c r="S440">
        <f>IF(ABS(R440)&gt;0,R440*(B440-A440),0)</f>
        <v>0</v>
      </c>
      <c r="T440">
        <f>SUM($S$3:S440)</f>
        <v>115.32362494999973</v>
      </c>
      <c r="U440">
        <f>IF(J440="close",T440,0)</f>
        <v>0</v>
      </c>
      <c r="V440">
        <f t="shared" si="130"/>
        <v>115.32362494999973</v>
      </c>
      <c r="W440" s="3">
        <f t="shared" ref="W440:W503" si="133">(V440-V439)/V439</f>
        <v>0</v>
      </c>
      <c r="X440">
        <f t="shared" si="131"/>
        <v>0</v>
      </c>
    </row>
    <row r="441" spans="1:24">
      <c r="A441">
        <v>114.4524026</v>
      </c>
      <c r="B441">
        <v>113.98577109999999</v>
      </c>
      <c r="C441">
        <f t="shared" si="115"/>
        <v>0.9959229208876389</v>
      </c>
      <c r="D441">
        <f t="shared" si="119"/>
        <v>0.97383049117027565</v>
      </c>
      <c r="E441">
        <f t="shared" si="116"/>
        <v>0.93601082232900901</v>
      </c>
      <c r="F441">
        <f t="shared" si="117"/>
        <v>3.3352041624746191E-2</v>
      </c>
      <c r="G441">
        <f t="shared" si="118"/>
        <v>0.66240111972549665</v>
      </c>
      <c r="H441" t="str">
        <f t="shared" si="120"/>
        <v/>
      </c>
      <c r="I441" t="str">
        <f t="shared" si="132"/>
        <v/>
      </c>
      <c r="J441" t="str">
        <f t="shared" si="121"/>
        <v/>
      </c>
      <c r="K441">
        <f t="shared" si="123"/>
        <v>0</v>
      </c>
      <c r="L441">
        <f t="shared" si="124"/>
        <v>0</v>
      </c>
      <c r="M441">
        <f t="shared" si="125"/>
        <v>0</v>
      </c>
      <c r="N441">
        <f t="shared" si="126"/>
        <v>0</v>
      </c>
      <c r="O441">
        <f t="shared" si="127"/>
        <v>0</v>
      </c>
      <c r="P441">
        <f t="shared" si="128"/>
        <v>0</v>
      </c>
      <c r="Q441">
        <f t="shared" si="122"/>
        <v>0</v>
      </c>
      <c r="R441">
        <f t="shared" si="129"/>
        <v>0</v>
      </c>
      <c r="S441">
        <f>IF(ABS(R441)&gt;0,R441*(B441-A441),0)</f>
        <v>0</v>
      </c>
      <c r="T441">
        <f>SUM($S$3:S441)</f>
        <v>115.32362494999973</v>
      </c>
      <c r="U441">
        <f>IF(J441="close",T441,0)</f>
        <v>0</v>
      </c>
      <c r="V441">
        <f t="shared" si="130"/>
        <v>115.32362494999973</v>
      </c>
      <c r="W441" s="3">
        <f t="shared" si="133"/>
        <v>0</v>
      </c>
      <c r="X441">
        <f t="shared" si="131"/>
        <v>0</v>
      </c>
    </row>
    <row r="442" spans="1:24">
      <c r="A442">
        <v>115.38087470000001</v>
      </c>
      <c r="B442">
        <v>115.3081857</v>
      </c>
      <c r="C442">
        <f t="shared" si="115"/>
        <v>0.99937000824279576</v>
      </c>
      <c r="D442">
        <f t="shared" si="119"/>
        <v>0.97775964764297107</v>
      </c>
      <c r="E442">
        <f t="shared" si="116"/>
        <v>0.93881546901467927</v>
      </c>
      <c r="F442">
        <f t="shared" si="117"/>
        <v>3.4990085620989562E-2</v>
      </c>
      <c r="G442">
        <f t="shared" si="118"/>
        <v>0.61761382449608071</v>
      </c>
      <c r="H442" t="str">
        <f t="shared" si="120"/>
        <v/>
      </c>
      <c r="I442" t="str">
        <f t="shared" si="132"/>
        <v/>
      </c>
      <c r="J442" t="str">
        <f t="shared" si="121"/>
        <v/>
      </c>
      <c r="K442">
        <f t="shared" si="123"/>
        <v>0</v>
      </c>
      <c r="L442">
        <f t="shared" si="124"/>
        <v>0</v>
      </c>
      <c r="M442">
        <f t="shared" si="125"/>
        <v>0</v>
      </c>
      <c r="N442">
        <f t="shared" si="126"/>
        <v>0</v>
      </c>
      <c r="O442">
        <f t="shared" si="127"/>
        <v>0</v>
      </c>
      <c r="P442">
        <f t="shared" si="128"/>
        <v>0</v>
      </c>
      <c r="Q442">
        <f t="shared" si="122"/>
        <v>0</v>
      </c>
      <c r="R442">
        <f t="shared" si="129"/>
        <v>0</v>
      </c>
      <c r="S442">
        <f>IF(ABS(R442)&gt;0,R442*(B442-A442),0)</f>
        <v>0</v>
      </c>
      <c r="T442">
        <f>SUM($S$3:S442)</f>
        <v>115.32362494999973</v>
      </c>
      <c r="U442">
        <f>IF(J442="close",T442,0)</f>
        <v>0</v>
      </c>
      <c r="V442">
        <f t="shared" si="130"/>
        <v>115.32362494999973</v>
      </c>
      <c r="W442" s="3">
        <f t="shared" si="133"/>
        <v>0</v>
      </c>
      <c r="X442">
        <f t="shared" si="131"/>
        <v>0</v>
      </c>
    </row>
    <row r="443" spans="1:24">
      <c r="A443">
        <v>116.0096626</v>
      </c>
      <c r="B443">
        <v>113.1244188</v>
      </c>
      <c r="C443">
        <f t="shared" si="115"/>
        <v>0.97512928030875945</v>
      </c>
      <c r="D443">
        <f t="shared" si="119"/>
        <v>0.97735497574540009</v>
      </c>
      <c r="E443">
        <f t="shared" si="116"/>
        <v>0.94207792521393308</v>
      </c>
      <c r="F443">
        <f t="shared" si="117"/>
        <v>3.6248530216355053E-2</v>
      </c>
      <c r="G443">
        <f t="shared" si="118"/>
        <v>-6.1400984353192439E-2</v>
      </c>
      <c r="H443" t="str">
        <f t="shared" si="120"/>
        <v/>
      </c>
      <c r="I443" t="str">
        <f t="shared" si="132"/>
        <v/>
      </c>
      <c r="J443" t="str">
        <f t="shared" si="121"/>
        <v/>
      </c>
      <c r="K443">
        <f t="shared" si="123"/>
        <v>0</v>
      </c>
      <c r="L443">
        <f t="shared" si="124"/>
        <v>0</v>
      </c>
      <c r="M443">
        <f t="shared" si="125"/>
        <v>0</v>
      </c>
      <c r="N443">
        <f t="shared" si="126"/>
        <v>0</v>
      </c>
      <c r="O443">
        <f t="shared" si="127"/>
        <v>0</v>
      </c>
      <c r="P443">
        <f t="shared" si="128"/>
        <v>0</v>
      </c>
      <c r="Q443">
        <f t="shared" si="122"/>
        <v>0</v>
      </c>
      <c r="R443">
        <f t="shared" si="129"/>
        <v>0</v>
      </c>
      <c r="S443">
        <f>IF(ABS(R443)&gt;0,R443*(B443-A443),0)</f>
        <v>0</v>
      </c>
      <c r="T443">
        <f>SUM($S$3:S443)</f>
        <v>115.32362494999973</v>
      </c>
      <c r="U443">
        <f>IF(J443="close",T443,0)</f>
        <v>0</v>
      </c>
      <c r="V443">
        <f t="shared" si="130"/>
        <v>115.32362494999973</v>
      </c>
      <c r="W443" s="3">
        <f t="shared" si="133"/>
        <v>0</v>
      </c>
      <c r="X443">
        <f t="shared" si="131"/>
        <v>0</v>
      </c>
    </row>
    <row r="444" spans="1:24">
      <c r="A444">
        <v>114.74136489999999</v>
      </c>
      <c r="B444">
        <v>112.91802970000001</v>
      </c>
      <c r="C444">
        <f t="shared" si="115"/>
        <v>0.98410917282020249</v>
      </c>
      <c r="D444">
        <f t="shared" si="119"/>
        <v>0.97839408298767738</v>
      </c>
      <c r="E444">
        <f t="shared" si="116"/>
        <v>0.94422274009703777</v>
      </c>
      <c r="F444">
        <f t="shared" si="117"/>
        <v>3.6368081816646192E-2</v>
      </c>
      <c r="G444">
        <f t="shared" si="118"/>
        <v>0.15714575933199842</v>
      </c>
      <c r="H444" t="str">
        <f t="shared" si="120"/>
        <v/>
      </c>
      <c r="I444" t="str">
        <f t="shared" si="132"/>
        <v/>
      </c>
      <c r="J444" t="str">
        <f t="shared" si="121"/>
        <v/>
      </c>
      <c r="K444">
        <f t="shared" si="123"/>
        <v>0</v>
      </c>
      <c r="L444">
        <f t="shared" si="124"/>
        <v>0</v>
      </c>
      <c r="M444">
        <f t="shared" si="125"/>
        <v>0</v>
      </c>
      <c r="N444">
        <f t="shared" si="126"/>
        <v>0</v>
      </c>
      <c r="O444">
        <f t="shared" si="127"/>
        <v>0</v>
      </c>
      <c r="P444">
        <f t="shared" si="128"/>
        <v>0</v>
      </c>
      <c r="Q444">
        <f t="shared" si="122"/>
        <v>0</v>
      </c>
      <c r="R444">
        <f t="shared" si="129"/>
        <v>0</v>
      </c>
      <c r="S444">
        <f>IF(ABS(R444)&gt;0,R444*(B444-A444),0)</f>
        <v>0</v>
      </c>
      <c r="T444">
        <f>SUM($S$3:S444)</f>
        <v>115.32362494999973</v>
      </c>
      <c r="U444">
        <f>IF(J444="close",T444,0)</f>
        <v>0</v>
      </c>
      <c r="V444">
        <f t="shared" si="130"/>
        <v>115.32362494999973</v>
      </c>
      <c r="W444" s="3">
        <f t="shared" si="133"/>
        <v>0</v>
      </c>
      <c r="X444">
        <f t="shared" si="131"/>
        <v>0</v>
      </c>
    </row>
    <row r="445" spans="1:24">
      <c r="A445">
        <v>114.25617200000001</v>
      </c>
      <c r="B445">
        <v>114.4556237</v>
      </c>
      <c r="C445">
        <f t="shared" si="115"/>
        <v>1.0017456536177318</v>
      </c>
      <c r="D445">
        <f t="shared" si="119"/>
        <v>0.98198663231537808</v>
      </c>
      <c r="E445">
        <f t="shared" si="116"/>
        <v>0.9470459399879857</v>
      </c>
      <c r="F445">
        <f t="shared" si="117"/>
        <v>3.6283457303683625E-2</v>
      </c>
      <c r="G445">
        <f t="shared" si="118"/>
        <v>0.54457382980281033</v>
      </c>
      <c r="H445" t="str">
        <f t="shared" si="120"/>
        <v/>
      </c>
      <c r="I445" t="str">
        <f t="shared" si="132"/>
        <v/>
      </c>
      <c r="J445" t="str">
        <f t="shared" si="121"/>
        <v/>
      </c>
      <c r="K445">
        <f t="shared" si="123"/>
        <v>0</v>
      </c>
      <c r="L445">
        <f t="shared" si="124"/>
        <v>0</v>
      </c>
      <c r="M445">
        <f t="shared" si="125"/>
        <v>0</v>
      </c>
      <c r="N445">
        <f t="shared" si="126"/>
        <v>0</v>
      </c>
      <c r="O445">
        <f t="shared" si="127"/>
        <v>0</v>
      </c>
      <c r="P445">
        <f t="shared" si="128"/>
        <v>0</v>
      </c>
      <c r="Q445">
        <f t="shared" si="122"/>
        <v>0</v>
      </c>
      <c r="R445">
        <f t="shared" si="129"/>
        <v>0</v>
      </c>
      <c r="S445">
        <f>IF(ABS(R445)&gt;0,R445*(B445-A445),0)</f>
        <v>0</v>
      </c>
      <c r="T445">
        <f>SUM($S$3:S445)</f>
        <v>115.32362494999973</v>
      </c>
      <c r="U445">
        <f>IF(J445="close",T445,0)</f>
        <v>0</v>
      </c>
      <c r="V445">
        <f t="shared" si="130"/>
        <v>115.32362494999973</v>
      </c>
      <c r="W445" s="3">
        <f t="shared" si="133"/>
        <v>0</v>
      </c>
      <c r="X445">
        <f t="shared" si="131"/>
        <v>0</v>
      </c>
    </row>
    <row r="446" spans="1:24">
      <c r="A446">
        <v>113.027508</v>
      </c>
      <c r="B446">
        <v>113.88107909999999</v>
      </c>
      <c r="C446">
        <f t="shared" si="115"/>
        <v>1.0075518881651357</v>
      </c>
      <c r="D446">
        <f t="shared" si="119"/>
        <v>0.98591974859995624</v>
      </c>
      <c r="E446">
        <f t="shared" si="116"/>
        <v>0.95007463714178264</v>
      </c>
      <c r="F446">
        <f t="shared" si="117"/>
        <v>3.7205229475962873E-2</v>
      </c>
      <c r="G446">
        <f t="shared" si="118"/>
        <v>0.58142739259692922</v>
      </c>
      <c r="H446" t="str">
        <f t="shared" si="120"/>
        <v/>
      </c>
      <c r="I446" t="str">
        <f t="shared" si="132"/>
        <v/>
      </c>
      <c r="J446" t="str">
        <f t="shared" si="121"/>
        <v/>
      </c>
      <c r="K446">
        <f t="shared" si="123"/>
        <v>0</v>
      </c>
      <c r="L446">
        <f t="shared" si="124"/>
        <v>0</v>
      </c>
      <c r="M446">
        <f t="shared" si="125"/>
        <v>0</v>
      </c>
      <c r="N446">
        <f t="shared" si="126"/>
        <v>0</v>
      </c>
      <c r="O446">
        <f t="shared" si="127"/>
        <v>0</v>
      </c>
      <c r="P446">
        <f t="shared" si="128"/>
        <v>0</v>
      </c>
      <c r="Q446">
        <f t="shared" si="122"/>
        <v>0</v>
      </c>
      <c r="R446">
        <f t="shared" si="129"/>
        <v>0</v>
      </c>
      <c r="S446">
        <f>IF(ABS(R446)&gt;0,R446*(B446-A446),0)</f>
        <v>0</v>
      </c>
      <c r="T446">
        <f>SUM($S$3:S446)</f>
        <v>115.32362494999973</v>
      </c>
      <c r="U446">
        <f>IF(J446="close",T446,0)</f>
        <v>0</v>
      </c>
      <c r="V446">
        <f t="shared" si="130"/>
        <v>115.32362494999973</v>
      </c>
      <c r="W446" s="3">
        <f t="shared" si="133"/>
        <v>0</v>
      </c>
      <c r="X446">
        <f t="shared" si="131"/>
        <v>0</v>
      </c>
    </row>
    <row r="447" spans="1:24">
      <c r="A447">
        <v>114.0314324</v>
      </c>
      <c r="B447">
        <v>111.5644411</v>
      </c>
      <c r="C447">
        <f t="shared" si="115"/>
        <v>0.97836569051113664</v>
      </c>
      <c r="D447">
        <f t="shared" si="119"/>
        <v>0.98475758581706097</v>
      </c>
      <c r="E447">
        <f t="shared" si="116"/>
        <v>0.95305220377183697</v>
      </c>
      <c r="F447">
        <f t="shared" si="117"/>
        <v>3.8373912697181323E-2</v>
      </c>
      <c r="G447">
        <f t="shared" si="118"/>
        <v>-0.16656876655670888</v>
      </c>
      <c r="H447" t="str">
        <f t="shared" si="120"/>
        <v/>
      </c>
      <c r="I447" t="str">
        <f t="shared" si="132"/>
        <v/>
      </c>
      <c r="J447" t="str">
        <f t="shared" si="121"/>
        <v/>
      </c>
      <c r="K447">
        <f t="shared" si="123"/>
        <v>0</v>
      </c>
      <c r="L447">
        <f t="shared" si="124"/>
        <v>0</v>
      </c>
      <c r="M447">
        <f t="shared" si="125"/>
        <v>0</v>
      </c>
      <c r="N447">
        <f t="shared" si="126"/>
        <v>0</v>
      </c>
      <c r="O447">
        <f t="shared" si="127"/>
        <v>0</v>
      </c>
      <c r="P447">
        <f t="shared" si="128"/>
        <v>0</v>
      </c>
      <c r="Q447">
        <f t="shared" si="122"/>
        <v>0</v>
      </c>
      <c r="R447">
        <f t="shared" si="129"/>
        <v>0</v>
      </c>
      <c r="S447">
        <f>IF(ABS(R447)&gt;0,R447*(B447-A447),0)</f>
        <v>0</v>
      </c>
      <c r="T447">
        <f>SUM($S$3:S447)</f>
        <v>115.32362494999973</v>
      </c>
      <c r="U447">
        <f>IF(J447="close",T447,0)</f>
        <v>0</v>
      </c>
      <c r="V447">
        <f t="shared" si="130"/>
        <v>115.32362494999973</v>
      </c>
      <c r="W447" s="3">
        <f t="shared" si="133"/>
        <v>0</v>
      </c>
      <c r="X447">
        <f t="shared" si="131"/>
        <v>0</v>
      </c>
    </row>
    <row r="448" spans="1:24">
      <c r="A448">
        <v>114.3993456</v>
      </c>
      <c r="B448">
        <v>109.7764155</v>
      </c>
      <c r="C448">
        <f t="shared" si="115"/>
        <v>0.95958954069401592</v>
      </c>
      <c r="D448">
        <f t="shared" si="119"/>
        <v>0.98088557887505401</v>
      </c>
      <c r="E448">
        <f t="shared" si="116"/>
        <v>0.95454276623201018</v>
      </c>
      <c r="F448">
        <f t="shared" si="117"/>
        <v>3.8522680149847256E-2</v>
      </c>
      <c r="G448">
        <f t="shared" si="118"/>
        <v>-0.55281818653841841</v>
      </c>
      <c r="H448" t="str">
        <f t="shared" si="120"/>
        <v/>
      </c>
      <c r="I448" t="str">
        <f t="shared" si="132"/>
        <v/>
      </c>
      <c r="J448" t="str">
        <f t="shared" si="121"/>
        <v/>
      </c>
      <c r="K448">
        <f t="shared" si="123"/>
        <v>0</v>
      </c>
      <c r="L448">
        <f t="shared" si="124"/>
        <v>0</v>
      </c>
      <c r="M448">
        <f t="shared" si="125"/>
        <v>0</v>
      </c>
      <c r="N448">
        <f t="shared" si="126"/>
        <v>0</v>
      </c>
      <c r="O448">
        <f t="shared" si="127"/>
        <v>0</v>
      </c>
      <c r="P448">
        <f t="shared" si="128"/>
        <v>0</v>
      </c>
      <c r="Q448">
        <f t="shared" si="122"/>
        <v>0</v>
      </c>
      <c r="R448">
        <f t="shared" si="129"/>
        <v>0</v>
      </c>
      <c r="S448">
        <f>IF(ABS(R448)&gt;0,R448*(B448-A448),0)</f>
        <v>0</v>
      </c>
      <c r="T448">
        <f>SUM($S$3:S448)</f>
        <v>115.32362494999973</v>
      </c>
      <c r="U448">
        <f>IF(J448="close",T448,0)</f>
        <v>0</v>
      </c>
      <c r="V448">
        <f t="shared" si="130"/>
        <v>115.32362494999973</v>
      </c>
      <c r="W448" s="3">
        <f t="shared" si="133"/>
        <v>0</v>
      </c>
      <c r="X448">
        <f t="shared" si="131"/>
        <v>0</v>
      </c>
    </row>
    <row r="449" spans="1:24">
      <c r="A449">
        <v>116.2018301</v>
      </c>
      <c r="B449">
        <v>110.442926</v>
      </c>
      <c r="C449">
        <f t="shared" si="115"/>
        <v>0.95044050429288385</v>
      </c>
      <c r="D449">
        <f t="shared" si="119"/>
        <v>0.97620172124702786</v>
      </c>
      <c r="E449">
        <f t="shared" si="116"/>
        <v>0.95605921693562468</v>
      </c>
      <c r="F449">
        <f t="shared" si="117"/>
        <v>3.7824742343403724E-2</v>
      </c>
      <c r="G449">
        <f t="shared" si="118"/>
        <v>-0.68106787668935775</v>
      </c>
      <c r="H449" t="str">
        <f t="shared" si="120"/>
        <v/>
      </c>
      <c r="I449" t="str">
        <f t="shared" si="132"/>
        <v/>
      </c>
      <c r="J449" t="str">
        <f t="shared" si="121"/>
        <v/>
      </c>
      <c r="K449">
        <f t="shared" si="123"/>
        <v>0</v>
      </c>
      <c r="L449">
        <f t="shared" si="124"/>
        <v>0</v>
      </c>
      <c r="M449">
        <f t="shared" si="125"/>
        <v>0</v>
      </c>
      <c r="N449">
        <f t="shared" si="126"/>
        <v>0</v>
      </c>
      <c r="O449">
        <f t="shared" si="127"/>
        <v>0</v>
      </c>
      <c r="P449">
        <f t="shared" si="128"/>
        <v>0</v>
      </c>
      <c r="Q449">
        <f t="shared" si="122"/>
        <v>0</v>
      </c>
      <c r="R449">
        <f t="shared" si="129"/>
        <v>0</v>
      </c>
      <c r="S449">
        <f>IF(ABS(R449)&gt;0,R449*(B449-A449),0)</f>
        <v>0</v>
      </c>
      <c r="T449">
        <f>SUM($S$3:S449)</f>
        <v>115.32362494999973</v>
      </c>
      <c r="U449">
        <f>IF(J449="close",T449,0)</f>
        <v>0</v>
      </c>
      <c r="V449">
        <f t="shared" si="130"/>
        <v>115.32362494999973</v>
      </c>
      <c r="W449" s="3">
        <f t="shared" si="133"/>
        <v>0</v>
      </c>
      <c r="X449">
        <f t="shared" si="131"/>
        <v>0</v>
      </c>
    </row>
    <row r="450" spans="1:24">
      <c r="A450">
        <v>117.0419612</v>
      </c>
      <c r="B450">
        <v>108.3178805</v>
      </c>
      <c r="C450">
        <f t="shared" si="115"/>
        <v>0.92546194022592987</v>
      </c>
      <c r="D450">
        <f t="shared" si="119"/>
        <v>0.96839560108993583</v>
      </c>
      <c r="E450">
        <f t="shared" si="116"/>
        <v>0.95805052835652804</v>
      </c>
      <c r="F450">
        <f t="shared" si="117"/>
        <v>3.5892224389260458E-2</v>
      </c>
      <c r="G450">
        <f t="shared" si="118"/>
        <v>-1.1961827831671648</v>
      </c>
      <c r="H450" t="str">
        <f t="shared" si="120"/>
        <v/>
      </c>
      <c r="I450" t="str">
        <f t="shared" si="132"/>
        <v/>
      </c>
      <c r="J450" t="str">
        <f t="shared" si="121"/>
        <v/>
      </c>
      <c r="K450">
        <f t="shared" si="123"/>
        <v>0</v>
      </c>
      <c r="L450">
        <f t="shared" si="124"/>
        <v>0</v>
      </c>
      <c r="M450">
        <f t="shared" si="125"/>
        <v>0</v>
      </c>
      <c r="N450">
        <f t="shared" si="126"/>
        <v>0</v>
      </c>
      <c r="O450">
        <f t="shared" si="127"/>
        <v>0</v>
      </c>
      <c r="P450">
        <f t="shared" si="128"/>
        <v>0</v>
      </c>
      <c r="Q450">
        <f t="shared" si="122"/>
        <v>0</v>
      </c>
      <c r="R450">
        <f t="shared" si="129"/>
        <v>0</v>
      </c>
      <c r="S450">
        <f>IF(ABS(R450)&gt;0,R450*(B450-A450),0)</f>
        <v>0</v>
      </c>
      <c r="T450">
        <f>SUM($S$3:S450)</f>
        <v>115.32362494999973</v>
      </c>
      <c r="U450">
        <f>IF(J450="close",T450,0)</f>
        <v>0</v>
      </c>
      <c r="V450">
        <f t="shared" si="130"/>
        <v>115.32362494999973</v>
      </c>
      <c r="W450" s="3">
        <f t="shared" si="133"/>
        <v>0</v>
      </c>
      <c r="X450">
        <f t="shared" si="131"/>
        <v>0</v>
      </c>
    </row>
    <row r="451" spans="1:24">
      <c r="A451">
        <v>117.0312411</v>
      </c>
      <c r="B451">
        <v>110.2272701</v>
      </c>
      <c r="C451">
        <f t="shared" ref="C451:C514" si="134">B451/A451</f>
        <v>0.94186192561876536</v>
      </c>
      <c r="D451">
        <f t="shared" si="119"/>
        <v>0.96431349717129422</v>
      </c>
      <c r="E451">
        <f t="shared" si="116"/>
        <v>0.95953728416267314</v>
      </c>
      <c r="F451">
        <f t="shared" si="117"/>
        <v>3.3485567367130251E-2</v>
      </c>
      <c r="G451">
        <f t="shared" si="118"/>
        <v>-0.67048502736637317</v>
      </c>
      <c r="H451" t="str">
        <f t="shared" si="120"/>
        <v/>
      </c>
      <c r="I451" t="str">
        <f t="shared" si="132"/>
        <v/>
      </c>
      <c r="J451" t="str">
        <f t="shared" si="121"/>
        <v/>
      </c>
      <c r="K451">
        <f t="shared" si="123"/>
        <v>0</v>
      </c>
      <c r="L451">
        <f t="shared" si="124"/>
        <v>0</v>
      </c>
      <c r="M451">
        <f t="shared" si="125"/>
        <v>0</v>
      </c>
      <c r="N451">
        <f t="shared" si="126"/>
        <v>0</v>
      </c>
      <c r="O451">
        <f t="shared" si="127"/>
        <v>0</v>
      </c>
      <c r="P451">
        <f t="shared" si="128"/>
        <v>0</v>
      </c>
      <c r="Q451">
        <f t="shared" si="122"/>
        <v>0</v>
      </c>
      <c r="R451">
        <f t="shared" si="129"/>
        <v>0</v>
      </c>
      <c r="S451">
        <f>IF(ABS(R451)&gt;0,R451*(B451-A451),0)</f>
        <v>0</v>
      </c>
      <c r="T451">
        <f>SUM($S$3:S451)</f>
        <v>115.32362494999973</v>
      </c>
      <c r="U451">
        <f>IF(J451="close",T451,0)</f>
        <v>0</v>
      </c>
      <c r="V451">
        <f t="shared" si="130"/>
        <v>115.32362494999973</v>
      </c>
      <c r="W451" s="3">
        <f t="shared" si="133"/>
        <v>0</v>
      </c>
      <c r="X451">
        <f t="shared" si="131"/>
        <v>0</v>
      </c>
    </row>
    <row r="452" spans="1:24">
      <c r="A452">
        <v>116.67931799999999</v>
      </c>
      <c r="B452">
        <v>109.10308569999999</v>
      </c>
      <c r="C452">
        <f t="shared" si="134"/>
        <v>0.93506790723613931</v>
      </c>
      <c r="D452">
        <f t="shared" si="119"/>
        <v>0.9598141756428088</v>
      </c>
      <c r="E452">
        <f t="shared" si="116"/>
        <v>0.96171486930458816</v>
      </c>
      <c r="F452">
        <f t="shared" si="117"/>
        <v>2.9980750200886509E-2</v>
      </c>
      <c r="G452">
        <f t="shared" si="118"/>
        <v>-0.82540524305952034</v>
      </c>
      <c r="H452" t="str">
        <f t="shared" si="120"/>
        <v/>
      </c>
      <c r="I452" t="str">
        <f t="shared" si="132"/>
        <v/>
      </c>
      <c r="J452" t="str">
        <f t="shared" si="121"/>
        <v/>
      </c>
      <c r="K452">
        <f t="shared" si="123"/>
        <v>0</v>
      </c>
      <c r="L452">
        <f t="shared" si="124"/>
        <v>0</v>
      </c>
      <c r="M452">
        <f t="shared" si="125"/>
        <v>0</v>
      </c>
      <c r="N452">
        <f t="shared" si="126"/>
        <v>0</v>
      </c>
      <c r="O452">
        <f t="shared" si="127"/>
        <v>0</v>
      </c>
      <c r="P452">
        <f t="shared" si="128"/>
        <v>0</v>
      </c>
      <c r="Q452">
        <f t="shared" si="122"/>
        <v>0</v>
      </c>
      <c r="R452">
        <f t="shared" si="129"/>
        <v>0</v>
      </c>
      <c r="S452">
        <f>IF(ABS(R452)&gt;0,R452*(B452-A452),0)</f>
        <v>0</v>
      </c>
      <c r="T452">
        <f>SUM($S$3:S452)</f>
        <v>115.32362494999973</v>
      </c>
      <c r="U452">
        <f>IF(J452="close",T452,0)</f>
        <v>0</v>
      </c>
      <c r="V452">
        <f t="shared" si="130"/>
        <v>115.32362494999973</v>
      </c>
      <c r="W452" s="3">
        <f t="shared" si="133"/>
        <v>0</v>
      </c>
      <c r="X452">
        <f t="shared" si="131"/>
        <v>0</v>
      </c>
    </row>
    <row r="453" spans="1:24">
      <c r="A453">
        <v>116.882537</v>
      </c>
      <c r="B453">
        <v>108.6542876</v>
      </c>
      <c r="C453">
        <f t="shared" si="134"/>
        <v>0.92960240587522502</v>
      </c>
      <c r="D453">
        <f t="shared" si="119"/>
        <v>0.95516621106318056</v>
      </c>
      <c r="E453">
        <f t="shared" si="116"/>
        <v>0.96262495979661022</v>
      </c>
      <c r="F453">
        <f t="shared" si="117"/>
        <v>2.8699083847248921E-2</v>
      </c>
      <c r="G453">
        <f t="shared" si="118"/>
        <v>-0.89075335380108545</v>
      </c>
      <c r="H453" t="str">
        <f t="shared" si="120"/>
        <v/>
      </c>
      <c r="I453" t="str">
        <f t="shared" si="132"/>
        <v/>
      </c>
      <c r="J453" t="str">
        <f t="shared" si="121"/>
        <v/>
      </c>
      <c r="K453">
        <f t="shared" si="123"/>
        <v>0</v>
      </c>
      <c r="L453">
        <f t="shared" si="124"/>
        <v>0</v>
      </c>
      <c r="M453">
        <f t="shared" si="125"/>
        <v>0</v>
      </c>
      <c r="N453">
        <f t="shared" si="126"/>
        <v>0</v>
      </c>
      <c r="O453">
        <f t="shared" si="127"/>
        <v>0</v>
      </c>
      <c r="P453">
        <f t="shared" si="128"/>
        <v>0</v>
      </c>
      <c r="Q453">
        <f t="shared" si="122"/>
        <v>0</v>
      </c>
      <c r="R453">
        <f t="shared" si="129"/>
        <v>0</v>
      </c>
      <c r="S453">
        <f>IF(ABS(R453)&gt;0,R453*(B453-A453),0)</f>
        <v>0</v>
      </c>
      <c r="T453">
        <f>SUM($S$3:S453)</f>
        <v>115.32362494999973</v>
      </c>
      <c r="U453">
        <f>IF(J453="close",T453,0)</f>
        <v>0</v>
      </c>
      <c r="V453">
        <f t="shared" si="130"/>
        <v>115.32362494999973</v>
      </c>
      <c r="W453" s="3">
        <f t="shared" si="133"/>
        <v>0</v>
      </c>
      <c r="X453">
        <f t="shared" si="131"/>
        <v>0</v>
      </c>
    </row>
    <row r="454" spans="1:24">
      <c r="A454">
        <v>118.4743938</v>
      </c>
      <c r="B454">
        <v>107.712149</v>
      </c>
      <c r="C454">
        <f t="shared" si="134"/>
        <v>0.9091597394609332</v>
      </c>
      <c r="D454">
        <f t="shared" si="119"/>
        <v>0.94808829235514247</v>
      </c>
      <c r="E454">
        <f t="shared" si="116"/>
        <v>0.96289197870391363</v>
      </c>
      <c r="F454">
        <f t="shared" si="117"/>
        <v>2.8340866391831723E-2</v>
      </c>
      <c r="G454">
        <f t="shared" si="118"/>
        <v>-1.3735837273284306</v>
      </c>
      <c r="H454" t="str">
        <f t="shared" si="120"/>
        <v/>
      </c>
      <c r="I454" t="str">
        <f t="shared" si="132"/>
        <v/>
      </c>
      <c r="J454" t="str">
        <f t="shared" si="121"/>
        <v/>
      </c>
      <c r="K454">
        <f t="shared" si="123"/>
        <v>0</v>
      </c>
      <c r="L454">
        <f t="shared" si="124"/>
        <v>0</v>
      </c>
      <c r="M454">
        <f t="shared" si="125"/>
        <v>0</v>
      </c>
      <c r="N454">
        <f t="shared" si="126"/>
        <v>0</v>
      </c>
      <c r="O454">
        <f t="shared" si="127"/>
        <v>0</v>
      </c>
      <c r="P454">
        <f t="shared" si="128"/>
        <v>0</v>
      </c>
      <c r="Q454">
        <f t="shared" si="122"/>
        <v>0</v>
      </c>
      <c r="R454">
        <f t="shared" si="129"/>
        <v>0</v>
      </c>
      <c r="S454">
        <f>IF(ABS(R454)&gt;0,R454*(B454-A454),0)</f>
        <v>0</v>
      </c>
      <c r="T454">
        <f>SUM($S$3:S454)</f>
        <v>115.32362494999973</v>
      </c>
      <c r="U454">
        <f>IF(J454="close",T454,0)</f>
        <v>0</v>
      </c>
      <c r="V454">
        <f t="shared" si="130"/>
        <v>115.32362494999973</v>
      </c>
      <c r="W454" s="3">
        <f t="shared" si="133"/>
        <v>0</v>
      </c>
      <c r="X454">
        <f t="shared" si="131"/>
        <v>0</v>
      </c>
    </row>
    <row r="455" spans="1:24">
      <c r="A455">
        <v>118.5278014</v>
      </c>
      <c r="B455">
        <v>108.51072689999999</v>
      </c>
      <c r="C455">
        <f t="shared" si="134"/>
        <v>0.91548755328553655</v>
      </c>
      <c r="D455">
        <f t="shared" si="119"/>
        <v>0.9430727940367416</v>
      </c>
      <c r="E455">
        <f t="shared" si="116"/>
        <v>0.96159903181542283</v>
      </c>
      <c r="F455">
        <f t="shared" si="117"/>
        <v>2.9950317758108171E-2</v>
      </c>
      <c r="G455">
        <f t="shared" si="118"/>
        <v>-0.92103332505502911</v>
      </c>
      <c r="H455" t="str">
        <f t="shared" si="120"/>
        <v/>
      </c>
      <c r="I455" t="str">
        <f t="shared" si="132"/>
        <v/>
      </c>
      <c r="J455" t="str">
        <f t="shared" si="121"/>
        <v/>
      </c>
      <c r="K455">
        <f t="shared" si="123"/>
        <v>0</v>
      </c>
      <c r="L455">
        <f t="shared" si="124"/>
        <v>0</v>
      </c>
      <c r="M455">
        <f t="shared" si="125"/>
        <v>0</v>
      </c>
      <c r="N455">
        <f t="shared" si="126"/>
        <v>0</v>
      </c>
      <c r="O455">
        <f t="shared" si="127"/>
        <v>0</v>
      </c>
      <c r="P455">
        <f t="shared" si="128"/>
        <v>0</v>
      </c>
      <c r="Q455">
        <f t="shared" si="122"/>
        <v>0</v>
      </c>
      <c r="R455">
        <f t="shared" si="129"/>
        <v>0</v>
      </c>
      <c r="S455">
        <f>IF(ABS(R455)&gt;0,R455*(B455-A455),0)</f>
        <v>0</v>
      </c>
      <c r="T455">
        <f>SUM($S$3:S455)</f>
        <v>115.32362494999973</v>
      </c>
      <c r="U455">
        <f>IF(J455="close",T455,0)</f>
        <v>0</v>
      </c>
      <c r="V455">
        <f t="shared" si="130"/>
        <v>115.32362494999973</v>
      </c>
      <c r="W455" s="3">
        <f t="shared" si="133"/>
        <v>0</v>
      </c>
      <c r="X455">
        <f t="shared" si="131"/>
        <v>0</v>
      </c>
    </row>
    <row r="456" spans="1:24">
      <c r="A456">
        <v>117.6785763</v>
      </c>
      <c r="B456">
        <v>109.4719176</v>
      </c>
      <c r="C456">
        <f t="shared" si="134"/>
        <v>0.93026208373664698</v>
      </c>
      <c r="D456">
        <f t="shared" si="119"/>
        <v>0.94110191552903477</v>
      </c>
      <c r="E456">
        <f t="shared" si="116"/>
        <v>0.96068764661748107</v>
      </c>
      <c r="F456">
        <f t="shared" si="117"/>
        <v>3.0971033908784949E-2</v>
      </c>
      <c r="G456">
        <f t="shared" si="118"/>
        <v>-0.34999902890917262</v>
      </c>
      <c r="H456" t="str">
        <f t="shared" si="120"/>
        <v/>
      </c>
      <c r="I456" t="str">
        <f t="shared" si="132"/>
        <v/>
      </c>
      <c r="J456" t="str">
        <f t="shared" si="121"/>
        <v/>
      </c>
      <c r="K456">
        <f t="shared" si="123"/>
        <v>0</v>
      </c>
      <c r="L456">
        <f t="shared" si="124"/>
        <v>0</v>
      </c>
      <c r="M456">
        <f t="shared" si="125"/>
        <v>0</v>
      </c>
      <c r="N456">
        <f t="shared" si="126"/>
        <v>0</v>
      </c>
      <c r="O456">
        <f t="shared" si="127"/>
        <v>0</v>
      </c>
      <c r="P456">
        <f t="shared" si="128"/>
        <v>0</v>
      </c>
      <c r="Q456">
        <f t="shared" si="122"/>
        <v>0</v>
      </c>
      <c r="R456">
        <f t="shared" si="129"/>
        <v>0</v>
      </c>
      <c r="S456">
        <f>IF(ABS(R456)&gt;0,R456*(B456-A456),0)</f>
        <v>0</v>
      </c>
      <c r="T456">
        <f>SUM($S$3:S456)</f>
        <v>115.32362494999973</v>
      </c>
      <c r="U456">
        <f>IF(J456="close",T456,0)</f>
        <v>0</v>
      </c>
      <c r="V456">
        <f t="shared" si="130"/>
        <v>115.32362494999973</v>
      </c>
      <c r="W456" s="3">
        <f t="shared" si="133"/>
        <v>0</v>
      </c>
      <c r="X456">
        <f t="shared" si="131"/>
        <v>0</v>
      </c>
    </row>
    <row r="457" spans="1:24">
      <c r="A457">
        <v>119.1343115</v>
      </c>
      <c r="B457">
        <v>108.55085870000001</v>
      </c>
      <c r="C457">
        <f t="shared" si="134"/>
        <v>0.91116368855667584</v>
      </c>
      <c r="D457">
        <f t="shared" si="119"/>
        <v>0.9364960344563642</v>
      </c>
      <c r="E457">
        <f t="shared" si="116"/>
        <v>0.96119515862691585</v>
      </c>
      <c r="F457">
        <f t="shared" si="117"/>
        <v>3.0322142554182231E-2</v>
      </c>
      <c r="G457">
        <f t="shared" si="118"/>
        <v>-0.83544049878475202</v>
      </c>
      <c r="H457" t="str">
        <f t="shared" si="120"/>
        <v/>
      </c>
      <c r="I457" t="str">
        <f t="shared" si="132"/>
        <v/>
      </c>
      <c r="J457" t="str">
        <f t="shared" si="121"/>
        <v/>
      </c>
      <c r="K457">
        <f t="shared" si="123"/>
        <v>0</v>
      </c>
      <c r="L457">
        <f t="shared" si="124"/>
        <v>0</v>
      </c>
      <c r="M457">
        <f t="shared" si="125"/>
        <v>0</v>
      </c>
      <c r="N457">
        <f t="shared" si="126"/>
        <v>0</v>
      </c>
      <c r="O457">
        <f t="shared" si="127"/>
        <v>0</v>
      </c>
      <c r="P457">
        <f t="shared" si="128"/>
        <v>0</v>
      </c>
      <c r="Q457">
        <f t="shared" si="122"/>
        <v>0</v>
      </c>
      <c r="R457">
        <f t="shared" si="129"/>
        <v>0</v>
      </c>
      <c r="S457">
        <f>IF(ABS(R457)&gt;0,R457*(B457-A457),0)</f>
        <v>0</v>
      </c>
      <c r="T457">
        <f>SUM($S$3:S457)</f>
        <v>115.32362494999973</v>
      </c>
      <c r="U457">
        <f>IF(J457="close",T457,0)</f>
        <v>0</v>
      </c>
      <c r="V457">
        <f t="shared" si="130"/>
        <v>115.32362494999973</v>
      </c>
      <c r="W457" s="3">
        <f t="shared" si="133"/>
        <v>0</v>
      </c>
      <c r="X457">
        <f t="shared" si="131"/>
        <v>0</v>
      </c>
    </row>
    <row r="458" spans="1:24">
      <c r="A458">
        <v>117.9920927</v>
      </c>
      <c r="B458">
        <v>109.8261815</v>
      </c>
      <c r="C458">
        <f t="shared" si="134"/>
        <v>0.93079272506199051</v>
      </c>
      <c r="D458">
        <f t="shared" si="119"/>
        <v>0.93561860224184512</v>
      </c>
      <c r="E458">
        <f t="shared" si="116"/>
        <v>0.96112946492326901</v>
      </c>
      <c r="F458">
        <f t="shared" si="117"/>
        <v>3.0432211681132665E-2</v>
      </c>
      <c r="G458">
        <f t="shared" si="118"/>
        <v>-0.15857793151611629</v>
      </c>
      <c r="H458" t="str">
        <f t="shared" si="120"/>
        <v/>
      </c>
      <c r="I458" t="str">
        <f t="shared" si="132"/>
        <v/>
      </c>
      <c r="J458" t="str">
        <f t="shared" si="121"/>
        <v/>
      </c>
      <c r="K458">
        <f t="shared" si="123"/>
        <v>0</v>
      </c>
      <c r="L458">
        <f t="shared" si="124"/>
        <v>0</v>
      </c>
      <c r="M458">
        <f t="shared" si="125"/>
        <v>0</v>
      </c>
      <c r="N458">
        <f t="shared" si="126"/>
        <v>0</v>
      </c>
      <c r="O458">
        <f t="shared" si="127"/>
        <v>0</v>
      </c>
      <c r="P458">
        <f t="shared" si="128"/>
        <v>0</v>
      </c>
      <c r="Q458">
        <f t="shared" si="122"/>
        <v>0</v>
      </c>
      <c r="R458">
        <f t="shared" si="129"/>
        <v>0</v>
      </c>
      <c r="S458">
        <f>IF(ABS(R458)&gt;0,R458*(B458-A458),0)</f>
        <v>0</v>
      </c>
      <c r="T458">
        <f>SUM($S$3:S458)</f>
        <v>115.32362494999973</v>
      </c>
      <c r="U458">
        <f>IF(J458="close",T458,0)</f>
        <v>0</v>
      </c>
      <c r="V458">
        <f t="shared" si="130"/>
        <v>115.32362494999973</v>
      </c>
      <c r="W458" s="3">
        <f t="shared" si="133"/>
        <v>0</v>
      </c>
      <c r="X458">
        <f t="shared" si="131"/>
        <v>0</v>
      </c>
    </row>
    <row r="459" spans="1:24">
      <c r="A459">
        <v>118.0385287</v>
      </c>
      <c r="B459">
        <v>109.94138529999999</v>
      </c>
      <c r="C459">
        <f t="shared" si="134"/>
        <v>0.9314025387373368</v>
      </c>
      <c r="D459">
        <f t="shared" si="119"/>
        <v>0.93496997708730534</v>
      </c>
      <c r="E459">
        <f t="shared" si="116"/>
        <v>0.96075138460351339</v>
      </c>
      <c r="F459">
        <f t="shared" si="117"/>
        <v>3.0750766417821394E-2</v>
      </c>
      <c r="G459">
        <f t="shared" si="118"/>
        <v>-0.11601136379810841</v>
      </c>
      <c r="H459" t="str">
        <f t="shared" si="120"/>
        <v/>
      </c>
      <c r="I459" t="str">
        <f t="shared" si="132"/>
        <v/>
      </c>
      <c r="J459" t="str">
        <f t="shared" si="121"/>
        <v/>
      </c>
      <c r="K459">
        <f t="shared" si="123"/>
        <v>0</v>
      </c>
      <c r="L459">
        <f t="shared" si="124"/>
        <v>0</v>
      </c>
      <c r="M459">
        <f t="shared" si="125"/>
        <v>0</v>
      </c>
      <c r="N459">
        <f t="shared" si="126"/>
        <v>0</v>
      </c>
      <c r="O459">
        <f t="shared" si="127"/>
        <v>0</v>
      </c>
      <c r="P459">
        <f t="shared" si="128"/>
        <v>0</v>
      </c>
      <c r="Q459">
        <f t="shared" si="122"/>
        <v>0</v>
      </c>
      <c r="R459">
        <f t="shared" si="129"/>
        <v>0</v>
      </c>
      <c r="S459">
        <f>IF(ABS(R459)&gt;0,R459*(B459-A459),0)</f>
        <v>0</v>
      </c>
      <c r="T459">
        <f>SUM($S$3:S459)</f>
        <v>115.32362494999973</v>
      </c>
      <c r="U459">
        <f>IF(J459="close",T459,0)</f>
        <v>0</v>
      </c>
      <c r="V459">
        <f t="shared" si="130"/>
        <v>115.32362494999973</v>
      </c>
      <c r="W459" s="3">
        <f t="shared" si="133"/>
        <v>0</v>
      </c>
      <c r="X459">
        <f t="shared" si="131"/>
        <v>0</v>
      </c>
    </row>
    <row r="460" spans="1:24">
      <c r="A460">
        <v>118.2053992</v>
      </c>
      <c r="B460">
        <v>112.8692224</v>
      </c>
      <c r="C460">
        <f t="shared" si="134"/>
        <v>0.95485674227983997</v>
      </c>
      <c r="D460">
        <f t="shared" si="119"/>
        <v>0.93802947942461834</v>
      </c>
      <c r="E460">
        <f t="shared" si="116"/>
        <v>0.9602742262041587</v>
      </c>
      <c r="F460">
        <f t="shared" si="117"/>
        <v>3.1109609439694173E-2</v>
      </c>
      <c r="G460">
        <f t="shared" si="118"/>
        <v>0.54090241434374775</v>
      </c>
      <c r="H460" t="str">
        <f t="shared" si="120"/>
        <v/>
      </c>
      <c r="I460" t="str">
        <f t="shared" si="132"/>
        <v/>
      </c>
      <c r="J460" t="str">
        <f t="shared" si="121"/>
        <v/>
      </c>
      <c r="K460">
        <f t="shared" si="123"/>
        <v>0</v>
      </c>
      <c r="L460">
        <f t="shared" si="124"/>
        <v>0</v>
      </c>
      <c r="M460">
        <f t="shared" si="125"/>
        <v>0</v>
      </c>
      <c r="N460">
        <f t="shared" si="126"/>
        <v>0</v>
      </c>
      <c r="O460">
        <f t="shared" si="127"/>
        <v>0</v>
      </c>
      <c r="P460">
        <f t="shared" si="128"/>
        <v>0</v>
      </c>
      <c r="Q460">
        <f t="shared" si="122"/>
        <v>0</v>
      </c>
      <c r="R460">
        <f t="shared" si="129"/>
        <v>0</v>
      </c>
      <c r="S460">
        <f>IF(ABS(R460)&gt;0,R460*(B460-A460),0)</f>
        <v>0</v>
      </c>
      <c r="T460">
        <f>SUM($S$3:S460)</f>
        <v>115.32362494999973</v>
      </c>
      <c r="U460">
        <f>IF(J460="close",T460,0)</f>
        <v>0</v>
      </c>
      <c r="V460">
        <f t="shared" si="130"/>
        <v>115.32362494999973</v>
      </c>
      <c r="W460" s="3">
        <f t="shared" si="133"/>
        <v>0</v>
      </c>
      <c r="X460">
        <f t="shared" si="131"/>
        <v>0</v>
      </c>
    </row>
    <row r="461" spans="1:24">
      <c r="A461">
        <v>116.942874</v>
      </c>
      <c r="B461">
        <v>112.0555995</v>
      </c>
      <c r="C461">
        <f t="shared" si="134"/>
        <v>0.95820801787375254</v>
      </c>
      <c r="D461">
        <f t="shared" si="119"/>
        <v>0.94113386995525439</v>
      </c>
      <c r="E461">
        <f t="shared" si="116"/>
        <v>0.9605090086304523</v>
      </c>
      <c r="F461">
        <f t="shared" si="117"/>
        <v>3.1040488971847191E-2</v>
      </c>
      <c r="G461">
        <f t="shared" si="118"/>
        <v>0.55006053332419791</v>
      </c>
      <c r="H461" t="str">
        <f t="shared" si="120"/>
        <v/>
      </c>
      <c r="I461" t="str">
        <f t="shared" si="132"/>
        <v/>
      </c>
      <c r="J461" t="str">
        <f t="shared" si="121"/>
        <v/>
      </c>
      <c r="K461">
        <f t="shared" si="123"/>
        <v>0</v>
      </c>
      <c r="L461">
        <f t="shared" si="124"/>
        <v>0</v>
      </c>
      <c r="M461">
        <f t="shared" si="125"/>
        <v>0</v>
      </c>
      <c r="N461">
        <f t="shared" si="126"/>
        <v>0</v>
      </c>
      <c r="O461">
        <f t="shared" si="127"/>
        <v>0</v>
      </c>
      <c r="P461">
        <f t="shared" si="128"/>
        <v>0</v>
      </c>
      <c r="Q461">
        <f t="shared" si="122"/>
        <v>0</v>
      </c>
      <c r="R461">
        <f t="shared" si="129"/>
        <v>0</v>
      </c>
      <c r="S461">
        <f>IF(ABS(R461)&gt;0,R461*(B461-A461),0)</f>
        <v>0</v>
      </c>
      <c r="T461">
        <f>SUM($S$3:S461)</f>
        <v>115.32362494999973</v>
      </c>
      <c r="U461">
        <f>IF(J461="close",T461,0)</f>
        <v>0</v>
      </c>
      <c r="V461">
        <f t="shared" si="130"/>
        <v>115.32362494999973</v>
      </c>
      <c r="W461" s="3">
        <f t="shared" si="133"/>
        <v>0</v>
      </c>
      <c r="X461">
        <f t="shared" si="131"/>
        <v>0</v>
      </c>
    </row>
    <row r="462" spans="1:24">
      <c r="A462">
        <v>118.6155327</v>
      </c>
      <c r="B462">
        <v>112.4492398</v>
      </c>
      <c r="C462">
        <f t="shared" si="134"/>
        <v>0.94801445679466223</v>
      </c>
      <c r="D462">
        <f t="shared" si="119"/>
        <v>0.94219242177670171</v>
      </c>
      <c r="E462">
        <f t="shared" si="116"/>
        <v>0.96048955299473093</v>
      </c>
      <c r="F462">
        <f t="shared" si="117"/>
        <v>3.104180121202936E-2</v>
      </c>
      <c r="G462">
        <f t="shared" si="118"/>
        <v>0.18755467758437813</v>
      </c>
      <c r="H462" t="str">
        <f t="shared" si="120"/>
        <v/>
      </c>
      <c r="I462" t="str">
        <f t="shared" si="132"/>
        <v/>
      </c>
      <c r="J462" t="str">
        <f t="shared" si="121"/>
        <v/>
      </c>
      <c r="K462">
        <f t="shared" si="123"/>
        <v>0</v>
      </c>
      <c r="L462">
        <f t="shared" si="124"/>
        <v>0</v>
      </c>
      <c r="M462">
        <f t="shared" si="125"/>
        <v>0</v>
      </c>
      <c r="N462">
        <f t="shared" si="126"/>
        <v>0</v>
      </c>
      <c r="O462">
        <f t="shared" si="127"/>
        <v>0</v>
      </c>
      <c r="P462">
        <f t="shared" si="128"/>
        <v>0</v>
      </c>
      <c r="Q462">
        <f t="shared" si="122"/>
        <v>0</v>
      </c>
      <c r="R462">
        <f t="shared" si="129"/>
        <v>0</v>
      </c>
      <c r="S462">
        <f>IF(ABS(R462)&gt;0,R462*(B462-A462),0)</f>
        <v>0</v>
      </c>
      <c r="T462">
        <f>SUM($S$3:S462)</f>
        <v>115.32362494999973</v>
      </c>
      <c r="U462">
        <f>IF(J462="close",T462,0)</f>
        <v>0</v>
      </c>
      <c r="V462">
        <f t="shared" si="130"/>
        <v>115.32362494999973</v>
      </c>
      <c r="W462" s="3">
        <f t="shared" si="133"/>
        <v>0</v>
      </c>
      <c r="X462">
        <f t="shared" si="131"/>
        <v>0</v>
      </c>
    </row>
    <row r="463" spans="1:24">
      <c r="A463">
        <v>118.47523</v>
      </c>
      <c r="B463">
        <v>111.7075128</v>
      </c>
      <c r="C463">
        <f t="shared" si="134"/>
        <v>0.9428765219531543</v>
      </c>
      <c r="D463">
        <f t="shared" si="119"/>
        <v>0.94229766795769443</v>
      </c>
      <c r="E463">
        <f t="shared" si="116"/>
        <v>0.96028781499332105</v>
      </c>
      <c r="F463">
        <f t="shared" si="117"/>
        <v>3.1106097238517445E-2</v>
      </c>
      <c r="G463">
        <f t="shared" si="118"/>
        <v>1.8609020315898055E-2</v>
      </c>
      <c r="H463" t="str">
        <f t="shared" si="120"/>
        <v/>
      </c>
      <c r="I463" t="str">
        <f t="shared" si="132"/>
        <v/>
      </c>
      <c r="J463" t="str">
        <f t="shared" si="121"/>
        <v/>
      </c>
      <c r="K463">
        <f t="shared" si="123"/>
        <v>0</v>
      </c>
      <c r="L463">
        <f t="shared" si="124"/>
        <v>0</v>
      </c>
      <c r="M463">
        <f t="shared" si="125"/>
        <v>0</v>
      </c>
      <c r="N463">
        <f t="shared" si="126"/>
        <v>0</v>
      </c>
      <c r="O463">
        <f t="shared" si="127"/>
        <v>0</v>
      </c>
      <c r="P463">
        <f t="shared" si="128"/>
        <v>0</v>
      </c>
      <c r="Q463">
        <f t="shared" si="122"/>
        <v>0</v>
      </c>
      <c r="R463">
        <f t="shared" si="129"/>
        <v>0</v>
      </c>
      <c r="S463">
        <f>IF(ABS(R463)&gt;0,R463*(B463-A463),0)</f>
        <v>0</v>
      </c>
      <c r="T463">
        <f>SUM($S$3:S463)</f>
        <v>115.32362494999973</v>
      </c>
      <c r="U463">
        <f>IF(J463="close",T463,0)</f>
        <v>0</v>
      </c>
      <c r="V463">
        <f t="shared" si="130"/>
        <v>115.32362494999973</v>
      </c>
      <c r="W463" s="3">
        <f t="shared" si="133"/>
        <v>0</v>
      </c>
      <c r="X463">
        <f t="shared" si="131"/>
        <v>0</v>
      </c>
    </row>
    <row r="464" spans="1:24">
      <c r="A464">
        <v>117.9333833</v>
      </c>
      <c r="B464">
        <v>111.8084382</v>
      </c>
      <c r="C464">
        <f t="shared" si="134"/>
        <v>0.94806436541874395</v>
      </c>
      <c r="D464">
        <f t="shared" si="119"/>
        <v>0.94318485218247128</v>
      </c>
      <c r="E464">
        <f t="shared" si="116"/>
        <v>0.95980753723725853</v>
      </c>
      <c r="F464">
        <f t="shared" si="117"/>
        <v>3.1272929783255382E-2</v>
      </c>
      <c r="G464">
        <f t="shared" si="118"/>
        <v>0.156029936116997</v>
      </c>
      <c r="H464" t="str">
        <f t="shared" si="120"/>
        <v/>
      </c>
      <c r="I464" t="str">
        <f t="shared" si="132"/>
        <v/>
      </c>
      <c r="J464" t="str">
        <f t="shared" si="121"/>
        <v/>
      </c>
      <c r="K464">
        <f t="shared" si="123"/>
        <v>0</v>
      </c>
      <c r="L464">
        <f t="shared" si="124"/>
        <v>0</v>
      </c>
      <c r="M464">
        <f t="shared" si="125"/>
        <v>0</v>
      </c>
      <c r="N464">
        <f t="shared" si="126"/>
        <v>0</v>
      </c>
      <c r="O464">
        <f t="shared" si="127"/>
        <v>0</v>
      </c>
      <c r="P464">
        <f t="shared" si="128"/>
        <v>0</v>
      </c>
      <c r="Q464">
        <f t="shared" si="122"/>
        <v>0</v>
      </c>
      <c r="R464">
        <f t="shared" si="129"/>
        <v>0</v>
      </c>
      <c r="S464">
        <f>IF(ABS(R464)&gt;0,R464*(B464-A464),0)</f>
        <v>0</v>
      </c>
      <c r="T464">
        <f>SUM($S$3:S464)</f>
        <v>115.32362494999973</v>
      </c>
      <c r="U464">
        <f>IF(J464="close",T464,0)</f>
        <v>0</v>
      </c>
      <c r="V464">
        <f t="shared" si="130"/>
        <v>115.32362494999973</v>
      </c>
      <c r="W464" s="3">
        <f t="shared" si="133"/>
        <v>0</v>
      </c>
      <c r="X464">
        <f t="shared" si="131"/>
        <v>0</v>
      </c>
    </row>
    <row r="465" spans="1:24">
      <c r="A465">
        <v>117.9433811</v>
      </c>
      <c r="B465">
        <v>111.9502737</v>
      </c>
      <c r="C465">
        <f t="shared" si="134"/>
        <v>0.94918657287839958</v>
      </c>
      <c r="D465">
        <f t="shared" si="119"/>
        <v>0.94410819382799871</v>
      </c>
      <c r="E465">
        <f t="shared" si="116"/>
        <v>0.95863983156368204</v>
      </c>
      <c r="F465">
        <f t="shared" si="117"/>
        <v>3.1071368184216224E-2</v>
      </c>
      <c r="G465">
        <f t="shared" si="118"/>
        <v>0.16344240203045227</v>
      </c>
      <c r="H465" t="str">
        <f t="shared" si="120"/>
        <v/>
      </c>
      <c r="I465" t="str">
        <f t="shared" si="132"/>
        <v/>
      </c>
      <c r="J465" t="str">
        <f t="shared" si="121"/>
        <v/>
      </c>
      <c r="K465">
        <f t="shared" si="123"/>
        <v>0</v>
      </c>
      <c r="L465">
        <f t="shared" si="124"/>
        <v>0</v>
      </c>
      <c r="M465">
        <f t="shared" si="125"/>
        <v>0</v>
      </c>
      <c r="N465">
        <f t="shared" si="126"/>
        <v>0</v>
      </c>
      <c r="O465">
        <f t="shared" si="127"/>
        <v>0</v>
      </c>
      <c r="P465">
        <f t="shared" si="128"/>
        <v>0</v>
      </c>
      <c r="Q465">
        <f t="shared" si="122"/>
        <v>0</v>
      </c>
      <c r="R465">
        <f t="shared" si="129"/>
        <v>0</v>
      </c>
      <c r="S465">
        <f>IF(ABS(R465)&gt;0,R465*(B465-A465),0)</f>
        <v>0</v>
      </c>
      <c r="T465">
        <f>SUM($S$3:S465)</f>
        <v>115.32362494999973</v>
      </c>
      <c r="U465">
        <f>IF(J465="close",T465,0)</f>
        <v>0</v>
      </c>
      <c r="V465">
        <f t="shared" si="130"/>
        <v>115.32362494999973</v>
      </c>
      <c r="W465" s="3">
        <f t="shared" si="133"/>
        <v>0</v>
      </c>
      <c r="X465">
        <f t="shared" si="131"/>
        <v>0</v>
      </c>
    </row>
    <row r="466" spans="1:24">
      <c r="A466">
        <v>119.5778425</v>
      </c>
      <c r="B466">
        <v>114.1064721</v>
      </c>
      <c r="C466">
        <f t="shared" si="134"/>
        <v>0.95424427899340969</v>
      </c>
      <c r="D466">
        <f t="shared" si="119"/>
        <v>0.94566759154575419</v>
      </c>
      <c r="E466">
        <f t="shared" si="116"/>
        <v>0.95713835812192438</v>
      </c>
      <c r="F466">
        <f t="shared" si="117"/>
        <v>3.044781238842138E-2</v>
      </c>
      <c r="G466">
        <f t="shared" si="118"/>
        <v>0.28168484941522492</v>
      </c>
      <c r="H466" t="str">
        <f t="shared" si="120"/>
        <v/>
      </c>
      <c r="I466" t="str">
        <f t="shared" si="132"/>
        <v/>
      </c>
      <c r="J466" t="str">
        <f t="shared" si="121"/>
        <v/>
      </c>
      <c r="K466">
        <f t="shared" si="123"/>
        <v>0</v>
      </c>
      <c r="L466">
        <f t="shared" si="124"/>
        <v>0</v>
      </c>
      <c r="M466">
        <f t="shared" si="125"/>
        <v>0</v>
      </c>
      <c r="N466">
        <f t="shared" si="126"/>
        <v>0</v>
      </c>
      <c r="O466">
        <f t="shared" si="127"/>
        <v>0</v>
      </c>
      <c r="P466">
        <f t="shared" si="128"/>
        <v>0</v>
      </c>
      <c r="Q466">
        <f t="shared" si="122"/>
        <v>0</v>
      </c>
      <c r="R466">
        <f t="shared" si="129"/>
        <v>0</v>
      </c>
      <c r="S466">
        <f>IF(ABS(R466)&gt;0,R466*(B466-A466),0)</f>
        <v>0</v>
      </c>
      <c r="T466">
        <f>SUM($S$3:S466)</f>
        <v>115.32362494999973</v>
      </c>
      <c r="U466">
        <f>IF(J466="close",T466,0)</f>
        <v>0</v>
      </c>
      <c r="V466">
        <f t="shared" si="130"/>
        <v>115.32362494999973</v>
      </c>
      <c r="W466" s="3">
        <f t="shared" si="133"/>
        <v>0</v>
      </c>
      <c r="X466">
        <f t="shared" si="131"/>
        <v>0</v>
      </c>
    </row>
    <row r="467" spans="1:24">
      <c r="A467">
        <v>119.9383091</v>
      </c>
      <c r="B467">
        <v>115.88704300000001</v>
      </c>
      <c r="C467">
        <f t="shared" si="134"/>
        <v>0.96622208424981049</v>
      </c>
      <c r="D467">
        <f t="shared" si="119"/>
        <v>0.94882982119253212</v>
      </c>
      <c r="E467">
        <f t="shared" si="116"/>
        <v>0.95585437914046145</v>
      </c>
      <c r="F467">
        <f t="shared" si="117"/>
        <v>2.9752247443612198E-2</v>
      </c>
      <c r="G467">
        <f t="shared" si="118"/>
        <v>0.58456972335420943</v>
      </c>
      <c r="H467" t="str">
        <f t="shared" si="120"/>
        <v/>
      </c>
      <c r="I467" t="str">
        <f t="shared" si="132"/>
        <v/>
      </c>
      <c r="J467" t="str">
        <f t="shared" si="121"/>
        <v/>
      </c>
      <c r="K467">
        <f t="shared" si="123"/>
        <v>0</v>
      </c>
      <c r="L467">
        <f t="shared" si="124"/>
        <v>0</v>
      </c>
      <c r="M467">
        <f t="shared" si="125"/>
        <v>0</v>
      </c>
      <c r="N467">
        <f t="shared" si="126"/>
        <v>0</v>
      </c>
      <c r="O467">
        <f t="shared" si="127"/>
        <v>0</v>
      </c>
      <c r="P467">
        <f t="shared" si="128"/>
        <v>0</v>
      </c>
      <c r="Q467">
        <f t="shared" si="122"/>
        <v>0</v>
      </c>
      <c r="R467">
        <f t="shared" si="129"/>
        <v>0</v>
      </c>
      <c r="S467">
        <f>IF(ABS(R467)&gt;0,R467*(B467-A467),0)</f>
        <v>0</v>
      </c>
      <c r="T467">
        <f>SUM($S$3:S467)</f>
        <v>115.32362494999973</v>
      </c>
      <c r="U467">
        <f>IF(J467="close",T467,0)</f>
        <v>0</v>
      </c>
      <c r="V467">
        <f t="shared" si="130"/>
        <v>115.32362494999973</v>
      </c>
      <c r="W467" s="3">
        <f t="shared" si="133"/>
        <v>0</v>
      </c>
      <c r="X467">
        <f t="shared" si="131"/>
        <v>0</v>
      </c>
    </row>
    <row r="468" spans="1:24">
      <c r="A468">
        <v>118.836985</v>
      </c>
      <c r="B468">
        <v>114.4037886</v>
      </c>
      <c r="C468">
        <f t="shared" si="134"/>
        <v>0.96269514579152271</v>
      </c>
      <c r="D468">
        <f t="shared" si="119"/>
        <v>0.95096294805391524</v>
      </c>
      <c r="E468">
        <f t="shared" si="116"/>
        <v>0.95449595592796221</v>
      </c>
      <c r="F468">
        <f t="shared" si="117"/>
        <v>2.8292921860497387E-2</v>
      </c>
      <c r="G468">
        <f t="shared" si="118"/>
        <v>0.4146690043345429</v>
      </c>
      <c r="H468" t="str">
        <f t="shared" si="120"/>
        <v/>
      </c>
      <c r="I468" t="str">
        <f t="shared" si="132"/>
        <v/>
      </c>
      <c r="J468" t="str">
        <f t="shared" si="121"/>
        <v/>
      </c>
      <c r="K468">
        <f t="shared" si="123"/>
        <v>0</v>
      </c>
      <c r="L468">
        <f t="shared" si="124"/>
        <v>0</v>
      </c>
      <c r="M468">
        <f t="shared" si="125"/>
        <v>0</v>
      </c>
      <c r="N468">
        <f t="shared" si="126"/>
        <v>0</v>
      </c>
      <c r="O468">
        <f t="shared" si="127"/>
        <v>0</v>
      </c>
      <c r="P468">
        <f t="shared" si="128"/>
        <v>0</v>
      </c>
      <c r="Q468">
        <f t="shared" si="122"/>
        <v>0</v>
      </c>
      <c r="R468">
        <f t="shared" si="129"/>
        <v>0</v>
      </c>
      <c r="S468">
        <f>IF(ABS(R468)&gt;0,R468*(B468-A468),0)</f>
        <v>0</v>
      </c>
      <c r="T468">
        <f>SUM($S$3:S468)</f>
        <v>115.32362494999973</v>
      </c>
      <c r="U468">
        <f>IF(J468="close",T468,0)</f>
        <v>0</v>
      </c>
      <c r="V468">
        <f t="shared" si="130"/>
        <v>115.32362494999973</v>
      </c>
      <c r="W468" s="3">
        <f t="shared" si="133"/>
        <v>0</v>
      </c>
      <c r="X468">
        <f t="shared" si="131"/>
        <v>0</v>
      </c>
    </row>
    <row r="469" spans="1:24">
      <c r="A469">
        <v>118.111096</v>
      </c>
      <c r="B469">
        <v>116.48834429999999</v>
      </c>
      <c r="C469">
        <f t="shared" si="134"/>
        <v>0.98626080228736501</v>
      </c>
      <c r="D469">
        <f t="shared" si="119"/>
        <v>0.95639338716675371</v>
      </c>
      <c r="E469">
        <f t="shared" si="116"/>
        <v>0.95345911977031339</v>
      </c>
      <c r="F469">
        <f t="shared" si="117"/>
        <v>2.7395743580095742E-2</v>
      </c>
      <c r="G469">
        <f t="shared" si="118"/>
        <v>1.090221005802936</v>
      </c>
      <c r="H469" t="str">
        <f t="shared" si="120"/>
        <v/>
      </c>
      <c r="I469" t="str">
        <f t="shared" si="132"/>
        <v/>
      </c>
      <c r="J469" t="str">
        <f t="shared" si="121"/>
        <v/>
      </c>
      <c r="K469">
        <f t="shared" si="123"/>
        <v>0</v>
      </c>
      <c r="L469">
        <f t="shared" si="124"/>
        <v>0</v>
      </c>
      <c r="M469">
        <f t="shared" si="125"/>
        <v>0</v>
      </c>
      <c r="N469">
        <f t="shared" si="126"/>
        <v>0</v>
      </c>
      <c r="O469">
        <f t="shared" si="127"/>
        <v>0</v>
      </c>
      <c r="P469">
        <f t="shared" si="128"/>
        <v>0</v>
      </c>
      <c r="Q469">
        <f t="shared" si="122"/>
        <v>0</v>
      </c>
      <c r="R469">
        <f t="shared" si="129"/>
        <v>0</v>
      </c>
      <c r="S469">
        <f>IF(ABS(R469)&gt;0,R469*(B469-A469),0)</f>
        <v>0</v>
      </c>
      <c r="T469">
        <f>SUM($S$3:S469)</f>
        <v>115.32362494999973</v>
      </c>
      <c r="U469">
        <f>IF(J469="close",T469,0)</f>
        <v>0</v>
      </c>
      <c r="V469">
        <f t="shared" si="130"/>
        <v>115.32362494999973</v>
      </c>
      <c r="W469" s="3">
        <f t="shared" si="133"/>
        <v>0</v>
      </c>
      <c r="X469">
        <f t="shared" si="131"/>
        <v>0</v>
      </c>
    </row>
    <row r="470" spans="1:24">
      <c r="A470">
        <v>117.9437818</v>
      </c>
      <c r="B470">
        <v>117.4372484</v>
      </c>
      <c r="C470">
        <f t="shared" si="134"/>
        <v>0.99570529796255869</v>
      </c>
      <c r="D470">
        <f t="shared" si="119"/>
        <v>0.96244137344303138</v>
      </c>
      <c r="E470">
        <f t="shared" si="116"/>
        <v>0.95311404410601785</v>
      </c>
      <c r="F470">
        <f t="shared" si="117"/>
        <v>2.6897380086443802E-2</v>
      </c>
      <c r="G470">
        <f t="shared" si="118"/>
        <v>1.2366975672954938</v>
      </c>
      <c r="H470" t="str">
        <f t="shared" si="120"/>
        <v/>
      </c>
      <c r="I470" t="str">
        <f t="shared" si="132"/>
        <v/>
      </c>
      <c r="J470" t="str">
        <f t="shared" si="121"/>
        <v/>
      </c>
      <c r="K470">
        <f t="shared" si="123"/>
        <v>0</v>
      </c>
      <c r="L470">
        <f t="shared" si="124"/>
        <v>0</v>
      </c>
      <c r="M470">
        <f t="shared" si="125"/>
        <v>0</v>
      </c>
      <c r="N470">
        <f t="shared" si="126"/>
        <v>0</v>
      </c>
      <c r="O470">
        <f t="shared" si="127"/>
        <v>0</v>
      </c>
      <c r="P470">
        <f t="shared" si="128"/>
        <v>0</v>
      </c>
      <c r="Q470">
        <f t="shared" si="122"/>
        <v>0</v>
      </c>
      <c r="R470">
        <f t="shared" si="129"/>
        <v>0</v>
      </c>
      <c r="S470">
        <f>IF(ABS(R470)&gt;0,R470*(B470-A470),0)</f>
        <v>0</v>
      </c>
      <c r="T470">
        <f>SUM($S$3:S470)</f>
        <v>115.32362494999973</v>
      </c>
      <c r="U470">
        <f>IF(J470="close",T470,0)</f>
        <v>0</v>
      </c>
      <c r="V470">
        <f t="shared" si="130"/>
        <v>115.32362494999973</v>
      </c>
      <c r="W470" s="3">
        <f t="shared" si="133"/>
        <v>0</v>
      </c>
      <c r="X470">
        <f t="shared" si="131"/>
        <v>0</v>
      </c>
    </row>
    <row r="471" spans="1:24">
      <c r="A471">
        <v>116.46106210000001</v>
      </c>
      <c r="B471">
        <v>115.0034356</v>
      </c>
      <c r="C471">
        <f t="shared" si="134"/>
        <v>0.98748400131583547</v>
      </c>
      <c r="D471">
        <f t="shared" si="119"/>
        <v>0.96629408542346273</v>
      </c>
      <c r="E471">
        <f t="shared" si="116"/>
        <v>0.95298316159600938</v>
      </c>
      <c r="F471">
        <f t="shared" si="117"/>
        <v>2.6671933882075168E-2</v>
      </c>
      <c r="G471">
        <f t="shared" si="118"/>
        <v>0.79446492279337066</v>
      </c>
      <c r="H471" t="str">
        <f t="shared" si="120"/>
        <v/>
      </c>
      <c r="I471" t="str">
        <f t="shared" si="132"/>
        <v/>
      </c>
      <c r="J471" t="str">
        <f t="shared" si="121"/>
        <v/>
      </c>
      <c r="K471">
        <f t="shared" si="123"/>
        <v>0</v>
      </c>
      <c r="L471">
        <f t="shared" si="124"/>
        <v>0</v>
      </c>
      <c r="M471">
        <f t="shared" si="125"/>
        <v>0</v>
      </c>
      <c r="N471">
        <f t="shared" si="126"/>
        <v>0</v>
      </c>
      <c r="O471">
        <f t="shared" si="127"/>
        <v>0</v>
      </c>
      <c r="P471">
        <f t="shared" si="128"/>
        <v>0</v>
      </c>
      <c r="Q471">
        <f t="shared" si="122"/>
        <v>0</v>
      </c>
      <c r="R471">
        <f t="shared" si="129"/>
        <v>0</v>
      </c>
      <c r="S471">
        <f>IF(ABS(R471)&gt;0,R471*(B471-A471),0)</f>
        <v>0</v>
      </c>
      <c r="T471">
        <f>SUM($S$3:S471)</f>
        <v>115.32362494999973</v>
      </c>
      <c r="U471">
        <f>IF(J471="close",T471,0)</f>
        <v>0</v>
      </c>
      <c r="V471">
        <f t="shared" si="130"/>
        <v>115.32362494999973</v>
      </c>
      <c r="W471" s="3">
        <f t="shared" si="133"/>
        <v>0</v>
      </c>
      <c r="X471">
        <f t="shared" si="131"/>
        <v>0</v>
      </c>
    </row>
    <row r="472" spans="1:24">
      <c r="A472">
        <v>116.20459320000001</v>
      </c>
      <c r="B472">
        <v>116.3541522</v>
      </c>
      <c r="C472">
        <f t="shared" si="134"/>
        <v>1.0012870317418743</v>
      </c>
      <c r="D472">
        <f t="shared" si="119"/>
        <v>0.97167761562629529</v>
      </c>
      <c r="E472">
        <f t="shared" si="116"/>
        <v>0.9534244016319765</v>
      </c>
      <c r="F472">
        <f t="shared" si="117"/>
        <v>2.7149784467500476E-2</v>
      </c>
      <c r="G472">
        <f t="shared" si="118"/>
        <v>1.0905948867116351</v>
      </c>
      <c r="H472" t="str">
        <f t="shared" si="120"/>
        <v/>
      </c>
      <c r="I472" t="str">
        <f t="shared" si="132"/>
        <v/>
      </c>
      <c r="J472" t="str">
        <f t="shared" si="121"/>
        <v/>
      </c>
      <c r="K472">
        <f t="shared" si="123"/>
        <v>0</v>
      </c>
      <c r="L472">
        <f t="shared" si="124"/>
        <v>0</v>
      </c>
      <c r="M472">
        <f t="shared" si="125"/>
        <v>0</v>
      </c>
      <c r="N472">
        <f t="shared" si="126"/>
        <v>0</v>
      </c>
      <c r="O472">
        <f t="shared" si="127"/>
        <v>0</v>
      </c>
      <c r="P472">
        <f t="shared" si="128"/>
        <v>0</v>
      </c>
      <c r="Q472">
        <f t="shared" si="122"/>
        <v>0</v>
      </c>
      <c r="R472">
        <f t="shared" si="129"/>
        <v>0</v>
      </c>
      <c r="S472">
        <f>IF(ABS(R472)&gt;0,R472*(B472-A472),0)</f>
        <v>0</v>
      </c>
      <c r="T472">
        <f>SUM($S$3:S472)</f>
        <v>115.32362494999973</v>
      </c>
      <c r="U472">
        <f>IF(J472="close",T472,0)</f>
        <v>0</v>
      </c>
      <c r="V472">
        <f t="shared" si="130"/>
        <v>115.32362494999973</v>
      </c>
      <c r="W472" s="3">
        <f t="shared" si="133"/>
        <v>0</v>
      </c>
      <c r="X472">
        <f t="shared" si="131"/>
        <v>0</v>
      </c>
    </row>
    <row r="473" spans="1:24">
      <c r="A473">
        <v>115.4280242</v>
      </c>
      <c r="B473">
        <v>117.6810863</v>
      </c>
      <c r="C473">
        <f t="shared" si="134"/>
        <v>1.019519194888896</v>
      </c>
      <c r="D473">
        <f t="shared" si="119"/>
        <v>0.97903785858977233</v>
      </c>
      <c r="E473">
        <f t="shared" si="116"/>
        <v>0.95403789659346483</v>
      </c>
      <c r="F473">
        <f t="shared" si="117"/>
        <v>2.8048060048663174E-2</v>
      </c>
      <c r="G473">
        <f t="shared" si="118"/>
        <v>1.443284713056405</v>
      </c>
      <c r="H473" t="str">
        <f t="shared" si="120"/>
        <v/>
      </c>
      <c r="I473" t="str">
        <f t="shared" si="132"/>
        <v/>
      </c>
      <c r="J473" t="str">
        <f t="shared" si="121"/>
        <v/>
      </c>
      <c r="K473">
        <f t="shared" si="123"/>
        <v>0</v>
      </c>
      <c r="L473">
        <f t="shared" si="124"/>
        <v>0</v>
      </c>
      <c r="M473">
        <f t="shared" si="125"/>
        <v>0</v>
      </c>
      <c r="N473">
        <f t="shared" si="126"/>
        <v>0</v>
      </c>
      <c r="O473">
        <f t="shared" si="127"/>
        <v>0</v>
      </c>
      <c r="P473">
        <f t="shared" si="128"/>
        <v>0</v>
      </c>
      <c r="Q473">
        <f t="shared" si="122"/>
        <v>0</v>
      </c>
      <c r="R473">
        <f t="shared" si="129"/>
        <v>0</v>
      </c>
      <c r="S473">
        <f>IF(ABS(R473)&gt;0,R473*(B473-A473),0)</f>
        <v>0</v>
      </c>
      <c r="T473">
        <f>SUM($S$3:S473)</f>
        <v>115.32362494999973</v>
      </c>
      <c r="U473">
        <f>IF(J473="close",T473,0)</f>
        <v>0</v>
      </c>
      <c r="V473">
        <f t="shared" si="130"/>
        <v>115.32362494999973</v>
      </c>
      <c r="W473" s="3">
        <f t="shared" si="133"/>
        <v>0</v>
      </c>
      <c r="X473">
        <f t="shared" si="131"/>
        <v>0</v>
      </c>
    </row>
    <row r="474" spans="1:24">
      <c r="A474">
        <v>116.9273226</v>
      </c>
      <c r="B474">
        <v>116.8819367</v>
      </c>
      <c r="C474">
        <f t="shared" si="134"/>
        <v>0.99961184521298529</v>
      </c>
      <c r="D474">
        <f t="shared" si="119"/>
        <v>0.98220308730103589</v>
      </c>
      <c r="E474">
        <f t="shared" si="116"/>
        <v>0.95467266592457789</v>
      </c>
      <c r="F474">
        <f t="shared" si="117"/>
        <v>2.9339151824814384E-2</v>
      </c>
      <c r="G474">
        <f t="shared" si="118"/>
        <v>0.59336268532567027</v>
      </c>
      <c r="H474" t="str">
        <f t="shared" si="120"/>
        <v/>
      </c>
      <c r="I474" t="str">
        <f t="shared" si="132"/>
        <v/>
      </c>
      <c r="J474" t="str">
        <f t="shared" si="121"/>
        <v/>
      </c>
      <c r="K474">
        <f t="shared" si="123"/>
        <v>0</v>
      </c>
      <c r="L474">
        <f t="shared" si="124"/>
        <v>0</v>
      </c>
      <c r="M474">
        <f t="shared" si="125"/>
        <v>0</v>
      </c>
      <c r="N474">
        <f t="shared" si="126"/>
        <v>0</v>
      </c>
      <c r="O474">
        <f t="shared" si="127"/>
        <v>0</v>
      </c>
      <c r="P474">
        <f t="shared" si="128"/>
        <v>0</v>
      </c>
      <c r="Q474">
        <f t="shared" si="122"/>
        <v>0</v>
      </c>
      <c r="R474">
        <f t="shared" si="129"/>
        <v>0</v>
      </c>
      <c r="S474">
        <f>IF(ABS(R474)&gt;0,R474*(B474-A474),0)</f>
        <v>0</v>
      </c>
      <c r="T474">
        <f>SUM($S$3:S474)</f>
        <v>115.32362494999973</v>
      </c>
      <c r="U474">
        <f>IF(J474="close",T474,0)</f>
        <v>0</v>
      </c>
      <c r="V474">
        <f t="shared" si="130"/>
        <v>115.32362494999973</v>
      </c>
      <c r="W474" s="3">
        <f t="shared" si="133"/>
        <v>0</v>
      </c>
      <c r="X474">
        <f t="shared" si="131"/>
        <v>0</v>
      </c>
    </row>
    <row r="475" spans="1:24">
      <c r="A475">
        <v>118.7159989</v>
      </c>
      <c r="B475">
        <v>117.5889624</v>
      </c>
      <c r="C475">
        <f t="shared" si="134"/>
        <v>0.99050644807403454</v>
      </c>
      <c r="D475">
        <f t="shared" si="119"/>
        <v>0.98348052741995873</v>
      </c>
      <c r="E475">
        <f t="shared" si="116"/>
        <v>0.95438909296200092</v>
      </c>
      <c r="F475">
        <f t="shared" si="117"/>
        <v>2.8843308174053985E-2</v>
      </c>
      <c r="G475">
        <f t="shared" si="118"/>
        <v>0.24358927941545844</v>
      </c>
      <c r="H475" t="str">
        <f t="shared" si="120"/>
        <v/>
      </c>
      <c r="I475" t="str">
        <f t="shared" si="132"/>
        <v/>
      </c>
      <c r="J475" t="str">
        <f t="shared" si="121"/>
        <v/>
      </c>
      <c r="K475">
        <f t="shared" si="123"/>
        <v>0</v>
      </c>
      <c r="L475">
        <f t="shared" si="124"/>
        <v>0</v>
      </c>
      <c r="M475">
        <f t="shared" si="125"/>
        <v>0</v>
      </c>
      <c r="N475">
        <f t="shared" si="126"/>
        <v>0</v>
      </c>
      <c r="O475">
        <f t="shared" si="127"/>
        <v>0</v>
      </c>
      <c r="P475">
        <f t="shared" si="128"/>
        <v>0</v>
      </c>
      <c r="Q475">
        <f t="shared" si="122"/>
        <v>0</v>
      </c>
      <c r="R475">
        <f t="shared" si="129"/>
        <v>0</v>
      </c>
      <c r="S475">
        <f>IF(ABS(R475)&gt;0,R475*(B475-A475),0)</f>
        <v>0</v>
      </c>
      <c r="T475">
        <f>SUM($S$3:S475)</f>
        <v>115.32362494999973</v>
      </c>
      <c r="U475">
        <f>IF(J475="close",T475,0)</f>
        <v>0</v>
      </c>
      <c r="V475">
        <f t="shared" si="130"/>
        <v>115.32362494999973</v>
      </c>
      <c r="W475" s="3">
        <f t="shared" si="133"/>
        <v>0</v>
      </c>
      <c r="X475">
        <f t="shared" si="131"/>
        <v>0</v>
      </c>
    </row>
    <row r="476" spans="1:24">
      <c r="A476">
        <v>116.368362</v>
      </c>
      <c r="B476">
        <v>116.6079652</v>
      </c>
      <c r="C476">
        <f t="shared" si="134"/>
        <v>1.0020590063818204</v>
      </c>
      <c r="D476">
        <f t="shared" si="119"/>
        <v>0.98633875495255285</v>
      </c>
      <c r="E476">
        <f t="shared" si="116"/>
        <v>0.95482269144639009</v>
      </c>
      <c r="F476">
        <f t="shared" si="117"/>
        <v>2.9304661119332033E-2</v>
      </c>
      <c r="G476">
        <f t="shared" si="118"/>
        <v>0.53644201395992497</v>
      </c>
      <c r="H476" t="str">
        <f t="shared" si="120"/>
        <v/>
      </c>
      <c r="I476" t="str">
        <f t="shared" si="132"/>
        <v/>
      </c>
      <c r="J476" t="str">
        <f t="shared" si="121"/>
        <v/>
      </c>
      <c r="K476">
        <f t="shared" si="123"/>
        <v>0</v>
      </c>
      <c r="L476">
        <f t="shared" si="124"/>
        <v>0</v>
      </c>
      <c r="M476">
        <f t="shared" si="125"/>
        <v>0</v>
      </c>
      <c r="N476">
        <f t="shared" si="126"/>
        <v>0</v>
      </c>
      <c r="O476">
        <f t="shared" si="127"/>
        <v>0</v>
      </c>
      <c r="P476">
        <f t="shared" si="128"/>
        <v>0</v>
      </c>
      <c r="Q476">
        <f t="shared" si="122"/>
        <v>0</v>
      </c>
      <c r="R476">
        <f t="shared" si="129"/>
        <v>0</v>
      </c>
      <c r="S476">
        <f>IF(ABS(R476)&gt;0,R476*(B476-A476),0)</f>
        <v>0</v>
      </c>
      <c r="T476">
        <f>SUM($S$3:S476)</f>
        <v>115.32362494999973</v>
      </c>
      <c r="U476">
        <f>IF(J476="close",T476,0)</f>
        <v>0</v>
      </c>
      <c r="V476">
        <f t="shared" si="130"/>
        <v>115.32362494999973</v>
      </c>
      <c r="W476" s="3">
        <f t="shared" si="133"/>
        <v>0</v>
      </c>
      <c r="X476">
        <f t="shared" si="131"/>
        <v>0</v>
      </c>
    </row>
    <row r="477" spans="1:24">
      <c r="A477">
        <v>115.7587303</v>
      </c>
      <c r="B477">
        <v>118.1549119</v>
      </c>
      <c r="C477">
        <f t="shared" si="134"/>
        <v>1.020699791659688</v>
      </c>
      <c r="D477">
        <f t="shared" si="119"/>
        <v>0.99162506829211217</v>
      </c>
      <c r="E477">
        <f t="shared" si="116"/>
        <v>0.95633945807809739</v>
      </c>
      <c r="F477">
        <f t="shared" si="117"/>
        <v>3.0629648997467646E-2</v>
      </c>
      <c r="G477">
        <f t="shared" si="118"/>
        <v>0.94923462459461028</v>
      </c>
      <c r="H477" t="str">
        <f t="shared" si="120"/>
        <v/>
      </c>
      <c r="I477" t="str">
        <f t="shared" si="132"/>
        <v/>
      </c>
      <c r="J477" t="str">
        <f t="shared" si="121"/>
        <v/>
      </c>
      <c r="K477">
        <f t="shared" si="123"/>
        <v>0</v>
      </c>
      <c r="L477">
        <f t="shared" si="124"/>
        <v>0</v>
      </c>
      <c r="M477">
        <f t="shared" si="125"/>
        <v>0</v>
      </c>
      <c r="N477">
        <f t="shared" si="126"/>
        <v>0</v>
      </c>
      <c r="O477">
        <f t="shared" si="127"/>
        <v>0</v>
      </c>
      <c r="P477">
        <f t="shared" si="128"/>
        <v>0</v>
      </c>
      <c r="Q477">
        <f t="shared" si="122"/>
        <v>0</v>
      </c>
      <c r="R477">
        <f t="shared" si="129"/>
        <v>0</v>
      </c>
      <c r="S477">
        <f>IF(ABS(R477)&gt;0,R477*(B477-A477),0)</f>
        <v>0</v>
      </c>
      <c r="T477">
        <f>SUM($S$3:S477)</f>
        <v>115.32362494999973</v>
      </c>
      <c r="U477">
        <f>IF(J477="close",T477,0)</f>
        <v>0</v>
      </c>
      <c r="V477">
        <f t="shared" si="130"/>
        <v>115.32362494999973</v>
      </c>
      <c r="W477" s="3">
        <f t="shared" si="133"/>
        <v>0</v>
      </c>
      <c r="X477">
        <f t="shared" si="131"/>
        <v>0</v>
      </c>
    </row>
    <row r="478" spans="1:24">
      <c r="A478">
        <v>114.9969071</v>
      </c>
      <c r="B478">
        <v>118.988885</v>
      </c>
      <c r="C478">
        <f t="shared" si="134"/>
        <v>1.0347137849240469</v>
      </c>
      <c r="D478">
        <f t="shared" si="119"/>
        <v>0.99825410162010209</v>
      </c>
      <c r="E478">
        <f t="shared" si="116"/>
        <v>0.95884871834119756</v>
      </c>
      <c r="F478">
        <f t="shared" si="117"/>
        <v>3.2920719459752987E-2</v>
      </c>
      <c r="G478">
        <f t="shared" si="118"/>
        <v>1.1074995899928108</v>
      </c>
      <c r="H478" t="str">
        <f t="shared" si="120"/>
        <v/>
      </c>
      <c r="I478" t="str">
        <f t="shared" si="132"/>
        <v/>
      </c>
      <c r="J478" t="str">
        <f t="shared" si="121"/>
        <v/>
      </c>
      <c r="K478">
        <f t="shared" si="123"/>
        <v>0</v>
      </c>
      <c r="L478">
        <f t="shared" si="124"/>
        <v>0</v>
      </c>
      <c r="M478">
        <f t="shared" si="125"/>
        <v>0</v>
      </c>
      <c r="N478">
        <f t="shared" si="126"/>
        <v>0</v>
      </c>
      <c r="O478">
        <f t="shared" si="127"/>
        <v>0</v>
      </c>
      <c r="P478">
        <f t="shared" si="128"/>
        <v>0</v>
      </c>
      <c r="Q478">
        <f t="shared" si="122"/>
        <v>0</v>
      </c>
      <c r="R478">
        <f t="shared" si="129"/>
        <v>0</v>
      </c>
      <c r="S478">
        <f>IF(ABS(R478)&gt;0,R478*(B478-A478),0)</f>
        <v>0</v>
      </c>
      <c r="T478">
        <f>SUM($S$3:S478)</f>
        <v>115.32362494999973</v>
      </c>
      <c r="U478">
        <f>IF(J478="close",T478,0)</f>
        <v>0</v>
      </c>
      <c r="V478">
        <f t="shared" si="130"/>
        <v>115.32362494999973</v>
      </c>
      <c r="W478" s="3">
        <f t="shared" si="133"/>
        <v>0</v>
      </c>
      <c r="X478">
        <f t="shared" si="131"/>
        <v>0</v>
      </c>
    </row>
    <row r="479" spans="1:24">
      <c r="A479">
        <v>114.3316586</v>
      </c>
      <c r="B479">
        <v>117.76222749999999</v>
      </c>
      <c r="C479">
        <f t="shared" si="134"/>
        <v>1.0300054153154741</v>
      </c>
      <c r="D479">
        <f t="shared" si="119"/>
        <v>1.0031389191116977</v>
      </c>
      <c r="E479">
        <f t="shared" si="116"/>
        <v>0.96275056993755892</v>
      </c>
      <c r="F479">
        <f t="shared" si="117"/>
        <v>3.521176080529663E-2</v>
      </c>
      <c r="G479">
        <f t="shared" si="118"/>
        <v>0.76299780497585989</v>
      </c>
      <c r="H479" t="str">
        <f t="shared" si="120"/>
        <v/>
      </c>
      <c r="I479" t="str">
        <f t="shared" si="132"/>
        <v/>
      </c>
      <c r="J479" t="str">
        <f t="shared" si="121"/>
        <v/>
      </c>
      <c r="K479">
        <f t="shared" si="123"/>
        <v>0</v>
      </c>
      <c r="L479">
        <f t="shared" si="124"/>
        <v>0</v>
      </c>
      <c r="M479">
        <f t="shared" si="125"/>
        <v>0</v>
      </c>
      <c r="N479">
        <f t="shared" si="126"/>
        <v>0</v>
      </c>
      <c r="O479">
        <f t="shared" si="127"/>
        <v>0</v>
      </c>
      <c r="P479">
        <f t="shared" si="128"/>
        <v>0</v>
      </c>
      <c r="Q479">
        <f t="shared" si="122"/>
        <v>0</v>
      </c>
      <c r="R479">
        <f t="shared" si="129"/>
        <v>0</v>
      </c>
      <c r="S479">
        <f>IF(ABS(R479)&gt;0,R479*(B479-A479),0)</f>
        <v>0</v>
      </c>
      <c r="T479">
        <f>SUM($S$3:S479)</f>
        <v>115.32362494999973</v>
      </c>
      <c r="U479">
        <f>IF(J479="close",T479,0)</f>
        <v>0</v>
      </c>
      <c r="V479">
        <f t="shared" si="130"/>
        <v>115.32362494999973</v>
      </c>
      <c r="W479" s="3">
        <f t="shared" si="133"/>
        <v>0</v>
      </c>
      <c r="X479">
        <f t="shared" si="131"/>
        <v>0</v>
      </c>
    </row>
    <row r="480" spans="1:24">
      <c r="A480">
        <v>112.42431790000001</v>
      </c>
      <c r="B480">
        <v>120.18528480000001</v>
      </c>
      <c r="C480">
        <f t="shared" si="134"/>
        <v>1.069032812873308</v>
      </c>
      <c r="D480">
        <f t="shared" si="119"/>
        <v>1.0132764412288686</v>
      </c>
      <c r="E480">
        <f t="shared" ref="E480:E543" si="135">AVERAGE(C452:C479)</f>
        <v>0.96589855171244132</v>
      </c>
      <c r="F480">
        <f t="shared" ref="F480:F543" si="136">STDEV(C452:C479)</f>
        <v>3.7161231959128127E-2</v>
      </c>
      <c r="G480">
        <f t="shared" ref="G480:G543" si="137">(C480-D480)/F480</f>
        <v>1.5003908295011088</v>
      </c>
      <c r="H480" t="str">
        <f t="shared" si="120"/>
        <v/>
      </c>
      <c r="I480" t="str">
        <f t="shared" si="132"/>
        <v/>
      </c>
      <c r="J480" t="str">
        <f t="shared" si="121"/>
        <v/>
      </c>
      <c r="K480">
        <f t="shared" si="123"/>
        <v>0</v>
      </c>
      <c r="L480">
        <f t="shared" si="124"/>
        <v>0</v>
      </c>
      <c r="M480">
        <f t="shared" si="125"/>
        <v>0</v>
      </c>
      <c r="N480">
        <f t="shared" si="126"/>
        <v>0</v>
      </c>
      <c r="O480">
        <f t="shared" si="127"/>
        <v>0</v>
      </c>
      <c r="P480">
        <f t="shared" si="128"/>
        <v>0</v>
      </c>
      <c r="Q480">
        <f t="shared" si="122"/>
        <v>0</v>
      </c>
      <c r="R480">
        <f t="shared" si="129"/>
        <v>0</v>
      </c>
      <c r="S480">
        <f>IF(ABS(R480)&gt;0,R480*(B480-A480),0)</f>
        <v>0</v>
      </c>
      <c r="T480">
        <f>SUM($S$3:S480)</f>
        <v>115.32362494999973</v>
      </c>
      <c r="U480">
        <f>IF(J480="close",T480,0)</f>
        <v>0</v>
      </c>
      <c r="V480">
        <f t="shared" si="130"/>
        <v>115.32362494999973</v>
      </c>
      <c r="W480" s="3">
        <f t="shared" si="133"/>
        <v>0</v>
      </c>
      <c r="X480">
        <f t="shared" si="131"/>
        <v>0</v>
      </c>
    </row>
    <row r="481" spans="1:24">
      <c r="A481">
        <v>113.7309296</v>
      </c>
      <c r="B481">
        <v>120.36267700000001</v>
      </c>
      <c r="C481">
        <f t="shared" si="134"/>
        <v>1.0583108519672209</v>
      </c>
      <c r="D481">
        <f t="shared" ref="D481:D544" si="138">((C481-D480)*2/13)+D480</f>
        <v>1.020204812111692</v>
      </c>
      <c r="E481">
        <f t="shared" si="135"/>
        <v>0.97068301262805445</v>
      </c>
      <c r="F481">
        <f t="shared" si="136"/>
        <v>4.1424201492441637E-2</v>
      </c>
      <c r="G481">
        <f t="shared" si="137"/>
        <v>0.91989799398986061</v>
      </c>
      <c r="H481" t="str">
        <f t="shared" ref="H481:H544" si="139">IF(G481&gt;2,"sellY",IF(G481&lt;-2,"buyY",""))</f>
        <v/>
      </c>
      <c r="I481" t="str">
        <f t="shared" si="132"/>
        <v/>
      </c>
      <c r="J481" t="str">
        <f t="shared" ref="J481:J544" si="140">IF(AND(OR(H480="sellY",J480="sellhold"),G481&gt;0.6),"sellhold",IF(AND(OR(H480="sellY",J480="sellhold"),G481&lt;0.6),"close",IF(AND(OR(H480="buyY",J480="buyhold"),G481&lt;-0.6),"buyhold",IF(AND(OR(H480="buyY",J480="buyhold"),G481&gt;-0.6),"close",""))))</f>
        <v/>
      </c>
      <c r="K481">
        <f t="shared" si="123"/>
        <v>0</v>
      </c>
      <c r="L481">
        <f t="shared" si="124"/>
        <v>0</v>
      </c>
      <c r="M481">
        <f t="shared" si="125"/>
        <v>0</v>
      </c>
      <c r="N481">
        <f t="shared" si="126"/>
        <v>0</v>
      </c>
      <c r="O481">
        <f t="shared" si="127"/>
        <v>0</v>
      </c>
      <c r="P481">
        <f t="shared" si="128"/>
        <v>0</v>
      </c>
      <c r="Q481">
        <f t="shared" ref="Q481:Q544" si="141">ABS(K481)+ABS(N481)</f>
        <v>0</v>
      </c>
      <c r="R481">
        <f t="shared" si="129"/>
        <v>0</v>
      </c>
      <c r="S481">
        <f>IF(ABS(R481)&gt;0,R481*(B481-A481),0)</f>
        <v>0</v>
      </c>
      <c r="T481">
        <f>SUM($S$3:S481)</f>
        <v>115.32362494999973</v>
      </c>
      <c r="U481">
        <f>IF(J481="close",T481,0)</f>
        <v>0</v>
      </c>
      <c r="V481">
        <f t="shared" si="130"/>
        <v>115.32362494999973</v>
      </c>
      <c r="W481" s="3">
        <f t="shared" si="133"/>
        <v>0</v>
      </c>
      <c r="X481">
        <f t="shared" si="131"/>
        <v>0</v>
      </c>
    </row>
    <row r="482" spans="1:24">
      <c r="A482">
        <v>111.1471571</v>
      </c>
      <c r="B482">
        <v>119.932517</v>
      </c>
      <c r="C482">
        <f t="shared" si="134"/>
        <v>1.0790425965829764</v>
      </c>
      <c r="D482">
        <f t="shared" si="138"/>
        <v>1.0292567789534282</v>
      </c>
      <c r="E482">
        <f t="shared" si="135"/>
        <v>0.97527974284562569</v>
      </c>
      <c r="F482">
        <f t="shared" si="136"/>
        <v>4.3771470771030892E-2</v>
      </c>
      <c r="G482">
        <f t="shared" si="137"/>
        <v>1.1374033532018717</v>
      </c>
      <c r="H482" t="str">
        <f t="shared" si="139"/>
        <v/>
      </c>
      <c r="I482" t="str">
        <f t="shared" si="132"/>
        <v/>
      </c>
      <c r="J482" t="str">
        <f t="shared" si="140"/>
        <v/>
      </c>
      <c r="K482">
        <f t="shared" ref="K482:K545" si="142">IF(H482="sellY",MAX(10+L482,K481),IF(H482="buyY",MIN(-10+L482,K481),IF(J482="sellhold",K481+L482,IF(J482="buyhold",K481+L482,0))))</f>
        <v>0</v>
      </c>
      <c r="L482">
        <f t="shared" ref="L482:L545" si="143">IF(AND(G482&gt;3,K481&lt;15),10,IF(AND(G482&gt;2.5,K481&lt;15),5,IF(AND(G482&lt;-3,K481&gt;-15),-10,IF(AND(G482&lt;-2.5,K481&gt;-15),-5,0))))</f>
        <v>0</v>
      </c>
      <c r="M482">
        <f t="shared" ref="M482:M545" si="144">K482-K481</f>
        <v>0</v>
      </c>
      <c r="N482">
        <f t="shared" ref="N482:N545" si="145">IF(H482="sellY",MIN(-10+O482,N481),IF(H482="buyY",MAX(10+O482,N481),IF(J482="sellhold",N481+O482,IF(J482="buyhold",N481+O482,0))))</f>
        <v>0</v>
      </c>
      <c r="O482">
        <f t="shared" ref="O482:O545" si="146">IF(AND(G482&gt;3,K481&lt;15),-10,IF(AND(G482&gt;2.5,K481&lt;15),-5,IF(AND(G482&lt;-3,K481&gt;-15),10,IF(AND(G482&lt;-2.5,K481&gt;-15),5,0))))</f>
        <v>0</v>
      </c>
      <c r="P482">
        <f t="shared" ref="P482:P545" si="147">N482-N481</f>
        <v>0</v>
      </c>
      <c r="Q482">
        <f t="shared" si="141"/>
        <v>0</v>
      </c>
      <c r="R482">
        <f t="shared" ref="R482:R545" si="148">K482-K481</f>
        <v>0</v>
      </c>
      <c r="S482">
        <f>IF(ABS(R482)&gt;0,R482*(B482-A482),0)</f>
        <v>0</v>
      </c>
      <c r="T482">
        <f>SUM($S$3:S482)</f>
        <v>115.32362494999973</v>
      </c>
      <c r="U482">
        <f>IF(J482="close",T482,0)</f>
        <v>0</v>
      </c>
      <c r="V482">
        <f t="shared" si="130"/>
        <v>115.32362494999973</v>
      </c>
      <c r="W482" s="3">
        <f t="shared" si="133"/>
        <v>0</v>
      </c>
      <c r="X482">
        <f t="shared" si="131"/>
        <v>0</v>
      </c>
    </row>
    <row r="483" spans="1:24">
      <c r="A483">
        <v>110.7478351</v>
      </c>
      <c r="B483">
        <v>120.0250157</v>
      </c>
      <c r="C483">
        <f t="shared" si="134"/>
        <v>1.0837685051958184</v>
      </c>
      <c r="D483">
        <f t="shared" si="138"/>
        <v>1.0376431983753343</v>
      </c>
      <c r="E483">
        <f t="shared" si="135"/>
        <v>0.98134698774284168</v>
      </c>
      <c r="F483">
        <f t="shared" si="136"/>
        <v>4.5984932602176315E-2</v>
      </c>
      <c r="G483">
        <f t="shared" si="137"/>
        <v>1.0030526133314621</v>
      </c>
      <c r="H483" t="str">
        <f t="shared" si="139"/>
        <v/>
      </c>
      <c r="I483" t="str">
        <f t="shared" si="132"/>
        <v/>
      </c>
      <c r="J483" t="str">
        <f t="shared" si="140"/>
        <v/>
      </c>
      <c r="K483">
        <f t="shared" si="142"/>
        <v>0</v>
      </c>
      <c r="L483">
        <f t="shared" si="143"/>
        <v>0</v>
      </c>
      <c r="M483">
        <f t="shared" si="144"/>
        <v>0</v>
      </c>
      <c r="N483">
        <f t="shared" si="145"/>
        <v>0</v>
      </c>
      <c r="O483">
        <f t="shared" si="146"/>
        <v>0</v>
      </c>
      <c r="P483">
        <f t="shared" si="147"/>
        <v>0</v>
      </c>
      <c r="Q483">
        <f t="shared" si="141"/>
        <v>0</v>
      </c>
      <c r="R483">
        <f t="shared" si="148"/>
        <v>0</v>
      </c>
      <c r="S483">
        <f>IF(ABS(R483)&gt;0,R483*(B483-A483),0)</f>
        <v>0</v>
      </c>
      <c r="T483">
        <f>SUM($S$3:S483)</f>
        <v>115.32362494999973</v>
      </c>
      <c r="U483">
        <f>IF(J483="close",T483,0)</f>
        <v>0</v>
      </c>
      <c r="V483">
        <f t="shared" ref="V483:V546" si="149">T483+K483*A483+N483*B483</f>
        <v>115.32362494999973</v>
      </c>
      <c r="W483" s="3">
        <f t="shared" si="133"/>
        <v>0</v>
      </c>
      <c r="X483">
        <f t="shared" ref="X483:X546" si="150">ABS(Q483-Q482)</f>
        <v>0</v>
      </c>
    </row>
    <row r="484" spans="1:24">
      <c r="A484">
        <v>111.6418128</v>
      </c>
      <c r="B484">
        <v>119.94245669999999</v>
      </c>
      <c r="C484">
        <f t="shared" si="134"/>
        <v>1.074350672851131</v>
      </c>
      <c r="D484">
        <f t="shared" si="138"/>
        <v>1.0432905021408414</v>
      </c>
      <c r="E484">
        <f t="shared" si="135"/>
        <v>0.98735702173963724</v>
      </c>
      <c r="F484">
        <f t="shared" si="136"/>
        <v>4.8010765228719061E-2</v>
      </c>
      <c r="G484">
        <f t="shared" si="137"/>
        <v>0.64694179653920592</v>
      </c>
      <c r="H484" t="str">
        <f t="shared" si="139"/>
        <v/>
      </c>
      <c r="I484" t="str">
        <f t="shared" si="132"/>
        <v/>
      </c>
      <c r="J484" t="str">
        <f t="shared" si="140"/>
        <v/>
      </c>
      <c r="K484">
        <f t="shared" si="142"/>
        <v>0</v>
      </c>
      <c r="L484">
        <f t="shared" si="143"/>
        <v>0</v>
      </c>
      <c r="M484">
        <f t="shared" si="144"/>
        <v>0</v>
      </c>
      <c r="N484">
        <f t="shared" si="145"/>
        <v>0</v>
      </c>
      <c r="O484">
        <f t="shared" si="146"/>
        <v>0</v>
      </c>
      <c r="P484">
        <f t="shared" si="147"/>
        <v>0</v>
      </c>
      <c r="Q484">
        <f t="shared" si="141"/>
        <v>0</v>
      </c>
      <c r="R484">
        <f t="shared" si="148"/>
        <v>0</v>
      </c>
      <c r="S484">
        <f>IF(ABS(R484)&gt;0,R484*(B484-A484),0)</f>
        <v>0</v>
      </c>
      <c r="T484">
        <f>SUM($S$3:S484)</f>
        <v>115.32362494999973</v>
      </c>
      <c r="U484">
        <f>IF(J484="close",T484,0)</f>
        <v>0</v>
      </c>
      <c r="V484">
        <f t="shared" si="149"/>
        <v>115.32362494999973</v>
      </c>
      <c r="W484" s="3">
        <f t="shared" si="133"/>
        <v>0</v>
      </c>
      <c r="X484">
        <f t="shared" si="150"/>
        <v>0</v>
      </c>
    </row>
    <row r="485" spans="1:24">
      <c r="A485">
        <v>112.1151838</v>
      </c>
      <c r="B485">
        <v>119.4952303</v>
      </c>
      <c r="C485">
        <f t="shared" si="134"/>
        <v>1.0658255755363619</v>
      </c>
      <c r="D485">
        <f t="shared" si="138"/>
        <v>1.046757436509383</v>
      </c>
      <c r="E485">
        <f t="shared" si="135"/>
        <v>0.99250304277944035</v>
      </c>
      <c r="F485">
        <f t="shared" si="136"/>
        <v>4.9367288269338033E-2</v>
      </c>
      <c r="G485">
        <f t="shared" si="137"/>
        <v>0.38625048479363416</v>
      </c>
      <c r="H485" t="str">
        <f t="shared" si="139"/>
        <v/>
      </c>
      <c r="I485" t="str">
        <f t="shared" si="132"/>
        <v/>
      </c>
      <c r="J485" t="str">
        <f t="shared" si="140"/>
        <v/>
      </c>
      <c r="K485">
        <f t="shared" si="142"/>
        <v>0</v>
      </c>
      <c r="L485">
        <f t="shared" si="143"/>
        <v>0</v>
      </c>
      <c r="M485">
        <f t="shared" si="144"/>
        <v>0</v>
      </c>
      <c r="N485">
        <f t="shared" si="145"/>
        <v>0</v>
      </c>
      <c r="O485">
        <f t="shared" si="146"/>
        <v>0</v>
      </c>
      <c r="P485">
        <f t="shared" si="147"/>
        <v>0</v>
      </c>
      <c r="Q485">
        <f t="shared" si="141"/>
        <v>0</v>
      </c>
      <c r="R485">
        <f t="shared" si="148"/>
        <v>0</v>
      </c>
      <c r="S485">
        <f>IF(ABS(R485)&gt;0,R485*(B485-A485),0)</f>
        <v>0</v>
      </c>
      <c r="T485">
        <f>SUM($S$3:S485)</f>
        <v>115.32362494999973</v>
      </c>
      <c r="U485">
        <f>IF(J485="close",T485,0)</f>
        <v>0</v>
      </c>
      <c r="V485">
        <f t="shared" si="149"/>
        <v>115.32362494999973</v>
      </c>
      <c r="W485" s="3">
        <f t="shared" si="133"/>
        <v>0</v>
      </c>
      <c r="X485">
        <f t="shared" si="150"/>
        <v>0</v>
      </c>
    </row>
    <row r="486" spans="1:24">
      <c r="A486">
        <v>109.0546485</v>
      </c>
      <c r="B486">
        <v>119.83772980000001</v>
      </c>
      <c r="C486">
        <f t="shared" si="134"/>
        <v>1.0988777777776251</v>
      </c>
      <c r="D486">
        <f t="shared" si="138"/>
        <v>1.0547759505506511</v>
      </c>
      <c r="E486">
        <f t="shared" si="135"/>
        <v>0.99802668160014352</v>
      </c>
      <c r="F486">
        <f t="shared" si="136"/>
        <v>4.8575368678318583E-2</v>
      </c>
      <c r="G486">
        <f t="shared" si="137"/>
        <v>0.90790514672220379</v>
      </c>
      <c r="H486" t="str">
        <f t="shared" si="139"/>
        <v/>
      </c>
      <c r="I486" t="str">
        <f t="shared" si="132"/>
        <v/>
      </c>
      <c r="J486" t="str">
        <f t="shared" si="140"/>
        <v/>
      </c>
      <c r="K486">
        <f t="shared" si="142"/>
        <v>0</v>
      </c>
      <c r="L486">
        <f t="shared" si="143"/>
        <v>0</v>
      </c>
      <c r="M486">
        <f t="shared" si="144"/>
        <v>0</v>
      </c>
      <c r="N486">
        <f t="shared" si="145"/>
        <v>0</v>
      </c>
      <c r="O486">
        <f t="shared" si="146"/>
        <v>0</v>
      </c>
      <c r="P486">
        <f t="shared" si="147"/>
        <v>0</v>
      </c>
      <c r="Q486">
        <f t="shared" si="141"/>
        <v>0</v>
      </c>
      <c r="R486">
        <f t="shared" si="148"/>
        <v>0</v>
      </c>
      <c r="S486">
        <f>IF(ABS(R486)&gt;0,R486*(B486-A486),0)</f>
        <v>0</v>
      </c>
      <c r="T486">
        <f>SUM($S$3:S486)</f>
        <v>115.32362494999973</v>
      </c>
      <c r="U486">
        <f>IF(J486="close",T486,0)</f>
        <v>0</v>
      </c>
      <c r="V486">
        <f t="shared" si="149"/>
        <v>115.32362494999973</v>
      </c>
      <c r="W486" s="3">
        <f t="shared" si="133"/>
        <v>0</v>
      </c>
      <c r="X486">
        <f t="shared" si="150"/>
        <v>0</v>
      </c>
    </row>
    <row r="487" spans="1:24">
      <c r="A487">
        <v>110.02007159999999</v>
      </c>
      <c r="B487">
        <v>120.4866516</v>
      </c>
      <c r="C487">
        <f t="shared" si="134"/>
        <v>1.0951333683734852</v>
      </c>
      <c r="D487">
        <f t="shared" si="138"/>
        <v>1.0609847840618563</v>
      </c>
      <c r="E487">
        <f t="shared" si="135"/>
        <v>1.0040297191971304</v>
      </c>
      <c r="F487">
        <f t="shared" si="136"/>
        <v>5.0313760630747925E-2</v>
      </c>
      <c r="G487">
        <f t="shared" si="137"/>
        <v>0.67871262023614121</v>
      </c>
      <c r="H487" t="str">
        <f t="shared" si="139"/>
        <v/>
      </c>
      <c r="I487" t="str">
        <f t="shared" si="132"/>
        <v/>
      </c>
      <c r="J487" t="str">
        <f t="shared" si="140"/>
        <v/>
      </c>
      <c r="K487">
        <f t="shared" si="142"/>
        <v>0</v>
      </c>
      <c r="L487">
        <f t="shared" si="143"/>
        <v>0</v>
      </c>
      <c r="M487">
        <f t="shared" si="144"/>
        <v>0</v>
      </c>
      <c r="N487">
        <f t="shared" si="145"/>
        <v>0</v>
      </c>
      <c r="O487">
        <f t="shared" si="146"/>
        <v>0</v>
      </c>
      <c r="P487">
        <f t="shared" si="147"/>
        <v>0</v>
      </c>
      <c r="Q487">
        <f t="shared" si="141"/>
        <v>0</v>
      </c>
      <c r="R487">
        <f t="shared" si="148"/>
        <v>0</v>
      </c>
      <c r="S487">
        <f>IF(ABS(R487)&gt;0,R487*(B487-A487),0)</f>
        <v>0</v>
      </c>
      <c r="T487">
        <f>SUM($S$3:S487)</f>
        <v>115.32362494999973</v>
      </c>
      <c r="U487">
        <f>IF(J487="close",T487,0)</f>
        <v>0</v>
      </c>
      <c r="V487">
        <f t="shared" si="149"/>
        <v>115.32362494999973</v>
      </c>
      <c r="W487" s="3">
        <f t="shared" si="133"/>
        <v>0</v>
      </c>
      <c r="X487">
        <f t="shared" si="150"/>
        <v>0</v>
      </c>
    </row>
    <row r="488" spans="1:24">
      <c r="A488">
        <v>108.7291644</v>
      </c>
      <c r="B488">
        <v>120.81194139999999</v>
      </c>
      <c r="C488">
        <f t="shared" si="134"/>
        <v>1.1111272864707125</v>
      </c>
      <c r="D488">
        <f t="shared" si="138"/>
        <v>1.0686990152016802</v>
      </c>
      <c r="E488">
        <f t="shared" si="135"/>
        <v>1.0098772488269929</v>
      </c>
      <c r="F488">
        <f t="shared" si="136"/>
        <v>5.1069146448316005E-2</v>
      </c>
      <c r="G488">
        <f t="shared" si="137"/>
        <v>0.8308004777791097</v>
      </c>
      <c r="H488" t="str">
        <f t="shared" si="139"/>
        <v/>
      </c>
      <c r="I488" t="str">
        <f t="shared" si="132"/>
        <v/>
      </c>
      <c r="J488" t="str">
        <f t="shared" si="140"/>
        <v/>
      </c>
      <c r="K488">
        <f t="shared" si="142"/>
        <v>0</v>
      </c>
      <c r="L488">
        <f t="shared" si="143"/>
        <v>0</v>
      </c>
      <c r="M488">
        <f t="shared" si="144"/>
        <v>0</v>
      </c>
      <c r="N488">
        <f t="shared" si="145"/>
        <v>0</v>
      </c>
      <c r="O488">
        <f t="shared" si="146"/>
        <v>0</v>
      </c>
      <c r="P488">
        <f t="shared" si="147"/>
        <v>0</v>
      </c>
      <c r="Q488">
        <f t="shared" si="141"/>
        <v>0</v>
      </c>
      <c r="R488">
        <f t="shared" si="148"/>
        <v>0</v>
      </c>
      <c r="S488">
        <f>IF(ABS(R488)&gt;0,R488*(B488-A488),0)</f>
        <v>0</v>
      </c>
      <c r="T488">
        <f>SUM($S$3:S488)</f>
        <v>115.32362494999973</v>
      </c>
      <c r="U488">
        <f>IF(J488="close",T488,0)</f>
        <v>0</v>
      </c>
      <c r="V488">
        <f t="shared" si="149"/>
        <v>115.32362494999973</v>
      </c>
      <c r="W488" s="3">
        <f t="shared" si="133"/>
        <v>0</v>
      </c>
      <c r="X488">
        <f t="shared" si="150"/>
        <v>0</v>
      </c>
    </row>
    <row r="489" spans="1:24">
      <c r="A489">
        <v>108.42569090000001</v>
      </c>
      <c r="B489">
        <v>118.7182847</v>
      </c>
      <c r="C489">
        <f t="shared" si="134"/>
        <v>1.0949276293705406</v>
      </c>
      <c r="D489">
        <f t="shared" si="138"/>
        <v>1.0727341866122742</v>
      </c>
      <c r="E489">
        <f t="shared" si="135"/>
        <v>1.0154583396909527</v>
      </c>
      <c r="F489">
        <f t="shared" si="136"/>
        <v>5.3322815729455526E-2</v>
      </c>
      <c r="G489">
        <f t="shared" si="137"/>
        <v>0.4162091302692919</v>
      </c>
      <c r="H489" t="str">
        <f t="shared" si="139"/>
        <v/>
      </c>
      <c r="I489" t="str">
        <f t="shared" si="132"/>
        <v/>
      </c>
      <c r="J489" t="str">
        <f t="shared" si="140"/>
        <v/>
      </c>
      <c r="K489">
        <f t="shared" si="142"/>
        <v>0</v>
      </c>
      <c r="L489">
        <f t="shared" si="143"/>
        <v>0</v>
      </c>
      <c r="M489">
        <f t="shared" si="144"/>
        <v>0</v>
      </c>
      <c r="N489">
        <f t="shared" si="145"/>
        <v>0</v>
      </c>
      <c r="O489">
        <f t="shared" si="146"/>
        <v>0</v>
      </c>
      <c r="P489">
        <f t="shared" si="147"/>
        <v>0</v>
      </c>
      <c r="Q489">
        <f t="shared" si="141"/>
        <v>0</v>
      </c>
      <c r="R489">
        <f t="shared" si="148"/>
        <v>0</v>
      </c>
      <c r="S489">
        <f>IF(ABS(R489)&gt;0,R489*(B489-A489),0)</f>
        <v>0</v>
      </c>
      <c r="T489">
        <f>SUM($S$3:S489)</f>
        <v>115.32362494999973</v>
      </c>
      <c r="U489">
        <f>IF(J489="close",T489,0)</f>
        <v>0</v>
      </c>
      <c r="V489">
        <f t="shared" si="149"/>
        <v>115.32362494999973</v>
      </c>
      <c r="W489" s="3">
        <f t="shared" si="133"/>
        <v>0</v>
      </c>
      <c r="X489">
        <f t="shared" si="150"/>
        <v>0</v>
      </c>
    </row>
    <row r="490" spans="1:24">
      <c r="A490">
        <v>108.2496373</v>
      </c>
      <c r="B490">
        <v>114.9797216</v>
      </c>
      <c r="C490">
        <f t="shared" si="134"/>
        <v>1.0621718877574475</v>
      </c>
      <c r="D490">
        <f t="shared" si="138"/>
        <v>1.0711092175576855</v>
      </c>
      <c r="E490">
        <f t="shared" si="135"/>
        <v>1.020341182958695</v>
      </c>
      <c r="F490">
        <f t="shared" si="136"/>
        <v>5.4139702863848289E-2</v>
      </c>
      <c r="G490">
        <f t="shared" si="137"/>
        <v>-0.16507903308434799</v>
      </c>
      <c r="H490" t="str">
        <f t="shared" si="139"/>
        <v/>
      </c>
      <c r="I490" t="str">
        <f t="shared" si="132"/>
        <v/>
      </c>
      <c r="J490" t="str">
        <f t="shared" si="140"/>
        <v/>
      </c>
      <c r="K490">
        <f t="shared" si="142"/>
        <v>0</v>
      </c>
      <c r="L490">
        <f t="shared" si="143"/>
        <v>0</v>
      </c>
      <c r="M490">
        <f t="shared" si="144"/>
        <v>0</v>
      </c>
      <c r="N490">
        <f t="shared" si="145"/>
        <v>0</v>
      </c>
      <c r="O490">
        <f t="shared" si="146"/>
        <v>0</v>
      </c>
      <c r="P490">
        <f t="shared" si="147"/>
        <v>0</v>
      </c>
      <c r="Q490">
        <f t="shared" si="141"/>
        <v>0</v>
      </c>
      <c r="R490">
        <f t="shared" si="148"/>
        <v>0</v>
      </c>
      <c r="S490">
        <f>IF(ABS(R490)&gt;0,R490*(B490-A490),0)</f>
        <v>0</v>
      </c>
      <c r="T490">
        <f>SUM($S$3:S490)</f>
        <v>115.32362494999973</v>
      </c>
      <c r="U490">
        <f>IF(J490="close",T490,0)</f>
        <v>0</v>
      </c>
      <c r="V490">
        <f t="shared" si="149"/>
        <v>115.32362494999973</v>
      </c>
      <c r="W490" s="3">
        <f t="shared" si="133"/>
        <v>0</v>
      </c>
      <c r="X490">
        <f t="shared" si="150"/>
        <v>0</v>
      </c>
    </row>
    <row r="491" spans="1:24">
      <c r="A491">
        <v>110.3316343</v>
      </c>
      <c r="B491">
        <v>115.1645919</v>
      </c>
      <c r="C491">
        <f t="shared" si="134"/>
        <v>1.0438039156282126</v>
      </c>
      <c r="D491">
        <f t="shared" si="138"/>
        <v>1.066908401876228</v>
      </c>
      <c r="E491">
        <f t="shared" si="135"/>
        <v>1.0244182340645087</v>
      </c>
      <c r="F491">
        <f t="shared" si="136"/>
        <v>5.2772442083467416E-2</v>
      </c>
      <c r="G491">
        <f t="shared" si="137"/>
        <v>-0.43781347490935252</v>
      </c>
      <c r="H491" t="str">
        <f t="shared" si="139"/>
        <v/>
      </c>
      <c r="I491" t="str">
        <f t="shared" si="132"/>
        <v/>
      </c>
      <c r="J491" t="str">
        <f t="shared" si="140"/>
        <v/>
      </c>
      <c r="K491">
        <f t="shared" si="142"/>
        <v>0</v>
      </c>
      <c r="L491">
        <f t="shared" si="143"/>
        <v>0</v>
      </c>
      <c r="M491">
        <f t="shared" si="144"/>
        <v>0</v>
      </c>
      <c r="N491">
        <f t="shared" si="145"/>
        <v>0</v>
      </c>
      <c r="O491">
        <f t="shared" si="146"/>
        <v>0</v>
      </c>
      <c r="P491">
        <f t="shared" si="147"/>
        <v>0</v>
      </c>
      <c r="Q491">
        <f t="shared" si="141"/>
        <v>0</v>
      </c>
      <c r="R491">
        <f t="shared" si="148"/>
        <v>0</v>
      </c>
      <c r="S491">
        <f>IF(ABS(R491)&gt;0,R491*(B491-A491),0)</f>
        <v>0</v>
      </c>
      <c r="T491">
        <f>SUM($S$3:S491)</f>
        <v>115.32362494999973</v>
      </c>
      <c r="U491">
        <f>IF(J491="close",T491,0)</f>
        <v>0</v>
      </c>
      <c r="V491">
        <f t="shared" si="149"/>
        <v>115.32362494999973</v>
      </c>
      <c r="W491" s="3">
        <f t="shared" si="133"/>
        <v>0</v>
      </c>
      <c r="X491">
        <f t="shared" si="150"/>
        <v>0</v>
      </c>
    </row>
    <row r="492" spans="1:24">
      <c r="A492">
        <v>111.14615019999999</v>
      </c>
      <c r="B492">
        <v>115.5475235</v>
      </c>
      <c r="C492">
        <f t="shared" si="134"/>
        <v>1.0395998718091453</v>
      </c>
      <c r="D492">
        <f t="shared" si="138"/>
        <v>1.0627070895582154</v>
      </c>
      <c r="E492">
        <f t="shared" si="135"/>
        <v>1.028022783838618</v>
      </c>
      <c r="F492">
        <f t="shared" si="136"/>
        <v>5.0389623930002972E-2</v>
      </c>
      <c r="G492">
        <f t="shared" si="137"/>
        <v>-0.45857095066176123</v>
      </c>
      <c r="H492" t="str">
        <f t="shared" si="139"/>
        <v/>
      </c>
      <c r="I492" t="str">
        <f t="shared" si="132"/>
        <v/>
      </c>
      <c r="J492" t="str">
        <f t="shared" si="140"/>
        <v/>
      </c>
      <c r="K492">
        <f t="shared" si="142"/>
        <v>0</v>
      </c>
      <c r="L492">
        <f t="shared" si="143"/>
        <v>0</v>
      </c>
      <c r="M492">
        <f t="shared" si="144"/>
        <v>0</v>
      </c>
      <c r="N492">
        <f t="shared" si="145"/>
        <v>0</v>
      </c>
      <c r="O492">
        <f t="shared" si="146"/>
        <v>0</v>
      </c>
      <c r="P492">
        <f t="shared" si="147"/>
        <v>0</v>
      </c>
      <c r="Q492">
        <f t="shared" si="141"/>
        <v>0</v>
      </c>
      <c r="R492">
        <f t="shared" si="148"/>
        <v>0</v>
      </c>
      <c r="S492">
        <f>IF(ABS(R492)&gt;0,R492*(B492-A492),0)</f>
        <v>0</v>
      </c>
      <c r="T492">
        <f>SUM($S$3:S492)</f>
        <v>115.32362494999973</v>
      </c>
      <c r="U492">
        <f>IF(J492="close",T492,0)</f>
        <v>0</v>
      </c>
      <c r="V492">
        <f t="shared" si="149"/>
        <v>115.32362494999973</v>
      </c>
      <c r="W492" s="3">
        <f t="shared" si="133"/>
        <v>0</v>
      </c>
      <c r="X492">
        <f t="shared" si="150"/>
        <v>0</v>
      </c>
    </row>
    <row r="493" spans="1:24">
      <c r="A493">
        <v>112.445672</v>
      </c>
      <c r="B493">
        <v>116.69585619999999</v>
      </c>
      <c r="C493">
        <f t="shared" si="134"/>
        <v>1.0377976681930452</v>
      </c>
      <c r="D493">
        <f t="shared" si="138"/>
        <v>1.0588748708866507</v>
      </c>
      <c r="E493">
        <f t="shared" si="135"/>
        <v>1.0312919090668466</v>
      </c>
      <c r="F493">
        <f t="shared" si="136"/>
        <v>4.7918728516504895E-2</v>
      </c>
      <c r="G493">
        <f t="shared" si="137"/>
        <v>-0.4398531293739511</v>
      </c>
      <c r="H493" t="str">
        <f t="shared" si="139"/>
        <v/>
      </c>
      <c r="I493" t="str">
        <f t="shared" si="132"/>
        <v/>
      </c>
      <c r="J493" t="str">
        <f t="shared" si="140"/>
        <v/>
      </c>
      <c r="K493">
        <f t="shared" si="142"/>
        <v>0</v>
      </c>
      <c r="L493">
        <f t="shared" si="143"/>
        <v>0</v>
      </c>
      <c r="M493">
        <f t="shared" si="144"/>
        <v>0</v>
      </c>
      <c r="N493">
        <f t="shared" si="145"/>
        <v>0</v>
      </c>
      <c r="O493">
        <f t="shared" si="146"/>
        <v>0</v>
      </c>
      <c r="P493">
        <f t="shared" si="147"/>
        <v>0</v>
      </c>
      <c r="Q493">
        <f t="shared" si="141"/>
        <v>0</v>
      </c>
      <c r="R493">
        <f t="shared" si="148"/>
        <v>0</v>
      </c>
      <c r="S493">
        <f>IF(ABS(R493)&gt;0,R493*(B493-A493),0)</f>
        <v>0</v>
      </c>
      <c r="T493">
        <f>SUM($S$3:S493)</f>
        <v>115.32362494999973</v>
      </c>
      <c r="U493">
        <f>IF(J493="close",T493,0)</f>
        <v>0</v>
      </c>
      <c r="V493">
        <f t="shared" si="149"/>
        <v>115.32362494999973</v>
      </c>
      <c r="W493" s="3">
        <f t="shared" si="133"/>
        <v>0</v>
      </c>
      <c r="X493">
        <f t="shared" si="150"/>
        <v>0</v>
      </c>
    </row>
    <row r="494" spans="1:24">
      <c r="A494">
        <v>113.303431</v>
      </c>
      <c r="B494">
        <v>117.0532231</v>
      </c>
      <c r="C494">
        <f t="shared" si="134"/>
        <v>1.033095132838475</v>
      </c>
      <c r="D494">
        <f t="shared" si="138"/>
        <v>1.0549087573407774</v>
      </c>
      <c r="E494">
        <f t="shared" si="135"/>
        <v>1.0344565910423698</v>
      </c>
      <c r="F494">
        <f t="shared" si="136"/>
        <v>4.5140987118241022E-2</v>
      </c>
      <c r="G494">
        <f t="shared" si="137"/>
        <v>-0.48323321874119429</v>
      </c>
      <c r="H494" t="str">
        <f t="shared" si="139"/>
        <v/>
      </c>
      <c r="I494" t="str">
        <f t="shared" si="132"/>
        <v/>
      </c>
      <c r="J494" t="str">
        <f t="shared" si="140"/>
        <v/>
      </c>
      <c r="K494">
        <f t="shared" si="142"/>
        <v>0</v>
      </c>
      <c r="L494">
        <f t="shared" si="143"/>
        <v>0</v>
      </c>
      <c r="M494">
        <f t="shared" si="144"/>
        <v>0</v>
      </c>
      <c r="N494">
        <f t="shared" si="145"/>
        <v>0</v>
      </c>
      <c r="O494">
        <f t="shared" si="146"/>
        <v>0</v>
      </c>
      <c r="P494">
        <f t="shared" si="147"/>
        <v>0</v>
      </c>
      <c r="Q494">
        <f t="shared" si="141"/>
        <v>0</v>
      </c>
      <c r="R494">
        <f t="shared" si="148"/>
        <v>0</v>
      </c>
      <c r="S494">
        <f>IF(ABS(R494)&gt;0,R494*(B494-A494),0)</f>
        <v>0</v>
      </c>
      <c r="T494">
        <f>SUM($S$3:S494)</f>
        <v>115.32362494999973</v>
      </c>
      <c r="U494">
        <f>IF(J494="close",T494,0)</f>
        <v>0</v>
      </c>
      <c r="V494">
        <f t="shared" si="149"/>
        <v>115.32362494999973</v>
      </c>
      <c r="W494" s="3">
        <f t="shared" si="133"/>
        <v>0</v>
      </c>
      <c r="X494">
        <f t="shared" si="150"/>
        <v>0</v>
      </c>
    </row>
    <row r="495" spans="1:24">
      <c r="A495">
        <v>112.3506709</v>
      </c>
      <c r="B495">
        <v>113.794484</v>
      </c>
      <c r="C495">
        <f t="shared" si="134"/>
        <v>1.012850952187772</v>
      </c>
      <c r="D495">
        <f t="shared" si="138"/>
        <v>1.0484383257787766</v>
      </c>
      <c r="E495">
        <f t="shared" si="135"/>
        <v>1.0372726929654077</v>
      </c>
      <c r="F495">
        <f t="shared" si="136"/>
        <v>4.2323236726545574E-2</v>
      </c>
      <c r="G495">
        <f t="shared" si="137"/>
        <v>-0.84084716442974317</v>
      </c>
      <c r="H495" t="str">
        <f t="shared" si="139"/>
        <v/>
      </c>
      <c r="I495" t="str">
        <f t="shared" si="132"/>
        <v/>
      </c>
      <c r="J495" t="str">
        <f t="shared" si="140"/>
        <v/>
      </c>
      <c r="K495">
        <f t="shared" si="142"/>
        <v>0</v>
      </c>
      <c r="L495">
        <f t="shared" si="143"/>
        <v>0</v>
      </c>
      <c r="M495">
        <f t="shared" si="144"/>
        <v>0</v>
      </c>
      <c r="N495">
        <f t="shared" si="145"/>
        <v>0</v>
      </c>
      <c r="O495">
        <f t="shared" si="146"/>
        <v>0</v>
      </c>
      <c r="P495">
        <f t="shared" si="147"/>
        <v>0</v>
      </c>
      <c r="Q495">
        <f t="shared" si="141"/>
        <v>0</v>
      </c>
      <c r="R495">
        <f t="shared" si="148"/>
        <v>0</v>
      </c>
      <c r="S495">
        <f>IF(ABS(R495)&gt;0,R495*(B495-A495),0)</f>
        <v>0</v>
      </c>
      <c r="T495">
        <f>SUM($S$3:S495)</f>
        <v>115.32362494999973</v>
      </c>
      <c r="U495">
        <f>IF(J495="close",T495,0)</f>
        <v>0</v>
      </c>
      <c r="V495">
        <f t="shared" si="149"/>
        <v>115.32362494999973</v>
      </c>
      <c r="W495" s="3">
        <f t="shared" si="133"/>
        <v>0</v>
      </c>
      <c r="X495">
        <f t="shared" si="150"/>
        <v>0</v>
      </c>
    </row>
    <row r="496" spans="1:24">
      <c r="A496">
        <v>111.3760154</v>
      </c>
      <c r="B496">
        <v>116.29049809999999</v>
      </c>
      <c r="C496">
        <f t="shared" si="134"/>
        <v>1.0441251438413373</v>
      </c>
      <c r="D496">
        <f t="shared" si="138"/>
        <v>1.0477747593268629</v>
      </c>
      <c r="E496">
        <f t="shared" si="135"/>
        <v>1.0389380096774778</v>
      </c>
      <c r="F496">
        <f t="shared" si="136"/>
        <v>4.0292680384815503E-2</v>
      </c>
      <c r="G496">
        <f t="shared" si="137"/>
        <v>-9.0577629749870048E-2</v>
      </c>
      <c r="H496" t="str">
        <f t="shared" si="139"/>
        <v/>
      </c>
      <c r="I496" t="str">
        <f t="shared" si="132"/>
        <v/>
      </c>
      <c r="J496" t="str">
        <f t="shared" si="140"/>
        <v/>
      </c>
      <c r="K496">
        <f t="shared" si="142"/>
        <v>0</v>
      </c>
      <c r="L496">
        <f t="shared" si="143"/>
        <v>0</v>
      </c>
      <c r="M496">
        <f t="shared" si="144"/>
        <v>0</v>
      </c>
      <c r="N496">
        <f t="shared" si="145"/>
        <v>0</v>
      </c>
      <c r="O496">
        <f t="shared" si="146"/>
        <v>0</v>
      </c>
      <c r="P496">
        <f t="shared" si="147"/>
        <v>0</v>
      </c>
      <c r="Q496">
        <f t="shared" si="141"/>
        <v>0</v>
      </c>
      <c r="R496">
        <f t="shared" si="148"/>
        <v>0</v>
      </c>
      <c r="S496">
        <f>IF(ABS(R496)&gt;0,R496*(B496-A496),0)</f>
        <v>0</v>
      </c>
      <c r="T496">
        <f>SUM($S$3:S496)</f>
        <v>115.32362494999973</v>
      </c>
      <c r="U496">
        <f>IF(J496="close",T496,0)</f>
        <v>0</v>
      </c>
      <c r="V496">
        <f t="shared" si="149"/>
        <v>115.32362494999973</v>
      </c>
      <c r="W496" s="3">
        <f t="shared" si="133"/>
        <v>0</v>
      </c>
      <c r="X496">
        <f t="shared" si="150"/>
        <v>0</v>
      </c>
    </row>
    <row r="497" spans="1:24">
      <c r="A497">
        <v>110.8055087</v>
      </c>
      <c r="B497">
        <v>114.7316532</v>
      </c>
      <c r="C497">
        <f t="shared" si="134"/>
        <v>1.0354327555196721</v>
      </c>
      <c r="D497">
        <f t="shared" si="138"/>
        <v>1.045875989510372</v>
      </c>
      <c r="E497">
        <f t="shared" si="135"/>
        <v>1.0418462238935429</v>
      </c>
      <c r="F497">
        <f t="shared" si="136"/>
        <v>3.7422323843237917E-2</v>
      </c>
      <c r="G497">
        <f t="shared" si="137"/>
        <v>-0.27906428351287338</v>
      </c>
      <c r="H497" t="str">
        <f t="shared" si="139"/>
        <v/>
      </c>
      <c r="I497" t="str">
        <f t="shared" si="132"/>
        <v/>
      </c>
      <c r="J497" t="str">
        <f t="shared" si="140"/>
        <v/>
      </c>
      <c r="K497">
        <f t="shared" si="142"/>
        <v>0</v>
      </c>
      <c r="L497">
        <f t="shared" si="143"/>
        <v>0</v>
      </c>
      <c r="M497">
        <f t="shared" si="144"/>
        <v>0</v>
      </c>
      <c r="N497">
        <f t="shared" si="145"/>
        <v>0</v>
      </c>
      <c r="O497">
        <f t="shared" si="146"/>
        <v>0</v>
      </c>
      <c r="P497">
        <f t="shared" si="147"/>
        <v>0</v>
      </c>
      <c r="Q497">
        <f t="shared" si="141"/>
        <v>0</v>
      </c>
      <c r="R497">
        <f t="shared" si="148"/>
        <v>0</v>
      </c>
      <c r="S497">
        <f>IF(ABS(R497)&gt;0,R497*(B497-A497),0)</f>
        <v>0</v>
      </c>
      <c r="T497">
        <f>SUM($S$3:S497)</f>
        <v>115.32362494999973</v>
      </c>
      <c r="U497">
        <f>IF(J497="close",T497,0)</f>
        <v>0</v>
      </c>
      <c r="V497">
        <f t="shared" si="149"/>
        <v>115.32362494999973</v>
      </c>
      <c r="W497" s="3">
        <f t="shared" si="133"/>
        <v>0</v>
      </c>
      <c r="X497">
        <f t="shared" si="150"/>
        <v>0</v>
      </c>
    </row>
    <row r="498" spans="1:24">
      <c r="A498">
        <v>112.6413843</v>
      </c>
      <c r="B498">
        <v>114.1426889</v>
      </c>
      <c r="C498">
        <f t="shared" si="134"/>
        <v>1.0133281795969546</v>
      </c>
      <c r="D498">
        <f t="shared" si="138"/>
        <v>1.0408686341390769</v>
      </c>
      <c r="E498">
        <f t="shared" si="135"/>
        <v>1.0436023650804107</v>
      </c>
      <c r="F498">
        <f t="shared" si="136"/>
        <v>3.5837420582664196E-2</v>
      </c>
      <c r="G498">
        <f t="shared" si="137"/>
        <v>-0.76848316911079695</v>
      </c>
      <c r="H498" t="str">
        <f t="shared" si="139"/>
        <v/>
      </c>
      <c r="I498" t="str">
        <f t="shared" si="132"/>
        <v/>
      </c>
      <c r="J498" t="str">
        <f t="shared" si="140"/>
        <v/>
      </c>
      <c r="K498">
        <f t="shared" si="142"/>
        <v>0</v>
      </c>
      <c r="L498">
        <f t="shared" si="143"/>
        <v>0</v>
      </c>
      <c r="M498">
        <f t="shared" si="144"/>
        <v>0</v>
      </c>
      <c r="N498">
        <f t="shared" si="145"/>
        <v>0</v>
      </c>
      <c r="O498">
        <f t="shared" si="146"/>
        <v>0</v>
      </c>
      <c r="P498">
        <f t="shared" si="147"/>
        <v>0</v>
      </c>
      <c r="Q498">
        <f t="shared" si="141"/>
        <v>0</v>
      </c>
      <c r="R498">
        <f t="shared" si="148"/>
        <v>0</v>
      </c>
      <c r="S498">
        <f>IF(ABS(R498)&gt;0,R498*(B498-A498),0)</f>
        <v>0</v>
      </c>
      <c r="T498">
        <f>SUM($S$3:S498)</f>
        <v>115.32362494999973</v>
      </c>
      <c r="U498">
        <f>IF(J498="close",T498,0)</f>
        <v>0</v>
      </c>
      <c r="V498">
        <f t="shared" si="149"/>
        <v>115.32362494999973</v>
      </c>
      <c r="W498" s="3">
        <f t="shared" si="133"/>
        <v>0</v>
      </c>
      <c r="X498">
        <f t="shared" si="150"/>
        <v>0</v>
      </c>
    </row>
    <row r="499" spans="1:24">
      <c r="A499">
        <v>113.5764235</v>
      </c>
      <c r="B499">
        <v>116.2832844</v>
      </c>
      <c r="C499">
        <f t="shared" si="134"/>
        <v>1.0238329471609044</v>
      </c>
      <c r="D499">
        <f t="shared" si="138"/>
        <v>1.0382477592193582</v>
      </c>
      <c r="E499">
        <f t="shared" si="135"/>
        <v>1.0442317537102106</v>
      </c>
      <c r="F499">
        <f t="shared" si="136"/>
        <v>3.51124990436191E-2</v>
      </c>
      <c r="G499">
        <f t="shared" si="137"/>
        <v>-0.41053221647786148</v>
      </c>
      <c r="H499" t="str">
        <f t="shared" si="139"/>
        <v/>
      </c>
      <c r="I499" t="str">
        <f t="shared" si="132"/>
        <v/>
      </c>
      <c r="J499" t="str">
        <f t="shared" si="140"/>
        <v/>
      </c>
      <c r="K499">
        <f t="shared" si="142"/>
        <v>0</v>
      </c>
      <c r="L499">
        <f t="shared" si="143"/>
        <v>0</v>
      </c>
      <c r="M499">
        <f t="shared" si="144"/>
        <v>0</v>
      </c>
      <c r="N499">
        <f t="shared" si="145"/>
        <v>0</v>
      </c>
      <c r="O499">
        <f t="shared" si="146"/>
        <v>0</v>
      </c>
      <c r="P499">
        <f t="shared" si="147"/>
        <v>0</v>
      </c>
      <c r="Q499">
        <f t="shared" si="141"/>
        <v>0</v>
      </c>
      <c r="R499">
        <f t="shared" si="148"/>
        <v>0</v>
      </c>
      <c r="S499">
        <f>IF(ABS(R499)&gt;0,R499*(B499-A499),0)</f>
        <v>0</v>
      </c>
      <c r="T499">
        <f>SUM($S$3:S499)</f>
        <v>115.32362494999973</v>
      </c>
      <c r="U499">
        <f>IF(J499="close",T499,0)</f>
        <v>0</v>
      </c>
      <c r="V499">
        <f t="shared" si="149"/>
        <v>115.32362494999973</v>
      </c>
      <c r="W499" s="3">
        <f t="shared" si="133"/>
        <v>0</v>
      </c>
      <c r="X499">
        <f t="shared" si="150"/>
        <v>0</v>
      </c>
    </row>
    <row r="500" spans="1:24">
      <c r="A500">
        <v>116.9536264</v>
      </c>
      <c r="B500">
        <v>115.9933965</v>
      </c>
      <c r="C500">
        <f t="shared" si="134"/>
        <v>0.99178965262081009</v>
      </c>
      <c r="D500">
        <f t="shared" si="138"/>
        <v>1.0311003582041969</v>
      </c>
      <c r="E500">
        <f t="shared" si="135"/>
        <v>1.0455299303475345</v>
      </c>
      <c r="F500">
        <f t="shared" si="136"/>
        <v>3.3575002528837751E-2</v>
      </c>
      <c r="G500">
        <f t="shared" si="137"/>
        <v>-1.1708325427413626</v>
      </c>
      <c r="H500" t="str">
        <f t="shared" si="139"/>
        <v/>
      </c>
      <c r="I500" t="str">
        <f t="shared" si="132"/>
        <v/>
      </c>
      <c r="J500" t="str">
        <f t="shared" si="140"/>
        <v/>
      </c>
      <c r="K500">
        <f t="shared" si="142"/>
        <v>0</v>
      </c>
      <c r="L500">
        <f t="shared" si="143"/>
        <v>0</v>
      </c>
      <c r="M500">
        <f t="shared" si="144"/>
        <v>0</v>
      </c>
      <c r="N500">
        <f t="shared" si="145"/>
        <v>0</v>
      </c>
      <c r="O500">
        <f t="shared" si="146"/>
        <v>0</v>
      </c>
      <c r="P500">
        <f t="shared" si="147"/>
        <v>0</v>
      </c>
      <c r="Q500">
        <f t="shared" si="141"/>
        <v>0</v>
      </c>
      <c r="R500">
        <f t="shared" si="148"/>
        <v>0</v>
      </c>
      <c r="S500">
        <f>IF(ABS(R500)&gt;0,R500*(B500-A500),0)</f>
        <v>0</v>
      </c>
      <c r="T500">
        <f>SUM($S$3:S500)</f>
        <v>115.32362494999973</v>
      </c>
      <c r="U500">
        <f>IF(J500="close",T500,0)</f>
        <v>0</v>
      </c>
      <c r="V500">
        <f t="shared" si="149"/>
        <v>115.32362494999973</v>
      </c>
      <c r="W500" s="3">
        <f t="shared" si="133"/>
        <v>0</v>
      </c>
      <c r="X500">
        <f t="shared" si="150"/>
        <v>0</v>
      </c>
    </row>
    <row r="501" spans="1:24">
      <c r="A501">
        <v>115.91590119999999</v>
      </c>
      <c r="B501">
        <v>115.9086331</v>
      </c>
      <c r="C501">
        <f t="shared" si="134"/>
        <v>0.99993729850758395</v>
      </c>
      <c r="D501">
        <f t="shared" si="138"/>
        <v>1.0263060413277949</v>
      </c>
      <c r="E501">
        <f t="shared" si="135"/>
        <v>1.0451907382360679</v>
      </c>
      <c r="F501">
        <f t="shared" si="136"/>
        <v>3.4082657367353157E-2</v>
      </c>
      <c r="G501">
        <f t="shared" si="137"/>
        <v>-0.77367039007553595</v>
      </c>
      <c r="H501" t="str">
        <f t="shared" si="139"/>
        <v/>
      </c>
      <c r="I501" t="str">
        <f t="shared" si="132"/>
        <v/>
      </c>
      <c r="J501" t="str">
        <f t="shared" si="140"/>
        <v/>
      </c>
      <c r="K501">
        <f t="shared" si="142"/>
        <v>0</v>
      </c>
      <c r="L501">
        <f t="shared" si="143"/>
        <v>0</v>
      </c>
      <c r="M501">
        <f t="shared" si="144"/>
        <v>0</v>
      </c>
      <c r="N501">
        <f t="shared" si="145"/>
        <v>0</v>
      </c>
      <c r="O501">
        <f t="shared" si="146"/>
        <v>0</v>
      </c>
      <c r="P501">
        <f t="shared" si="147"/>
        <v>0</v>
      </c>
      <c r="Q501">
        <f t="shared" si="141"/>
        <v>0</v>
      </c>
      <c r="R501">
        <f t="shared" si="148"/>
        <v>0</v>
      </c>
      <c r="S501">
        <f>IF(ABS(R501)&gt;0,R501*(B501-A501),0)</f>
        <v>0</v>
      </c>
      <c r="T501">
        <f>SUM($S$3:S501)</f>
        <v>115.32362494999973</v>
      </c>
      <c r="U501">
        <f>IF(J501="close",T501,0)</f>
        <v>0</v>
      </c>
      <c r="V501">
        <f t="shared" si="149"/>
        <v>115.32362494999973</v>
      </c>
      <c r="W501" s="3">
        <f t="shared" si="133"/>
        <v>0</v>
      </c>
      <c r="X501">
        <f t="shared" si="150"/>
        <v>0</v>
      </c>
    </row>
    <row r="502" spans="1:24">
      <c r="A502">
        <v>118.1143982</v>
      </c>
      <c r="B502">
        <v>114.88771869999999</v>
      </c>
      <c r="C502">
        <f t="shared" si="134"/>
        <v>0.97268174287662756</v>
      </c>
      <c r="D502">
        <f t="shared" si="138"/>
        <v>1.0180561492583846</v>
      </c>
      <c r="E502">
        <f t="shared" si="135"/>
        <v>1.0444913847938782</v>
      </c>
      <c r="F502">
        <f t="shared" si="136"/>
        <v>3.4821818617673014E-2</v>
      </c>
      <c r="G502">
        <f t="shared" si="137"/>
        <v>-1.3030452797410275</v>
      </c>
      <c r="H502" t="str">
        <f t="shared" si="139"/>
        <v/>
      </c>
      <c r="I502" t="str">
        <f t="shared" si="132"/>
        <v/>
      </c>
      <c r="J502" t="str">
        <f t="shared" si="140"/>
        <v/>
      </c>
      <c r="K502">
        <f t="shared" si="142"/>
        <v>0</v>
      </c>
      <c r="L502">
        <f t="shared" si="143"/>
        <v>0</v>
      </c>
      <c r="M502">
        <f t="shared" si="144"/>
        <v>0</v>
      </c>
      <c r="N502">
        <f t="shared" si="145"/>
        <v>0</v>
      </c>
      <c r="O502">
        <f t="shared" si="146"/>
        <v>0</v>
      </c>
      <c r="P502">
        <f t="shared" si="147"/>
        <v>0</v>
      </c>
      <c r="Q502">
        <f t="shared" si="141"/>
        <v>0</v>
      </c>
      <c r="R502">
        <f t="shared" si="148"/>
        <v>0</v>
      </c>
      <c r="S502">
        <f>IF(ABS(R502)&gt;0,R502*(B502-A502),0)</f>
        <v>0</v>
      </c>
      <c r="T502">
        <f>SUM($S$3:S502)</f>
        <v>115.32362494999973</v>
      </c>
      <c r="U502">
        <f>IF(J502="close",T502,0)</f>
        <v>0</v>
      </c>
      <c r="V502">
        <f t="shared" si="149"/>
        <v>115.32362494999973</v>
      </c>
      <c r="W502" s="3">
        <f t="shared" si="133"/>
        <v>0</v>
      </c>
      <c r="X502">
        <f t="shared" si="150"/>
        <v>0</v>
      </c>
    </row>
    <row r="503" spans="1:24">
      <c r="A503">
        <v>117.46190319999999</v>
      </c>
      <c r="B503">
        <v>113.19279109999999</v>
      </c>
      <c r="C503">
        <f t="shared" si="134"/>
        <v>0.96365534710661827</v>
      </c>
      <c r="D503">
        <f t="shared" si="138"/>
        <v>1.0096867950811899</v>
      </c>
      <c r="E503">
        <f t="shared" si="135"/>
        <v>1.0435295954247226</v>
      </c>
      <c r="F503">
        <f t="shared" si="136"/>
        <v>3.6441553872273116E-2</v>
      </c>
      <c r="G503">
        <f t="shared" si="137"/>
        <v>-1.2631582104295238</v>
      </c>
      <c r="H503" t="str">
        <f t="shared" si="139"/>
        <v/>
      </c>
      <c r="I503" t="str">
        <f t="shared" si="132"/>
        <v/>
      </c>
      <c r="J503" t="str">
        <f t="shared" si="140"/>
        <v/>
      </c>
      <c r="K503">
        <f t="shared" si="142"/>
        <v>0</v>
      </c>
      <c r="L503">
        <f t="shared" si="143"/>
        <v>0</v>
      </c>
      <c r="M503">
        <f t="shared" si="144"/>
        <v>0</v>
      </c>
      <c r="N503">
        <f t="shared" si="145"/>
        <v>0</v>
      </c>
      <c r="O503">
        <f t="shared" si="146"/>
        <v>0</v>
      </c>
      <c r="P503">
        <f t="shared" si="147"/>
        <v>0</v>
      </c>
      <c r="Q503">
        <f t="shared" si="141"/>
        <v>0</v>
      </c>
      <c r="R503">
        <f t="shared" si="148"/>
        <v>0</v>
      </c>
      <c r="S503">
        <f>IF(ABS(R503)&gt;0,R503*(B503-A503),0)</f>
        <v>0</v>
      </c>
      <c r="T503">
        <f>SUM($S$3:S503)</f>
        <v>115.32362494999973</v>
      </c>
      <c r="U503">
        <f>IF(J503="close",T503,0)</f>
        <v>0</v>
      </c>
      <c r="V503">
        <f t="shared" si="149"/>
        <v>115.32362494999973</v>
      </c>
      <c r="W503" s="3">
        <f t="shared" si="133"/>
        <v>0</v>
      </c>
      <c r="X503">
        <f t="shared" si="150"/>
        <v>0</v>
      </c>
    </row>
    <row r="504" spans="1:24">
      <c r="A504">
        <v>118.6095272</v>
      </c>
      <c r="B504">
        <v>113.05847439999999</v>
      </c>
      <c r="C504">
        <f t="shared" si="134"/>
        <v>0.95319892987483379</v>
      </c>
      <c r="D504">
        <f t="shared" si="138"/>
        <v>1.0009963542802121</v>
      </c>
      <c r="E504">
        <f t="shared" si="135"/>
        <v>1.0425706275330291</v>
      </c>
      <c r="F504">
        <f t="shared" si="136"/>
        <v>3.8199445874698958E-2</v>
      </c>
      <c r="G504">
        <f t="shared" si="137"/>
        <v>-1.2512596272250232</v>
      </c>
      <c r="H504" t="str">
        <f t="shared" si="139"/>
        <v/>
      </c>
      <c r="I504" t="str">
        <f t="shared" ref="I504:I567" si="151">IF(AND(OR(H503="sellY",H503="buyY",J503="sellhold",J503="buyhold"),W503&lt;-0.5),"close",IF(AND(OR(H503="sellY",J503="sellhold"),G504&gt;0.5),"sellhold",IF(AND(OR(H503="sellY",J503="sellhold"),G504&lt;0.5,H504&lt;&gt;"buyY"),"close",IF(AND(OR(H503="sellY",J503="sellhold"),G504&lt;0.5,H504="buyY"),"close&amp;buy",IF(AND(OR(H503="buyY",J503="buyhold"),G504&lt;-0.5),"buyhold",IF(AND(OR(H503="buyY",J503="buyhold"),G504&gt;-0.5,H504&lt;&gt;"sellY"),"close",IF(AND(OR(H503="buyY",J503="buyhold"),G504&gt;-0.5,H504="sellY"),"close&amp;sell","")))))))</f>
        <v/>
      </c>
      <c r="J504" t="str">
        <f t="shared" si="140"/>
        <v/>
      </c>
      <c r="K504">
        <f t="shared" si="142"/>
        <v>0</v>
      </c>
      <c r="L504">
        <f t="shared" si="143"/>
        <v>0</v>
      </c>
      <c r="M504">
        <f t="shared" si="144"/>
        <v>0</v>
      </c>
      <c r="N504">
        <f t="shared" si="145"/>
        <v>0</v>
      </c>
      <c r="O504">
        <f t="shared" si="146"/>
        <v>0</v>
      </c>
      <c r="P504">
        <f t="shared" si="147"/>
        <v>0</v>
      </c>
      <c r="Q504">
        <f t="shared" si="141"/>
        <v>0</v>
      </c>
      <c r="R504">
        <f t="shared" si="148"/>
        <v>0</v>
      </c>
      <c r="S504">
        <f>IF(ABS(R504)&gt;0,R504*(B504-A504),0)</f>
        <v>0</v>
      </c>
      <c r="T504">
        <f>SUM($S$3:S504)</f>
        <v>115.32362494999973</v>
      </c>
      <c r="U504">
        <f>IF(J504="close",T504,0)</f>
        <v>0</v>
      </c>
      <c r="V504">
        <f t="shared" si="149"/>
        <v>115.32362494999973</v>
      </c>
      <c r="W504" s="3">
        <f t="shared" ref="W504:W567" si="152">(V504-V503)/V503</f>
        <v>0</v>
      </c>
      <c r="X504">
        <f t="shared" si="150"/>
        <v>0</v>
      </c>
    </row>
    <row r="505" spans="1:24">
      <c r="A505">
        <v>118.4418625</v>
      </c>
      <c r="B505">
        <v>113.3778484</v>
      </c>
      <c r="C505">
        <f t="shared" si="134"/>
        <v>0.95724472755568168</v>
      </c>
      <c r="D505">
        <f t="shared" si="138"/>
        <v>0.99426533478413048</v>
      </c>
      <c r="E505">
        <f t="shared" si="135"/>
        <v>1.0408256248006367</v>
      </c>
      <c r="F505">
        <f t="shared" si="136"/>
        <v>4.1122754305734879E-2</v>
      </c>
      <c r="G505">
        <f t="shared" si="137"/>
        <v>-0.90024629559615843</v>
      </c>
      <c r="H505" t="str">
        <f t="shared" si="139"/>
        <v/>
      </c>
      <c r="I505" t="str">
        <f t="shared" si="151"/>
        <v/>
      </c>
      <c r="J505" t="str">
        <f t="shared" si="140"/>
        <v/>
      </c>
      <c r="K505">
        <f t="shared" si="142"/>
        <v>0</v>
      </c>
      <c r="L505">
        <f t="shared" si="143"/>
        <v>0</v>
      </c>
      <c r="M505">
        <f t="shared" si="144"/>
        <v>0</v>
      </c>
      <c r="N505">
        <f t="shared" si="145"/>
        <v>0</v>
      </c>
      <c r="O505">
        <f t="shared" si="146"/>
        <v>0</v>
      </c>
      <c r="P505">
        <f t="shared" si="147"/>
        <v>0</v>
      </c>
      <c r="Q505">
        <f t="shared" si="141"/>
        <v>0</v>
      </c>
      <c r="R505">
        <f t="shared" si="148"/>
        <v>0</v>
      </c>
      <c r="S505">
        <f>IF(ABS(R505)&gt;0,R505*(B505-A505),0)</f>
        <v>0</v>
      </c>
      <c r="T505">
        <f>SUM($S$3:S505)</f>
        <v>115.32362494999973</v>
      </c>
      <c r="U505">
        <f>IF(J505="close",T505,0)</f>
        <v>0</v>
      </c>
      <c r="V505">
        <f t="shared" si="149"/>
        <v>115.32362494999973</v>
      </c>
      <c r="W505" s="3">
        <f t="shared" si="152"/>
        <v>0</v>
      </c>
      <c r="X505">
        <f t="shared" si="150"/>
        <v>0</v>
      </c>
    </row>
    <row r="506" spans="1:24">
      <c r="A506">
        <v>118.5341931</v>
      </c>
      <c r="B506">
        <v>113.68255809999999</v>
      </c>
      <c r="C506">
        <f t="shared" si="134"/>
        <v>0.95906974288923552</v>
      </c>
      <c r="D506">
        <f t="shared" si="138"/>
        <v>0.98885062833876203</v>
      </c>
      <c r="E506">
        <f t="shared" si="135"/>
        <v>1.0385593725112079</v>
      </c>
      <c r="F506">
        <f t="shared" si="136"/>
        <v>4.3925904331411213E-2</v>
      </c>
      <c r="G506">
        <f t="shared" si="137"/>
        <v>-0.67798001891631698</v>
      </c>
      <c r="H506" t="str">
        <f t="shared" si="139"/>
        <v/>
      </c>
      <c r="I506" t="str">
        <f t="shared" si="151"/>
        <v/>
      </c>
      <c r="J506" t="str">
        <f t="shared" si="140"/>
        <v/>
      </c>
      <c r="K506">
        <f t="shared" si="142"/>
        <v>0</v>
      </c>
      <c r="L506">
        <f t="shared" si="143"/>
        <v>0</v>
      </c>
      <c r="M506">
        <f t="shared" si="144"/>
        <v>0</v>
      </c>
      <c r="N506">
        <f t="shared" si="145"/>
        <v>0</v>
      </c>
      <c r="O506">
        <f t="shared" si="146"/>
        <v>0</v>
      </c>
      <c r="P506">
        <f t="shared" si="147"/>
        <v>0</v>
      </c>
      <c r="Q506">
        <f t="shared" si="141"/>
        <v>0</v>
      </c>
      <c r="R506">
        <f t="shared" si="148"/>
        <v>0</v>
      </c>
      <c r="S506">
        <f>IF(ABS(R506)&gt;0,R506*(B506-A506),0)</f>
        <v>0</v>
      </c>
      <c r="T506">
        <f>SUM($S$3:S506)</f>
        <v>115.32362494999973</v>
      </c>
      <c r="U506">
        <f>IF(J506="close",T506,0)</f>
        <v>0</v>
      </c>
      <c r="V506">
        <f t="shared" si="149"/>
        <v>115.32362494999973</v>
      </c>
      <c r="W506" s="3">
        <f t="shared" si="152"/>
        <v>0</v>
      </c>
      <c r="X506">
        <f t="shared" si="150"/>
        <v>0</v>
      </c>
    </row>
    <row r="507" spans="1:24">
      <c r="A507">
        <v>116.94465630000001</v>
      </c>
      <c r="B507">
        <v>113.9973402</v>
      </c>
      <c r="C507">
        <f t="shared" si="134"/>
        <v>0.97479734266404439</v>
      </c>
      <c r="D507">
        <f t="shared" si="138"/>
        <v>0.98668858438880547</v>
      </c>
      <c r="E507">
        <f t="shared" si="135"/>
        <v>1.0358577995813929</v>
      </c>
      <c r="F507">
        <f t="shared" si="136"/>
        <v>4.6426186617306679E-2</v>
      </c>
      <c r="G507">
        <f t="shared" si="137"/>
        <v>-0.25613220880666265</v>
      </c>
      <c r="H507" t="str">
        <f t="shared" si="139"/>
        <v/>
      </c>
      <c r="I507" t="str">
        <f t="shared" si="151"/>
        <v/>
      </c>
      <c r="J507" t="str">
        <f t="shared" si="140"/>
        <v/>
      </c>
      <c r="K507">
        <f t="shared" si="142"/>
        <v>0</v>
      </c>
      <c r="L507">
        <f t="shared" si="143"/>
        <v>0</v>
      </c>
      <c r="M507">
        <f t="shared" si="144"/>
        <v>0</v>
      </c>
      <c r="N507">
        <f t="shared" si="145"/>
        <v>0</v>
      </c>
      <c r="O507">
        <f t="shared" si="146"/>
        <v>0</v>
      </c>
      <c r="P507">
        <f t="shared" si="147"/>
        <v>0</v>
      </c>
      <c r="Q507">
        <f t="shared" si="141"/>
        <v>0</v>
      </c>
      <c r="R507">
        <f t="shared" si="148"/>
        <v>0</v>
      </c>
      <c r="S507">
        <f>IF(ABS(R507)&gt;0,R507*(B507-A507),0)</f>
        <v>0</v>
      </c>
      <c r="T507">
        <f>SUM($S$3:S507)</f>
        <v>115.32362494999973</v>
      </c>
      <c r="U507">
        <f>IF(J507="close",T507,0)</f>
        <v>0</v>
      </c>
      <c r="V507">
        <f t="shared" si="149"/>
        <v>115.32362494999973</v>
      </c>
      <c r="W507" s="3">
        <f t="shared" si="152"/>
        <v>0</v>
      </c>
      <c r="X507">
        <f t="shared" si="150"/>
        <v>0</v>
      </c>
    </row>
    <row r="508" spans="1:24">
      <c r="A508">
        <v>116.09674149999999</v>
      </c>
      <c r="B508">
        <v>111.6938157</v>
      </c>
      <c r="C508">
        <f t="shared" si="134"/>
        <v>0.9620753714263377</v>
      </c>
      <c r="D508">
        <f t="shared" si="138"/>
        <v>0.98290193624073352</v>
      </c>
      <c r="E508">
        <f t="shared" si="135"/>
        <v>1.0338860827009848</v>
      </c>
      <c r="F508">
        <f t="shared" si="136"/>
        <v>4.7834911321956303E-2</v>
      </c>
      <c r="G508">
        <f t="shared" si="137"/>
        <v>-0.43538420452420473</v>
      </c>
      <c r="H508" t="str">
        <f t="shared" si="139"/>
        <v/>
      </c>
      <c r="I508" t="str">
        <f t="shared" si="151"/>
        <v/>
      </c>
      <c r="J508" t="str">
        <f t="shared" si="140"/>
        <v/>
      </c>
      <c r="K508">
        <f t="shared" si="142"/>
        <v>0</v>
      </c>
      <c r="L508">
        <f t="shared" si="143"/>
        <v>0</v>
      </c>
      <c r="M508">
        <f t="shared" si="144"/>
        <v>0</v>
      </c>
      <c r="N508">
        <f t="shared" si="145"/>
        <v>0</v>
      </c>
      <c r="O508">
        <f t="shared" si="146"/>
        <v>0</v>
      </c>
      <c r="P508">
        <f t="shared" si="147"/>
        <v>0</v>
      </c>
      <c r="Q508">
        <f t="shared" si="141"/>
        <v>0</v>
      </c>
      <c r="R508">
        <f t="shared" si="148"/>
        <v>0</v>
      </c>
      <c r="S508">
        <f>IF(ABS(R508)&gt;0,R508*(B508-A508),0)</f>
        <v>0</v>
      </c>
      <c r="T508">
        <f>SUM($S$3:S508)</f>
        <v>115.32362494999973</v>
      </c>
      <c r="U508">
        <f>IF(J508="close",T508,0)</f>
        <v>0</v>
      </c>
      <c r="V508">
        <f t="shared" si="149"/>
        <v>115.32362494999973</v>
      </c>
      <c r="W508" s="3">
        <f t="shared" si="152"/>
        <v>0</v>
      </c>
      <c r="X508">
        <f t="shared" si="150"/>
        <v>0</v>
      </c>
    </row>
    <row r="509" spans="1:24">
      <c r="A509">
        <v>114.7535006</v>
      </c>
      <c r="B509">
        <v>110.27450779999999</v>
      </c>
      <c r="C509">
        <f t="shared" si="134"/>
        <v>0.96096857371164157</v>
      </c>
      <c r="D509">
        <f t="shared" si="138"/>
        <v>0.97952757277471936</v>
      </c>
      <c r="E509">
        <f t="shared" si="135"/>
        <v>1.0300661740778787</v>
      </c>
      <c r="F509">
        <f t="shared" si="136"/>
        <v>4.9176079690621981E-2</v>
      </c>
      <c r="G509">
        <f t="shared" si="137"/>
        <v>-0.3773989138588662</v>
      </c>
      <c r="H509" t="str">
        <f t="shared" si="139"/>
        <v/>
      </c>
      <c r="I509" t="str">
        <f t="shared" si="151"/>
        <v/>
      </c>
      <c r="J509" t="str">
        <f t="shared" si="140"/>
        <v/>
      </c>
      <c r="K509">
        <f t="shared" si="142"/>
        <v>0</v>
      </c>
      <c r="L509">
        <f t="shared" si="143"/>
        <v>0</v>
      </c>
      <c r="M509">
        <f t="shared" si="144"/>
        <v>0</v>
      </c>
      <c r="N509">
        <f t="shared" si="145"/>
        <v>0</v>
      </c>
      <c r="O509">
        <f t="shared" si="146"/>
        <v>0</v>
      </c>
      <c r="P509">
        <f t="shared" si="147"/>
        <v>0</v>
      </c>
      <c r="Q509">
        <f t="shared" si="141"/>
        <v>0</v>
      </c>
      <c r="R509">
        <f t="shared" si="148"/>
        <v>0</v>
      </c>
      <c r="S509">
        <f>IF(ABS(R509)&gt;0,R509*(B509-A509),0)</f>
        <v>0</v>
      </c>
      <c r="T509">
        <f>SUM($S$3:S509)</f>
        <v>115.32362494999973</v>
      </c>
      <c r="U509">
        <f>IF(J509="close",T509,0)</f>
        <v>0</v>
      </c>
      <c r="V509">
        <f t="shared" si="149"/>
        <v>115.32362494999973</v>
      </c>
      <c r="W509" s="3">
        <f t="shared" si="152"/>
        <v>0</v>
      </c>
      <c r="X509">
        <f t="shared" si="150"/>
        <v>0</v>
      </c>
    </row>
    <row r="510" spans="1:24">
      <c r="A510">
        <v>112.6848644</v>
      </c>
      <c r="B510">
        <v>109.12912660000001</v>
      </c>
      <c r="C510">
        <f t="shared" si="134"/>
        <v>0.96844529370530097</v>
      </c>
      <c r="D510">
        <f t="shared" si="138"/>
        <v>0.97782260676403965</v>
      </c>
      <c r="E510">
        <f t="shared" si="135"/>
        <v>1.0265896641401795</v>
      </c>
      <c r="F510">
        <f t="shared" si="136"/>
        <v>5.0527604893910609E-2</v>
      </c>
      <c r="G510">
        <f t="shared" si="137"/>
        <v>-0.18558791928545967</v>
      </c>
      <c r="H510" t="str">
        <f t="shared" si="139"/>
        <v/>
      </c>
      <c r="I510" t="str">
        <f t="shared" si="151"/>
        <v/>
      </c>
      <c r="J510" t="str">
        <f t="shared" si="140"/>
        <v/>
      </c>
      <c r="K510">
        <f t="shared" si="142"/>
        <v>0</v>
      </c>
      <c r="L510">
        <f t="shared" si="143"/>
        <v>0</v>
      </c>
      <c r="M510">
        <f t="shared" si="144"/>
        <v>0</v>
      </c>
      <c r="N510">
        <f t="shared" si="145"/>
        <v>0</v>
      </c>
      <c r="O510">
        <f t="shared" si="146"/>
        <v>0</v>
      </c>
      <c r="P510">
        <f t="shared" si="147"/>
        <v>0</v>
      </c>
      <c r="Q510">
        <f t="shared" si="141"/>
        <v>0</v>
      </c>
      <c r="R510">
        <f t="shared" si="148"/>
        <v>0</v>
      </c>
      <c r="S510">
        <f>IF(ABS(R510)&gt;0,R510*(B510-A510),0)</f>
        <v>0</v>
      </c>
      <c r="T510">
        <f>SUM($S$3:S510)</f>
        <v>115.32362494999973</v>
      </c>
      <c r="U510">
        <f>IF(J510="close",T510,0)</f>
        <v>0</v>
      </c>
      <c r="V510">
        <f t="shared" si="149"/>
        <v>115.32362494999973</v>
      </c>
      <c r="W510" s="3">
        <f t="shared" si="152"/>
        <v>0</v>
      </c>
      <c r="X510">
        <f t="shared" si="150"/>
        <v>0</v>
      </c>
    </row>
    <row r="511" spans="1:24">
      <c r="A511">
        <v>112.3184198</v>
      </c>
      <c r="B511">
        <v>105.623206</v>
      </c>
      <c r="C511">
        <f t="shared" si="134"/>
        <v>0.94039077640228697</v>
      </c>
      <c r="D511">
        <f t="shared" si="138"/>
        <v>0.97206386363146235</v>
      </c>
      <c r="E511">
        <f t="shared" si="135"/>
        <v>1.0226397604659769</v>
      </c>
      <c r="F511">
        <f t="shared" si="136"/>
        <v>5.0598147425802237E-2</v>
      </c>
      <c r="G511">
        <f t="shared" si="137"/>
        <v>-0.62597325871705489</v>
      </c>
      <c r="H511" t="str">
        <f t="shared" si="139"/>
        <v/>
      </c>
      <c r="I511" t="str">
        <f t="shared" si="151"/>
        <v/>
      </c>
      <c r="J511" t="str">
        <f t="shared" si="140"/>
        <v/>
      </c>
      <c r="K511">
        <f t="shared" si="142"/>
        <v>0</v>
      </c>
      <c r="L511">
        <f t="shared" si="143"/>
        <v>0</v>
      </c>
      <c r="M511">
        <f t="shared" si="144"/>
        <v>0</v>
      </c>
      <c r="N511">
        <f t="shared" si="145"/>
        <v>0</v>
      </c>
      <c r="O511">
        <f t="shared" si="146"/>
        <v>0</v>
      </c>
      <c r="P511">
        <f t="shared" si="147"/>
        <v>0</v>
      </c>
      <c r="Q511">
        <f t="shared" si="141"/>
        <v>0</v>
      </c>
      <c r="R511">
        <f t="shared" si="148"/>
        <v>0</v>
      </c>
      <c r="S511">
        <f>IF(ABS(R511)&gt;0,R511*(B511-A511),0)</f>
        <v>0</v>
      </c>
      <c r="T511">
        <f>SUM($S$3:S511)</f>
        <v>115.32362494999973</v>
      </c>
      <c r="U511">
        <f>IF(J511="close",T511,0)</f>
        <v>0</v>
      </c>
      <c r="V511">
        <f t="shared" si="149"/>
        <v>115.32362494999973</v>
      </c>
      <c r="W511" s="3">
        <f t="shared" si="152"/>
        <v>0</v>
      </c>
      <c r="X511">
        <f t="shared" si="150"/>
        <v>0</v>
      </c>
    </row>
    <row r="512" spans="1:24">
      <c r="A512">
        <v>112.824952</v>
      </c>
      <c r="B512">
        <v>107.47295819999999</v>
      </c>
      <c r="C512">
        <f t="shared" si="134"/>
        <v>0.95256373962383778</v>
      </c>
      <c r="D512">
        <f t="shared" si="138"/>
        <v>0.96906384455336625</v>
      </c>
      <c r="E512">
        <f t="shared" si="135"/>
        <v>1.0175191272947792</v>
      </c>
      <c r="F512">
        <f t="shared" si="136"/>
        <v>5.143087605281791E-2</v>
      </c>
      <c r="G512">
        <f t="shared" si="137"/>
        <v>-0.32082099695489097</v>
      </c>
      <c r="H512" t="str">
        <f t="shared" si="139"/>
        <v/>
      </c>
      <c r="I512" t="str">
        <f t="shared" si="151"/>
        <v/>
      </c>
      <c r="J512" t="str">
        <f t="shared" si="140"/>
        <v/>
      </c>
      <c r="K512">
        <f t="shared" si="142"/>
        <v>0</v>
      </c>
      <c r="L512">
        <f t="shared" si="143"/>
        <v>0</v>
      </c>
      <c r="M512">
        <f t="shared" si="144"/>
        <v>0</v>
      </c>
      <c r="N512">
        <f t="shared" si="145"/>
        <v>0</v>
      </c>
      <c r="O512">
        <f t="shared" si="146"/>
        <v>0</v>
      </c>
      <c r="P512">
        <f t="shared" si="147"/>
        <v>0</v>
      </c>
      <c r="Q512">
        <f t="shared" si="141"/>
        <v>0</v>
      </c>
      <c r="R512">
        <f t="shared" si="148"/>
        <v>0</v>
      </c>
      <c r="S512">
        <f>IF(ABS(R512)&gt;0,R512*(B512-A512),0)</f>
        <v>0</v>
      </c>
      <c r="T512">
        <f>SUM($S$3:S512)</f>
        <v>115.32362494999973</v>
      </c>
      <c r="U512">
        <f>IF(J512="close",T512,0)</f>
        <v>0</v>
      </c>
      <c r="V512">
        <f t="shared" si="149"/>
        <v>115.32362494999973</v>
      </c>
      <c r="W512" s="3">
        <f t="shared" si="152"/>
        <v>0</v>
      </c>
      <c r="X512">
        <f t="shared" si="150"/>
        <v>0</v>
      </c>
    </row>
    <row r="513" spans="1:24">
      <c r="A513">
        <v>112.8288307</v>
      </c>
      <c r="B513">
        <v>108.69529110000001</v>
      </c>
      <c r="C513">
        <f t="shared" si="134"/>
        <v>0.96336450910325711</v>
      </c>
      <c r="D513">
        <f t="shared" si="138"/>
        <v>0.96818702371488796</v>
      </c>
      <c r="E513">
        <f t="shared" si="135"/>
        <v>1.0131695939652332</v>
      </c>
      <c r="F513">
        <f t="shared" si="136"/>
        <v>5.1596119149241976E-2</v>
      </c>
      <c r="G513">
        <f t="shared" si="137"/>
        <v>-9.3466615147579507E-2</v>
      </c>
      <c r="H513" t="str">
        <f t="shared" si="139"/>
        <v/>
      </c>
      <c r="I513" t="str">
        <f t="shared" si="151"/>
        <v/>
      </c>
      <c r="J513" t="str">
        <f t="shared" si="140"/>
        <v/>
      </c>
      <c r="K513">
        <f t="shared" si="142"/>
        <v>0</v>
      </c>
      <c r="L513">
        <f t="shared" si="143"/>
        <v>0</v>
      </c>
      <c r="M513">
        <f t="shared" si="144"/>
        <v>0</v>
      </c>
      <c r="N513">
        <f t="shared" si="145"/>
        <v>0</v>
      </c>
      <c r="O513">
        <f t="shared" si="146"/>
        <v>0</v>
      </c>
      <c r="P513">
        <f t="shared" si="147"/>
        <v>0</v>
      </c>
      <c r="Q513">
        <f t="shared" si="141"/>
        <v>0</v>
      </c>
      <c r="R513">
        <f t="shared" si="148"/>
        <v>0</v>
      </c>
      <c r="S513">
        <f>IF(ABS(R513)&gt;0,R513*(B513-A513),0)</f>
        <v>0</v>
      </c>
      <c r="T513">
        <f>SUM($S$3:S513)</f>
        <v>115.32362494999973</v>
      </c>
      <c r="U513">
        <f>IF(J513="close",T513,0)</f>
        <v>0</v>
      </c>
      <c r="V513">
        <f t="shared" si="149"/>
        <v>115.32362494999973</v>
      </c>
      <c r="W513" s="3">
        <f t="shared" si="152"/>
        <v>0</v>
      </c>
      <c r="X513">
        <f t="shared" si="150"/>
        <v>0</v>
      </c>
    </row>
    <row r="514" spans="1:24">
      <c r="A514">
        <v>113.51761</v>
      </c>
      <c r="B514">
        <v>108.83478940000001</v>
      </c>
      <c r="C514">
        <f t="shared" si="134"/>
        <v>0.95874806913218136</v>
      </c>
      <c r="D514">
        <f t="shared" si="138"/>
        <v>0.96673487685601001</v>
      </c>
      <c r="E514">
        <f t="shared" si="135"/>
        <v>1.0095102701640508</v>
      </c>
      <c r="F514">
        <f t="shared" si="136"/>
        <v>5.1356150292690111E-2</v>
      </c>
      <c r="G514">
        <f t="shared" si="137"/>
        <v>-0.15551803782624002</v>
      </c>
      <c r="H514" t="str">
        <f t="shared" si="139"/>
        <v/>
      </c>
      <c r="I514" t="str">
        <f t="shared" si="151"/>
        <v/>
      </c>
      <c r="J514" t="str">
        <f t="shared" si="140"/>
        <v/>
      </c>
      <c r="K514">
        <f t="shared" si="142"/>
        <v>0</v>
      </c>
      <c r="L514">
        <f t="shared" si="143"/>
        <v>0</v>
      </c>
      <c r="M514">
        <f t="shared" si="144"/>
        <v>0</v>
      </c>
      <c r="N514">
        <f t="shared" si="145"/>
        <v>0</v>
      </c>
      <c r="O514">
        <f t="shared" si="146"/>
        <v>0</v>
      </c>
      <c r="P514">
        <f t="shared" si="147"/>
        <v>0</v>
      </c>
      <c r="Q514">
        <f t="shared" si="141"/>
        <v>0</v>
      </c>
      <c r="R514">
        <f t="shared" si="148"/>
        <v>0</v>
      </c>
      <c r="S514">
        <f>IF(ABS(R514)&gt;0,R514*(B514-A514),0)</f>
        <v>0</v>
      </c>
      <c r="T514">
        <f>SUM($S$3:S514)</f>
        <v>115.32362494999973</v>
      </c>
      <c r="U514">
        <f>IF(J514="close",T514,0)</f>
        <v>0</v>
      </c>
      <c r="V514">
        <f t="shared" si="149"/>
        <v>115.32362494999973</v>
      </c>
      <c r="W514" s="3">
        <f t="shared" si="152"/>
        <v>0</v>
      </c>
      <c r="X514">
        <f t="shared" si="150"/>
        <v>0</v>
      </c>
    </row>
    <row r="515" spans="1:24">
      <c r="A515">
        <v>115.0794279</v>
      </c>
      <c r="B515">
        <v>107.2279836</v>
      </c>
      <c r="C515">
        <f t="shared" ref="C515:C578" si="153">B515/A515</f>
        <v>0.93177369367162111</v>
      </c>
      <c r="D515">
        <f t="shared" si="138"/>
        <v>0.96135623328918096</v>
      </c>
      <c r="E515">
        <f t="shared" si="135"/>
        <v>1.004505637712428</v>
      </c>
      <c r="F515">
        <f t="shared" si="136"/>
        <v>4.9103147148558582E-2</v>
      </c>
      <c r="G515">
        <f t="shared" si="137"/>
        <v>-0.60245709970604699</v>
      </c>
      <c r="H515" t="str">
        <f t="shared" si="139"/>
        <v/>
      </c>
      <c r="I515" t="str">
        <f t="shared" si="151"/>
        <v/>
      </c>
      <c r="J515" t="str">
        <f t="shared" si="140"/>
        <v/>
      </c>
      <c r="K515">
        <f t="shared" si="142"/>
        <v>0</v>
      </c>
      <c r="L515">
        <f t="shared" si="143"/>
        <v>0</v>
      </c>
      <c r="M515">
        <f t="shared" si="144"/>
        <v>0</v>
      </c>
      <c r="N515">
        <f t="shared" si="145"/>
        <v>0</v>
      </c>
      <c r="O515">
        <f t="shared" si="146"/>
        <v>0</v>
      </c>
      <c r="P515">
        <f t="shared" si="147"/>
        <v>0</v>
      </c>
      <c r="Q515">
        <f t="shared" si="141"/>
        <v>0</v>
      </c>
      <c r="R515">
        <f t="shared" si="148"/>
        <v>0</v>
      </c>
      <c r="S515">
        <f>IF(ABS(R515)&gt;0,R515*(B515-A515),0)</f>
        <v>0</v>
      </c>
      <c r="T515">
        <f>SUM($S$3:S515)</f>
        <v>115.32362494999973</v>
      </c>
      <c r="U515">
        <f>IF(J515="close",T515,0)</f>
        <v>0</v>
      </c>
      <c r="V515">
        <f t="shared" si="149"/>
        <v>115.32362494999973</v>
      </c>
      <c r="W515" s="3">
        <f t="shared" si="152"/>
        <v>0</v>
      </c>
      <c r="X515">
        <f t="shared" si="150"/>
        <v>0</v>
      </c>
    </row>
    <row r="516" spans="1:24">
      <c r="A516">
        <v>114.2644579</v>
      </c>
      <c r="B516">
        <v>102.8685931</v>
      </c>
      <c r="C516">
        <f t="shared" si="153"/>
        <v>0.90026763344054683</v>
      </c>
      <c r="D516">
        <f t="shared" si="138"/>
        <v>0.9519579871586219</v>
      </c>
      <c r="E516">
        <f t="shared" si="135"/>
        <v>0.99867136361593267</v>
      </c>
      <c r="F516">
        <f t="shared" si="136"/>
        <v>4.7618732548727477E-2</v>
      </c>
      <c r="G516">
        <f t="shared" si="137"/>
        <v>-1.085504610295563</v>
      </c>
      <c r="H516" t="str">
        <f t="shared" si="139"/>
        <v/>
      </c>
      <c r="I516" t="str">
        <f t="shared" si="151"/>
        <v/>
      </c>
      <c r="J516" t="str">
        <f t="shared" si="140"/>
        <v/>
      </c>
      <c r="K516">
        <f t="shared" si="142"/>
        <v>0</v>
      </c>
      <c r="L516">
        <f t="shared" si="143"/>
        <v>0</v>
      </c>
      <c r="M516">
        <f t="shared" si="144"/>
        <v>0</v>
      </c>
      <c r="N516">
        <f t="shared" si="145"/>
        <v>0</v>
      </c>
      <c r="O516">
        <f t="shared" si="146"/>
        <v>0</v>
      </c>
      <c r="P516">
        <f t="shared" si="147"/>
        <v>0</v>
      </c>
      <c r="Q516">
        <f t="shared" si="141"/>
        <v>0</v>
      </c>
      <c r="R516">
        <f t="shared" si="148"/>
        <v>0</v>
      </c>
      <c r="S516">
        <f>IF(ABS(R516)&gt;0,R516*(B516-A516),0)</f>
        <v>0</v>
      </c>
      <c r="T516">
        <f>SUM($S$3:S516)</f>
        <v>115.32362494999973</v>
      </c>
      <c r="U516">
        <f>IF(J516="close",T516,0)</f>
        <v>0</v>
      </c>
      <c r="V516">
        <f t="shared" si="149"/>
        <v>115.32362494999973</v>
      </c>
      <c r="W516" s="3">
        <f t="shared" si="152"/>
        <v>0</v>
      </c>
      <c r="X516">
        <f t="shared" si="150"/>
        <v>0</v>
      </c>
    </row>
    <row r="517" spans="1:24">
      <c r="A517">
        <v>113.4690267</v>
      </c>
      <c r="B517">
        <v>104.25732499999999</v>
      </c>
      <c r="C517">
        <f t="shared" si="153"/>
        <v>0.91881747849697559</v>
      </c>
      <c r="D517">
        <f t="shared" si="138"/>
        <v>0.94685944736452243</v>
      </c>
      <c r="E517">
        <f t="shared" si="135"/>
        <v>0.991140661721998</v>
      </c>
      <c r="F517">
        <f t="shared" si="136"/>
        <v>4.581473075278783E-2</v>
      </c>
      <c r="G517">
        <f t="shared" si="137"/>
        <v>-0.61207320018661215</v>
      </c>
      <c r="H517" t="str">
        <f t="shared" si="139"/>
        <v/>
      </c>
      <c r="I517" t="str">
        <f t="shared" si="151"/>
        <v/>
      </c>
      <c r="J517" t="str">
        <f t="shared" si="140"/>
        <v/>
      </c>
      <c r="K517">
        <f t="shared" si="142"/>
        <v>0</v>
      </c>
      <c r="L517">
        <f t="shared" si="143"/>
        <v>0</v>
      </c>
      <c r="M517">
        <f t="shared" si="144"/>
        <v>0</v>
      </c>
      <c r="N517">
        <f t="shared" si="145"/>
        <v>0</v>
      </c>
      <c r="O517">
        <f t="shared" si="146"/>
        <v>0</v>
      </c>
      <c r="P517">
        <f t="shared" si="147"/>
        <v>0</v>
      </c>
      <c r="Q517">
        <f t="shared" si="141"/>
        <v>0</v>
      </c>
      <c r="R517">
        <f t="shared" si="148"/>
        <v>0</v>
      </c>
      <c r="S517">
        <f>IF(ABS(R517)&gt;0,R517*(B517-A517),0)</f>
        <v>0</v>
      </c>
      <c r="T517">
        <f>SUM($S$3:S517)</f>
        <v>115.32362494999973</v>
      </c>
      <c r="U517">
        <f>IF(J517="close",T517,0)</f>
        <v>0</v>
      </c>
      <c r="V517">
        <f t="shared" si="149"/>
        <v>115.32362494999973</v>
      </c>
      <c r="W517" s="3">
        <f t="shared" si="152"/>
        <v>0</v>
      </c>
      <c r="X517">
        <f t="shared" si="150"/>
        <v>0</v>
      </c>
    </row>
    <row r="518" spans="1:24">
      <c r="A518">
        <v>112.9595281</v>
      </c>
      <c r="B518">
        <v>101.9143516</v>
      </c>
      <c r="C518">
        <f t="shared" si="153"/>
        <v>0.90222005451171861</v>
      </c>
      <c r="D518">
        <f t="shared" si="138"/>
        <v>0.93999184846409112</v>
      </c>
      <c r="E518">
        <f t="shared" si="135"/>
        <v>0.98485101347651371</v>
      </c>
      <c r="F518">
        <f t="shared" si="136"/>
        <v>4.3043455747830826E-2</v>
      </c>
      <c r="G518">
        <f t="shared" si="137"/>
        <v>-0.87752698513933847</v>
      </c>
      <c r="H518" t="str">
        <f t="shared" si="139"/>
        <v/>
      </c>
      <c r="I518" t="str">
        <f t="shared" si="151"/>
        <v/>
      </c>
      <c r="J518" t="str">
        <f t="shared" si="140"/>
        <v/>
      </c>
      <c r="K518">
        <f t="shared" si="142"/>
        <v>0</v>
      </c>
      <c r="L518">
        <f t="shared" si="143"/>
        <v>0</v>
      </c>
      <c r="M518">
        <f t="shared" si="144"/>
        <v>0</v>
      </c>
      <c r="N518">
        <f t="shared" si="145"/>
        <v>0</v>
      </c>
      <c r="O518">
        <f t="shared" si="146"/>
        <v>0</v>
      </c>
      <c r="P518">
        <f t="shared" si="147"/>
        <v>0</v>
      </c>
      <c r="Q518">
        <f t="shared" si="141"/>
        <v>0</v>
      </c>
      <c r="R518">
        <f t="shared" si="148"/>
        <v>0</v>
      </c>
      <c r="S518">
        <f>IF(ABS(R518)&gt;0,R518*(B518-A518),0)</f>
        <v>0</v>
      </c>
      <c r="T518">
        <f>SUM($S$3:S518)</f>
        <v>115.32362494999973</v>
      </c>
      <c r="U518">
        <f>IF(J518="close",T518,0)</f>
        <v>0</v>
      </c>
      <c r="V518">
        <f t="shared" si="149"/>
        <v>115.32362494999973</v>
      </c>
      <c r="W518" s="3">
        <f t="shared" si="152"/>
        <v>0</v>
      </c>
      <c r="X518">
        <f t="shared" si="150"/>
        <v>0</v>
      </c>
    </row>
    <row r="519" spans="1:24">
      <c r="A519">
        <v>113.1804873</v>
      </c>
      <c r="B519">
        <v>100.3215732</v>
      </c>
      <c r="C519">
        <f t="shared" si="153"/>
        <v>0.88638576837087013</v>
      </c>
      <c r="D519">
        <f t="shared" si="138"/>
        <v>0.93174475921898015</v>
      </c>
      <c r="E519">
        <f t="shared" si="135"/>
        <v>0.97913844800345196</v>
      </c>
      <c r="F519">
        <f t="shared" si="136"/>
        <v>4.3015749782832652E-2</v>
      </c>
      <c r="G519">
        <f t="shared" si="137"/>
        <v>-1.0544740258418681</v>
      </c>
      <c r="H519" t="str">
        <f t="shared" si="139"/>
        <v/>
      </c>
      <c r="I519" t="str">
        <f t="shared" si="151"/>
        <v/>
      </c>
      <c r="J519" t="str">
        <f t="shared" si="140"/>
        <v/>
      </c>
      <c r="K519">
        <f t="shared" si="142"/>
        <v>0</v>
      </c>
      <c r="L519">
        <f t="shared" si="143"/>
        <v>0</v>
      </c>
      <c r="M519">
        <f t="shared" si="144"/>
        <v>0</v>
      </c>
      <c r="N519">
        <f t="shared" si="145"/>
        <v>0</v>
      </c>
      <c r="O519">
        <f t="shared" si="146"/>
        <v>0</v>
      </c>
      <c r="P519">
        <f t="shared" si="147"/>
        <v>0</v>
      </c>
      <c r="Q519">
        <f t="shared" si="141"/>
        <v>0</v>
      </c>
      <c r="R519">
        <f t="shared" si="148"/>
        <v>0</v>
      </c>
      <c r="S519">
        <f>IF(ABS(R519)&gt;0,R519*(B519-A519),0)</f>
        <v>0</v>
      </c>
      <c r="T519">
        <f>SUM($S$3:S519)</f>
        <v>115.32362494999973</v>
      </c>
      <c r="U519">
        <f>IF(J519="close",T519,0)</f>
        <v>0</v>
      </c>
      <c r="V519">
        <f t="shared" si="149"/>
        <v>115.32362494999973</v>
      </c>
      <c r="W519" s="3">
        <f t="shared" si="152"/>
        <v>0</v>
      </c>
      <c r="X519">
        <f t="shared" si="150"/>
        <v>0</v>
      </c>
    </row>
    <row r="520" spans="1:24">
      <c r="A520">
        <v>113.023749</v>
      </c>
      <c r="B520">
        <v>100.1521144</v>
      </c>
      <c r="C520">
        <f t="shared" si="153"/>
        <v>0.88611566406278031</v>
      </c>
      <c r="D520">
        <f t="shared" si="138"/>
        <v>0.92472489842571859</v>
      </c>
      <c r="E520">
        <f t="shared" si="135"/>
        <v>0.97351637131568991</v>
      </c>
      <c r="F520">
        <f t="shared" si="136"/>
        <v>4.4512169652305769E-2</v>
      </c>
      <c r="G520">
        <f t="shared" si="137"/>
        <v>-0.86738603542634307</v>
      </c>
      <c r="H520" t="str">
        <f t="shared" si="139"/>
        <v/>
      </c>
      <c r="I520" t="str">
        <f t="shared" si="151"/>
        <v/>
      </c>
      <c r="J520" t="str">
        <f t="shared" si="140"/>
        <v/>
      </c>
      <c r="K520">
        <f t="shared" si="142"/>
        <v>0</v>
      </c>
      <c r="L520">
        <f t="shared" si="143"/>
        <v>0</v>
      </c>
      <c r="M520">
        <f t="shared" si="144"/>
        <v>0</v>
      </c>
      <c r="N520">
        <f t="shared" si="145"/>
        <v>0</v>
      </c>
      <c r="O520">
        <f t="shared" si="146"/>
        <v>0</v>
      </c>
      <c r="P520">
        <f t="shared" si="147"/>
        <v>0</v>
      </c>
      <c r="Q520">
        <f t="shared" si="141"/>
        <v>0</v>
      </c>
      <c r="R520">
        <f t="shared" si="148"/>
        <v>0</v>
      </c>
      <c r="S520">
        <f>IF(ABS(R520)&gt;0,R520*(B520-A520),0)</f>
        <v>0</v>
      </c>
      <c r="T520">
        <f>SUM($S$3:S520)</f>
        <v>115.32362494999973</v>
      </c>
      <c r="U520">
        <f>IF(J520="close",T520,0)</f>
        <v>0</v>
      </c>
      <c r="V520">
        <f t="shared" si="149"/>
        <v>115.32362494999973</v>
      </c>
      <c r="W520" s="3">
        <f t="shared" si="152"/>
        <v>0</v>
      </c>
      <c r="X520">
        <f t="shared" si="150"/>
        <v>0</v>
      </c>
    </row>
    <row r="521" spans="1:24">
      <c r="A521">
        <v>114.8401614</v>
      </c>
      <c r="B521">
        <v>99.122896249999997</v>
      </c>
      <c r="C521">
        <f t="shared" si="153"/>
        <v>0.86313790438472859</v>
      </c>
      <c r="D521">
        <f t="shared" si="138"/>
        <v>0.91524997626556626</v>
      </c>
      <c r="E521">
        <f t="shared" si="135"/>
        <v>0.96803479246760549</v>
      </c>
      <c r="F521">
        <f t="shared" si="136"/>
        <v>4.5512113355938362E-2</v>
      </c>
      <c r="G521">
        <f t="shared" si="137"/>
        <v>-1.1450154264048946</v>
      </c>
      <c r="H521" t="str">
        <f t="shared" si="139"/>
        <v/>
      </c>
      <c r="I521" t="str">
        <f t="shared" si="151"/>
        <v/>
      </c>
      <c r="J521" t="str">
        <f t="shared" si="140"/>
        <v/>
      </c>
      <c r="K521">
        <f t="shared" si="142"/>
        <v>0</v>
      </c>
      <c r="L521">
        <f t="shared" si="143"/>
        <v>0</v>
      </c>
      <c r="M521">
        <f t="shared" si="144"/>
        <v>0</v>
      </c>
      <c r="N521">
        <f t="shared" si="145"/>
        <v>0</v>
      </c>
      <c r="O521">
        <f t="shared" si="146"/>
        <v>0</v>
      </c>
      <c r="P521">
        <f t="shared" si="147"/>
        <v>0</v>
      </c>
      <c r="Q521">
        <f t="shared" si="141"/>
        <v>0</v>
      </c>
      <c r="R521">
        <f t="shared" si="148"/>
        <v>0</v>
      </c>
      <c r="S521">
        <f>IF(ABS(R521)&gt;0,R521*(B521-A521),0)</f>
        <v>0</v>
      </c>
      <c r="T521">
        <f>SUM($S$3:S521)</f>
        <v>115.32362494999973</v>
      </c>
      <c r="U521">
        <f>IF(J521="close",T521,0)</f>
        <v>0</v>
      </c>
      <c r="V521">
        <f t="shared" si="149"/>
        <v>115.32362494999973</v>
      </c>
      <c r="W521" s="3">
        <f t="shared" si="152"/>
        <v>0</v>
      </c>
      <c r="X521">
        <f t="shared" si="150"/>
        <v>0</v>
      </c>
    </row>
    <row r="522" spans="1:24">
      <c r="A522">
        <v>113.1300698</v>
      </c>
      <c r="B522">
        <v>99.903712970000001</v>
      </c>
      <c r="C522">
        <f t="shared" si="153"/>
        <v>0.88308716812972388</v>
      </c>
      <c r="D522">
        <f t="shared" si="138"/>
        <v>0.9103018519369751</v>
      </c>
      <c r="E522">
        <f t="shared" si="135"/>
        <v>0.96179694376016545</v>
      </c>
      <c r="F522">
        <f t="shared" si="136"/>
        <v>4.752134553347602E-2</v>
      </c>
      <c r="G522">
        <f t="shared" si="137"/>
        <v>-0.57268335948274163</v>
      </c>
      <c r="H522" t="str">
        <f t="shared" si="139"/>
        <v/>
      </c>
      <c r="I522" t="str">
        <f t="shared" si="151"/>
        <v/>
      </c>
      <c r="J522" t="str">
        <f t="shared" si="140"/>
        <v/>
      </c>
      <c r="K522">
        <f t="shared" si="142"/>
        <v>0</v>
      </c>
      <c r="L522">
        <f t="shared" si="143"/>
        <v>0</v>
      </c>
      <c r="M522">
        <f t="shared" si="144"/>
        <v>0</v>
      </c>
      <c r="N522">
        <f t="shared" si="145"/>
        <v>0</v>
      </c>
      <c r="O522">
        <f t="shared" si="146"/>
        <v>0</v>
      </c>
      <c r="P522">
        <f t="shared" si="147"/>
        <v>0</v>
      </c>
      <c r="Q522">
        <f t="shared" si="141"/>
        <v>0</v>
      </c>
      <c r="R522">
        <f t="shared" si="148"/>
        <v>0</v>
      </c>
      <c r="S522">
        <f>IF(ABS(R522)&gt;0,R522*(B522-A522),0)</f>
        <v>0</v>
      </c>
      <c r="T522">
        <f>SUM($S$3:S522)</f>
        <v>115.32362494999973</v>
      </c>
      <c r="U522">
        <f>IF(J522="close",T522,0)</f>
        <v>0</v>
      </c>
      <c r="V522">
        <f t="shared" si="149"/>
        <v>115.32362494999973</v>
      </c>
      <c r="W522" s="3">
        <f t="shared" si="152"/>
        <v>0</v>
      </c>
      <c r="X522">
        <f t="shared" si="150"/>
        <v>0</v>
      </c>
    </row>
    <row r="523" spans="1:24">
      <c r="A523">
        <v>114.8923035</v>
      </c>
      <c r="B523">
        <v>99.169343490000003</v>
      </c>
      <c r="C523">
        <f t="shared" si="153"/>
        <v>0.86315045019529968</v>
      </c>
      <c r="D523">
        <f t="shared" si="138"/>
        <v>0.90304779013056347</v>
      </c>
      <c r="E523">
        <f t="shared" si="135"/>
        <v>0.95643951644913883</v>
      </c>
      <c r="F523">
        <f t="shared" si="136"/>
        <v>4.7641272894942695E-2</v>
      </c>
      <c r="G523">
        <f t="shared" si="137"/>
        <v>-0.83745327340947362</v>
      </c>
      <c r="H523" t="str">
        <f t="shared" si="139"/>
        <v/>
      </c>
      <c r="I523" t="str">
        <f t="shared" si="151"/>
        <v/>
      </c>
      <c r="J523" t="str">
        <f t="shared" si="140"/>
        <v/>
      </c>
      <c r="K523">
        <f t="shared" si="142"/>
        <v>0</v>
      </c>
      <c r="L523">
        <f t="shared" si="143"/>
        <v>0</v>
      </c>
      <c r="M523">
        <f t="shared" si="144"/>
        <v>0</v>
      </c>
      <c r="N523">
        <f t="shared" si="145"/>
        <v>0</v>
      </c>
      <c r="O523">
        <f t="shared" si="146"/>
        <v>0</v>
      </c>
      <c r="P523">
        <f t="shared" si="147"/>
        <v>0</v>
      </c>
      <c r="Q523">
        <f t="shared" si="141"/>
        <v>0</v>
      </c>
      <c r="R523">
        <f t="shared" si="148"/>
        <v>0</v>
      </c>
      <c r="S523">
        <f>IF(ABS(R523)&gt;0,R523*(B523-A523),0)</f>
        <v>0</v>
      </c>
      <c r="T523">
        <f>SUM($S$3:S523)</f>
        <v>115.32362494999973</v>
      </c>
      <c r="U523">
        <f>IF(J523="close",T523,0)</f>
        <v>0</v>
      </c>
      <c r="V523">
        <f t="shared" si="149"/>
        <v>115.32362494999973</v>
      </c>
      <c r="W523" s="3">
        <f t="shared" si="152"/>
        <v>0</v>
      </c>
      <c r="X523">
        <f t="shared" si="150"/>
        <v>0</v>
      </c>
    </row>
    <row r="524" spans="1:24">
      <c r="A524">
        <v>115.7559411</v>
      </c>
      <c r="B524">
        <v>99.142091039999997</v>
      </c>
      <c r="C524">
        <f t="shared" si="153"/>
        <v>0.85647518475403761</v>
      </c>
      <c r="D524">
        <f t="shared" si="138"/>
        <v>0.89588277391879023</v>
      </c>
      <c r="E524">
        <f t="shared" si="135"/>
        <v>0.95109306994940757</v>
      </c>
      <c r="F524">
        <f t="shared" si="136"/>
        <v>4.9442030372242311E-2</v>
      </c>
      <c r="G524">
        <f t="shared" si="137"/>
        <v>-0.79704633624586718</v>
      </c>
      <c r="H524" t="str">
        <f t="shared" si="139"/>
        <v/>
      </c>
      <c r="I524" t="str">
        <f t="shared" si="151"/>
        <v/>
      </c>
      <c r="J524" t="str">
        <f t="shared" si="140"/>
        <v/>
      </c>
      <c r="K524">
        <f t="shared" si="142"/>
        <v>0</v>
      </c>
      <c r="L524">
        <f t="shared" si="143"/>
        <v>0</v>
      </c>
      <c r="M524">
        <f t="shared" si="144"/>
        <v>0</v>
      </c>
      <c r="N524">
        <f t="shared" si="145"/>
        <v>0</v>
      </c>
      <c r="O524">
        <f t="shared" si="146"/>
        <v>0</v>
      </c>
      <c r="P524">
        <f t="shared" si="147"/>
        <v>0</v>
      </c>
      <c r="Q524">
        <f t="shared" si="141"/>
        <v>0</v>
      </c>
      <c r="R524">
        <f t="shared" si="148"/>
        <v>0</v>
      </c>
      <c r="S524">
        <f>IF(ABS(R524)&gt;0,R524*(B524-A524),0)</f>
        <v>0</v>
      </c>
      <c r="T524">
        <f>SUM($S$3:S524)</f>
        <v>115.32362494999973</v>
      </c>
      <c r="U524">
        <f>IF(J524="close",T524,0)</f>
        <v>0</v>
      </c>
      <c r="V524">
        <f t="shared" si="149"/>
        <v>115.32362494999973</v>
      </c>
      <c r="W524" s="3">
        <f t="shared" si="152"/>
        <v>0</v>
      </c>
      <c r="X524">
        <f t="shared" si="150"/>
        <v>0</v>
      </c>
    </row>
    <row r="525" spans="1:24">
      <c r="A525">
        <v>115.26503</v>
      </c>
      <c r="B525">
        <v>97.922808950000004</v>
      </c>
      <c r="C525">
        <f t="shared" si="153"/>
        <v>0.84954481814649252</v>
      </c>
      <c r="D525">
        <f t="shared" si="138"/>
        <v>0.88875385764612902</v>
      </c>
      <c r="E525">
        <f t="shared" si="135"/>
        <v>0.94439128569628983</v>
      </c>
      <c r="F525">
        <f t="shared" si="136"/>
        <v>4.9081140604938386E-2</v>
      </c>
      <c r="G525">
        <f t="shared" si="137"/>
        <v>-0.79886162009224804</v>
      </c>
      <c r="H525" t="str">
        <f t="shared" si="139"/>
        <v/>
      </c>
      <c r="I525" t="str">
        <f t="shared" si="151"/>
        <v/>
      </c>
      <c r="J525" t="str">
        <f t="shared" si="140"/>
        <v/>
      </c>
      <c r="K525">
        <f t="shared" si="142"/>
        <v>0</v>
      </c>
      <c r="L525">
        <f t="shared" si="143"/>
        <v>0</v>
      </c>
      <c r="M525">
        <f t="shared" si="144"/>
        <v>0</v>
      </c>
      <c r="N525">
        <f t="shared" si="145"/>
        <v>0</v>
      </c>
      <c r="O525">
        <f t="shared" si="146"/>
        <v>0</v>
      </c>
      <c r="P525">
        <f t="shared" si="147"/>
        <v>0</v>
      </c>
      <c r="Q525">
        <f t="shared" si="141"/>
        <v>0</v>
      </c>
      <c r="R525">
        <f t="shared" si="148"/>
        <v>0</v>
      </c>
      <c r="S525">
        <f>IF(ABS(R525)&gt;0,R525*(B525-A525),0)</f>
        <v>0</v>
      </c>
      <c r="T525">
        <f>SUM($S$3:S525)</f>
        <v>115.32362494999973</v>
      </c>
      <c r="U525">
        <f>IF(J525="close",T525,0)</f>
        <v>0</v>
      </c>
      <c r="V525">
        <f t="shared" si="149"/>
        <v>115.32362494999973</v>
      </c>
      <c r="W525" s="3">
        <f t="shared" si="152"/>
        <v>0</v>
      </c>
      <c r="X525">
        <f t="shared" si="150"/>
        <v>0</v>
      </c>
    </row>
    <row r="526" spans="1:24">
      <c r="A526">
        <v>115.52307589999999</v>
      </c>
      <c r="B526">
        <v>98.734865670000005</v>
      </c>
      <c r="C526">
        <f t="shared" si="153"/>
        <v>0.85467656484032395</v>
      </c>
      <c r="D526">
        <f t="shared" si="138"/>
        <v>0.88351119721446669</v>
      </c>
      <c r="E526">
        <f t="shared" si="135"/>
        <v>0.93775243079010473</v>
      </c>
      <c r="F526">
        <f t="shared" si="136"/>
        <v>4.8881980296179017E-2</v>
      </c>
      <c r="G526">
        <f t="shared" si="137"/>
        <v>-0.58988265613283009</v>
      </c>
      <c r="H526" t="str">
        <f t="shared" si="139"/>
        <v/>
      </c>
      <c r="I526" t="str">
        <f t="shared" si="151"/>
        <v/>
      </c>
      <c r="J526" t="str">
        <f t="shared" si="140"/>
        <v/>
      </c>
      <c r="K526">
        <f t="shared" si="142"/>
        <v>0</v>
      </c>
      <c r="L526">
        <f t="shared" si="143"/>
        <v>0</v>
      </c>
      <c r="M526">
        <f t="shared" si="144"/>
        <v>0</v>
      </c>
      <c r="N526">
        <f t="shared" si="145"/>
        <v>0</v>
      </c>
      <c r="O526">
        <f t="shared" si="146"/>
        <v>0</v>
      </c>
      <c r="P526">
        <f t="shared" si="147"/>
        <v>0</v>
      </c>
      <c r="Q526">
        <f t="shared" si="141"/>
        <v>0</v>
      </c>
      <c r="R526">
        <f t="shared" si="148"/>
        <v>0</v>
      </c>
      <c r="S526">
        <f>IF(ABS(R526)&gt;0,R526*(B526-A526),0)</f>
        <v>0</v>
      </c>
      <c r="T526">
        <f>SUM($S$3:S526)</f>
        <v>115.32362494999973</v>
      </c>
      <c r="U526">
        <f>IF(J526="close",T526,0)</f>
        <v>0</v>
      </c>
      <c r="V526">
        <f t="shared" si="149"/>
        <v>115.32362494999973</v>
      </c>
      <c r="W526" s="3">
        <f t="shared" si="152"/>
        <v>0</v>
      </c>
      <c r="X526">
        <f t="shared" si="150"/>
        <v>0</v>
      </c>
    </row>
    <row r="527" spans="1:24">
      <c r="A527">
        <v>114.106409</v>
      </c>
      <c r="B527">
        <v>98.77153199</v>
      </c>
      <c r="C527">
        <f t="shared" si="153"/>
        <v>0.86560897723106855</v>
      </c>
      <c r="D527">
        <f t="shared" si="138"/>
        <v>0.88075700952471314</v>
      </c>
      <c r="E527">
        <f t="shared" si="135"/>
        <v>0.93208630169165374</v>
      </c>
      <c r="F527">
        <f t="shared" si="136"/>
        <v>4.899208594515489E-2</v>
      </c>
      <c r="G527">
        <f t="shared" si="137"/>
        <v>-0.30919345444083224</v>
      </c>
      <c r="H527" t="str">
        <f t="shared" si="139"/>
        <v/>
      </c>
      <c r="I527" t="str">
        <f t="shared" si="151"/>
        <v/>
      </c>
      <c r="J527" t="str">
        <f t="shared" si="140"/>
        <v/>
      </c>
      <c r="K527">
        <f t="shared" si="142"/>
        <v>0</v>
      </c>
      <c r="L527">
        <f t="shared" si="143"/>
        <v>0</v>
      </c>
      <c r="M527">
        <f t="shared" si="144"/>
        <v>0</v>
      </c>
      <c r="N527">
        <f t="shared" si="145"/>
        <v>0</v>
      </c>
      <c r="O527">
        <f t="shared" si="146"/>
        <v>0</v>
      </c>
      <c r="P527">
        <f t="shared" si="147"/>
        <v>0</v>
      </c>
      <c r="Q527">
        <f t="shared" si="141"/>
        <v>0</v>
      </c>
      <c r="R527">
        <f t="shared" si="148"/>
        <v>0</v>
      </c>
      <c r="S527">
        <f>IF(ABS(R527)&gt;0,R527*(B527-A527),0)</f>
        <v>0</v>
      </c>
      <c r="T527">
        <f>SUM($S$3:S527)</f>
        <v>115.32362494999973</v>
      </c>
      <c r="U527">
        <f>IF(J527="close",T527,0)</f>
        <v>0</v>
      </c>
      <c r="V527">
        <f t="shared" si="149"/>
        <v>115.32362494999973</v>
      </c>
      <c r="W527" s="3">
        <f t="shared" si="152"/>
        <v>0</v>
      </c>
      <c r="X527">
        <f t="shared" si="150"/>
        <v>0</v>
      </c>
    </row>
    <row r="528" spans="1:24">
      <c r="A528">
        <v>115.7747128</v>
      </c>
      <c r="B528">
        <v>98.451581039999994</v>
      </c>
      <c r="C528">
        <f t="shared" si="153"/>
        <v>0.85037206017582101</v>
      </c>
      <c r="D528">
        <f t="shared" si="138"/>
        <v>0.87608240193257592</v>
      </c>
      <c r="E528">
        <f t="shared" si="135"/>
        <v>0.92643544562273117</v>
      </c>
      <c r="F528">
        <f t="shared" si="136"/>
        <v>4.710655688172994E-2</v>
      </c>
      <c r="G528">
        <f t="shared" si="137"/>
        <v>-0.5457911479564439</v>
      </c>
      <c r="H528" t="str">
        <f t="shared" si="139"/>
        <v/>
      </c>
      <c r="I528" t="str">
        <f t="shared" si="151"/>
        <v/>
      </c>
      <c r="J528" t="str">
        <f t="shared" si="140"/>
        <v/>
      </c>
      <c r="K528">
        <f t="shared" si="142"/>
        <v>0</v>
      </c>
      <c r="L528">
        <f t="shared" si="143"/>
        <v>0</v>
      </c>
      <c r="M528">
        <f t="shared" si="144"/>
        <v>0</v>
      </c>
      <c r="N528">
        <f t="shared" si="145"/>
        <v>0</v>
      </c>
      <c r="O528">
        <f t="shared" si="146"/>
        <v>0</v>
      </c>
      <c r="P528">
        <f t="shared" si="147"/>
        <v>0</v>
      </c>
      <c r="Q528">
        <f t="shared" si="141"/>
        <v>0</v>
      </c>
      <c r="R528">
        <f t="shared" si="148"/>
        <v>0</v>
      </c>
      <c r="S528">
        <f>IF(ABS(R528)&gt;0,R528*(B528-A528),0)</f>
        <v>0</v>
      </c>
      <c r="T528">
        <f>SUM($S$3:S528)</f>
        <v>115.32362494999973</v>
      </c>
      <c r="U528">
        <f>IF(J528="close",T528,0)</f>
        <v>0</v>
      </c>
      <c r="V528">
        <f t="shared" si="149"/>
        <v>115.32362494999973</v>
      </c>
      <c r="W528" s="3">
        <f t="shared" si="152"/>
        <v>0</v>
      </c>
      <c r="X528">
        <f t="shared" si="150"/>
        <v>0</v>
      </c>
    </row>
    <row r="529" spans="1:24">
      <c r="A529">
        <v>117.4876965</v>
      </c>
      <c r="B529">
        <v>100.04107519999999</v>
      </c>
      <c r="C529">
        <f t="shared" si="153"/>
        <v>0.85150256733478469</v>
      </c>
      <c r="D529">
        <f t="shared" si="138"/>
        <v>0.8723008889175311</v>
      </c>
      <c r="E529">
        <f t="shared" si="135"/>
        <v>0.92138481732112432</v>
      </c>
      <c r="F529">
        <f t="shared" si="136"/>
        <v>4.7420095159140585E-2</v>
      </c>
      <c r="G529">
        <f t="shared" si="137"/>
        <v>-0.43859721312131067</v>
      </c>
      <c r="H529" t="str">
        <f t="shared" si="139"/>
        <v/>
      </c>
      <c r="I529" t="str">
        <f t="shared" si="151"/>
        <v/>
      </c>
      <c r="J529" t="str">
        <f t="shared" si="140"/>
        <v/>
      </c>
      <c r="K529">
        <f t="shared" si="142"/>
        <v>0</v>
      </c>
      <c r="L529">
        <f t="shared" si="143"/>
        <v>0</v>
      </c>
      <c r="M529">
        <f t="shared" si="144"/>
        <v>0</v>
      </c>
      <c r="N529">
        <f t="shared" si="145"/>
        <v>0</v>
      </c>
      <c r="O529">
        <f t="shared" si="146"/>
        <v>0</v>
      </c>
      <c r="P529">
        <f t="shared" si="147"/>
        <v>0</v>
      </c>
      <c r="Q529">
        <f t="shared" si="141"/>
        <v>0</v>
      </c>
      <c r="R529">
        <f t="shared" si="148"/>
        <v>0</v>
      </c>
      <c r="S529">
        <f>IF(ABS(R529)&gt;0,R529*(B529-A529),0)</f>
        <v>0</v>
      </c>
      <c r="T529">
        <f>SUM($S$3:S529)</f>
        <v>115.32362494999973</v>
      </c>
      <c r="U529">
        <f>IF(J529="close",T529,0)</f>
        <v>0</v>
      </c>
      <c r="V529">
        <f t="shared" si="149"/>
        <v>115.32362494999973</v>
      </c>
      <c r="W529" s="3">
        <f t="shared" si="152"/>
        <v>0</v>
      </c>
      <c r="X529">
        <f t="shared" si="150"/>
        <v>0</v>
      </c>
    </row>
    <row r="530" spans="1:24">
      <c r="A530">
        <v>115.7597153</v>
      </c>
      <c r="B530">
        <v>98.777859109999994</v>
      </c>
      <c r="C530">
        <f t="shared" si="153"/>
        <v>0.85330081241137945</v>
      </c>
      <c r="D530">
        <f t="shared" si="138"/>
        <v>0.86937780022427702</v>
      </c>
      <c r="E530">
        <f t="shared" si="135"/>
        <v>0.91608357692209574</v>
      </c>
      <c r="F530">
        <f t="shared" si="136"/>
        <v>4.6603176986536557E-2</v>
      </c>
      <c r="G530">
        <f t="shared" si="137"/>
        <v>-0.34497621948697055</v>
      </c>
      <c r="H530" t="str">
        <f t="shared" si="139"/>
        <v/>
      </c>
      <c r="I530" t="str">
        <f t="shared" si="151"/>
        <v/>
      </c>
      <c r="J530" t="str">
        <f t="shared" si="140"/>
        <v/>
      </c>
      <c r="K530">
        <f t="shared" si="142"/>
        <v>0</v>
      </c>
      <c r="L530">
        <f t="shared" si="143"/>
        <v>0</v>
      </c>
      <c r="M530">
        <f t="shared" si="144"/>
        <v>0</v>
      </c>
      <c r="N530">
        <f t="shared" si="145"/>
        <v>0</v>
      </c>
      <c r="O530">
        <f t="shared" si="146"/>
        <v>0</v>
      </c>
      <c r="P530">
        <f t="shared" si="147"/>
        <v>0</v>
      </c>
      <c r="Q530">
        <f t="shared" si="141"/>
        <v>0</v>
      </c>
      <c r="R530">
        <f t="shared" si="148"/>
        <v>0</v>
      </c>
      <c r="S530">
        <f>IF(ABS(R530)&gt;0,R530*(B530-A530),0)</f>
        <v>0</v>
      </c>
      <c r="T530">
        <f>SUM($S$3:S530)</f>
        <v>115.32362494999973</v>
      </c>
      <c r="U530">
        <f>IF(J530="close",T530,0)</f>
        <v>0</v>
      </c>
      <c r="V530">
        <f t="shared" si="149"/>
        <v>115.32362494999973</v>
      </c>
      <c r="W530" s="3">
        <f t="shared" si="152"/>
        <v>0</v>
      </c>
      <c r="X530">
        <f t="shared" si="150"/>
        <v>0</v>
      </c>
    </row>
    <row r="531" spans="1:24">
      <c r="A531">
        <v>118.5456736</v>
      </c>
      <c r="B531">
        <v>100.4379014</v>
      </c>
      <c r="C531">
        <f t="shared" si="153"/>
        <v>0.84725067014170652</v>
      </c>
      <c r="D531">
        <f t="shared" si="138"/>
        <v>0.86597362636541997</v>
      </c>
      <c r="E531">
        <f t="shared" si="135"/>
        <v>0.91181997226262268</v>
      </c>
      <c r="F531">
        <f t="shared" si="136"/>
        <v>4.6694216027035051E-2</v>
      </c>
      <c r="G531">
        <f t="shared" si="137"/>
        <v>-0.40096949508421381</v>
      </c>
      <c r="H531" t="str">
        <f t="shared" si="139"/>
        <v/>
      </c>
      <c r="I531" t="str">
        <f t="shared" si="151"/>
        <v/>
      </c>
      <c r="J531" t="str">
        <f t="shared" si="140"/>
        <v/>
      </c>
      <c r="K531">
        <f t="shared" si="142"/>
        <v>0</v>
      </c>
      <c r="L531">
        <f t="shared" si="143"/>
        <v>0</v>
      </c>
      <c r="M531">
        <f t="shared" si="144"/>
        <v>0</v>
      </c>
      <c r="N531">
        <f t="shared" si="145"/>
        <v>0</v>
      </c>
      <c r="O531">
        <f t="shared" si="146"/>
        <v>0</v>
      </c>
      <c r="P531">
        <f t="shared" si="147"/>
        <v>0</v>
      </c>
      <c r="Q531">
        <f t="shared" si="141"/>
        <v>0</v>
      </c>
      <c r="R531">
        <f t="shared" si="148"/>
        <v>0</v>
      </c>
      <c r="S531">
        <f>IF(ABS(R531)&gt;0,R531*(B531-A531),0)</f>
        <v>0</v>
      </c>
      <c r="T531">
        <f>SUM($S$3:S531)</f>
        <v>115.32362494999973</v>
      </c>
      <c r="U531">
        <f>IF(J531="close",T531,0)</f>
        <v>0</v>
      </c>
      <c r="V531">
        <f t="shared" si="149"/>
        <v>115.32362494999973</v>
      </c>
      <c r="W531" s="3">
        <f t="shared" si="152"/>
        <v>0</v>
      </c>
      <c r="X531">
        <f t="shared" si="150"/>
        <v>0</v>
      </c>
    </row>
    <row r="532" spans="1:24">
      <c r="A532">
        <v>118.3851968</v>
      </c>
      <c r="B532">
        <v>100.1910453</v>
      </c>
      <c r="C532">
        <f t="shared" si="153"/>
        <v>0.84631396499059586</v>
      </c>
      <c r="D532">
        <f t="shared" si="138"/>
        <v>0.86294906307698549</v>
      </c>
      <c r="E532">
        <f t="shared" si="135"/>
        <v>0.90766266237101856</v>
      </c>
      <c r="F532">
        <f t="shared" si="136"/>
        <v>4.7088491657037282E-2</v>
      </c>
      <c r="G532">
        <f t="shared" si="137"/>
        <v>-0.35327311410926349</v>
      </c>
      <c r="H532" t="str">
        <f t="shared" si="139"/>
        <v/>
      </c>
      <c r="I532" t="str">
        <f t="shared" si="151"/>
        <v/>
      </c>
      <c r="J532" t="str">
        <f t="shared" si="140"/>
        <v/>
      </c>
      <c r="K532">
        <f t="shared" si="142"/>
        <v>0</v>
      </c>
      <c r="L532">
        <f t="shared" si="143"/>
        <v>0</v>
      </c>
      <c r="M532">
        <f t="shared" si="144"/>
        <v>0</v>
      </c>
      <c r="N532">
        <f t="shared" si="145"/>
        <v>0</v>
      </c>
      <c r="O532">
        <f t="shared" si="146"/>
        <v>0</v>
      </c>
      <c r="P532">
        <f t="shared" si="147"/>
        <v>0</v>
      </c>
      <c r="Q532">
        <f t="shared" si="141"/>
        <v>0</v>
      </c>
      <c r="R532">
        <f t="shared" si="148"/>
        <v>0</v>
      </c>
      <c r="S532">
        <f>IF(ABS(R532)&gt;0,R532*(B532-A532),0)</f>
        <v>0</v>
      </c>
      <c r="T532">
        <f>SUM($S$3:S532)</f>
        <v>115.32362494999973</v>
      </c>
      <c r="U532">
        <f>IF(J532="close",T532,0)</f>
        <v>0</v>
      </c>
      <c r="V532">
        <f t="shared" si="149"/>
        <v>115.32362494999973</v>
      </c>
      <c r="W532" s="3">
        <f t="shared" si="152"/>
        <v>0</v>
      </c>
      <c r="X532">
        <f t="shared" si="150"/>
        <v>0</v>
      </c>
    </row>
    <row r="533" spans="1:24">
      <c r="A533">
        <v>116.494562</v>
      </c>
      <c r="B533">
        <v>101.0900326</v>
      </c>
      <c r="C533">
        <f t="shared" si="153"/>
        <v>0.86776610739993165</v>
      </c>
      <c r="D533">
        <f t="shared" si="138"/>
        <v>0.86369014681897716</v>
      </c>
      <c r="E533">
        <f t="shared" si="135"/>
        <v>0.90384534219658164</v>
      </c>
      <c r="F533">
        <f t="shared" si="136"/>
        <v>4.7590031688769414E-2</v>
      </c>
      <c r="G533">
        <f t="shared" si="137"/>
        <v>8.5647360094453701E-2</v>
      </c>
      <c r="H533" t="str">
        <f t="shared" si="139"/>
        <v/>
      </c>
      <c r="I533" t="str">
        <f t="shared" si="151"/>
        <v/>
      </c>
      <c r="J533" t="str">
        <f t="shared" si="140"/>
        <v/>
      </c>
      <c r="K533">
        <f t="shared" si="142"/>
        <v>0</v>
      </c>
      <c r="L533">
        <f t="shared" si="143"/>
        <v>0</v>
      </c>
      <c r="M533">
        <f t="shared" si="144"/>
        <v>0</v>
      </c>
      <c r="N533">
        <f t="shared" si="145"/>
        <v>0</v>
      </c>
      <c r="O533">
        <f t="shared" si="146"/>
        <v>0</v>
      </c>
      <c r="P533">
        <f t="shared" si="147"/>
        <v>0</v>
      </c>
      <c r="Q533">
        <f t="shared" si="141"/>
        <v>0</v>
      </c>
      <c r="R533">
        <f t="shared" si="148"/>
        <v>0</v>
      </c>
      <c r="S533">
        <f>IF(ABS(R533)&gt;0,R533*(B533-A533),0)</f>
        <v>0</v>
      </c>
      <c r="T533">
        <f>SUM($S$3:S533)</f>
        <v>115.32362494999973</v>
      </c>
      <c r="U533">
        <f>IF(J533="close",T533,0)</f>
        <v>0</v>
      </c>
      <c r="V533">
        <f t="shared" si="149"/>
        <v>115.32362494999973</v>
      </c>
      <c r="W533" s="3">
        <f t="shared" si="152"/>
        <v>0</v>
      </c>
      <c r="X533">
        <f t="shared" si="150"/>
        <v>0</v>
      </c>
    </row>
    <row r="534" spans="1:24">
      <c r="A534">
        <v>116.4785401</v>
      </c>
      <c r="B534">
        <v>100.3103893</v>
      </c>
      <c r="C534">
        <f t="shared" si="153"/>
        <v>0.8611920205548661</v>
      </c>
      <c r="D534">
        <f t="shared" si="138"/>
        <v>0.86330581970142162</v>
      </c>
      <c r="E534">
        <f t="shared" si="135"/>
        <v>0.90064967719101907</v>
      </c>
      <c r="F534">
        <f t="shared" si="136"/>
        <v>4.6870259569619703E-2</v>
      </c>
      <c r="G534">
        <f t="shared" si="137"/>
        <v>-4.5098942612334846E-2</v>
      </c>
      <c r="H534" t="str">
        <f t="shared" si="139"/>
        <v/>
      </c>
      <c r="I534" t="str">
        <f t="shared" si="151"/>
        <v/>
      </c>
      <c r="J534" t="str">
        <f t="shared" si="140"/>
        <v/>
      </c>
      <c r="K534">
        <f t="shared" si="142"/>
        <v>0</v>
      </c>
      <c r="L534">
        <f t="shared" si="143"/>
        <v>0</v>
      </c>
      <c r="M534">
        <f t="shared" si="144"/>
        <v>0</v>
      </c>
      <c r="N534">
        <f t="shared" si="145"/>
        <v>0</v>
      </c>
      <c r="O534">
        <f t="shared" si="146"/>
        <v>0</v>
      </c>
      <c r="P534">
        <f t="shared" si="147"/>
        <v>0</v>
      </c>
      <c r="Q534">
        <f t="shared" si="141"/>
        <v>0</v>
      </c>
      <c r="R534">
        <f t="shared" si="148"/>
        <v>0</v>
      </c>
      <c r="S534">
        <f>IF(ABS(R534)&gt;0,R534*(B534-A534),0)</f>
        <v>0</v>
      </c>
      <c r="T534">
        <f>SUM($S$3:S534)</f>
        <v>115.32362494999973</v>
      </c>
      <c r="U534">
        <f>IF(J534="close",T534,0)</f>
        <v>0</v>
      </c>
      <c r="V534">
        <f t="shared" si="149"/>
        <v>115.32362494999973</v>
      </c>
      <c r="W534" s="3">
        <f t="shared" si="152"/>
        <v>0</v>
      </c>
      <c r="X534">
        <f t="shared" si="150"/>
        <v>0</v>
      </c>
    </row>
    <row r="535" spans="1:24">
      <c r="A535">
        <v>118.3909744</v>
      </c>
      <c r="B535">
        <v>101.51586020000001</v>
      </c>
      <c r="C535">
        <f t="shared" si="153"/>
        <v>0.85746283206534701</v>
      </c>
      <c r="D535">
        <f t="shared" si="138"/>
        <v>0.86240689852664087</v>
      </c>
      <c r="E535">
        <f t="shared" si="135"/>
        <v>0.89715404425050582</v>
      </c>
      <c r="F535">
        <f t="shared" si="136"/>
        <v>4.5993570914671066E-2</v>
      </c>
      <c r="G535">
        <f t="shared" si="137"/>
        <v>-0.1074947294365613</v>
      </c>
      <c r="H535" t="str">
        <f t="shared" si="139"/>
        <v/>
      </c>
      <c r="I535" t="str">
        <f t="shared" si="151"/>
        <v/>
      </c>
      <c r="J535" t="str">
        <f t="shared" si="140"/>
        <v/>
      </c>
      <c r="K535">
        <f t="shared" si="142"/>
        <v>0</v>
      </c>
      <c r="L535">
        <f t="shared" si="143"/>
        <v>0</v>
      </c>
      <c r="M535">
        <f t="shared" si="144"/>
        <v>0</v>
      </c>
      <c r="N535">
        <f t="shared" si="145"/>
        <v>0</v>
      </c>
      <c r="O535">
        <f t="shared" si="146"/>
        <v>0</v>
      </c>
      <c r="P535">
        <f t="shared" si="147"/>
        <v>0</v>
      </c>
      <c r="Q535">
        <f t="shared" si="141"/>
        <v>0</v>
      </c>
      <c r="R535">
        <f t="shared" si="148"/>
        <v>0</v>
      </c>
      <c r="S535">
        <f>IF(ABS(R535)&gt;0,R535*(B535-A535),0)</f>
        <v>0</v>
      </c>
      <c r="T535">
        <f>SUM($S$3:S535)</f>
        <v>115.32362494999973</v>
      </c>
      <c r="U535">
        <f>IF(J535="close",T535,0)</f>
        <v>0</v>
      </c>
      <c r="V535">
        <f t="shared" si="149"/>
        <v>115.32362494999973</v>
      </c>
      <c r="W535" s="3">
        <f t="shared" si="152"/>
        <v>0</v>
      </c>
      <c r="X535">
        <f t="shared" si="150"/>
        <v>0</v>
      </c>
    </row>
    <row r="536" spans="1:24">
      <c r="A536">
        <v>118.18121979999999</v>
      </c>
      <c r="B536">
        <v>102.4641778</v>
      </c>
      <c r="C536">
        <f t="shared" si="153"/>
        <v>0.86700897125111587</v>
      </c>
      <c r="D536">
        <f t="shared" si="138"/>
        <v>0.86311490971502169</v>
      </c>
      <c r="E536">
        <f t="shared" si="135"/>
        <v>0.89296352601483808</v>
      </c>
      <c r="F536">
        <f t="shared" si="136"/>
        <v>4.3957576095799776E-2</v>
      </c>
      <c r="G536">
        <f t="shared" si="137"/>
        <v>8.8586812148321745E-2</v>
      </c>
      <c r="H536" t="str">
        <f t="shared" si="139"/>
        <v/>
      </c>
      <c r="I536" t="str">
        <f t="shared" si="151"/>
        <v/>
      </c>
      <c r="J536" t="str">
        <f t="shared" si="140"/>
        <v/>
      </c>
      <c r="K536">
        <f t="shared" si="142"/>
        <v>0</v>
      </c>
      <c r="L536">
        <f t="shared" si="143"/>
        <v>0</v>
      </c>
      <c r="M536">
        <f t="shared" si="144"/>
        <v>0</v>
      </c>
      <c r="N536">
        <f t="shared" si="145"/>
        <v>0</v>
      </c>
      <c r="O536">
        <f t="shared" si="146"/>
        <v>0</v>
      </c>
      <c r="P536">
        <f t="shared" si="147"/>
        <v>0</v>
      </c>
      <c r="Q536">
        <f t="shared" si="141"/>
        <v>0</v>
      </c>
      <c r="R536">
        <f t="shared" si="148"/>
        <v>0</v>
      </c>
      <c r="S536">
        <f>IF(ABS(R536)&gt;0,R536*(B536-A536),0)</f>
        <v>0</v>
      </c>
      <c r="T536">
        <f>SUM($S$3:S536)</f>
        <v>115.32362494999973</v>
      </c>
      <c r="U536">
        <f>IF(J536="close",T536,0)</f>
        <v>0</v>
      </c>
      <c r="V536">
        <f t="shared" si="149"/>
        <v>115.32362494999973</v>
      </c>
      <c r="W536" s="3">
        <f t="shared" si="152"/>
        <v>0</v>
      </c>
      <c r="X536">
        <f t="shared" si="150"/>
        <v>0</v>
      </c>
    </row>
    <row r="537" spans="1:24">
      <c r="A537">
        <v>117.4041436</v>
      </c>
      <c r="B537">
        <v>101.3171205</v>
      </c>
      <c r="C537">
        <f t="shared" si="153"/>
        <v>0.86297738217137343</v>
      </c>
      <c r="D537">
        <f t="shared" si="138"/>
        <v>0.86309375163138347</v>
      </c>
      <c r="E537">
        <f t="shared" si="135"/>
        <v>0.88956829743715171</v>
      </c>
      <c r="F537">
        <f t="shared" si="136"/>
        <v>4.2051850259214138E-2</v>
      </c>
      <c r="G537">
        <f t="shared" si="137"/>
        <v>-2.7672851323477013E-3</v>
      </c>
      <c r="H537" t="str">
        <f t="shared" si="139"/>
        <v/>
      </c>
      <c r="I537" t="str">
        <f t="shared" si="151"/>
        <v/>
      </c>
      <c r="J537" t="str">
        <f t="shared" si="140"/>
        <v/>
      </c>
      <c r="K537">
        <f t="shared" si="142"/>
        <v>0</v>
      </c>
      <c r="L537">
        <f t="shared" si="143"/>
        <v>0</v>
      </c>
      <c r="M537">
        <f t="shared" si="144"/>
        <v>0</v>
      </c>
      <c r="N537">
        <f t="shared" si="145"/>
        <v>0</v>
      </c>
      <c r="O537">
        <f t="shared" si="146"/>
        <v>0</v>
      </c>
      <c r="P537">
        <f t="shared" si="147"/>
        <v>0</v>
      </c>
      <c r="Q537">
        <f t="shared" si="141"/>
        <v>0</v>
      </c>
      <c r="R537">
        <f t="shared" si="148"/>
        <v>0</v>
      </c>
      <c r="S537">
        <f>IF(ABS(R537)&gt;0,R537*(B537-A537),0)</f>
        <v>0</v>
      </c>
      <c r="T537">
        <f>SUM($S$3:S537)</f>
        <v>115.32362494999973</v>
      </c>
      <c r="U537">
        <f>IF(J537="close",T537,0)</f>
        <v>0</v>
      </c>
      <c r="V537">
        <f t="shared" si="149"/>
        <v>115.32362494999973</v>
      </c>
      <c r="W537" s="3">
        <f t="shared" si="152"/>
        <v>0</v>
      </c>
      <c r="X537">
        <f t="shared" si="150"/>
        <v>0</v>
      </c>
    </row>
    <row r="538" spans="1:24">
      <c r="A538">
        <v>120.2195354</v>
      </c>
      <c r="B538">
        <v>99.535461710000007</v>
      </c>
      <c r="C538">
        <f t="shared" si="153"/>
        <v>0.82794748273498986</v>
      </c>
      <c r="D538">
        <f t="shared" si="138"/>
        <v>0.85768663333963058</v>
      </c>
      <c r="E538">
        <f t="shared" si="135"/>
        <v>0.88606861202499909</v>
      </c>
      <c r="F538">
        <f t="shared" si="136"/>
        <v>3.991277895940646E-2</v>
      </c>
      <c r="G538">
        <f t="shared" si="137"/>
        <v>-0.74510348264366921</v>
      </c>
      <c r="H538" t="str">
        <f t="shared" si="139"/>
        <v/>
      </c>
      <c r="I538" t="str">
        <f t="shared" si="151"/>
        <v/>
      </c>
      <c r="J538" t="str">
        <f t="shared" si="140"/>
        <v/>
      </c>
      <c r="K538">
        <f t="shared" si="142"/>
        <v>0</v>
      </c>
      <c r="L538">
        <f t="shared" si="143"/>
        <v>0</v>
      </c>
      <c r="M538">
        <f t="shared" si="144"/>
        <v>0</v>
      </c>
      <c r="N538">
        <f t="shared" si="145"/>
        <v>0</v>
      </c>
      <c r="O538">
        <f t="shared" si="146"/>
        <v>0</v>
      </c>
      <c r="P538">
        <f t="shared" si="147"/>
        <v>0</v>
      </c>
      <c r="Q538">
        <f t="shared" si="141"/>
        <v>0</v>
      </c>
      <c r="R538">
        <f t="shared" si="148"/>
        <v>0</v>
      </c>
      <c r="S538">
        <f>IF(ABS(R538)&gt;0,R538*(B538-A538),0)</f>
        <v>0</v>
      </c>
      <c r="T538">
        <f>SUM($S$3:S538)</f>
        <v>115.32362494999973</v>
      </c>
      <c r="U538">
        <f>IF(J538="close",T538,0)</f>
        <v>0</v>
      </c>
      <c r="V538">
        <f t="shared" si="149"/>
        <v>115.32362494999973</v>
      </c>
      <c r="W538" s="3">
        <f t="shared" si="152"/>
        <v>0</v>
      </c>
      <c r="X538">
        <f t="shared" si="150"/>
        <v>0</v>
      </c>
    </row>
    <row r="539" spans="1:24">
      <c r="A539">
        <v>122.8407509</v>
      </c>
      <c r="B539">
        <v>99.757740179999999</v>
      </c>
      <c r="C539">
        <f t="shared" si="153"/>
        <v>0.81208995751913782</v>
      </c>
      <c r="D539">
        <f t="shared" si="138"/>
        <v>0.85067176013647783</v>
      </c>
      <c r="E539">
        <f t="shared" si="135"/>
        <v>0.88105083306177367</v>
      </c>
      <c r="F539">
        <f t="shared" si="136"/>
        <v>3.7956587765742261E-2</v>
      </c>
      <c r="G539">
        <f t="shared" si="137"/>
        <v>-1.0164718402891326</v>
      </c>
      <c r="H539" t="str">
        <f t="shared" si="139"/>
        <v/>
      </c>
      <c r="I539" t="str">
        <f t="shared" si="151"/>
        <v/>
      </c>
      <c r="J539" t="str">
        <f t="shared" si="140"/>
        <v/>
      </c>
      <c r="K539">
        <f t="shared" si="142"/>
        <v>0</v>
      </c>
      <c r="L539">
        <f t="shared" si="143"/>
        <v>0</v>
      </c>
      <c r="M539">
        <f t="shared" si="144"/>
        <v>0</v>
      </c>
      <c r="N539">
        <f t="shared" si="145"/>
        <v>0</v>
      </c>
      <c r="O539">
        <f t="shared" si="146"/>
        <v>0</v>
      </c>
      <c r="P539">
        <f t="shared" si="147"/>
        <v>0</v>
      </c>
      <c r="Q539">
        <f t="shared" si="141"/>
        <v>0</v>
      </c>
      <c r="R539">
        <f t="shared" si="148"/>
        <v>0</v>
      </c>
      <c r="S539">
        <f>IF(ABS(R539)&gt;0,R539*(B539-A539),0)</f>
        <v>0</v>
      </c>
      <c r="T539">
        <f>SUM($S$3:S539)</f>
        <v>115.32362494999973</v>
      </c>
      <c r="U539">
        <f>IF(J539="close",T539,0)</f>
        <v>0</v>
      </c>
      <c r="V539">
        <f t="shared" si="149"/>
        <v>115.32362494999973</v>
      </c>
      <c r="W539" s="3">
        <f t="shared" si="152"/>
        <v>0</v>
      </c>
      <c r="X539">
        <f t="shared" si="150"/>
        <v>0</v>
      </c>
    </row>
    <row r="540" spans="1:24">
      <c r="A540">
        <v>123.7189601</v>
      </c>
      <c r="B540">
        <v>99.913557609999998</v>
      </c>
      <c r="C540">
        <f t="shared" si="153"/>
        <v>0.80758484818528631</v>
      </c>
      <c r="D540">
        <f t="shared" si="138"/>
        <v>0.84404300445167912</v>
      </c>
      <c r="E540">
        <f t="shared" si="135"/>
        <v>0.87646866095880427</v>
      </c>
      <c r="F540">
        <f t="shared" si="136"/>
        <v>3.8270695697193484E-2</v>
      </c>
      <c r="G540">
        <f t="shared" si="137"/>
        <v>-0.95263897355977289</v>
      </c>
      <c r="H540" t="str">
        <f t="shared" si="139"/>
        <v/>
      </c>
      <c r="I540" t="str">
        <f t="shared" si="151"/>
        <v/>
      </c>
      <c r="J540" t="str">
        <f t="shared" si="140"/>
        <v/>
      </c>
      <c r="K540">
        <f t="shared" si="142"/>
        <v>0</v>
      </c>
      <c r="L540">
        <f t="shared" si="143"/>
        <v>0</v>
      </c>
      <c r="M540">
        <f t="shared" si="144"/>
        <v>0</v>
      </c>
      <c r="N540">
        <f t="shared" si="145"/>
        <v>0</v>
      </c>
      <c r="O540">
        <f t="shared" si="146"/>
        <v>0</v>
      </c>
      <c r="P540">
        <f t="shared" si="147"/>
        <v>0</v>
      </c>
      <c r="Q540">
        <f t="shared" si="141"/>
        <v>0</v>
      </c>
      <c r="R540">
        <f t="shared" si="148"/>
        <v>0</v>
      </c>
      <c r="S540">
        <f>IF(ABS(R540)&gt;0,R540*(B540-A540),0)</f>
        <v>0</v>
      </c>
      <c r="T540">
        <f>SUM($S$3:S540)</f>
        <v>115.32362494999973</v>
      </c>
      <c r="U540">
        <f>IF(J540="close",T540,0)</f>
        <v>0</v>
      </c>
      <c r="V540">
        <f t="shared" si="149"/>
        <v>115.32362494999973</v>
      </c>
      <c r="W540" s="3">
        <f t="shared" si="152"/>
        <v>0</v>
      </c>
      <c r="X540">
        <f t="shared" si="150"/>
        <v>0</v>
      </c>
    </row>
    <row r="541" spans="1:24">
      <c r="A541">
        <v>122.8260868</v>
      </c>
      <c r="B541">
        <v>97.437180209999994</v>
      </c>
      <c r="C541">
        <f t="shared" si="153"/>
        <v>0.79329385758791426</v>
      </c>
      <c r="D541">
        <f t="shared" si="138"/>
        <v>0.83623544339571532</v>
      </c>
      <c r="E541">
        <f t="shared" si="135"/>
        <v>0.87129084340742735</v>
      </c>
      <c r="F541">
        <f t="shared" si="136"/>
        <v>3.7391467854007251E-2</v>
      </c>
      <c r="G541">
        <f t="shared" si="137"/>
        <v>-1.1484327380637718</v>
      </c>
      <c r="H541" t="str">
        <f t="shared" si="139"/>
        <v/>
      </c>
      <c r="I541" t="str">
        <f t="shared" si="151"/>
        <v/>
      </c>
      <c r="J541" t="str">
        <f t="shared" si="140"/>
        <v/>
      </c>
      <c r="K541">
        <f t="shared" si="142"/>
        <v>0</v>
      </c>
      <c r="L541">
        <f t="shared" si="143"/>
        <v>0</v>
      </c>
      <c r="M541">
        <f t="shared" si="144"/>
        <v>0</v>
      </c>
      <c r="N541">
        <f t="shared" si="145"/>
        <v>0</v>
      </c>
      <c r="O541">
        <f t="shared" si="146"/>
        <v>0</v>
      </c>
      <c r="P541">
        <f t="shared" si="147"/>
        <v>0</v>
      </c>
      <c r="Q541">
        <f t="shared" si="141"/>
        <v>0</v>
      </c>
      <c r="R541">
        <f t="shared" si="148"/>
        <v>0</v>
      </c>
      <c r="S541">
        <f>IF(ABS(R541)&gt;0,R541*(B541-A541),0)</f>
        <v>0</v>
      </c>
      <c r="T541">
        <f>SUM($S$3:S541)</f>
        <v>115.32362494999973</v>
      </c>
      <c r="U541">
        <f>IF(J541="close",T541,0)</f>
        <v>0</v>
      </c>
      <c r="V541">
        <f t="shared" si="149"/>
        <v>115.32362494999973</v>
      </c>
      <c r="W541" s="3">
        <f t="shared" si="152"/>
        <v>0</v>
      </c>
      <c r="X541">
        <f t="shared" si="150"/>
        <v>0</v>
      </c>
    </row>
    <row r="542" spans="1:24">
      <c r="A542">
        <v>124.75810989999999</v>
      </c>
      <c r="B542">
        <v>97.860320759999993</v>
      </c>
      <c r="C542">
        <f t="shared" si="153"/>
        <v>0.78440047575616567</v>
      </c>
      <c r="D542">
        <f t="shared" si="138"/>
        <v>0.82826083298963071</v>
      </c>
      <c r="E542">
        <f t="shared" si="135"/>
        <v>0.86521689156759363</v>
      </c>
      <c r="F542">
        <f t="shared" si="136"/>
        <v>3.5653818755046335E-2</v>
      </c>
      <c r="G542">
        <f t="shared" si="137"/>
        <v>-1.2301727771378537</v>
      </c>
      <c r="H542" t="str">
        <f t="shared" si="139"/>
        <v/>
      </c>
      <c r="I542" t="str">
        <f t="shared" si="151"/>
        <v/>
      </c>
      <c r="J542" t="str">
        <f t="shared" si="140"/>
        <v/>
      </c>
      <c r="K542">
        <f t="shared" si="142"/>
        <v>0</v>
      </c>
      <c r="L542">
        <f t="shared" si="143"/>
        <v>0</v>
      </c>
      <c r="M542">
        <f t="shared" si="144"/>
        <v>0</v>
      </c>
      <c r="N542">
        <f t="shared" si="145"/>
        <v>0</v>
      </c>
      <c r="O542">
        <f t="shared" si="146"/>
        <v>0</v>
      </c>
      <c r="P542">
        <f t="shared" si="147"/>
        <v>0</v>
      </c>
      <c r="Q542">
        <f t="shared" si="141"/>
        <v>0</v>
      </c>
      <c r="R542">
        <f t="shared" si="148"/>
        <v>0</v>
      </c>
      <c r="S542">
        <f>IF(ABS(R542)&gt;0,R542*(B542-A542),0)</f>
        <v>0</v>
      </c>
      <c r="T542">
        <f>SUM($S$3:S542)</f>
        <v>115.32362494999973</v>
      </c>
      <c r="U542">
        <f>IF(J542="close",T542,0)</f>
        <v>0</v>
      </c>
      <c r="V542">
        <f t="shared" si="149"/>
        <v>115.32362494999973</v>
      </c>
      <c r="W542" s="3">
        <f t="shared" si="152"/>
        <v>0</v>
      </c>
      <c r="X542">
        <f t="shared" si="150"/>
        <v>0</v>
      </c>
    </row>
    <row r="543" spans="1:24">
      <c r="A543">
        <v>122.6853993</v>
      </c>
      <c r="B543">
        <v>99.950047069999997</v>
      </c>
      <c r="C543">
        <f t="shared" si="153"/>
        <v>0.81468575429741452</v>
      </c>
      <c r="D543">
        <f t="shared" si="138"/>
        <v>0.82617235934467437</v>
      </c>
      <c r="E543">
        <f t="shared" si="135"/>
        <v>0.85899019180416469</v>
      </c>
      <c r="F543">
        <f t="shared" si="136"/>
        <v>3.3895187656150141E-2</v>
      </c>
      <c r="G543">
        <f t="shared" si="137"/>
        <v>-0.33888601425623466</v>
      </c>
      <c r="H543" t="str">
        <f t="shared" si="139"/>
        <v/>
      </c>
      <c r="I543" t="str">
        <f t="shared" si="151"/>
        <v/>
      </c>
      <c r="J543" t="str">
        <f t="shared" si="140"/>
        <v/>
      </c>
      <c r="K543">
        <f t="shared" si="142"/>
        <v>0</v>
      </c>
      <c r="L543">
        <f t="shared" si="143"/>
        <v>0</v>
      </c>
      <c r="M543">
        <f t="shared" si="144"/>
        <v>0</v>
      </c>
      <c r="N543">
        <f t="shared" si="145"/>
        <v>0</v>
      </c>
      <c r="O543">
        <f t="shared" si="146"/>
        <v>0</v>
      </c>
      <c r="P543">
        <f t="shared" si="147"/>
        <v>0</v>
      </c>
      <c r="Q543">
        <f t="shared" si="141"/>
        <v>0</v>
      </c>
      <c r="R543">
        <f t="shared" si="148"/>
        <v>0</v>
      </c>
      <c r="S543">
        <f>IF(ABS(R543)&gt;0,R543*(B543-A543),0)</f>
        <v>0</v>
      </c>
      <c r="T543">
        <f>SUM($S$3:S543)</f>
        <v>115.32362494999973</v>
      </c>
      <c r="U543">
        <f>IF(J543="close",T543,0)</f>
        <v>0</v>
      </c>
      <c r="V543">
        <f t="shared" si="149"/>
        <v>115.32362494999973</v>
      </c>
      <c r="W543" s="3">
        <f t="shared" si="152"/>
        <v>0</v>
      </c>
      <c r="X543">
        <f t="shared" si="150"/>
        <v>0</v>
      </c>
    </row>
    <row r="544" spans="1:24">
      <c r="A544">
        <v>124.08320070000001</v>
      </c>
      <c r="B544">
        <v>100.5355431</v>
      </c>
      <c r="C544">
        <f t="shared" si="153"/>
        <v>0.81022686820489143</v>
      </c>
      <c r="D544">
        <f t="shared" si="138"/>
        <v>0.8237192068616308</v>
      </c>
      <c r="E544">
        <f t="shared" ref="E544:E607" si="154">AVERAGE(C516:C543)</f>
        <v>0.85480847968365725</v>
      </c>
      <c r="F544">
        <f t="shared" ref="F544:F607" si="155">STDEV(C516:C543)</f>
        <v>3.1737160210477025E-2</v>
      </c>
      <c r="G544">
        <f t="shared" ref="G544:G607" si="156">(C544-D544)/F544</f>
        <v>-0.42512747099172743</v>
      </c>
      <c r="H544" t="str">
        <f t="shared" si="139"/>
        <v/>
      </c>
      <c r="I544" t="str">
        <f t="shared" si="151"/>
        <v/>
      </c>
      <c r="J544" t="str">
        <f t="shared" si="140"/>
        <v/>
      </c>
      <c r="K544">
        <f t="shared" si="142"/>
        <v>0</v>
      </c>
      <c r="L544">
        <f t="shared" si="143"/>
        <v>0</v>
      </c>
      <c r="M544">
        <f t="shared" si="144"/>
        <v>0</v>
      </c>
      <c r="N544">
        <f t="shared" si="145"/>
        <v>0</v>
      </c>
      <c r="O544">
        <f t="shared" si="146"/>
        <v>0</v>
      </c>
      <c r="P544">
        <f t="shared" si="147"/>
        <v>0</v>
      </c>
      <c r="Q544">
        <f t="shared" si="141"/>
        <v>0</v>
      </c>
      <c r="R544">
        <f t="shared" si="148"/>
        <v>0</v>
      </c>
      <c r="S544">
        <f>IF(ABS(R544)&gt;0,R544*(B544-A544),0)</f>
        <v>0</v>
      </c>
      <c r="T544">
        <f>SUM($S$3:S544)</f>
        <v>115.32362494999973</v>
      </c>
      <c r="U544">
        <f>IF(J544="close",T544,0)</f>
        <v>0</v>
      </c>
      <c r="V544">
        <f t="shared" si="149"/>
        <v>115.32362494999973</v>
      </c>
      <c r="W544" s="3">
        <f t="shared" si="152"/>
        <v>0</v>
      </c>
      <c r="X544">
        <f t="shared" si="150"/>
        <v>0</v>
      </c>
    </row>
    <row r="545" spans="1:24">
      <c r="A545">
        <v>123.9160308</v>
      </c>
      <c r="B545">
        <v>102.37366919999999</v>
      </c>
      <c r="C545">
        <f t="shared" si="153"/>
        <v>0.82615355365304355</v>
      </c>
      <c r="D545">
        <f t="shared" ref="D545:D608" si="157">((C545-D544)*2/13)+D544</f>
        <v>0.82409372175261741</v>
      </c>
      <c r="E545">
        <f t="shared" si="154"/>
        <v>0.85159273806809821</v>
      </c>
      <c r="F545">
        <f t="shared" si="155"/>
        <v>3.1521371772868255E-2</v>
      </c>
      <c r="G545">
        <f t="shared" si="156"/>
        <v>6.5347152886255949E-2</v>
      </c>
      <c r="H545" t="str">
        <f t="shared" ref="H545:H608" si="158">IF(G545&gt;2,"sellY",IF(G545&lt;-2,"buyY",""))</f>
        <v/>
      </c>
      <c r="I545" t="str">
        <f t="shared" si="151"/>
        <v/>
      </c>
      <c r="J545" t="str">
        <f t="shared" ref="J545:J608" si="159">IF(AND(OR(H544="sellY",J544="sellhold"),G545&gt;0.6),"sellhold",IF(AND(OR(H544="sellY",J544="sellhold"),G545&lt;0.6),"close",IF(AND(OR(H544="buyY",J544="buyhold"),G545&lt;-0.6),"buyhold",IF(AND(OR(H544="buyY",J544="buyhold"),G545&gt;-0.6),"close",""))))</f>
        <v/>
      </c>
      <c r="K545">
        <f t="shared" si="142"/>
        <v>0</v>
      </c>
      <c r="L545">
        <f t="shared" si="143"/>
        <v>0</v>
      </c>
      <c r="M545">
        <f t="shared" si="144"/>
        <v>0</v>
      </c>
      <c r="N545">
        <f t="shared" si="145"/>
        <v>0</v>
      </c>
      <c r="O545">
        <f t="shared" si="146"/>
        <v>0</v>
      </c>
      <c r="P545">
        <f t="shared" si="147"/>
        <v>0</v>
      </c>
      <c r="Q545">
        <f t="shared" ref="Q545:Q608" si="160">ABS(K545)+ABS(N545)</f>
        <v>0</v>
      </c>
      <c r="R545">
        <f t="shared" si="148"/>
        <v>0</v>
      </c>
      <c r="S545">
        <f>IF(ABS(R545)&gt;0,R545*(B545-A545),0)</f>
        <v>0</v>
      </c>
      <c r="T545">
        <f>SUM($S$3:S545)</f>
        <v>115.32362494999973</v>
      </c>
      <c r="U545">
        <f>IF(J545="close",T545,0)</f>
        <v>0</v>
      </c>
      <c r="V545">
        <f t="shared" si="149"/>
        <v>115.32362494999973</v>
      </c>
      <c r="W545" s="3">
        <f t="shared" si="152"/>
        <v>0</v>
      </c>
      <c r="X545">
        <f t="shared" si="150"/>
        <v>0</v>
      </c>
    </row>
    <row r="546" spans="1:24">
      <c r="A546">
        <v>121.4271293</v>
      </c>
      <c r="B546">
        <v>100.5013721</v>
      </c>
      <c r="C546">
        <f t="shared" si="153"/>
        <v>0.82766818815010879</v>
      </c>
      <c r="D546">
        <f t="shared" si="157"/>
        <v>0.82464363965992382</v>
      </c>
      <c r="E546">
        <f t="shared" si="154"/>
        <v>0.84828331218081476</v>
      </c>
      <c r="F546">
        <f t="shared" si="155"/>
        <v>2.8962579755328455E-2</v>
      </c>
      <c r="G546">
        <f t="shared" si="156"/>
        <v>0.10442952650405792</v>
      </c>
      <c r="H546" t="str">
        <f t="shared" si="158"/>
        <v/>
      </c>
      <c r="I546" t="str">
        <f t="shared" si="151"/>
        <v/>
      </c>
      <c r="J546" t="str">
        <f t="shared" si="159"/>
        <v/>
      </c>
      <c r="K546">
        <f t="shared" ref="K546:K609" si="161">IF(H546="sellY",MAX(10+L546,K545),IF(H546="buyY",MIN(-10+L546,K545),IF(J546="sellhold",K545+L546,IF(J546="buyhold",K545+L546,0))))</f>
        <v>0</v>
      </c>
      <c r="L546">
        <f t="shared" ref="L546:L609" si="162">IF(AND(G546&gt;3,K545&lt;15),10,IF(AND(G546&gt;2.5,K545&lt;15),5,IF(AND(G546&lt;-3,K545&gt;-15),-10,IF(AND(G546&lt;-2.5,K545&gt;-15),-5,0))))</f>
        <v>0</v>
      </c>
      <c r="M546">
        <f t="shared" ref="M546:M609" si="163">K546-K545</f>
        <v>0</v>
      </c>
      <c r="N546">
        <f t="shared" ref="N546:N609" si="164">IF(H546="sellY",MIN(-10+O546,N545),IF(H546="buyY",MAX(10+O546,N545),IF(J546="sellhold",N545+O546,IF(J546="buyhold",N545+O546,0))))</f>
        <v>0</v>
      </c>
      <c r="O546">
        <f t="shared" ref="O546:O609" si="165">IF(AND(G546&gt;3,K545&lt;15),-10,IF(AND(G546&gt;2.5,K545&lt;15),-5,IF(AND(G546&lt;-3,K545&gt;-15),10,IF(AND(G546&lt;-2.5,K545&gt;-15),5,0))))</f>
        <v>0</v>
      </c>
      <c r="P546">
        <f t="shared" ref="P546:P609" si="166">N546-N545</f>
        <v>0</v>
      </c>
      <c r="Q546">
        <f t="shared" si="160"/>
        <v>0</v>
      </c>
      <c r="R546">
        <f t="shared" ref="R546:R609" si="167">K546-K545</f>
        <v>0</v>
      </c>
      <c r="S546">
        <f>IF(ABS(R546)&gt;0,R546*(B546-A546),0)</f>
        <v>0</v>
      </c>
      <c r="T546">
        <f>SUM($S$3:S546)</f>
        <v>115.32362494999973</v>
      </c>
      <c r="U546">
        <f>IF(J546="close",T546,0)</f>
        <v>0</v>
      </c>
      <c r="V546">
        <f t="shared" si="149"/>
        <v>115.32362494999973</v>
      </c>
      <c r="W546" s="3">
        <f t="shared" si="152"/>
        <v>0</v>
      </c>
      <c r="X546">
        <f t="shared" si="150"/>
        <v>0</v>
      </c>
    </row>
    <row r="547" spans="1:24">
      <c r="A547">
        <v>120.39460680000001</v>
      </c>
      <c r="B547">
        <v>100.7978973</v>
      </c>
      <c r="C547">
        <f t="shared" si="153"/>
        <v>0.83722934090765266</v>
      </c>
      <c r="D547">
        <f t="shared" si="157"/>
        <v>0.82657990139034365</v>
      </c>
      <c r="E547">
        <f t="shared" si="154"/>
        <v>0.84562074552504296</v>
      </c>
      <c r="F547">
        <f t="shared" si="155"/>
        <v>2.7193238236528878E-2</v>
      </c>
      <c r="G547">
        <f t="shared" si="156"/>
        <v>0.39162086635947391</v>
      </c>
      <c r="H547" t="str">
        <f t="shared" si="158"/>
        <v/>
      </c>
      <c r="I547" t="str">
        <f t="shared" si="151"/>
        <v/>
      </c>
      <c r="J547" t="str">
        <f t="shared" si="159"/>
        <v/>
      </c>
      <c r="K547">
        <f t="shared" si="161"/>
        <v>0</v>
      </c>
      <c r="L547">
        <f t="shared" si="162"/>
        <v>0</v>
      </c>
      <c r="M547">
        <f t="shared" si="163"/>
        <v>0</v>
      </c>
      <c r="N547">
        <f t="shared" si="164"/>
        <v>0</v>
      </c>
      <c r="O547">
        <f t="shared" si="165"/>
        <v>0</v>
      </c>
      <c r="P547">
        <f t="shared" si="166"/>
        <v>0</v>
      </c>
      <c r="Q547">
        <f t="shared" si="160"/>
        <v>0</v>
      </c>
      <c r="R547">
        <f t="shared" si="167"/>
        <v>0</v>
      </c>
      <c r="S547">
        <f>IF(ABS(R547)&gt;0,R547*(B547-A547),0)</f>
        <v>0</v>
      </c>
      <c r="T547">
        <f>SUM($S$3:S547)</f>
        <v>115.32362494999973</v>
      </c>
      <c r="U547">
        <f>IF(J547="close",T547,0)</f>
        <v>0</v>
      </c>
      <c r="V547">
        <f t="shared" ref="V547:V610" si="168">T547+K547*A547+N547*B547</f>
        <v>115.32362494999973</v>
      </c>
      <c r="W547" s="3">
        <f t="shared" si="152"/>
        <v>0</v>
      </c>
      <c r="X547">
        <f t="shared" ref="X547:X610" si="169">ABS(Q547-Q546)</f>
        <v>0</v>
      </c>
    </row>
    <row r="548" spans="1:24">
      <c r="A548">
        <v>119.1951845</v>
      </c>
      <c r="B548">
        <v>102.2358593</v>
      </c>
      <c r="C548">
        <f t="shared" si="153"/>
        <v>0.85771803390261969</v>
      </c>
      <c r="D548">
        <f t="shared" si="157"/>
        <v>0.83137038331530921</v>
      </c>
      <c r="E548">
        <f t="shared" si="154"/>
        <v>0.84386515882992796</v>
      </c>
      <c r="F548">
        <f t="shared" si="155"/>
        <v>2.6025685154883814E-2</v>
      </c>
      <c r="G548">
        <f t="shared" si="156"/>
        <v>1.0123710646044701</v>
      </c>
      <c r="H548" t="str">
        <f t="shared" si="158"/>
        <v/>
      </c>
      <c r="I548" t="str">
        <f t="shared" si="151"/>
        <v/>
      </c>
      <c r="J548" t="str">
        <f t="shared" si="159"/>
        <v/>
      </c>
      <c r="K548">
        <f t="shared" si="161"/>
        <v>0</v>
      </c>
      <c r="L548">
        <f t="shared" si="162"/>
        <v>0</v>
      </c>
      <c r="M548">
        <f t="shared" si="163"/>
        <v>0</v>
      </c>
      <c r="N548">
        <f t="shared" si="164"/>
        <v>0</v>
      </c>
      <c r="O548">
        <f t="shared" si="165"/>
        <v>0</v>
      </c>
      <c r="P548">
        <f t="shared" si="166"/>
        <v>0</v>
      </c>
      <c r="Q548">
        <f t="shared" si="160"/>
        <v>0</v>
      </c>
      <c r="R548">
        <f t="shared" si="167"/>
        <v>0</v>
      </c>
      <c r="S548">
        <f>IF(ABS(R548)&gt;0,R548*(B548-A548),0)</f>
        <v>0</v>
      </c>
      <c r="T548">
        <f>SUM($S$3:S548)</f>
        <v>115.32362494999973</v>
      </c>
      <c r="U548">
        <f>IF(J548="close",T548,0)</f>
        <v>0</v>
      </c>
      <c r="V548">
        <f t="shared" si="168"/>
        <v>115.32362494999973</v>
      </c>
      <c r="W548" s="3">
        <f t="shared" si="152"/>
        <v>0</v>
      </c>
      <c r="X548">
        <f t="shared" si="169"/>
        <v>0</v>
      </c>
    </row>
    <row r="549" spans="1:24">
      <c r="A549">
        <v>118.976849</v>
      </c>
      <c r="B549">
        <v>100.8794747</v>
      </c>
      <c r="C549">
        <f t="shared" si="153"/>
        <v>0.84789163226200415</v>
      </c>
      <c r="D549">
        <f t="shared" si="157"/>
        <v>0.83391211392249309</v>
      </c>
      <c r="E549">
        <f t="shared" si="154"/>
        <v>0.8428509577527793</v>
      </c>
      <c r="F549">
        <f t="shared" si="155"/>
        <v>2.484475935375521E-2</v>
      </c>
      <c r="G549">
        <f t="shared" si="156"/>
        <v>0.5626747331484252</v>
      </c>
      <c r="H549" t="str">
        <f t="shared" si="158"/>
        <v/>
      </c>
      <c r="I549" t="str">
        <f t="shared" si="151"/>
        <v/>
      </c>
      <c r="J549" t="str">
        <f t="shared" si="159"/>
        <v/>
      </c>
      <c r="K549">
        <f t="shared" si="161"/>
        <v>0</v>
      </c>
      <c r="L549">
        <f t="shared" si="162"/>
        <v>0</v>
      </c>
      <c r="M549">
        <f t="shared" si="163"/>
        <v>0</v>
      </c>
      <c r="N549">
        <f t="shared" si="164"/>
        <v>0</v>
      </c>
      <c r="O549">
        <f t="shared" si="165"/>
        <v>0</v>
      </c>
      <c r="P549">
        <f t="shared" si="166"/>
        <v>0</v>
      </c>
      <c r="Q549">
        <f t="shared" si="160"/>
        <v>0</v>
      </c>
      <c r="R549">
        <f t="shared" si="167"/>
        <v>0</v>
      </c>
      <c r="S549">
        <f>IF(ABS(R549)&gt;0,R549*(B549-A549),0)</f>
        <v>0</v>
      </c>
      <c r="T549">
        <f>SUM($S$3:S549)</f>
        <v>115.32362494999973</v>
      </c>
      <c r="U549">
        <f>IF(J549="close",T549,0)</f>
        <v>0</v>
      </c>
      <c r="V549">
        <f t="shared" si="168"/>
        <v>115.32362494999973</v>
      </c>
      <c r="W549" s="3">
        <f t="shared" si="152"/>
        <v>0</v>
      </c>
      <c r="X549">
        <f t="shared" si="169"/>
        <v>0</v>
      </c>
    </row>
    <row r="550" spans="1:24">
      <c r="A550">
        <v>119.4328593</v>
      </c>
      <c r="B550">
        <v>100.5528304</v>
      </c>
      <c r="C550">
        <f t="shared" si="153"/>
        <v>0.84191930921978686</v>
      </c>
      <c r="D550">
        <f t="shared" si="157"/>
        <v>0.83514399012207674</v>
      </c>
      <c r="E550">
        <f t="shared" si="154"/>
        <v>0.8423064480341107</v>
      </c>
      <c r="F550">
        <f t="shared" si="155"/>
        <v>2.4548985247835699E-2</v>
      </c>
      <c r="G550">
        <f t="shared" si="156"/>
        <v>0.27599181918557913</v>
      </c>
      <c r="H550" t="str">
        <f t="shared" si="158"/>
        <v/>
      </c>
      <c r="I550" t="str">
        <f t="shared" si="151"/>
        <v/>
      </c>
      <c r="J550" t="str">
        <f t="shared" si="159"/>
        <v/>
      </c>
      <c r="K550">
        <f t="shared" si="161"/>
        <v>0</v>
      </c>
      <c r="L550">
        <f t="shared" si="162"/>
        <v>0</v>
      </c>
      <c r="M550">
        <f t="shared" si="163"/>
        <v>0</v>
      </c>
      <c r="N550">
        <f t="shared" si="164"/>
        <v>0</v>
      </c>
      <c r="O550">
        <f t="shared" si="165"/>
        <v>0</v>
      </c>
      <c r="P550">
        <f t="shared" si="166"/>
        <v>0</v>
      </c>
      <c r="Q550">
        <f t="shared" si="160"/>
        <v>0</v>
      </c>
      <c r="R550">
        <f t="shared" si="167"/>
        <v>0</v>
      </c>
      <c r="S550">
        <f>IF(ABS(R550)&gt;0,R550*(B550-A550),0)</f>
        <v>0</v>
      </c>
      <c r="T550">
        <f>SUM($S$3:S550)</f>
        <v>115.32362494999973</v>
      </c>
      <c r="U550">
        <f>IF(J550="close",T550,0)</f>
        <v>0</v>
      </c>
      <c r="V550">
        <f t="shared" si="168"/>
        <v>115.32362494999973</v>
      </c>
      <c r="W550" s="3">
        <f t="shared" si="152"/>
        <v>0</v>
      </c>
      <c r="X550">
        <f t="shared" si="169"/>
        <v>0</v>
      </c>
    </row>
    <row r="551" spans="1:24">
      <c r="A551">
        <v>120.90616660000001</v>
      </c>
      <c r="B551">
        <v>99.893273129999997</v>
      </c>
      <c r="C551">
        <f t="shared" si="153"/>
        <v>0.82620494834214675</v>
      </c>
      <c r="D551">
        <f t="shared" si="157"/>
        <v>0.83376875292516439</v>
      </c>
      <c r="E551">
        <f t="shared" si="154"/>
        <v>0.84083616735875566</v>
      </c>
      <c r="F551">
        <f t="shared" si="155"/>
        <v>2.3212525919650513E-2</v>
      </c>
      <c r="G551">
        <f t="shared" si="156"/>
        <v>-0.32585012976181621</v>
      </c>
      <c r="H551" t="str">
        <f t="shared" si="158"/>
        <v/>
      </c>
      <c r="I551" t="str">
        <f t="shared" si="151"/>
        <v/>
      </c>
      <c r="J551" t="str">
        <f t="shared" si="159"/>
        <v/>
      </c>
      <c r="K551">
        <f t="shared" si="161"/>
        <v>0</v>
      </c>
      <c r="L551">
        <f t="shared" si="162"/>
        <v>0</v>
      </c>
      <c r="M551">
        <f t="shared" si="163"/>
        <v>0</v>
      </c>
      <c r="N551">
        <f t="shared" si="164"/>
        <v>0</v>
      </c>
      <c r="O551">
        <f t="shared" si="165"/>
        <v>0</v>
      </c>
      <c r="P551">
        <f t="shared" si="166"/>
        <v>0</v>
      </c>
      <c r="Q551">
        <f t="shared" si="160"/>
        <v>0</v>
      </c>
      <c r="R551">
        <f t="shared" si="167"/>
        <v>0</v>
      </c>
      <c r="S551">
        <f>IF(ABS(R551)&gt;0,R551*(B551-A551),0)</f>
        <v>0</v>
      </c>
      <c r="T551">
        <f>SUM($S$3:S551)</f>
        <v>115.32362494999973</v>
      </c>
      <c r="U551">
        <f>IF(J551="close",T551,0)</f>
        <v>0</v>
      </c>
      <c r="V551">
        <f t="shared" si="168"/>
        <v>115.32362494999973</v>
      </c>
      <c r="W551" s="3">
        <f t="shared" si="152"/>
        <v>0</v>
      </c>
      <c r="X551">
        <f t="shared" si="169"/>
        <v>0</v>
      </c>
    </row>
    <row r="552" spans="1:24">
      <c r="A552">
        <v>119.7771771</v>
      </c>
      <c r="B552">
        <v>102.4151079</v>
      </c>
      <c r="C552">
        <f t="shared" si="153"/>
        <v>0.85504693281004029</v>
      </c>
      <c r="D552">
        <f t="shared" si="157"/>
        <v>0.83704231906129911</v>
      </c>
      <c r="E552">
        <f t="shared" si="154"/>
        <v>0.83951668514971445</v>
      </c>
      <c r="F552">
        <f t="shared" si="155"/>
        <v>2.2945646829462516E-2</v>
      </c>
      <c r="G552">
        <f t="shared" si="156"/>
        <v>0.78466359578161982</v>
      </c>
      <c r="H552" t="str">
        <f t="shared" si="158"/>
        <v/>
      </c>
      <c r="I552" t="str">
        <f t="shared" si="151"/>
        <v/>
      </c>
      <c r="J552" t="str">
        <f t="shared" si="159"/>
        <v/>
      </c>
      <c r="K552">
        <f t="shared" si="161"/>
        <v>0</v>
      </c>
      <c r="L552">
        <f t="shared" si="162"/>
        <v>0</v>
      </c>
      <c r="M552">
        <f t="shared" si="163"/>
        <v>0</v>
      </c>
      <c r="N552">
        <f t="shared" si="164"/>
        <v>0</v>
      </c>
      <c r="O552">
        <f t="shared" si="165"/>
        <v>0</v>
      </c>
      <c r="P552">
        <f t="shared" si="166"/>
        <v>0</v>
      </c>
      <c r="Q552">
        <f t="shared" si="160"/>
        <v>0</v>
      </c>
      <c r="R552">
        <f t="shared" si="167"/>
        <v>0</v>
      </c>
      <c r="S552">
        <f>IF(ABS(R552)&gt;0,R552*(B552-A552),0)</f>
        <v>0</v>
      </c>
      <c r="T552">
        <f>SUM($S$3:S552)</f>
        <v>115.32362494999973</v>
      </c>
      <c r="U552">
        <f>IF(J552="close",T552,0)</f>
        <v>0</v>
      </c>
      <c r="V552">
        <f t="shared" si="168"/>
        <v>115.32362494999973</v>
      </c>
      <c r="W552" s="3">
        <f t="shared" si="152"/>
        <v>0</v>
      </c>
      <c r="X552">
        <f t="shared" si="169"/>
        <v>0</v>
      </c>
    </row>
    <row r="553" spans="1:24">
      <c r="A553">
        <v>121.26499699999999</v>
      </c>
      <c r="B553">
        <v>104.0430728</v>
      </c>
      <c r="C553">
        <f t="shared" si="153"/>
        <v>0.85798107758993314</v>
      </c>
      <c r="D553">
        <f t="shared" si="157"/>
        <v>0.84026366652724283</v>
      </c>
      <c r="E553">
        <f t="shared" si="154"/>
        <v>0.83946567615171452</v>
      </c>
      <c r="F553">
        <f t="shared" si="155"/>
        <v>2.2908108023843386E-2</v>
      </c>
      <c r="G553">
        <f t="shared" si="156"/>
        <v>0.77341223658669445</v>
      </c>
      <c r="H553" t="str">
        <f t="shared" si="158"/>
        <v/>
      </c>
      <c r="I553" t="str">
        <f t="shared" si="151"/>
        <v/>
      </c>
      <c r="J553" t="str">
        <f t="shared" si="159"/>
        <v/>
      </c>
      <c r="K553">
        <f t="shared" si="161"/>
        <v>0</v>
      </c>
      <c r="L553">
        <f t="shared" si="162"/>
        <v>0</v>
      </c>
      <c r="M553">
        <f t="shared" si="163"/>
        <v>0</v>
      </c>
      <c r="N553">
        <f t="shared" si="164"/>
        <v>0</v>
      </c>
      <c r="O553">
        <f t="shared" si="165"/>
        <v>0</v>
      </c>
      <c r="P553">
        <f t="shared" si="166"/>
        <v>0</v>
      </c>
      <c r="Q553">
        <f t="shared" si="160"/>
        <v>0</v>
      </c>
      <c r="R553">
        <f t="shared" si="167"/>
        <v>0</v>
      </c>
      <c r="S553">
        <f>IF(ABS(R553)&gt;0,R553*(B553-A553),0)</f>
        <v>0</v>
      </c>
      <c r="T553">
        <f>SUM($S$3:S553)</f>
        <v>115.32362494999973</v>
      </c>
      <c r="U553">
        <f>IF(J553="close",T553,0)</f>
        <v>0</v>
      </c>
      <c r="V553">
        <f t="shared" si="168"/>
        <v>115.32362494999973</v>
      </c>
      <c r="W553" s="3">
        <f t="shared" si="152"/>
        <v>0</v>
      </c>
      <c r="X553">
        <f t="shared" si="169"/>
        <v>0</v>
      </c>
    </row>
    <row r="554" spans="1:24">
      <c r="A554">
        <v>120.9946075</v>
      </c>
      <c r="B554">
        <v>105.1492818</v>
      </c>
      <c r="C554">
        <f t="shared" si="153"/>
        <v>0.86904105870999249</v>
      </c>
      <c r="D554">
        <f t="shared" si="157"/>
        <v>0.84469095763228119</v>
      </c>
      <c r="E554">
        <f t="shared" si="154"/>
        <v>0.8397669711318374</v>
      </c>
      <c r="F554">
        <f t="shared" si="155"/>
        <v>2.3100254401126206E-2</v>
      </c>
      <c r="G554">
        <f t="shared" si="156"/>
        <v>1.0541053208714513</v>
      </c>
      <c r="H554" t="str">
        <f t="shared" si="158"/>
        <v/>
      </c>
      <c r="I554" t="str">
        <f t="shared" si="151"/>
        <v/>
      </c>
      <c r="J554" t="str">
        <f t="shared" si="159"/>
        <v/>
      </c>
      <c r="K554">
        <f t="shared" si="161"/>
        <v>0</v>
      </c>
      <c r="L554">
        <f t="shared" si="162"/>
        <v>0</v>
      </c>
      <c r="M554">
        <f t="shared" si="163"/>
        <v>0</v>
      </c>
      <c r="N554">
        <f t="shared" si="164"/>
        <v>0</v>
      </c>
      <c r="O554">
        <f t="shared" si="165"/>
        <v>0</v>
      </c>
      <c r="P554">
        <f t="shared" si="166"/>
        <v>0</v>
      </c>
      <c r="Q554">
        <f t="shared" si="160"/>
        <v>0</v>
      </c>
      <c r="R554">
        <f t="shared" si="167"/>
        <v>0</v>
      </c>
      <c r="S554">
        <f>IF(ABS(R554)&gt;0,R554*(B554-A554),0)</f>
        <v>0</v>
      </c>
      <c r="T554">
        <f>SUM($S$3:S554)</f>
        <v>115.32362494999973</v>
      </c>
      <c r="U554">
        <f>IF(J554="close",T554,0)</f>
        <v>0</v>
      </c>
      <c r="V554">
        <f t="shared" si="168"/>
        <v>115.32362494999973</v>
      </c>
      <c r="W554" s="3">
        <f t="shared" si="152"/>
        <v>0</v>
      </c>
      <c r="X554">
        <f t="shared" si="169"/>
        <v>0</v>
      </c>
    </row>
    <row r="555" spans="1:24">
      <c r="A555">
        <v>121.8606056</v>
      </c>
      <c r="B555">
        <v>105.4082658</v>
      </c>
      <c r="C555">
        <f t="shared" si="153"/>
        <v>0.86499049697813091</v>
      </c>
      <c r="D555">
        <f t="shared" si="157"/>
        <v>0.84781396368548889</v>
      </c>
      <c r="E555">
        <f t="shared" si="154"/>
        <v>0.84027998877003984</v>
      </c>
      <c r="F555">
        <f t="shared" si="155"/>
        <v>2.3597782634356128E-2</v>
      </c>
      <c r="G555">
        <f t="shared" si="156"/>
        <v>0.72788759684711291</v>
      </c>
      <c r="H555" t="str">
        <f t="shared" si="158"/>
        <v/>
      </c>
      <c r="I555" t="str">
        <f t="shared" si="151"/>
        <v/>
      </c>
      <c r="J555" t="str">
        <f t="shared" si="159"/>
        <v/>
      </c>
      <c r="K555">
        <f t="shared" si="161"/>
        <v>0</v>
      </c>
      <c r="L555">
        <f t="shared" si="162"/>
        <v>0</v>
      </c>
      <c r="M555">
        <f t="shared" si="163"/>
        <v>0</v>
      </c>
      <c r="N555">
        <f t="shared" si="164"/>
        <v>0</v>
      </c>
      <c r="O555">
        <f t="shared" si="165"/>
        <v>0</v>
      </c>
      <c r="P555">
        <f t="shared" si="166"/>
        <v>0</v>
      </c>
      <c r="Q555">
        <f t="shared" si="160"/>
        <v>0</v>
      </c>
      <c r="R555">
        <f t="shared" si="167"/>
        <v>0</v>
      </c>
      <c r="S555">
        <f>IF(ABS(R555)&gt;0,R555*(B555-A555),0)</f>
        <v>0</v>
      </c>
      <c r="T555">
        <f>SUM($S$3:S555)</f>
        <v>115.32362494999973</v>
      </c>
      <c r="U555">
        <f>IF(J555="close",T555,0)</f>
        <v>0</v>
      </c>
      <c r="V555">
        <f t="shared" si="168"/>
        <v>115.32362494999973</v>
      </c>
      <c r="W555" s="3">
        <f t="shared" si="152"/>
        <v>0</v>
      </c>
      <c r="X555">
        <f t="shared" si="169"/>
        <v>0</v>
      </c>
    </row>
    <row r="556" spans="1:24">
      <c r="A556">
        <v>120.8843909</v>
      </c>
      <c r="B556">
        <v>106.2925661</v>
      </c>
      <c r="C556">
        <f t="shared" si="153"/>
        <v>0.87929107561892839</v>
      </c>
      <c r="D556">
        <f t="shared" si="157"/>
        <v>0.8526565962906334</v>
      </c>
      <c r="E556">
        <f t="shared" si="154"/>
        <v>0.84025790018957802</v>
      </c>
      <c r="F556">
        <f t="shared" si="155"/>
        <v>2.357347239469023E-2</v>
      </c>
      <c r="G556">
        <f t="shared" si="156"/>
        <v>1.129849641255831</v>
      </c>
      <c r="H556" t="str">
        <f t="shared" si="158"/>
        <v/>
      </c>
      <c r="I556" t="str">
        <f t="shared" si="151"/>
        <v/>
      </c>
      <c r="J556" t="str">
        <f t="shared" si="159"/>
        <v/>
      </c>
      <c r="K556">
        <f t="shared" si="161"/>
        <v>0</v>
      </c>
      <c r="L556">
        <f t="shared" si="162"/>
        <v>0</v>
      </c>
      <c r="M556">
        <f t="shared" si="163"/>
        <v>0</v>
      </c>
      <c r="N556">
        <f t="shared" si="164"/>
        <v>0</v>
      </c>
      <c r="O556">
        <f t="shared" si="165"/>
        <v>0</v>
      </c>
      <c r="P556">
        <f t="shared" si="166"/>
        <v>0</v>
      </c>
      <c r="Q556">
        <f t="shared" si="160"/>
        <v>0</v>
      </c>
      <c r="R556">
        <f t="shared" si="167"/>
        <v>0</v>
      </c>
      <c r="S556">
        <f>IF(ABS(R556)&gt;0,R556*(B556-A556),0)</f>
        <v>0</v>
      </c>
      <c r="T556">
        <f>SUM($S$3:S556)</f>
        <v>115.32362494999973</v>
      </c>
      <c r="U556">
        <f>IF(J556="close",T556,0)</f>
        <v>0</v>
      </c>
      <c r="V556">
        <f t="shared" si="168"/>
        <v>115.32362494999973</v>
      </c>
      <c r="W556" s="3">
        <f t="shared" si="152"/>
        <v>0</v>
      </c>
      <c r="X556">
        <f t="shared" si="169"/>
        <v>0</v>
      </c>
    </row>
    <row r="557" spans="1:24">
      <c r="A557">
        <v>121.3277709</v>
      </c>
      <c r="B557">
        <v>106.2786756</v>
      </c>
      <c r="C557">
        <f t="shared" si="153"/>
        <v>0.87596330841350678</v>
      </c>
      <c r="D557">
        <f t="shared" si="157"/>
        <v>0.85624224430953699</v>
      </c>
      <c r="E557">
        <f t="shared" si="154"/>
        <v>0.84129072216968903</v>
      </c>
      <c r="F557">
        <f t="shared" si="155"/>
        <v>2.4642297705176921E-2</v>
      </c>
      <c r="G557">
        <f t="shared" si="156"/>
        <v>0.80029323320068213</v>
      </c>
      <c r="H557" t="str">
        <f t="shared" si="158"/>
        <v/>
      </c>
      <c r="I557" t="str">
        <f t="shared" si="151"/>
        <v/>
      </c>
      <c r="J557" t="str">
        <f t="shared" si="159"/>
        <v/>
      </c>
      <c r="K557">
        <f t="shared" si="161"/>
        <v>0</v>
      </c>
      <c r="L557">
        <f t="shared" si="162"/>
        <v>0</v>
      </c>
      <c r="M557">
        <f t="shared" si="163"/>
        <v>0</v>
      </c>
      <c r="N557">
        <f t="shared" si="164"/>
        <v>0</v>
      </c>
      <c r="O557">
        <f t="shared" si="165"/>
        <v>0</v>
      </c>
      <c r="P557">
        <f t="shared" si="166"/>
        <v>0</v>
      </c>
      <c r="Q557">
        <f t="shared" si="160"/>
        <v>0</v>
      </c>
      <c r="R557">
        <f t="shared" si="167"/>
        <v>0</v>
      </c>
      <c r="S557">
        <f>IF(ABS(R557)&gt;0,R557*(B557-A557),0)</f>
        <v>0</v>
      </c>
      <c r="T557">
        <f>SUM($S$3:S557)</f>
        <v>115.32362494999973</v>
      </c>
      <c r="U557">
        <f>IF(J557="close",T557,0)</f>
        <v>0</v>
      </c>
      <c r="V557">
        <f t="shared" si="168"/>
        <v>115.32362494999973</v>
      </c>
      <c r="W557" s="3">
        <f t="shared" si="152"/>
        <v>0</v>
      </c>
      <c r="X557">
        <f t="shared" si="169"/>
        <v>0</v>
      </c>
    </row>
    <row r="558" spans="1:24">
      <c r="A558">
        <v>122.03375560000001</v>
      </c>
      <c r="B558">
        <v>106.55852</v>
      </c>
      <c r="C558">
        <f t="shared" si="153"/>
        <v>0.87318889331961191</v>
      </c>
      <c r="D558">
        <f t="shared" si="157"/>
        <v>0.8588494210803177</v>
      </c>
      <c r="E558">
        <f t="shared" si="154"/>
        <v>0.84216432006535746</v>
      </c>
      <c r="F558">
        <f t="shared" si="155"/>
        <v>2.5438447265370204E-2</v>
      </c>
      <c r="G558">
        <f t="shared" si="156"/>
        <v>0.56369290506244007</v>
      </c>
      <c r="H558" t="str">
        <f t="shared" si="158"/>
        <v/>
      </c>
      <c r="I558" t="str">
        <f t="shared" si="151"/>
        <v/>
      </c>
      <c r="J558" t="str">
        <f t="shared" si="159"/>
        <v/>
      </c>
      <c r="K558">
        <f t="shared" si="161"/>
        <v>0</v>
      </c>
      <c r="L558">
        <f t="shared" si="162"/>
        <v>0</v>
      </c>
      <c r="M558">
        <f t="shared" si="163"/>
        <v>0</v>
      </c>
      <c r="N558">
        <f t="shared" si="164"/>
        <v>0</v>
      </c>
      <c r="O558">
        <f t="shared" si="165"/>
        <v>0</v>
      </c>
      <c r="P558">
        <f t="shared" si="166"/>
        <v>0</v>
      </c>
      <c r="Q558">
        <f t="shared" si="160"/>
        <v>0</v>
      </c>
      <c r="R558">
        <f t="shared" si="167"/>
        <v>0</v>
      </c>
      <c r="S558">
        <f>IF(ABS(R558)&gt;0,R558*(B558-A558),0)</f>
        <v>0</v>
      </c>
      <c r="T558">
        <f>SUM($S$3:S558)</f>
        <v>115.32362494999973</v>
      </c>
      <c r="U558">
        <f>IF(J558="close",T558,0)</f>
        <v>0</v>
      </c>
      <c r="V558">
        <f t="shared" si="168"/>
        <v>115.32362494999973</v>
      </c>
      <c r="W558" s="3">
        <f t="shared" si="152"/>
        <v>0</v>
      </c>
      <c r="X558">
        <f t="shared" si="169"/>
        <v>0</v>
      </c>
    </row>
    <row r="559" spans="1:24">
      <c r="A559">
        <v>121.3546413</v>
      </c>
      <c r="B559">
        <v>105.3907552</v>
      </c>
      <c r="C559">
        <f t="shared" si="153"/>
        <v>0.86845261187385669</v>
      </c>
      <c r="D559">
        <f t="shared" si="157"/>
        <v>0.86032683504855445</v>
      </c>
      <c r="E559">
        <f t="shared" si="154"/>
        <v>0.84287460866922292</v>
      </c>
      <c r="F559">
        <f t="shared" si="155"/>
        <v>2.6031654937349501E-2</v>
      </c>
      <c r="G559">
        <f t="shared" si="156"/>
        <v>0.31214983622280595</v>
      </c>
      <c r="H559" t="str">
        <f t="shared" si="158"/>
        <v/>
      </c>
      <c r="I559" t="str">
        <f t="shared" si="151"/>
        <v/>
      </c>
      <c r="J559" t="str">
        <f t="shared" si="159"/>
        <v/>
      </c>
      <c r="K559">
        <f t="shared" si="161"/>
        <v>0</v>
      </c>
      <c r="L559">
        <f t="shared" si="162"/>
        <v>0</v>
      </c>
      <c r="M559">
        <f t="shared" si="163"/>
        <v>0</v>
      </c>
      <c r="N559">
        <f t="shared" si="164"/>
        <v>0</v>
      </c>
      <c r="O559">
        <f t="shared" si="165"/>
        <v>0</v>
      </c>
      <c r="P559">
        <f t="shared" si="166"/>
        <v>0</v>
      </c>
      <c r="Q559">
        <f t="shared" si="160"/>
        <v>0</v>
      </c>
      <c r="R559">
        <f t="shared" si="167"/>
        <v>0</v>
      </c>
      <c r="S559">
        <f>IF(ABS(R559)&gt;0,R559*(B559-A559),0)</f>
        <v>0</v>
      </c>
      <c r="T559">
        <f>SUM($S$3:S559)</f>
        <v>115.32362494999973</v>
      </c>
      <c r="U559">
        <f>IF(J559="close",T559,0)</f>
        <v>0</v>
      </c>
      <c r="V559">
        <f t="shared" si="168"/>
        <v>115.32362494999973</v>
      </c>
      <c r="W559" s="3">
        <f t="shared" si="152"/>
        <v>0</v>
      </c>
      <c r="X559">
        <f t="shared" si="169"/>
        <v>0</v>
      </c>
    </row>
    <row r="560" spans="1:24">
      <c r="A560">
        <v>124.8517487</v>
      </c>
      <c r="B560">
        <v>105.7782136</v>
      </c>
      <c r="C560">
        <f t="shared" si="153"/>
        <v>0.84723053302336326</v>
      </c>
      <c r="D560">
        <f t="shared" si="157"/>
        <v>0.85831201935237122</v>
      </c>
      <c r="E560">
        <f t="shared" si="154"/>
        <v>0.84363182087394251</v>
      </c>
      <c r="F560">
        <f t="shared" si="155"/>
        <v>2.6468360253585819E-2</v>
      </c>
      <c r="G560">
        <f t="shared" si="156"/>
        <v>-0.41866916661400244</v>
      </c>
      <c r="H560" t="str">
        <f t="shared" si="158"/>
        <v/>
      </c>
      <c r="I560" t="str">
        <f t="shared" si="151"/>
        <v/>
      </c>
      <c r="J560" t="str">
        <f t="shared" si="159"/>
        <v/>
      </c>
      <c r="K560">
        <f t="shared" si="161"/>
        <v>0</v>
      </c>
      <c r="L560">
        <f t="shared" si="162"/>
        <v>0</v>
      </c>
      <c r="M560">
        <f t="shared" si="163"/>
        <v>0</v>
      </c>
      <c r="N560">
        <f t="shared" si="164"/>
        <v>0</v>
      </c>
      <c r="O560">
        <f t="shared" si="165"/>
        <v>0</v>
      </c>
      <c r="P560">
        <f t="shared" si="166"/>
        <v>0</v>
      </c>
      <c r="Q560">
        <f t="shared" si="160"/>
        <v>0</v>
      </c>
      <c r="R560">
        <f t="shared" si="167"/>
        <v>0</v>
      </c>
      <c r="S560">
        <f>IF(ABS(R560)&gt;0,R560*(B560-A560),0)</f>
        <v>0</v>
      </c>
      <c r="T560">
        <f>SUM($S$3:S560)</f>
        <v>115.32362494999973</v>
      </c>
      <c r="U560">
        <f>IF(J560="close",T560,0)</f>
        <v>0</v>
      </c>
      <c r="V560">
        <f t="shared" si="168"/>
        <v>115.32362494999973</v>
      </c>
      <c r="W560" s="3">
        <f t="shared" si="152"/>
        <v>0</v>
      </c>
      <c r="X560">
        <f t="shared" si="169"/>
        <v>0</v>
      </c>
    </row>
    <row r="561" spans="1:24">
      <c r="A561">
        <v>126.5609455</v>
      </c>
      <c r="B561">
        <v>107.7113221</v>
      </c>
      <c r="C561">
        <f t="shared" si="153"/>
        <v>0.85106287468435515</v>
      </c>
      <c r="D561">
        <f t="shared" si="157"/>
        <v>0.85719676632652264</v>
      </c>
      <c r="E561">
        <f t="shared" si="154"/>
        <v>0.84366455544654129</v>
      </c>
      <c r="F561">
        <f t="shared" si="155"/>
        <v>2.6472366710910092E-2</v>
      </c>
      <c r="G561">
        <f t="shared" si="156"/>
        <v>-0.23170922755612627</v>
      </c>
      <c r="H561" t="str">
        <f t="shared" si="158"/>
        <v/>
      </c>
      <c r="I561" t="str">
        <f t="shared" si="151"/>
        <v/>
      </c>
      <c r="J561" t="str">
        <f t="shared" si="159"/>
        <v/>
      </c>
      <c r="K561">
        <f t="shared" si="161"/>
        <v>0</v>
      </c>
      <c r="L561">
        <f t="shared" si="162"/>
        <v>0</v>
      </c>
      <c r="M561">
        <f t="shared" si="163"/>
        <v>0</v>
      </c>
      <c r="N561">
        <f t="shared" si="164"/>
        <v>0</v>
      </c>
      <c r="O561">
        <f t="shared" si="165"/>
        <v>0</v>
      </c>
      <c r="P561">
        <f t="shared" si="166"/>
        <v>0</v>
      </c>
      <c r="Q561">
        <f t="shared" si="160"/>
        <v>0</v>
      </c>
      <c r="R561">
        <f t="shared" si="167"/>
        <v>0</v>
      </c>
      <c r="S561">
        <f>IF(ABS(R561)&gt;0,R561*(B561-A561),0)</f>
        <v>0</v>
      </c>
      <c r="T561">
        <f>SUM($S$3:S561)</f>
        <v>115.32362494999973</v>
      </c>
      <c r="U561">
        <f>IF(J561="close",T561,0)</f>
        <v>0</v>
      </c>
      <c r="V561">
        <f t="shared" si="168"/>
        <v>115.32362494999973</v>
      </c>
      <c r="W561" s="3">
        <f t="shared" si="152"/>
        <v>0</v>
      </c>
      <c r="X561">
        <f t="shared" si="169"/>
        <v>0</v>
      </c>
    </row>
    <row r="562" spans="1:24">
      <c r="A562">
        <v>126.3256035</v>
      </c>
      <c r="B562">
        <v>108.0781077</v>
      </c>
      <c r="C562">
        <f t="shared" si="153"/>
        <v>0.8555518810563213</v>
      </c>
      <c r="D562">
        <f t="shared" si="157"/>
        <v>0.85694370705418399</v>
      </c>
      <c r="E562">
        <f t="shared" si="154"/>
        <v>0.84306801142098498</v>
      </c>
      <c r="F562">
        <f t="shared" si="155"/>
        <v>2.6094637939179228E-2</v>
      </c>
      <c r="G562">
        <f t="shared" si="156"/>
        <v>-5.3337624423329039E-2</v>
      </c>
      <c r="H562" t="str">
        <f t="shared" si="158"/>
        <v/>
      </c>
      <c r="I562" t="str">
        <f t="shared" si="151"/>
        <v/>
      </c>
      <c r="J562" t="str">
        <f t="shared" si="159"/>
        <v/>
      </c>
      <c r="K562">
        <f t="shared" si="161"/>
        <v>0</v>
      </c>
      <c r="L562">
        <f t="shared" si="162"/>
        <v>0</v>
      </c>
      <c r="M562">
        <f t="shared" si="163"/>
        <v>0</v>
      </c>
      <c r="N562">
        <f t="shared" si="164"/>
        <v>0</v>
      </c>
      <c r="O562">
        <f t="shared" si="165"/>
        <v>0</v>
      </c>
      <c r="P562">
        <f t="shared" si="166"/>
        <v>0</v>
      </c>
      <c r="Q562">
        <f t="shared" si="160"/>
        <v>0</v>
      </c>
      <c r="R562">
        <f t="shared" si="167"/>
        <v>0</v>
      </c>
      <c r="S562">
        <f>IF(ABS(R562)&gt;0,R562*(B562-A562),0)</f>
        <v>0</v>
      </c>
      <c r="T562">
        <f>SUM($S$3:S562)</f>
        <v>115.32362494999973</v>
      </c>
      <c r="U562">
        <f>IF(J562="close",T562,0)</f>
        <v>0</v>
      </c>
      <c r="V562">
        <f t="shared" si="168"/>
        <v>115.32362494999973</v>
      </c>
      <c r="W562" s="3">
        <f t="shared" si="152"/>
        <v>0</v>
      </c>
      <c r="X562">
        <f t="shared" si="169"/>
        <v>0</v>
      </c>
    </row>
    <row r="563" spans="1:24">
      <c r="A563">
        <v>124.565411</v>
      </c>
      <c r="B563">
        <v>104.91342349999999</v>
      </c>
      <c r="C563">
        <f t="shared" si="153"/>
        <v>0.84223559861252328</v>
      </c>
      <c r="D563">
        <f t="shared" si="157"/>
        <v>0.85468092114008232</v>
      </c>
      <c r="E563">
        <f t="shared" si="154"/>
        <v>0.84286657786746566</v>
      </c>
      <c r="F563">
        <f t="shared" si="155"/>
        <v>2.5971027068226203E-2</v>
      </c>
      <c r="G563">
        <f t="shared" si="156"/>
        <v>-0.47920024475216244</v>
      </c>
      <c r="H563" t="str">
        <f t="shared" si="158"/>
        <v/>
      </c>
      <c r="I563" t="str">
        <f t="shared" si="151"/>
        <v/>
      </c>
      <c r="J563" t="str">
        <f t="shared" si="159"/>
        <v/>
      </c>
      <c r="K563">
        <f t="shared" si="161"/>
        <v>0</v>
      </c>
      <c r="L563">
        <f t="shared" si="162"/>
        <v>0</v>
      </c>
      <c r="M563">
        <f t="shared" si="163"/>
        <v>0</v>
      </c>
      <c r="N563">
        <f t="shared" si="164"/>
        <v>0</v>
      </c>
      <c r="O563">
        <f t="shared" si="165"/>
        <v>0</v>
      </c>
      <c r="P563">
        <f t="shared" si="166"/>
        <v>0</v>
      </c>
      <c r="Q563">
        <f t="shared" si="160"/>
        <v>0</v>
      </c>
      <c r="R563">
        <f t="shared" si="167"/>
        <v>0</v>
      </c>
      <c r="S563">
        <f>IF(ABS(R563)&gt;0,R563*(B563-A563),0)</f>
        <v>0</v>
      </c>
      <c r="T563">
        <f>SUM($S$3:S563)</f>
        <v>115.32362494999973</v>
      </c>
      <c r="U563">
        <f>IF(J563="close",T563,0)</f>
        <v>0</v>
      </c>
      <c r="V563">
        <f t="shared" si="168"/>
        <v>115.32362494999973</v>
      </c>
      <c r="W563" s="3">
        <f t="shared" si="152"/>
        <v>0</v>
      </c>
      <c r="X563">
        <f t="shared" si="169"/>
        <v>0</v>
      </c>
    </row>
    <row r="564" spans="1:24">
      <c r="A564">
        <v>125.2131155</v>
      </c>
      <c r="B564">
        <v>106.0275276</v>
      </c>
      <c r="C564">
        <f t="shared" si="153"/>
        <v>0.84677653116937257</v>
      </c>
      <c r="D564">
        <f t="shared" si="157"/>
        <v>0.85346486114458853</v>
      </c>
      <c r="E564">
        <f t="shared" si="154"/>
        <v>0.84232274810129337</v>
      </c>
      <c r="F564">
        <f t="shared" si="155"/>
        <v>2.5813010747398536E-2</v>
      </c>
      <c r="G564">
        <f t="shared" si="156"/>
        <v>-0.259106930247957</v>
      </c>
      <c r="H564" t="str">
        <f t="shared" si="158"/>
        <v/>
      </c>
      <c r="I564" t="str">
        <f t="shared" si="151"/>
        <v/>
      </c>
      <c r="J564" t="str">
        <f t="shared" si="159"/>
        <v/>
      </c>
      <c r="K564">
        <f t="shared" si="161"/>
        <v>0</v>
      </c>
      <c r="L564">
        <f t="shared" si="162"/>
        <v>0</v>
      </c>
      <c r="M564">
        <f t="shared" si="163"/>
        <v>0</v>
      </c>
      <c r="N564">
        <f t="shared" si="164"/>
        <v>0</v>
      </c>
      <c r="O564">
        <f t="shared" si="165"/>
        <v>0</v>
      </c>
      <c r="P564">
        <f t="shared" si="166"/>
        <v>0</v>
      </c>
      <c r="Q564">
        <f t="shared" si="160"/>
        <v>0</v>
      </c>
      <c r="R564">
        <f t="shared" si="167"/>
        <v>0</v>
      </c>
      <c r="S564">
        <f>IF(ABS(R564)&gt;0,R564*(B564-A564),0)</f>
        <v>0</v>
      </c>
      <c r="T564">
        <f>SUM($S$3:S564)</f>
        <v>115.32362494999973</v>
      </c>
      <c r="U564">
        <f>IF(J564="close",T564,0)</f>
        <v>0</v>
      </c>
      <c r="V564">
        <f t="shared" si="168"/>
        <v>115.32362494999973</v>
      </c>
      <c r="W564" s="3">
        <f t="shared" si="152"/>
        <v>0</v>
      </c>
      <c r="X564">
        <f t="shared" si="169"/>
        <v>0</v>
      </c>
    </row>
    <row r="565" spans="1:24">
      <c r="A565">
        <v>125.3460111</v>
      </c>
      <c r="B565">
        <v>105.0863342</v>
      </c>
      <c r="C565">
        <f t="shared" si="153"/>
        <v>0.83836999101760801</v>
      </c>
      <c r="D565">
        <f t="shared" si="157"/>
        <v>0.85114257343274535</v>
      </c>
      <c r="E565">
        <f t="shared" si="154"/>
        <v>0.84160016095551682</v>
      </c>
      <c r="F565">
        <f t="shared" si="155"/>
        <v>2.5375854674829182E-2</v>
      </c>
      <c r="G565">
        <f t="shared" si="156"/>
        <v>-0.50333604833443213</v>
      </c>
      <c r="H565" t="str">
        <f t="shared" si="158"/>
        <v/>
      </c>
      <c r="I565" t="str">
        <f t="shared" si="151"/>
        <v/>
      </c>
      <c r="J565" t="str">
        <f t="shared" si="159"/>
        <v/>
      </c>
      <c r="K565">
        <f t="shared" si="161"/>
        <v>0</v>
      </c>
      <c r="L565">
        <f t="shared" si="162"/>
        <v>0</v>
      </c>
      <c r="M565">
        <f t="shared" si="163"/>
        <v>0</v>
      </c>
      <c r="N565">
        <f t="shared" si="164"/>
        <v>0</v>
      </c>
      <c r="O565">
        <f t="shared" si="165"/>
        <v>0</v>
      </c>
      <c r="P565">
        <f t="shared" si="166"/>
        <v>0</v>
      </c>
      <c r="Q565">
        <f t="shared" si="160"/>
        <v>0</v>
      </c>
      <c r="R565">
        <f t="shared" si="167"/>
        <v>0</v>
      </c>
      <c r="S565">
        <f>IF(ABS(R565)&gt;0,R565*(B565-A565),0)</f>
        <v>0</v>
      </c>
      <c r="T565">
        <f>SUM($S$3:S565)</f>
        <v>115.32362494999973</v>
      </c>
      <c r="U565">
        <f>IF(J565="close",T565,0)</f>
        <v>0</v>
      </c>
      <c r="V565">
        <f t="shared" si="168"/>
        <v>115.32362494999973</v>
      </c>
      <c r="W565" s="3">
        <f t="shared" si="152"/>
        <v>0</v>
      </c>
      <c r="X565">
        <f t="shared" si="169"/>
        <v>0</v>
      </c>
    </row>
    <row r="566" spans="1:24">
      <c r="A566">
        <v>124.23014209999999</v>
      </c>
      <c r="B566">
        <v>105.7067359</v>
      </c>
      <c r="C566">
        <f t="shared" si="153"/>
        <v>0.85089442958948369</v>
      </c>
      <c r="D566">
        <f t="shared" si="157"/>
        <v>0.85110439745685895</v>
      </c>
      <c r="E566">
        <f t="shared" si="154"/>
        <v>0.84072132555716794</v>
      </c>
      <c r="F566">
        <f t="shared" si="155"/>
        <v>2.5031861605958734E-2</v>
      </c>
      <c r="G566">
        <f t="shared" si="156"/>
        <v>-8.388024457808535E-3</v>
      </c>
      <c r="H566" t="str">
        <f t="shared" si="158"/>
        <v/>
      </c>
      <c r="I566" t="str">
        <f t="shared" si="151"/>
        <v/>
      </c>
      <c r="J566" t="str">
        <f t="shared" si="159"/>
        <v/>
      </c>
      <c r="K566">
        <f t="shared" si="161"/>
        <v>0</v>
      </c>
      <c r="L566">
        <f t="shared" si="162"/>
        <v>0</v>
      </c>
      <c r="M566">
        <f t="shared" si="163"/>
        <v>0</v>
      </c>
      <c r="N566">
        <f t="shared" si="164"/>
        <v>0</v>
      </c>
      <c r="O566">
        <f t="shared" si="165"/>
        <v>0</v>
      </c>
      <c r="P566">
        <f t="shared" si="166"/>
        <v>0</v>
      </c>
      <c r="Q566">
        <f t="shared" si="160"/>
        <v>0</v>
      </c>
      <c r="R566">
        <f t="shared" si="167"/>
        <v>0</v>
      </c>
      <c r="S566">
        <f>IF(ABS(R566)&gt;0,R566*(B566-A566),0)</f>
        <v>0</v>
      </c>
      <c r="T566">
        <f>SUM($S$3:S566)</f>
        <v>115.32362494999973</v>
      </c>
      <c r="U566">
        <f>IF(J566="close",T566,0)</f>
        <v>0</v>
      </c>
      <c r="V566">
        <f t="shared" si="168"/>
        <v>115.32362494999973</v>
      </c>
      <c r="W566" s="3">
        <f t="shared" si="152"/>
        <v>0</v>
      </c>
      <c r="X566">
        <f t="shared" si="169"/>
        <v>0</v>
      </c>
    </row>
    <row r="567" spans="1:24">
      <c r="A567">
        <v>124.0487165</v>
      </c>
      <c r="B567">
        <v>105.60469740000001</v>
      </c>
      <c r="C567">
        <f t="shared" si="153"/>
        <v>0.85131632458285056</v>
      </c>
      <c r="D567">
        <f t="shared" si="157"/>
        <v>0.85113700163008843</v>
      </c>
      <c r="E567">
        <f t="shared" si="154"/>
        <v>0.84154085937339995</v>
      </c>
      <c r="F567">
        <f t="shared" si="155"/>
        <v>2.4973731209158165E-2</v>
      </c>
      <c r="G567">
        <f t="shared" si="156"/>
        <v>7.1804629937063172E-3</v>
      </c>
      <c r="H567" t="str">
        <f t="shared" si="158"/>
        <v/>
      </c>
      <c r="I567" t="str">
        <f t="shared" si="151"/>
        <v/>
      </c>
      <c r="J567" t="str">
        <f t="shared" si="159"/>
        <v/>
      </c>
      <c r="K567">
        <f t="shared" si="161"/>
        <v>0</v>
      </c>
      <c r="L567">
        <f t="shared" si="162"/>
        <v>0</v>
      </c>
      <c r="M567">
        <f t="shared" si="163"/>
        <v>0</v>
      </c>
      <c r="N567">
        <f t="shared" si="164"/>
        <v>0</v>
      </c>
      <c r="O567">
        <f t="shared" si="165"/>
        <v>0</v>
      </c>
      <c r="P567">
        <f t="shared" si="166"/>
        <v>0</v>
      </c>
      <c r="Q567">
        <f t="shared" si="160"/>
        <v>0</v>
      </c>
      <c r="R567">
        <f t="shared" si="167"/>
        <v>0</v>
      </c>
      <c r="S567">
        <f>IF(ABS(R567)&gt;0,R567*(B567-A567),0)</f>
        <v>0</v>
      </c>
      <c r="T567">
        <f>SUM($S$3:S567)</f>
        <v>115.32362494999973</v>
      </c>
      <c r="U567">
        <f>IF(J567="close",T567,0)</f>
        <v>0</v>
      </c>
      <c r="V567">
        <f t="shared" si="168"/>
        <v>115.32362494999973</v>
      </c>
      <c r="W567" s="3">
        <f t="shared" si="152"/>
        <v>0</v>
      </c>
      <c r="X567">
        <f t="shared" si="169"/>
        <v>0</v>
      </c>
    </row>
    <row r="568" spans="1:24">
      <c r="A568">
        <v>123.21532910000001</v>
      </c>
      <c r="B568">
        <v>102.9334448</v>
      </c>
      <c r="C568">
        <f t="shared" si="153"/>
        <v>0.83539479666901284</v>
      </c>
      <c r="D568">
        <f t="shared" si="157"/>
        <v>0.84871512394376913</v>
      </c>
      <c r="E568">
        <f t="shared" si="154"/>
        <v>0.84294180105424676</v>
      </c>
      <c r="F568">
        <f t="shared" si="155"/>
        <v>2.4352964692225122E-2</v>
      </c>
      <c r="G568">
        <f t="shared" si="156"/>
        <v>-0.54696943239148677</v>
      </c>
      <c r="H568" t="str">
        <f t="shared" si="158"/>
        <v/>
      </c>
      <c r="I568" t="str">
        <f t="shared" ref="I568:I631" si="170">IF(AND(OR(H567="sellY",H567="buyY",J567="sellhold",J567="buyhold"),W567&lt;-0.5),"close",IF(AND(OR(H567="sellY",J567="sellhold"),G568&gt;0.5),"sellhold",IF(AND(OR(H567="sellY",J567="sellhold"),G568&lt;0.5,H568&lt;&gt;"buyY"),"close",IF(AND(OR(H567="sellY",J567="sellhold"),G568&lt;0.5,H568="buyY"),"close&amp;buy",IF(AND(OR(H567="buyY",J567="buyhold"),G568&lt;-0.5),"buyhold",IF(AND(OR(H567="buyY",J567="buyhold"),G568&gt;-0.5,H568&lt;&gt;"sellY"),"close",IF(AND(OR(H567="buyY",J567="buyhold"),G568&gt;-0.5,H568="sellY"),"close&amp;sell","")))))))</f>
        <v/>
      </c>
      <c r="J568" t="str">
        <f t="shared" si="159"/>
        <v/>
      </c>
      <c r="K568">
        <f t="shared" si="161"/>
        <v>0</v>
      </c>
      <c r="L568">
        <f t="shared" si="162"/>
        <v>0</v>
      </c>
      <c r="M568">
        <f t="shared" si="163"/>
        <v>0</v>
      </c>
      <c r="N568">
        <f t="shared" si="164"/>
        <v>0</v>
      </c>
      <c r="O568">
        <f t="shared" si="165"/>
        <v>0</v>
      </c>
      <c r="P568">
        <f t="shared" si="166"/>
        <v>0</v>
      </c>
      <c r="Q568">
        <f t="shared" si="160"/>
        <v>0</v>
      </c>
      <c r="R568">
        <f t="shared" si="167"/>
        <v>0</v>
      </c>
      <c r="S568">
        <f>IF(ABS(R568)&gt;0,R568*(B568-A568),0)</f>
        <v>0</v>
      </c>
      <c r="T568">
        <f>SUM($S$3:S568)</f>
        <v>115.32362494999973</v>
      </c>
      <c r="U568">
        <f>IF(J568="close",T568,0)</f>
        <v>0</v>
      </c>
      <c r="V568">
        <f t="shared" si="168"/>
        <v>115.32362494999973</v>
      </c>
      <c r="W568" s="3">
        <f t="shared" ref="W568:W631" si="171">(V568-V567)/V567</f>
        <v>0</v>
      </c>
      <c r="X568">
        <f t="shared" si="169"/>
        <v>0</v>
      </c>
    </row>
    <row r="569" spans="1:24">
      <c r="A569">
        <v>125.01154699999999</v>
      </c>
      <c r="B569">
        <v>102.60290449999999</v>
      </c>
      <c r="C569">
        <f t="shared" si="153"/>
        <v>0.82074741863645606</v>
      </c>
      <c r="D569">
        <f t="shared" si="157"/>
        <v>0.84441240005033635</v>
      </c>
      <c r="E569">
        <f t="shared" si="154"/>
        <v>0.84393501350009426</v>
      </c>
      <c r="F569">
        <f t="shared" si="155"/>
        <v>2.3406257459618884E-2</v>
      </c>
      <c r="G569">
        <f t="shared" si="156"/>
        <v>-1.0110536233615206</v>
      </c>
      <c r="H569" t="str">
        <f t="shared" si="158"/>
        <v/>
      </c>
      <c r="I569" t="str">
        <f t="shared" si="170"/>
        <v/>
      </c>
      <c r="J569" t="str">
        <f t="shared" si="159"/>
        <v/>
      </c>
      <c r="K569">
        <f t="shared" si="161"/>
        <v>0</v>
      </c>
      <c r="L569">
        <f t="shared" si="162"/>
        <v>0</v>
      </c>
      <c r="M569">
        <f t="shared" si="163"/>
        <v>0</v>
      </c>
      <c r="N569">
        <f t="shared" si="164"/>
        <v>0</v>
      </c>
      <c r="O569">
        <f t="shared" si="165"/>
        <v>0</v>
      </c>
      <c r="P569">
        <f t="shared" si="166"/>
        <v>0</v>
      </c>
      <c r="Q569">
        <f t="shared" si="160"/>
        <v>0</v>
      </c>
      <c r="R569">
        <f t="shared" si="167"/>
        <v>0</v>
      </c>
      <c r="S569">
        <f>IF(ABS(R569)&gt;0,R569*(B569-A569),0)</f>
        <v>0</v>
      </c>
      <c r="T569">
        <f>SUM($S$3:S569)</f>
        <v>115.32362494999973</v>
      </c>
      <c r="U569">
        <f>IF(J569="close",T569,0)</f>
        <v>0</v>
      </c>
      <c r="V569">
        <f t="shared" si="168"/>
        <v>115.32362494999973</v>
      </c>
      <c r="W569" s="3">
        <f t="shared" si="171"/>
        <v>0</v>
      </c>
      <c r="X569">
        <f t="shared" si="169"/>
        <v>0</v>
      </c>
    </row>
    <row r="570" spans="1:24">
      <c r="A570">
        <v>124.2768351</v>
      </c>
      <c r="B570">
        <v>105.1706561</v>
      </c>
      <c r="C570">
        <f t="shared" si="153"/>
        <v>0.8462611396192532</v>
      </c>
      <c r="D570">
        <f t="shared" si="157"/>
        <v>0.84469682152247738</v>
      </c>
      <c r="E570">
        <f t="shared" si="154"/>
        <v>0.84491549782325648</v>
      </c>
      <c r="F570">
        <f t="shared" si="155"/>
        <v>2.1720657585363526E-2</v>
      </c>
      <c r="G570">
        <f t="shared" si="156"/>
        <v>7.2019831380700686E-2</v>
      </c>
      <c r="H570" t="str">
        <f t="shared" si="158"/>
        <v/>
      </c>
      <c r="I570" t="str">
        <f t="shared" si="170"/>
        <v/>
      </c>
      <c r="J570" t="str">
        <f t="shared" si="159"/>
        <v/>
      </c>
      <c r="K570">
        <f t="shared" si="161"/>
        <v>0</v>
      </c>
      <c r="L570">
        <f t="shared" si="162"/>
        <v>0</v>
      </c>
      <c r="M570">
        <f t="shared" si="163"/>
        <v>0</v>
      </c>
      <c r="N570">
        <f t="shared" si="164"/>
        <v>0</v>
      </c>
      <c r="O570">
        <f t="shared" si="165"/>
        <v>0</v>
      </c>
      <c r="P570">
        <f t="shared" si="166"/>
        <v>0</v>
      </c>
      <c r="Q570">
        <f t="shared" si="160"/>
        <v>0</v>
      </c>
      <c r="R570">
        <f t="shared" si="167"/>
        <v>0</v>
      </c>
      <c r="S570">
        <f>IF(ABS(R570)&gt;0,R570*(B570-A570),0)</f>
        <v>0</v>
      </c>
      <c r="T570">
        <f>SUM($S$3:S570)</f>
        <v>115.32362494999973</v>
      </c>
      <c r="U570">
        <f>IF(J570="close",T570,0)</f>
        <v>0</v>
      </c>
      <c r="V570">
        <f t="shared" si="168"/>
        <v>115.32362494999973</v>
      </c>
      <c r="W570" s="3">
        <f t="shared" si="171"/>
        <v>0</v>
      </c>
      <c r="X570">
        <f t="shared" si="169"/>
        <v>0</v>
      </c>
    </row>
    <row r="571" spans="1:24">
      <c r="A571">
        <v>125.7218927</v>
      </c>
      <c r="B571">
        <v>106.62825840000001</v>
      </c>
      <c r="C571">
        <f t="shared" si="153"/>
        <v>0.84812800785968445</v>
      </c>
      <c r="D571">
        <f t="shared" si="157"/>
        <v>0.84522469634358621</v>
      </c>
      <c r="E571">
        <f t="shared" si="154"/>
        <v>0.84712480724693806</v>
      </c>
      <c r="F571">
        <f t="shared" si="155"/>
        <v>1.8197803681917212E-2</v>
      </c>
      <c r="G571">
        <f t="shared" si="156"/>
        <v>0.159541863779045</v>
      </c>
      <c r="H571" t="str">
        <f t="shared" si="158"/>
        <v/>
      </c>
      <c r="I571" t="str">
        <f t="shared" si="170"/>
        <v/>
      </c>
      <c r="J571" t="str">
        <f t="shared" si="159"/>
        <v/>
      </c>
      <c r="K571">
        <f t="shared" si="161"/>
        <v>0</v>
      </c>
      <c r="L571">
        <f t="shared" si="162"/>
        <v>0</v>
      </c>
      <c r="M571">
        <f t="shared" si="163"/>
        <v>0</v>
      </c>
      <c r="N571">
        <f t="shared" si="164"/>
        <v>0</v>
      </c>
      <c r="O571">
        <f t="shared" si="165"/>
        <v>0</v>
      </c>
      <c r="P571">
        <f t="shared" si="166"/>
        <v>0</v>
      </c>
      <c r="Q571">
        <f t="shared" si="160"/>
        <v>0</v>
      </c>
      <c r="R571">
        <f t="shared" si="167"/>
        <v>0</v>
      </c>
      <c r="S571">
        <f>IF(ABS(R571)&gt;0,R571*(B571-A571),0)</f>
        <v>0</v>
      </c>
      <c r="T571">
        <f>SUM($S$3:S571)</f>
        <v>115.32362494999973</v>
      </c>
      <c r="U571">
        <f>IF(J571="close",T571,0)</f>
        <v>0</v>
      </c>
      <c r="V571">
        <f t="shared" si="168"/>
        <v>115.32362494999973</v>
      </c>
      <c r="W571" s="3">
        <f t="shared" si="171"/>
        <v>0</v>
      </c>
      <c r="X571">
        <f t="shared" si="169"/>
        <v>0</v>
      </c>
    </row>
    <row r="572" spans="1:24">
      <c r="A572">
        <v>125.5326958</v>
      </c>
      <c r="B572">
        <v>106.192386</v>
      </c>
      <c r="C572">
        <f t="shared" si="153"/>
        <v>0.84593408373215229</v>
      </c>
      <c r="D572">
        <f t="shared" si="157"/>
        <v>0.84533383286490404</v>
      </c>
      <c r="E572">
        <f t="shared" si="154"/>
        <v>0.8483191734455906</v>
      </c>
      <c r="F572">
        <f t="shared" si="155"/>
        <v>1.7051222989457018E-2</v>
      </c>
      <c r="G572">
        <f t="shared" si="156"/>
        <v>3.520280437475861E-2</v>
      </c>
      <c r="H572" t="str">
        <f t="shared" si="158"/>
        <v/>
      </c>
      <c r="I572" t="str">
        <f t="shared" si="170"/>
        <v/>
      </c>
      <c r="J572" t="str">
        <f t="shared" si="159"/>
        <v/>
      </c>
      <c r="K572">
        <f t="shared" si="161"/>
        <v>0</v>
      </c>
      <c r="L572">
        <f t="shared" si="162"/>
        <v>0</v>
      </c>
      <c r="M572">
        <f t="shared" si="163"/>
        <v>0</v>
      </c>
      <c r="N572">
        <f t="shared" si="164"/>
        <v>0</v>
      </c>
      <c r="O572">
        <f t="shared" si="165"/>
        <v>0</v>
      </c>
      <c r="P572">
        <f t="shared" si="166"/>
        <v>0</v>
      </c>
      <c r="Q572">
        <f t="shared" si="160"/>
        <v>0</v>
      </c>
      <c r="R572">
        <f t="shared" si="167"/>
        <v>0</v>
      </c>
      <c r="S572">
        <f>IF(ABS(R572)&gt;0,R572*(B572-A572),0)</f>
        <v>0</v>
      </c>
      <c r="T572">
        <f>SUM($S$3:S572)</f>
        <v>115.32362494999973</v>
      </c>
      <c r="U572">
        <f>IF(J572="close",T572,0)</f>
        <v>0</v>
      </c>
      <c r="V572">
        <f t="shared" si="168"/>
        <v>115.32362494999973</v>
      </c>
      <c r="W572" s="3">
        <f t="shared" si="171"/>
        <v>0</v>
      </c>
      <c r="X572">
        <f t="shared" si="169"/>
        <v>0</v>
      </c>
    </row>
    <row r="573" spans="1:24">
      <c r="A573">
        <v>124.5248502</v>
      </c>
      <c r="B573">
        <v>106.3893382</v>
      </c>
      <c r="C573">
        <f t="shared" si="153"/>
        <v>0.85436230623146736</v>
      </c>
      <c r="D573">
        <f t="shared" si="157"/>
        <v>0.8467228287674522</v>
      </c>
      <c r="E573">
        <f t="shared" si="154"/>
        <v>0.84959443114299282</v>
      </c>
      <c r="F573">
        <f t="shared" si="155"/>
        <v>1.5346881188424493E-2</v>
      </c>
      <c r="G573">
        <f t="shared" si="156"/>
        <v>0.49778696858468557</v>
      </c>
      <c r="H573" t="str">
        <f t="shared" si="158"/>
        <v/>
      </c>
      <c r="I573" t="str">
        <f t="shared" si="170"/>
        <v/>
      </c>
      <c r="J573" t="str">
        <f t="shared" si="159"/>
        <v/>
      </c>
      <c r="K573">
        <f t="shared" si="161"/>
        <v>0</v>
      </c>
      <c r="L573">
        <f t="shared" si="162"/>
        <v>0</v>
      </c>
      <c r="M573">
        <f t="shared" si="163"/>
        <v>0</v>
      </c>
      <c r="N573">
        <f t="shared" si="164"/>
        <v>0</v>
      </c>
      <c r="O573">
        <f t="shared" si="165"/>
        <v>0</v>
      </c>
      <c r="P573">
        <f t="shared" si="166"/>
        <v>0</v>
      </c>
      <c r="Q573">
        <f t="shared" si="160"/>
        <v>0</v>
      </c>
      <c r="R573">
        <f t="shared" si="167"/>
        <v>0</v>
      </c>
      <c r="S573">
        <f>IF(ABS(R573)&gt;0,R573*(B573-A573),0)</f>
        <v>0</v>
      </c>
      <c r="T573">
        <f>SUM($S$3:S573)</f>
        <v>115.32362494999973</v>
      </c>
      <c r="U573">
        <f>IF(J573="close",T573,0)</f>
        <v>0</v>
      </c>
      <c r="V573">
        <f t="shared" si="168"/>
        <v>115.32362494999973</v>
      </c>
      <c r="W573" s="3">
        <f t="shared" si="171"/>
        <v>0</v>
      </c>
      <c r="X573">
        <f t="shared" si="169"/>
        <v>0</v>
      </c>
    </row>
    <row r="574" spans="1:24">
      <c r="A574">
        <v>125.52210119999999</v>
      </c>
      <c r="B574">
        <v>106.45390089999999</v>
      </c>
      <c r="C574">
        <f t="shared" si="153"/>
        <v>0.8480889013352495</v>
      </c>
      <c r="D574">
        <f t="shared" si="157"/>
        <v>0.84693299377788256</v>
      </c>
      <c r="E574">
        <f t="shared" si="154"/>
        <v>0.85060188659222258</v>
      </c>
      <c r="F574">
        <f t="shared" si="155"/>
        <v>1.4661692860640035E-2</v>
      </c>
      <c r="G574">
        <f t="shared" si="156"/>
        <v>7.8838614909880367E-2</v>
      </c>
      <c r="H574" t="str">
        <f t="shared" si="158"/>
        <v/>
      </c>
      <c r="I574" t="str">
        <f t="shared" si="170"/>
        <v/>
      </c>
      <c r="J574" t="str">
        <f t="shared" si="159"/>
        <v/>
      </c>
      <c r="K574">
        <f t="shared" si="161"/>
        <v>0</v>
      </c>
      <c r="L574">
        <f t="shared" si="162"/>
        <v>0</v>
      </c>
      <c r="M574">
        <f t="shared" si="163"/>
        <v>0</v>
      </c>
      <c r="N574">
        <f t="shared" si="164"/>
        <v>0</v>
      </c>
      <c r="O574">
        <f t="shared" si="165"/>
        <v>0</v>
      </c>
      <c r="P574">
        <f t="shared" si="166"/>
        <v>0</v>
      </c>
      <c r="Q574">
        <f t="shared" si="160"/>
        <v>0</v>
      </c>
      <c r="R574">
        <f t="shared" si="167"/>
        <v>0</v>
      </c>
      <c r="S574">
        <f>IF(ABS(R574)&gt;0,R574*(B574-A574),0)</f>
        <v>0</v>
      </c>
      <c r="T574">
        <f>SUM($S$3:S574)</f>
        <v>115.32362494999973</v>
      </c>
      <c r="U574">
        <f>IF(J574="close",T574,0)</f>
        <v>0</v>
      </c>
      <c r="V574">
        <f t="shared" si="168"/>
        <v>115.32362494999973</v>
      </c>
      <c r="W574" s="3">
        <f t="shared" si="171"/>
        <v>0</v>
      </c>
      <c r="X574">
        <f t="shared" si="169"/>
        <v>0</v>
      </c>
    </row>
    <row r="575" spans="1:24">
      <c r="A575">
        <v>124.6051889</v>
      </c>
      <c r="B575">
        <v>105.2337727</v>
      </c>
      <c r="C575">
        <f t="shared" si="153"/>
        <v>0.84453764429067046</v>
      </c>
      <c r="D575">
        <f t="shared" si="157"/>
        <v>0.84656447847215766</v>
      </c>
      <c r="E575">
        <f t="shared" si="154"/>
        <v>0.85133119777740596</v>
      </c>
      <c r="F575">
        <f t="shared" si="155"/>
        <v>1.397024474149423E-2</v>
      </c>
      <c r="G575">
        <f t="shared" si="156"/>
        <v>-0.14508222432690218</v>
      </c>
      <c r="H575" t="str">
        <f t="shared" si="158"/>
        <v/>
      </c>
      <c r="I575" t="str">
        <f t="shared" si="170"/>
        <v/>
      </c>
      <c r="J575" t="str">
        <f t="shared" si="159"/>
        <v/>
      </c>
      <c r="K575">
        <f t="shared" si="161"/>
        <v>0</v>
      </c>
      <c r="L575">
        <f t="shared" si="162"/>
        <v>0</v>
      </c>
      <c r="M575">
        <f t="shared" si="163"/>
        <v>0</v>
      </c>
      <c r="N575">
        <f t="shared" si="164"/>
        <v>0</v>
      </c>
      <c r="O575">
        <f t="shared" si="165"/>
        <v>0</v>
      </c>
      <c r="P575">
        <f t="shared" si="166"/>
        <v>0</v>
      </c>
      <c r="Q575">
        <f t="shared" si="160"/>
        <v>0</v>
      </c>
      <c r="R575">
        <f t="shared" si="167"/>
        <v>0</v>
      </c>
      <c r="S575">
        <f>IF(ABS(R575)&gt;0,R575*(B575-A575),0)</f>
        <v>0</v>
      </c>
      <c r="T575">
        <f>SUM($S$3:S575)</f>
        <v>115.32362494999973</v>
      </c>
      <c r="U575">
        <f>IF(J575="close",T575,0)</f>
        <v>0</v>
      </c>
      <c r="V575">
        <f t="shared" si="168"/>
        <v>115.32362494999973</v>
      </c>
      <c r="W575" s="3">
        <f t="shared" si="171"/>
        <v>0</v>
      </c>
      <c r="X575">
        <f t="shared" si="169"/>
        <v>0</v>
      </c>
    </row>
    <row r="576" spans="1:24">
      <c r="A576">
        <v>124.64243930000001</v>
      </c>
      <c r="B576">
        <v>108.1436374</v>
      </c>
      <c r="C576">
        <f t="shared" si="153"/>
        <v>0.86763094502435656</v>
      </c>
      <c r="D576">
        <f t="shared" si="157"/>
        <v>0.84980547332634215</v>
      </c>
      <c r="E576">
        <f t="shared" si="154"/>
        <v>0.85159220861251372</v>
      </c>
      <c r="F576">
        <f t="shared" si="155"/>
        <v>1.3763762654613746E-2</v>
      </c>
      <c r="G576">
        <f t="shared" si="156"/>
        <v>1.2951016480975961</v>
      </c>
      <c r="H576" t="str">
        <f t="shared" si="158"/>
        <v/>
      </c>
      <c r="I576" t="str">
        <f t="shared" si="170"/>
        <v/>
      </c>
      <c r="J576" t="str">
        <f t="shared" si="159"/>
        <v/>
      </c>
      <c r="K576">
        <f t="shared" si="161"/>
        <v>0</v>
      </c>
      <c r="L576">
        <f t="shared" si="162"/>
        <v>0</v>
      </c>
      <c r="M576">
        <f t="shared" si="163"/>
        <v>0</v>
      </c>
      <c r="N576">
        <f t="shared" si="164"/>
        <v>0</v>
      </c>
      <c r="O576">
        <f t="shared" si="165"/>
        <v>0</v>
      </c>
      <c r="P576">
        <f t="shared" si="166"/>
        <v>0</v>
      </c>
      <c r="Q576">
        <f t="shared" si="160"/>
        <v>0</v>
      </c>
      <c r="R576">
        <f t="shared" si="167"/>
        <v>0</v>
      </c>
      <c r="S576">
        <f>IF(ABS(R576)&gt;0,R576*(B576-A576),0)</f>
        <v>0</v>
      </c>
      <c r="T576">
        <f>SUM($S$3:S576)</f>
        <v>115.32362494999973</v>
      </c>
      <c r="U576">
        <f>IF(J576="close",T576,0)</f>
        <v>0</v>
      </c>
      <c r="V576">
        <f t="shared" si="168"/>
        <v>115.32362494999973</v>
      </c>
      <c r="W576" s="3">
        <f t="shared" si="171"/>
        <v>0</v>
      </c>
      <c r="X576">
        <f t="shared" si="169"/>
        <v>0</v>
      </c>
    </row>
    <row r="577" spans="1:24">
      <c r="A577">
        <v>125.455808</v>
      </c>
      <c r="B577">
        <v>109.34627140000001</v>
      </c>
      <c r="C577">
        <f t="shared" si="153"/>
        <v>0.87159194255876937</v>
      </c>
      <c r="D577">
        <f t="shared" si="157"/>
        <v>0.85315723782363861</v>
      </c>
      <c r="E577">
        <f t="shared" si="154"/>
        <v>0.85194624115257589</v>
      </c>
      <c r="F577">
        <f t="shared" si="155"/>
        <v>1.4051647092381384E-2</v>
      </c>
      <c r="G577">
        <f t="shared" si="156"/>
        <v>1.3119248308709524</v>
      </c>
      <c r="H577" t="str">
        <f t="shared" si="158"/>
        <v/>
      </c>
      <c r="I577" t="str">
        <f t="shared" si="170"/>
        <v/>
      </c>
      <c r="J577" t="str">
        <f t="shared" si="159"/>
        <v/>
      </c>
      <c r="K577">
        <f t="shared" si="161"/>
        <v>0</v>
      </c>
      <c r="L577">
        <f t="shared" si="162"/>
        <v>0</v>
      </c>
      <c r="M577">
        <f t="shared" si="163"/>
        <v>0</v>
      </c>
      <c r="N577">
        <f t="shared" si="164"/>
        <v>0</v>
      </c>
      <c r="O577">
        <f t="shared" si="165"/>
        <v>0</v>
      </c>
      <c r="P577">
        <f t="shared" si="166"/>
        <v>0</v>
      </c>
      <c r="Q577">
        <f t="shared" si="160"/>
        <v>0</v>
      </c>
      <c r="R577">
        <f t="shared" si="167"/>
        <v>0</v>
      </c>
      <c r="S577">
        <f>IF(ABS(R577)&gt;0,R577*(B577-A577),0)</f>
        <v>0</v>
      </c>
      <c r="T577">
        <f>SUM($S$3:S577)</f>
        <v>115.32362494999973</v>
      </c>
      <c r="U577">
        <f>IF(J577="close",T577,0)</f>
        <v>0</v>
      </c>
      <c r="V577">
        <f t="shared" si="168"/>
        <v>115.32362494999973</v>
      </c>
      <c r="W577" s="3">
        <f t="shared" si="171"/>
        <v>0</v>
      </c>
      <c r="X577">
        <f t="shared" si="169"/>
        <v>0</v>
      </c>
    </row>
    <row r="578" spans="1:24">
      <c r="A578">
        <v>124.65893939999999</v>
      </c>
      <c r="B578">
        <v>109.19483820000001</v>
      </c>
      <c r="C578">
        <f t="shared" si="153"/>
        <v>0.87594871836363475</v>
      </c>
      <c r="D578">
        <f t="shared" si="157"/>
        <v>0.85666361944517644</v>
      </c>
      <c r="E578">
        <f t="shared" si="154"/>
        <v>0.85279268080603177</v>
      </c>
      <c r="F578">
        <f t="shared" si="155"/>
        <v>1.4504877941051729E-2</v>
      </c>
      <c r="G578">
        <f t="shared" si="156"/>
        <v>1.3295595451980737</v>
      </c>
      <c r="H578" t="str">
        <f t="shared" si="158"/>
        <v/>
      </c>
      <c r="I578" t="str">
        <f t="shared" si="170"/>
        <v/>
      </c>
      <c r="J578" t="str">
        <f t="shared" si="159"/>
        <v/>
      </c>
      <c r="K578">
        <f t="shared" si="161"/>
        <v>0</v>
      </c>
      <c r="L578">
        <f t="shared" si="162"/>
        <v>0</v>
      </c>
      <c r="M578">
        <f t="shared" si="163"/>
        <v>0</v>
      </c>
      <c r="N578">
        <f t="shared" si="164"/>
        <v>0</v>
      </c>
      <c r="O578">
        <f t="shared" si="165"/>
        <v>0</v>
      </c>
      <c r="P578">
        <f t="shared" si="166"/>
        <v>0</v>
      </c>
      <c r="Q578">
        <f t="shared" si="160"/>
        <v>0</v>
      </c>
      <c r="R578">
        <f t="shared" si="167"/>
        <v>0</v>
      </c>
      <c r="S578">
        <f>IF(ABS(R578)&gt;0,R578*(B578-A578),0)</f>
        <v>0</v>
      </c>
      <c r="T578">
        <f>SUM($S$3:S578)</f>
        <v>115.32362494999973</v>
      </c>
      <c r="U578">
        <f>IF(J578="close",T578,0)</f>
        <v>0</v>
      </c>
      <c r="V578">
        <f t="shared" si="168"/>
        <v>115.32362494999973</v>
      </c>
      <c r="W578" s="3">
        <f t="shared" si="171"/>
        <v>0</v>
      </c>
      <c r="X578">
        <f t="shared" si="169"/>
        <v>0</v>
      </c>
    </row>
    <row r="579" spans="1:24">
      <c r="A579">
        <v>124.76401370000001</v>
      </c>
      <c r="B579">
        <v>109.266192</v>
      </c>
      <c r="C579">
        <f t="shared" ref="C579:C642" si="172">B579/A579</f>
        <v>0.87578291816368514</v>
      </c>
      <c r="D579">
        <f t="shared" si="157"/>
        <v>0.85960505001725473</v>
      </c>
      <c r="E579">
        <f t="shared" si="154"/>
        <v>0.85400801684688332</v>
      </c>
      <c r="F579">
        <f t="shared" si="155"/>
        <v>1.4977989738804778E-2</v>
      </c>
      <c r="G579">
        <f t="shared" si="156"/>
        <v>1.0801094424919386</v>
      </c>
      <c r="H579" t="str">
        <f t="shared" si="158"/>
        <v/>
      </c>
      <c r="I579" t="str">
        <f t="shared" si="170"/>
        <v/>
      </c>
      <c r="J579" t="str">
        <f t="shared" si="159"/>
        <v/>
      </c>
      <c r="K579">
        <f t="shared" si="161"/>
        <v>0</v>
      </c>
      <c r="L579">
        <f t="shared" si="162"/>
        <v>0</v>
      </c>
      <c r="M579">
        <f t="shared" si="163"/>
        <v>0</v>
      </c>
      <c r="N579">
        <f t="shared" si="164"/>
        <v>0</v>
      </c>
      <c r="O579">
        <f t="shared" si="165"/>
        <v>0</v>
      </c>
      <c r="P579">
        <f t="shared" si="166"/>
        <v>0</v>
      </c>
      <c r="Q579">
        <f t="shared" si="160"/>
        <v>0</v>
      </c>
      <c r="R579">
        <f t="shared" si="167"/>
        <v>0</v>
      </c>
      <c r="S579">
        <f>IF(ABS(R579)&gt;0,R579*(B579-A579),0)</f>
        <v>0</v>
      </c>
      <c r="T579">
        <f>SUM($S$3:S579)</f>
        <v>115.32362494999973</v>
      </c>
      <c r="U579">
        <f>IF(J579="close",T579,0)</f>
        <v>0</v>
      </c>
      <c r="V579">
        <f t="shared" si="168"/>
        <v>115.32362494999973</v>
      </c>
      <c r="W579" s="3">
        <f t="shared" si="171"/>
        <v>0</v>
      </c>
      <c r="X579">
        <f t="shared" si="169"/>
        <v>0</v>
      </c>
    </row>
    <row r="580" spans="1:24">
      <c r="A580">
        <v>123.5992892</v>
      </c>
      <c r="B580">
        <v>108.17642410000001</v>
      </c>
      <c r="C580">
        <f t="shared" si="172"/>
        <v>0.8752188204331518</v>
      </c>
      <c r="D580">
        <f t="shared" si="157"/>
        <v>0.86200716854277737</v>
      </c>
      <c r="E580">
        <f t="shared" si="154"/>
        <v>0.85577865862622404</v>
      </c>
      <c r="F580">
        <f t="shared" si="155"/>
        <v>1.4492061240557028E-2</v>
      </c>
      <c r="G580">
        <f t="shared" si="156"/>
        <v>0.91164753385120378</v>
      </c>
      <c r="H580" t="str">
        <f t="shared" si="158"/>
        <v/>
      </c>
      <c r="I580" t="str">
        <f t="shared" si="170"/>
        <v/>
      </c>
      <c r="J580" t="str">
        <f t="shared" si="159"/>
        <v/>
      </c>
      <c r="K580">
        <f t="shared" si="161"/>
        <v>0</v>
      </c>
      <c r="L580">
        <f t="shared" si="162"/>
        <v>0</v>
      </c>
      <c r="M580">
        <f t="shared" si="163"/>
        <v>0</v>
      </c>
      <c r="N580">
        <f t="shared" si="164"/>
        <v>0</v>
      </c>
      <c r="O580">
        <f t="shared" si="165"/>
        <v>0</v>
      </c>
      <c r="P580">
        <f t="shared" si="166"/>
        <v>0</v>
      </c>
      <c r="Q580">
        <f t="shared" si="160"/>
        <v>0</v>
      </c>
      <c r="R580">
        <f t="shared" si="167"/>
        <v>0</v>
      </c>
      <c r="S580">
        <f>IF(ABS(R580)&gt;0,R580*(B580-A580),0)</f>
        <v>0</v>
      </c>
      <c r="T580">
        <f>SUM($S$3:S580)</f>
        <v>115.32362494999973</v>
      </c>
      <c r="U580">
        <f>IF(J580="close",T580,0)</f>
        <v>0</v>
      </c>
      <c r="V580">
        <f t="shared" si="168"/>
        <v>115.32362494999973</v>
      </c>
      <c r="W580" s="3">
        <f t="shared" si="171"/>
        <v>0</v>
      </c>
      <c r="X580">
        <f t="shared" si="169"/>
        <v>0</v>
      </c>
    </row>
    <row r="581" spans="1:24">
      <c r="A581">
        <v>124.0725379</v>
      </c>
      <c r="B581">
        <v>110.42725009999999</v>
      </c>
      <c r="C581">
        <f t="shared" si="172"/>
        <v>0.8900216918993159</v>
      </c>
      <c r="D581">
        <f t="shared" si="157"/>
        <v>0.86631709521301403</v>
      </c>
      <c r="E581">
        <f t="shared" si="154"/>
        <v>0.85649908318419221</v>
      </c>
      <c r="F581">
        <f t="shared" si="155"/>
        <v>1.4948538635607425E-2</v>
      </c>
      <c r="G581">
        <f t="shared" si="156"/>
        <v>1.585746758538491</v>
      </c>
      <c r="H581" t="str">
        <f t="shared" si="158"/>
        <v/>
      </c>
      <c r="I581" t="str">
        <f t="shared" si="170"/>
        <v/>
      </c>
      <c r="J581" t="str">
        <f t="shared" si="159"/>
        <v/>
      </c>
      <c r="K581">
        <f t="shared" si="161"/>
        <v>0</v>
      </c>
      <c r="L581">
        <f t="shared" si="162"/>
        <v>0</v>
      </c>
      <c r="M581">
        <f t="shared" si="163"/>
        <v>0</v>
      </c>
      <c r="N581">
        <f t="shared" si="164"/>
        <v>0</v>
      </c>
      <c r="O581">
        <f t="shared" si="165"/>
        <v>0</v>
      </c>
      <c r="P581">
        <f t="shared" si="166"/>
        <v>0</v>
      </c>
      <c r="Q581">
        <f t="shared" si="160"/>
        <v>0</v>
      </c>
      <c r="R581">
        <f t="shared" si="167"/>
        <v>0</v>
      </c>
      <c r="S581">
        <f>IF(ABS(R581)&gt;0,R581*(B581-A581),0)</f>
        <v>0</v>
      </c>
      <c r="T581">
        <f>SUM($S$3:S581)</f>
        <v>115.32362494999973</v>
      </c>
      <c r="U581">
        <f>IF(J581="close",T581,0)</f>
        <v>0</v>
      </c>
      <c r="V581">
        <f t="shared" si="168"/>
        <v>115.32362494999973</v>
      </c>
      <c r="W581" s="3">
        <f t="shared" si="171"/>
        <v>0</v>
      </c>
      <c r="X581">
        <f t="shared" si="169"/>
        <v>0</v>
      </c>
    </row>
    <row r="582" spans="1:24">
      <c r="A582">
        <v>127.7679354</v>
      </c>
      <c r="B582">
        <v>110.6858569</v>
      </c>
      <c r="C582">
        <f t="shared" si="172"/>
        <v>0.86630387000837461</v>
      </c>
      <c r="D582">
        <f t="shared" si="157"/>
        <v>0.86631506056614638</v>
      </c>
      <c r="E582">
        <f t="shared" si="154"/>
        <v>0.85764339083809882</v>
      </c>
      <c r="F582">
        <f t="shared" si="155"/>
        <v>1.6237009013071478E-2</v>
      </c>
      <c r="G582">
        <f t="shared" si="156"/>
        <v>-6.8920068731615543E-4</v>
      </c>
      <c r="H582" t="str">
        <f t="shared" si="158"/>
        <v/>
      </c>
      <c r="I582" t="str">
        <f t="shared" si="170"/>
        <v/>
      </c>
      <c r="J582" t="str">
        <f t="shared" si="159"/>
        <v/>
      </c>
      <c r="K582">
        <f t="shared" si="161"/>
        <v>0</v>
      </c>
      <c r="L582">
        <f t="shared" si="162"/>
        <v>0</v>
      </c>
      <c r="M582">
        <f t="shared" si="163"/>
        <v>0</v>
      </c>
      <c r="N582">
        <f t="shared" si="164"/>
        <v>0</v>
      </c>
      <c r="O582">
        <f t="shared" si="165"/>
        <v>0</v>
      </c>
      <c r="P582">
        <f t="shared" si="166"/>
        <v>0</v>
      </c>
      <c r="Q582">
        <f t="shared" si="160"/>
        <v>0</v>
      </c>
      <c r="R582">
        <f t="shared" si="167"/>
        <v>0</v>
      </c>
      <c r="S582">
        <f>IF(ABS(R582)&gt;0,R582*(B582-A582),0)</f>
        <v>0</v>
      </c>
      <c r="T582">
        <f>SUM($S$3:S582)</f>
        <v>115.32362494999973</v>
      </c>
      <c r="U582">
        <f>IF(J582="close",T582,0)</f>
        <v>0</v>
      </c>
      <c r="V582">
        <f t="shared" si="168"/>
        <v>115.32362494999973</v>
      </c>
      <c r="W582" s="3">
        <f t="shared" si="171"/>
        <v>0</v>
      </c>
      <c r="X582">
        <f t="shared" si="169"/>
        <v>0</v>
      </c>
    </row>
    <row r="583" spans="1:24">
      <c r="A583">
        <v>127.81348819999999</v>
      </c>
      <c r="B583">
        <v>108.3171732</v>
      </c>
      <c r="C583">
        <f t="shared" si="172"/>
        <v>0.84746277349466781</v>
      </c>
      <c r="D583">
        <f t="shared" si="157"/>
        <v>0.86341470870899584</v>
      </c>
      <c r="E583">
        <f t="shared" si="154"/>
        <v>0.85754563409875517</v>
      </c>
      <c r="F583">
        <f t="shared" si="155"/>
        <v>1.6173963935612792E-2</v>
      </c>
      <c r="G583">
        <f t="shared" si="156"/>
        <v>-0.98627246096450805</v>
      </c>
      <c r="H583" t="str">
        <f t="shared" si="158"/>
        <v/>
      </c>
      <c r="I583" t="str">
        <f t="shared" si="170"/>
        <v/>
      </c>
      <c r="J583" t="str">
        <f t="shared" si="159"/>
        <v/>
      </c>
      <c r="K583">
        <f t="shared" si="161"/>
        <v>0</v>
      </c>
      <c r="L583">
        <f t="shared" si="162"/>
        <v>0</v>
      </c>
      <c r="M583">
        <f t="shared" si="163"/>
        <v>0</v>
      </c>
      <c r="N583">
        <f t="shared" si="164"/>
        <v>0</v>
      </c>
      <c r="O583">
        <f t="shared" si="165"/>
        <v>0</v>
      </c>
      <c r="P583">
        <f t="shared" si="166"/>
        <v>0</v>
      </c>
      <c r="Q583">
        <f t="shared" si="160"/>
        <v>0</v>
      </c>
      <c r="R583">
        <f t="shared" si="167"/>
        <v>0</v>
      </c>
      <c r="S583">
        <f>IF(ABS(R583)&gt;0,R583*(B583-A583),0)</f>
        <v>0</v>
      </c>
      <c r="T583">
        <f>SUM($S$3:S583)</f>
        <v>115.32362494999973</v>
      </c>
      <c r="U583">
        <f>IF(J583="close",T583,0)</f>
        <v>0</v>
      </c>
      <c r="V583">
        <f t="shared" si="168"/>
        <v>115.32362494999973</v>
      </c>
      <c r="W583" s="3">
        <f t="shared" si="171"/>
        <v>0</v>
      </c>
      <c r="X583">
        <f t="shared" si="169"/>
        <v>0</v>
      </c>
    </row>
    <row r="584" spans="1:24">
      <c r="A584">
        <v>126.29840900000001</v>
      </c>
      <c r="B584">
        <v>108.2615569</v>
      </c>
      <c r="C584">
        <f t="shared" si="172"/>
        <v>0.85718860401479802</v>
      </c>
      <c r="D584">
        <f t="shared" si="157"/>
        <v>0.86245684644834997</v>
      </c>
      <c r="E584">
        <f t="shared" si="154"/>
        <v>0.85691964397434595</v>
      </c>
      <c r="F584">
        <f t="shared" si="155"/>
        <v>1.6214291668507103E-2</v>
      </c>
      <c r="G584">
        <f t="shared" si="156"/>
        <v>-0.32491351094814819</v>
      </c>
      <c r="H584" t="str">
        <f t="shared" si="158"/>
        <v/>
      </c>
      <c r="I584" t="str">
        <f t="shared" si="170"/>
        <v/>
      </c>
      <c r="J584" t="str">
        <f t="shared" si="159"/>
        <v/>
      </c>
      <c r="K584">
        <f t="shared" si="161"/>
        <v>0</v>
      </c>
      <c r="L584">
        <f t="shared" si="162"/>
        <v>0</v>
      </c>
      <c r="M584">
        <f t="shared" si="163"/>
        <v>0</v>
      </c>
      <c r="N584">
        <f t="shared" si="164"/>
        <v>0</v>
      </c>
      <c r="O584">
        <f t="shared" si="165"/>
        <v>0</v>
      </c>
      <c r="P584">
        <f t="shared" si="166"/>
        <v>0</v>
      </c>
      <c r="Q584">
        <f t="shared" si="160"/>
        <v>0</v>
      </c>
      <c r="R584">
        <f t="shared" si="167"/>
        <v>0</v>
      </c>
      <c r="S584">
        <f>IF(ABS(R584)&gt;0,R584*(B584-A584),0)</f>
        <v>0</v>
      </c>
      <c r="T584">
        <f>SUM($S$3:S584)</f>
        <v>115.32362494999973</v>
      </c>
      <c r="U584">
        <f>IF(J584="close",T584,0)</f>
        <v>0</v>
      </c>
      <c r="V584">
        <f t="shared" si="168"/>
        <v>115.32362494999973</v>
      </c>
      <c r="W584" s="3">
        <f t="shared" si="171"/>
        <v>0</v>
      </c>
      <c r="X584">
        <f t="shared" si="169"/>
        <v>0</v>
      </c>
    </row>
    <row r="585" spans="1:24">
      <c r="A585">
        <v>127.36047379999999</v>
      </c>
      <c r="B585">
        <v>110.3906015</v>
      </c>
      <c r="C585">
        <f t="shared" si="172"/>
        <v>0.86675715162108646</v>
      </c>
      <c r="D585">
        <f t="shared" si="157"/>
        <v>0.86311843185954018</v>
      </c>
      <c r="E585">
        <f t="shared" si="154"/>
        <v>0.85613026998848407</v>
      </c>
      <c r="F585">
        <f t="shared" si="155"/>
        <v>1.5611643489509731E-2</v>
      </c>
      <c r="G585">
        <f t="shared" si="156"/>
        <v>0.23307730310337452</v>
      </c>
      <c r="H585" t="str">
        <f t="shared" si="158"/>
        <v/>
      </c>
      <c r="I585" t="str">
        <f t="shared" si="170"/>
        <v/>
      </c>
      <c r="J585" t="str">
        <f t="shared" si="159"/>
        <v/>
      </c>
      <c r="K585">
        <f t="shared" si="161"/>
        <v>0</v>
      </c>
      <c r="L585">
        <f t="shared" si="162"/>
        <v>0</v>
      </c>
      <c r="M585">
        <f t="shared" si="163"/>
        <v>0</v>
      </c>
      <c r="N585">
        <f t="shared" si="164"/>
        <v>0</v>
      </c>
      <c r="O585">
        <f t="shared" si="165"/>
        <v>0</v>
      </c>
      <c r="P585">
        <f t="shared" si="166"/>
        <v>0</v>
      </c>
      <c r="Q585">
        <f t="shared" si="160"/>
        <v>0</v>
      </c>
      <c r="R585">
        <f t="shared" si="167"/>
        <v>0</v>
      </c>
      <c r="S585">
        <f>IF(ABS(R585)&gt;0,R585*(B585-A585),0)</f>
        <v>0</v>
      </c>
      <c r="T585">
        <f>SUM($S$3:S585)</f>
        <v>115.32362494999973</v>
      </c>
      <c r="U585">
        <f>IF(J585="close",T585,0)</f>
        <v>0</v>
      </c>
      <c r="V585">
        <f t="shared" si="168"/>
        <v>115.32362494999973</v>
      </c>
      <c r="W585" s="3">
        <f t="shared" si="171"/>
        <v>0</v>
      </c>
      <c r="X585">
        <f t="shared" si="169"/>
        <v>0</v>
      </c>
    </row>
    <row r="586" spans="1:24">
      <c r="A586">
        <v>127.7055999</v>
      </c>
      <c r="B586">
        <v>111.757249</v>
      </c>
      <c r="C586">
        <f t="shared" si="172"/>
        <v>0.87511627593082553</v>
      </c>
      <c r="D586">
        <f t="shared" si="157"/>
        <v>0.86496425402435329</v>
      </c>
      <c r="E586">
        <f t="shared" si="154"/>
        <v>0.8558014786744691</v>
      </c>
      <c r="F586">
        <f t="shared" si="155"/>
        <v>1.5271719726164389E-2</v>
      </c>
      <c r="G586">
        <f t="shared" si="156"/>
        <v>0.66475957446227973</v>
      </c>
      <c r="H586" t="str">
        <f t="shared" si="158"/>
        <v/>
      </c>
      <c r="I586" t="str">
        <f t="shared" si="170"/>
        <v/>
      </c>
      <c r="J586" t="str">
        <f t="shared" si="159"/>
        <v/>
      </c>
      <c r="K586">
        <f t="shared" si="161"/>
        <v>0</v>
      </c>
      <c r="L586">
        <f t="shared" si="162"/>
        <v>0</v>
      </c>
      <c r="M586">
        <f t="shared" si="163"/>
        <v>0</v>
      </c>
      <c r="N586">
        <f t="shared" si="164"/>
        <v>0</v>
      </c>
      <c r="O586">
        <f t="shared" si="165"/>
        <v>0</v>
      </c>
      <c r="P586">
        <f t="shared" si="166"/>
        <v>0</v>
      </c>
      <c r="Q586">
        <f t="shared" si="160"/>
        <v>0</v>
      </c>
      <c r="R586">
        <f t="shared" si="167"/>
        <v>0</v>
      </c>
      <c r="S586">
        <f>IF(ABS(R586)&gt;0,R586*(B586-A586),0)</f>
        <v>0</v>
      </c>
      <c r="T586">
        <f>SUM($S$3:S586)</f>
        <v>115.32362494999973</v>
      </c>
      <c r="U586">
        <f>IF(J586="close",T586,0)</f>
        <v>0</v>
      </c>
      <c r="V586">
        <f t="shared" si="168"/>
        <v>115.32362494999973</v>
      </c>
      <c r="W586" s="3">
        <f t="shared" si="171"/>
        <v>0</v>
      </c>
      <c r="X586">
        <f t="shared" si="169"/>
        <v>0</v>
      </c>
    </row>
    <row r="587" spans="1:24">
      <c r="A587">
        <v>128.06871380000001</v>
      </c>
      <c r="B587">
        <v>109.6053565</v>
      </c>
      <c r="C587">
        <f t="shared" si="172"/>
        <v>0.85583241408332145</v>
      </c>
      <c r="D587">
        <f t="shared" si="157"/>
        <v>0.8635593555718869</v>
      </c>
      <c r="E587">
        <f t="shared" si="154"/>
        <v>0.85587031376772671</v>
      </c>
      <c r="F587">
        <f t="shared" si="155"/>
        <v>1.5357098690474443E-2</v>
      </c>
      <c r="G587">
        <f t="shared" si="156"/>
        <v>-0.50315112537228457</v>
      </c>
      <c r="H587" t="str">
        <f t="shared" si="158"/>
        <v/>
      </c>
      <c r="I587" t="str">
        <f t="shared" si="170"/>
        <v/>
      </c>
      <c r="J587" t="str">
        <f t="shared" si="159"/>
        <v/>
      </c>
      <c r="K587">
        <f t="shared" si="161"/>
        <v>0</v>
      </c>
      <c r="L587">
        <f t="shared" si="162"/>
        <v>0</v>
      </c>
      <c r="M587">
        <f t="shared" si="163"/>
        <v>0</v>
      </c>
      <c r="N587">
        <f t="shared" si="164"/>
        <v>0</v>
      </c>
      <c r="O587">
        <f t="shared" si="165"/>
        <v>0</v>
      </c>
      <c r="P587">
        <f t="shared" si="166"/>
        <v>0</v>
      </c>
      <c r="Q587">
        <f t="shared" si="160"/>
        <v>0</v>
      </c>
      <c r="R587">
        <f t="shared" si="167"/>
        <v>0</v>
      </c>
      <c r="S587">
        <f>IF(ABS(R587)&gt;0,R587*(B587-A587),0)</f>
        <v>0</v>
      </c>
      <c r="T587">
        <f>SUM($S$3:S587)</f>
        <v>115.32362494999973</v>
      </c>
      <c r="U587">
        <f>IF(J587="close",T587,0)</f>
        <v>0</v>
      </c>
      <c r="V587">
        <f t="shared" si="168"/>
        <v>115.32362494999973</v>
      </c>
      <c r="W587" s="3">
        <f t="shared" si="171"/>
        <v>0</v>
      </c>
      <c r="X587">
        <f t="shared" si="169"/>
        <v>0</v>
      </c>
    </row>
    <row r="588" spans="1:24">
      <c r="A588">
        <v>128.60401590000001</v>
      </c>
      <c r="B588">
        <v>108.0014034</v>
      </c>
      <c r="C588">
        <f t="shared" si="172"/>
        <v>0.83979806263577184</v>
      </c>
      <c r="D588">
        <f t="shared" si="157"/>
        <v>0.85990377204325386</v>
      </c>
      <c r="E588">
        <f t="shared" si="154"/>
        <v>0.85541959241806453</v>
      </c>
      <c r="F588">
        <f t="shared" si="155"/>
        <v>1.5158046369864087E-2</v>
      </c>
      <c r="G588">
        <f t="shared" si="156"/>
        <v>-1.3264050601833788</v>
      </c>
      <c r="H588" t="str">
        <f t="shared" si="158"/>
        <v/>
      </c>
      <c r="I588" t="str">
        <f t="shared" si="170"/>
        <v/>
      </c>
      <c r="J588" t="str">
        <f t="shared" si="159"/>
        <v/>
      </c>
      <c r="K588">
        <f t="shared" si="161"/>
        <v>0</v>
      </c>
      <c r="L588">
        <f t="shared" si="162"/>
        <v>0</v>
      </c>
      <c r="M588">
        <f t="shared" si="163"/>
        <v>0</v>
      </c>
      <c r="N588">
        <f t="shared" si="164"/>
        <v>0</v>
      </c>
      <c r="O588">
        <f t="shared" si="165"/>
        <v>0</v>
      </c>
      <c r="P588">
        <f t="shared" si="166"/>
        <v>0</v>
      </c>
      <c r="Q588">
        <f t="shared" si="160"/>
        <v>0</v>
      </c>
      <c r="R588">
        <f t="shared" si="167"/>
        <v>0</v>
      </c>
      <c r="S588">
        <f>IF(ABS(R588)&gt;0,R588*(B588-A588),0)</f>
        <v>0</v>
      </c>
      <c r="T588">
        <f>SUM($S$3:S588)</f>
        <v>115.32362494999973</v>
      </c>
      <c r="U588">
        <f>IF(J588="close",T588,0)</f>
        <v>0</v>
      </c>
      <c r="V588">
        <f t="shared" si="168"/>
        <v>115.32362494999973</v>
      </c>
      <c r="W588" s="3">
        <f t="shared" si="171"/>
        <v>0</v>
      </c>
      <c r="X588">
        <f t="shared" si="169"/>
        <v>0</v>
      </c>
    </row>
    <row r="589" spans="1:24">
      <c r="A589">
        <v>130.7774168</v>
      </c>
      <c r="B589">
        <v>108.62292239999999</v>
      </c>
      <c r="C589">
        <f t="shared" si="172"/>
        <v>0.83059388278114388</v>
      </c>
      <c r="D589">
        <f t="shared" si="157"/>
        <v>0.8553945583106215</v>
      </c>
      <c r="E589">
        <f t="shared" si="154"/>
        <v>0.85515414704707926</v>
      </c>
      <c r="F589">
        <f t="shared" si="155"/>
        <v>1.5370354543472685E-2</v>
      </c>
      <c r="G589">
        <f t="shared" si="156"/>
        <v>-1.6135395874787875</v>
      </c>
      <c r="H589" t="str">
        <f t="shared" si="158"/>
        <v/>
      </c>
      <c r="I589" t="str">
        <f t="shared" si="170"/>
        <v/>
      </c>
      <c r="J589" t="str">
        <f t="shared" si="159"/>
        <v/>
      </c>
      <c r="K589">
        <f t="shared" si="161"/>
        <v>0</v>
      </c>
      <c r="L589">
        <f t="shared" si="162"/>
        <v>0</v>
      </c>
      <c r="M589">
        <f t="shared" si="163"/>
        <v>0</v>
      </c>
      <c r="N589">
        <f t="shared" si="164"/>
        <v>0</v>
      </c>
      <c r="O589">
        <f t="shared" si="165"/>
        <v>0</v>
      </c>
      <c r="P589">
        <f t="shared" si="166"/>
        <v>0</v>
      </c>
      <c r="Q589">
        <f t="shared" si="160"/>
        <v>0</v>
      </c>
      <c r="R589">
        <f t="shared" si="167"/>
        <v>0</v>
      </c>
      <c r="S589">
        <f>IF(ABS(R589)&gt;0,R589*(B589-A589),0)</f>
        <v>0</v>
      </c>
      <c r="T589">
        <f>SUM($S$3:S589)</f>
        <v>115.32362494999973</v>
      </c>
      <c r="U589">
        <f>IF(J589="close",T589,0)</f>
        <v>0</v>
      </c>
      <c r="V589">
        <f t="shared" si="168"/>
        <v>115.32362494999973</v>
      </c>
      <c r="W589" s="3">
        <f t="shared" si="171"/>
        <v>0</v>
      </c>
      <c r="X589">
        <f t="shared" si="169"/>
        <v>0</v>
      </c>
    </row>
    <row r="590" spans="1:24">
      <c r="A590">
        <v>133.69449230000001</v>
      </c>
      <c r="B590">
        <v>108.3111834</v>
      </c>
      <c r="C590">
        <f t="shared" si="172"/>
        <v>0.81013945703132006</v>
      </c>
      <c r="D590">
        <f t="shared" si="157"/>
        <v>0.84843223503688281</v>
      </c>
      <c r="E590">
        <f t="shared" si="154"/>
        <v>0.8544231116219646</v>
      </c>
      <c r="F590">
        <f t="shared" si="155"/>
        <v>1.6044146365868775E-2</v>
      </c>
      <c r="G590">
        <f t="shared" si="156"/>
        <v>-2.386713330353567</v>
      </c>
      <c r="H590" t="str">
        <f t="shared" si="158"/>
        <v>buyY</v>
      </c>
      <c r="I590" t="str">
        <f t="shared" si="170"/>
        <v/>
      </c>
      <c r="J590" t="str">
        <f t="shared" si="159"/>
        <v/>
      </c>
      <c r="K590">
        <f t="shared" si="161"/>
        <v>-10</v>
      </c>
      <c r="L590">
        <f t="shared" si="162"/>
        <v>0</v>
      </c>
      <c r="M590">
        <f t="shared" si="163"/>
        <v>-10</v>
      </c>
      <c r="N590">
        <f t="shared" si="164"/>
        <v>10</v>
      </c>
      <c r="O590">
        <f t="shared" si="165"/>
        <v>0</v>
      </c>
      <c r="P590">
        <f t="shared" si="166"/>
        <v>10</v>
      </c>
      <c r="Q590">
        <f t="shared" si="160"/>
        <v>20</v>
      </c>
      <c r="R590">
        <f t="shared" si="167"/>
        <v>-10</v>
      </c>
      <c r="S590">
        <f>IF(ABS(R590)&gt;0,R590*(B590-A590),0)</f>
        <v>253.83308900000003</v>
      </c>
      <c r="T590">
        <f>SUM($S$3:S590)</f>
        <v>369.15671394999976</v>
      </c>
      <c r="U590">
        <f>IF(J590="close",T590,0)</f>
        <v>0</v>
      </c>
      <c r="V590">
        <f t="shared" si="168"/>
        <v>115.32362494999984</v>
      </c>
      <c r="W590" s="3">
        <f t="shared" si="171"/>
        <v>9.8580700850243522E-16</v>
      </c>
      <c r="X590">
        <f t="shared" si="169"/>
        <v>20</v>
      </c>
    </row>
    <row r="591" spans="1:24">
      <c r="A591">
        <v>134.36108909999999</v>
      </c>
      <c r="B591">
        <v>108.36733030000001</v>
      </c>
      <c r="C591">
        <f t="shared" si="172"/>
        <v>0.80653804628917691</v>
      </c>
      <c r="D591">
        <f t="shared" si="157"/>
        <v>0.84198697522954347</v>
      </c>
      <c r="E591">
        <f t="shared" si="154"/>
        <v>0.85280123933535723</v>
      </c>
      <c r="F591">
        <f t="shared" si="155"/>
        <v>1.8090625638637756E-2</v>
      </c>
      <c r="G591">
        <f t="shared" si="156"/>
        <v>-1.9595192365627823</v>
      </c>
      <c r="H591" t="str">
        <f t="shared" si="158"/>
        <v/>
      </c>
      <c r="I591" t="str">
        <f t="shared" si="170"/>
        <v>buyhold</v>
      </c>
      <c r="J591" t="str">
        <f t="shared" si="159"/>
        <v>buyhold</v>
      </c>
      <c r="K591">
        <f t="shared" si="161"/>
        <v>-10</v>
      </c>
      <c r="L591">
        <f t="shared" si="162"/>
        <v>0</v>
      </c>
      <c r="M591">
        <f t="shared" si="163"/>
        <v>0</v>
      </c>
      <c r="N591">
        <f t="shared" si="164"/>
        <v>10</v>
      </c>
      <c r="O591">
        <f t="shared" si="165"/>
        <v>0</v>
      </c>
      <c r="P591">
        <f t="shared" si="166"/>
        <v>0</v>
      </c>
      <c r="Q591">
        <f t="shared" si="160"/>
        <v>20</v>
      </c>
      <c r="R591">
        <f t="shared" si="167"/>
        <v>0</v>
      </c>
      <c r="S591">
        <f>IF(ABS(R591)&gt;0,R591*(B591-A591),0)</f>
        <v>0</v>
      </c>
      <c r="T591">
        <f>SUM($S$3:S591)</f>
        <v>369.15671394999976</v>
      </c>
      <c r="U591">
        <f>IF(J591="close",T591,0)</f>
        <v>0</v>
      </c>
      <c r="V591">
        <f t="shared" si="168"/>
        <v>109.21912595000003</v>
      </c>
      <c r="W591" s="3">
        <f t="shared" si="171"/>
        <v>-5.2933637861682682E-2</v>
      </c>
      <c r="X591">
        <f t="shared" si="169"/>
        <v>0</v>
      </c>
    </row>
    <row r="592" spans="1:24">
      <c r="A592">
        <v>133.62774049999999</v>
      </c>
      <c r="B592">
        <v>108.7013395</v>
      </c>
      <c r="C592">
        <f t="shared" si="172"/>
        <v>0.81346387429188038</v>
      </c>
      <c r="D592">
        <f t="shared" si="157"/>
        <v>0.8375988058545184</v>
      </c>
      <c r="E592">
        <f t="shared" si="154"/>
        <v>0.8515263267523806</v>
      </c>
      <c r="F592">
        <f t="shared" si="155"/>
        <v>2.0018000122328579E-2</v>
      </c>
      <c r="G592">
        <f t="shared" si="156"/>
        <v>-1.2056614754296715</v>
      </c>
      <c r="H592" t="str">
        <f t="shared" si="158"/>
        <v/>
      </c>
      <c r="I592" t="str">
        <f t="shared" si="170"/>
        <v>buyhold</v>
      </c>
      <c r="J592" t="str">
        <f t="shared" si="159"/>
        <v>buyhold</v>
      </c>
      <c r="K592">
        <f t="shared" si="161"/>
        <v>-10</v>
      </c>
      <c r="L592">
        <f t="shared" si="162"/>
        <v>0</v>
      </c>
      <c r="M592">
        <f t="shared" si="163"/>
        <v>0</v>
      </c>
      <c r="N592">
        <f t="shared" si="164"/>
        <v>10</v>
      </c>
      <c r="O592">
        <f t="shared" si="165"/>
        <v>0</v>
      </c>
      <c r="P592">
        <f t="shared" si="166"/>
        <v>0</v>
      </c>
      <c r="Q592">
        <f t="shared" si="160"/>
        <v>20</v>
      </c>
      <c r="R592">
        <f t="shared" si="167"/>
        <v>0</v>
      </c>
      <c r="S592">
        <f>IF(ABS(R592)&gt;0,R592*(B592-A592),0)</f>
        <v>0</v>
      </c>
      <c r="T592">
        <f>SUM($S$3:S592)</f>
        <v>369.15671394999976</v>
      </c>
      <c r="U592">
        <f>IF(J592="close",T592,0)</f>
        <v>0</v>
      </c>
      <c r="V592">
        <f t="shared" si="168"/>
        <v>119.89270394999994</v>
      </c>
      <c r="W592" s="3">
        <f t="shared" si="171"/>
        <v>9.772627190668251E-2</v>
      </c>
      <c r="X592">
        <f t="shared" si="169"/>
        <v>0</v>
      </c>
    </row>
    <row r="593" spans="1:24">
      <c r="A593">
        <v>132.42394340000001</v>
      </c>
      <c r="B593">
        <v>107.8907344</v>
      </c>
      <c r="C593">
        <f t="shared" si="172"/>
        <v>0.81473736266941577</v>
      </c>
      <c r="D593">
        <f t="shared" si="157"/>
        <v>0.83408166074911805</v>
      </c>
      <c r="E593">
        <f t="shared" si="154"/>
        <v>0.85033658900675579</v>
      </c>
      <c r="F593">
        <f t="shared" si="155"/>
        <v>2.1262038232116063E-2</v>
      </c>
      <c r="G593">
        <f t="shared" si="156"/>
        <v>-0.90980450079724451</v>
      </c>
      <c r="H593" t="str">
        <f t="shared" si="158"/>
        <v/>
      </c>
      <c r="I593" t="str">
        <f t="shared" si="170"/>
        <v>buyhold</v>
      </c>
      <c r="J593" t="str">
        <f t="shared" si="159"/>
        <v>buyhold</v>
      </c>
      <c r="K593">
        <f t="shared" si="161"/>
        <v>-10</v>
      </c>
      <c r="L593">
        <f t="shared" si="162"/>
        <v>0</v>
      </c>
      <c r="M593">
        <f t="shared" si="163"/>
        <v>0</v>
      </c>
      <c r="N593">
        <f t="shared" si="164"/>
        <v>10</v>
      </c>
      <c r="O593">
        <f t="shared" si="165"/>
        <v>0</v>
      </c>
      <c r="P593">
        <f t="shared" si="166"/>
        <v>0</v>
      </c>
      <c r="Q593">
        <f t="shared" si="160"/>
        <v>20</v>
      </c>
      <c r="R593">
        <f t="shared" si="167"/>
        <v>0</v>
      </c>
      <c r="S593">
        <f>IF(ABS(R593)&gt;0,R593*(B593-A593),0)</f>
        <v>0</v>
      </c>
      <c r="T593">
        <f>SUM($S$3:S593)</f>
        <v>369.15671394999976</v>
      </c>
      <c r="U593">
        <f>IF(J593="close",T593,0)</f>
        <v>0</v>
      </c>
      <c r="V593">
        <f t="shared" si="168"/>
        <v>123.8246239499997</v>
      </c>
      <c r="W593" s="3">
        <f t="shared" si="171"/>
        <v>3.2795323405497068E-2</v>
      </c>
      <c r="X593">
        <f t="shared" si="169"/>
        <v>0</v>
      </c>
    </row>
    <row r="594" spans="1:24">
      <c r="A594">
        <v>132.92461610000001</v>
      </c>
      <c r="B594">
        <v>107.18690049999999</v>
      </c>
      <c r="C594">
        <f t="shared" si="172"/>
        <v>0.80637359463474112</v>
      </c>
      <c r="D594">
        <f t="shared" si="157"/>
        <v>0.82981888134690618</v>
      </c>
      <c r="E594">
        <f t="shared" si="154"/>
        <v>0.8494925665657489</v>
      </c>
      <c r="F594">
        <f t="shared" si="155"/>
        <v>2.2202906269462502E-2</v>
      </c>
      <c r="G594">
        <f t="shared" si="156"/>
        <v>-1.0559557576663423</v>
      </c>
      <c r="H594" t="str">
        <f t="shared" si="158"/>
        <v/>
      </c>
      <c r="I594" t="str">
        <f t="shared" si="170"/>
        <v>buyhold</v>
      </c>
      <c r="J594" t="str">
        <f t="shared" si="159"/>
        <v>buyhold</v>
      </c>
      <c r="K594">
        <f t="shared" si="161"/>
        <v>-10</v>
      </c>
      <c r="L594">
        <f t="shared" si="162"/>
        <v>0</v>
      </c>
      <c r="M594">
        <f t="shared" si="163"/>
        <v>0</v>
      </c>
      <c r="N594">
        <f t="shared" si="164"/>
        <v>10</v>
      </c>
      <c r="O594">
        <f t="shared" si="165"/>
        <v>0</v>
      </c>
      <c r="P594">
        <f t="shared" si="166"/>
        <v>0</v>
      </c>
      <c r="Q594">
        <f t="shared" si="160"/>
        <v>20</v>
      </c>
      <c r="R594">
        <f t="shared" si="167"/>
        <v>0</v>
      </c>
      <c r="S594">
        <f>IF(ABS(R594)&gt;0,R594*(B594-A594),0)</f>
        <v>0</v>
      </c>
      <c r="T594">
        <f>SUM($S$3:S594)</f>
        <v>369.15671394999976</v>
      </c>
      <c r="U594">
        <f>IF(J594="close",T594,0)</f>
        <v>0</v>
      </c>
      <c r="V594">
        <f t="shared" si="168"/>
        <v>111.7795579499998</v>
      </c>
      <c r="W594" s="3">
        <f t="shared" si="171"/>
        <v>-9.7275207594118715E-2</v>
      </c>
      <c r="X594">
        <f t="shared" si="169"/>
        <v>0</v>
      </c>
    </row>
    <row r="595" spans="1:24">
      <c r="A595">
        <v>132.8809407</v>
      </c>
      <c r="B595">
        <v>107.56933739999999</v>
      </c>
      <c r="C595">
        <f t="shared" si="172"/>
        <v>0.8095166758553809</v>
      </c>
      <c r="D595">
        <f t="shared" si="157"/>
        <v>0.82669546511744074</v>
      </c>
      <c r="E595">
        <f t="shared" si="154"/>
        <v>0.84790253674593685</v>
      </c>
      <c r="F595">
        <f t="shared" si="155"/>
        <v>2.36460436978627E-2</v>
      </c>
      <c r="G595">
        <f t="shared" si="156"/>
        <v>-0.72649739980022909</v>
      </c>
      <c r="H595" t="str">
        <f t="shared" si="158"/>
        <v/>
      </c>
      <c r="I595" t="str">
        <f t="shared" si="170"/>
        <v>buyhold</v>
      </c>
      <c r="J595" t="str">
        <f t="shared" si="159"/>
        <v>buyhold</v>
      </c>
      <c r="K595">
        <f t="shared" si="161"/>
        <v>-10</v>
      </c>
      <c r="L595">
        <f t="shared" si="162"/>
        <v>0</v>
      </c>
      <c r="M595">
        <f t="shared" si="163"/>
        <v>0</v>
      </c>
      <c r="N595">
        <f t="shared" si="164"/>
        <v>10</v>
      </c>
      <c r="O595">
        <f t="shared" si="165"/>
        <v>0</v>
      </c>
      <c r="P595">
        <f t="shared" si="166"/>
        <v>0</v>
      </c>
      <c r="Q595">
        <f t="shared" si="160"/>
        <v>20</v>
      </c>
      <c r="R595">
        <f t="shared" si="167"/>
        <v>0</v>
      </c>
      <c r="S595">
        <f>IF(ABS(R595)&gt;0,R595*(B595-A595),0)</f>
        <v>0</v>
      </c>
      <c r="T595">
        <f>SUM($S$3:S595)</f>
        <v>369.15671394999976</v>
      </c>
      <c r="U595">
        <f>IF(J595="close",T595,0)</f>
        <v>0</v>
      </c>
      <c r="V595">
        <f t="shared" si="168"/>
        <v>116.0406809499998</v>
      </c>
      <c r="W595" s="3">
        <f t="shared" si="171"/>
        <v>3.8120771616452838E-2</v>
      </c>
      <c r="X595">
        <f t="shared" si="169"/>
        <v>0</v>
      </c>
    </row>
    <row r="596" spans="1:24">
      <c r="A596">
        <v>133.8879853</v>
      </c>
      <c r="B596">
        <v>109.2993661</v>
      </c>
      <c r="C596">
        <f t="shared" si="172"/>
        <v>0.8163493225706191</v>
      </c>
      <c r="D596">
        <f t="shared" si="157"/>
        <v>0.82510375087946819</v>
      </c>
      <c r="E596">
        <f t="shared" si="154"/>
        <v>0.84640969214852724</v>
      </c>
      <c r="F596">
        <f t="shared" si="155"/>
        <v>2.4717721426726978E-2</v>
      </c>
      <c r="G596">
        <f t="shared" si="156"/>
        <v>-0.35417618629616215</v>
      </c>
      <c r="H596" t="str">
        <f t="shared" si="158"/>
        <v/>
      </c>
      <c r="I596" t="str">
        <f t="shared" si="170"/>
        <v>close</v>
      </c>
      <c r="J596" t="str">
        <f t="shared" si="159"/>
        <v>close</v>
      </c>
      <c r="K596">
        <f t="shared" si="161"/>
        <v>0</v>
      </c>
      <c r="L596">
        <f t="shared" si="162"/>
        <v>0</v>
      </c>
      <c r="M596">
        <f t="shared" si="163"/>
        <v>10</v>
      </c>
      <c r="N596">
        <f t="shared" si="164"/>
        <v>0</v>
      </c>
      <c r="O596">
        <f t="shared" si="165"/>
        <v>0</v>
      </c>
      <c r="P596">
        <f t="shared" si="166"/>
        <v>-10</v>
      </c>
      <c r="Q596">
        <f t="shared" si="160"/>
        <v>0</v>
      </c>
      <c r="R596">
        <f t="shared" si="167"/>
        <v>10</v>
      </c>
      <c r="S596">
        <f>IF(ABS(R596)&gt;0,R596*(B596-A596),0)</f>
        <v>-245.88619199999997</v>
      </c>
      <c r="T596">
        <f>SUM($S$3:S596)</f>
        <v>123.27052194999979</v>
      </c>
      <c r="U596">
        <f>IF(J596="close",T596,0)</f>
        <v>123.27052194999979</v>
      </c>
      <c r="V596">
        <f t="shared" si="168"/>
        <v>123.27052194999979</v>
      </c>
      <c r="W596" s="3">
        <f t="shared" si="171"/>
        <v>6.2304365510533539E-2</v>
      </c>
      <c r="X596">
        <f t="shared" si="169"/>
        <v>20</v>
      </c>
    </row>
    <row r="597" spans="1:24">
      <c r="A597">
        <v>131.5935125</v>
      </c>
      <c r="B597">
        <v>110.9760263</v>
      </c>
      <c r="C597">
        <f t="shared" si="172"/>
        <v>0.84332444808021978</v>
      </c>
      <c r="D597">
        <f t="shared" si="157"/>
        <v>0.82790693506419921</v>
      </c>
      <c r="E597">
        <f t="shared" si="154"/>
        <v>0.84572949664501329</v>
      </c>
      <c r="F597">
        <f t="shared" si="155"/>
        <v>2.5287545294210581E-2</v>
      </c>
      <c r="G597">
        <f t="shared" si="156"/>
        <v>0.60968800398156109</v>
      </c>
      <c r="H597" t="str">
        <f t="shared" si="158"/>
        <v/>
      </c>
      <c r="I597" t="str">
        <f t="shared" si="170"/>
        <v/>
      </c>
      <c r="J597" t="str">
        <f t="shared" si="159"/>
        <v/>
      </c>
      <c r="K597">
        <f t="shared" si="161"/>
        <v>0</v>
      </c>
      <c r="L597">
        <f t="shared" si="162"/>
        <v>0</v>
      </c>
      <c r="M597">
        <f t="shared" si="163"/>
        <v>0</v>
      </c>
      <c r="N597">
        <f t="shared" si="164"/>
        <v>0</v>
      </c>
      <c r="O597">
        <f t="shared" si="165"/>
        <v>0</v>
      </c>
      <c r="P597">
        <f t="shared" si="166"/>
        <v>0</v>
      </c>
      <c r="Q597">
        <f t="shared" si="160"/>
        <v>0</v>
      </c>
      <c r="R597">
        <f t="shared" si="167"/>
        <v>0</v>
      </c>
      <c r="S597">
        <f>IF(ABS(R597)&gt;0,R597*(B597-A597),0)</f>
        <v>0</v>
      </c>
      <c r="T597">
        <f>SUM($S$3:S597)</f>
        <v>123.27052194999979</v>
      </c>
      <c r="U597">
        <f>IF(J597="close",T597,0)</f>
        <v>0</v>
      </c>
      <c r="V597">
        <f t="shared" si="168"/>
        <v>123.27052194999979</v>
      </c>
      <c r="W597" s="3">
        <f t="shared" si="171"/>
        <v>0</v>
      </c>
      <c r="X597">
        <f t="shared" si="169"/>
        <v>0</v>
      </c>
    </row>
    <row r="598" spans="1:24">
      <c r="A598">
        <v>130.89781719999999</v>
      </c>
      <c r="B598">
        <v>108.8461336</v>
      </c>
      <c r="C598">
        <f t="shared" si="172"/>
        <v>0.83153513120614519</v>
      </c>
      <c r="D598">
        <f t="shared" si="157"/>
        <v>0.82846511908603704</v>
      </c>
      <c r="E598">
        <f t="shared" si="154"/>
        <v>0.84653581912514764</v>
      </c>
      <c r="F598">
        <f t="shared" si="155"/>
        <v>2.4817029875545592E-2</v>
      </c>
      <c r="G598">
        <f t="shared" si="156"/>
        <v>0.12370586389684408</v>
      </c>
      <c r="H598" t="str">
        <f t="shared" si="158"/>
        <v/>
      </c>
      <c r="I598" t="str">
        <f t="shared" si="170"/>
        <v/>
      </c>
      <c r="J598" t="str">
        <f t="shared" si="159"/>
        <v/>
      </c>
      <c r="K598">
        <f t="shared" si="161"/>
        <v>0</v>
      </c>
      <c r="L598">
        <f t="shared" si="162"/>
        <v>0</v>
      </c>
      <c r="M598">
        <f t="shared" si="163"/>
        <v>0</v>
      </c>
      <c r="N598">
        <f t="shared" si="164"/>
        <v>0</v>
      </c>
      <c r="O598">
        <f t="shared" si="165"/>
        <v>0</v>
      </c>
      <c r="P598">
        <f t="shared" si="166"/>
        <v>0</v>
      </c>
      <c r="Q598">
        <f t="shared" si="160"/>
        <v>0</v>
      </c>
      <c r="R598">
        <f t="shared" si="167"/>
        <v>0</v>
      </c>
      <c r="S598">
        <f>IF(ABS(R598)&gt;0,R598*(B598-A598),0)</f>
        <v>0</v>
      </c>
      <c r="T598">
        <f>SUM($S$3:S598)</f>
        <v>123.27052194999979</v>
      </c>
      <c r="U598">
        <f>IF(J598="close",T598,0)</f>
        <v>0</v>
      </c>
      <c r="V598">
        <f t="shared" si="168"/>
        <v>123.27052194999979</v>
      </c>
      <c r="W598" s="3">
        <f t="shared" si="171"/>
        <v>0</v>
      </c>
      <c r="X598">
        <f t="shared" si="169"/>
        <v>0</v>
      </c>
    </row>
    <row r="599" spans="1:24">
      <c r="A599">
        <v>132.018719</v>
      </c>
      <c r="B599">
        <v>108.4283009</v>
      </c>
      <c r="C599">
        <f t="shared" si="172"/>
        <v>0.82131005149353098</v>
      </c>
      <c r="D599">
        <f t="shared" si="157"/>
        <v>0.82736433945642074</v>
      </c>
      <c r="E599">
        <f t="shared" si="154"/>
        <v>0.84600989025325102</v>
      </c>
      <c r="F599">
        <f t="shared" si="155"/>
        <v>2.4978579412798959E-2</v>
      </c>
      <c r="G599">
        <f t="shared" si="156"/>
        <v>-0.2423791947026242</v>
      </c>
      <c r="H599" t="str">
        <f t="shared" si="158"/>
        <v/>
      </c>
      <c r="I599" t="str">
        <f t="shared" si="170"/>
        <v/>
      </c>
      <c r="J599" t="str">
        <f t="shared" si="159"/>
        <v/>
      </c>
      <c r="K599">
        <f t="shared" si="161"/>
        <v>0</v>
      </c>
      <c r="L599">
        <f t="shared" si="162"/>
        <v>0</v>
      </c>
      <c r="M599">
        <f t="shared" si="163"/>
        <v>0</v>
      </c>
      <c r="N599">
        <f t="shared" si="164"/>
        <v>0</v>
      </c>
      <c r="O599">
        <f t="shared" si="165"/>
        <v>0</v>
      </c>
      <c r="P599">
        <f t="shared" si="166"/>
        <v>0</v>
      </c>
      <c r="Q599">
        <f t="shared" si="160"/>
        <v>0</v>
      </c>
      <c r="R599">
        <f t="shared" si="167"/>
        <v>0</v>
      </c>
      <c r="S599">
        <f>IF(ABS(R599)&gt;0,R599*(B599-A599),0)</f>
        <v>0</v>
      </c>
      <c r="T599">
        <f>SUM($S$3:S599)</f>
        <v>123.27052194999979</v>
      </c>
      <c r="U599">
        <f>IF(J599="close",T599,0)</f>
        <v>0</v>
      </c>
      <c r="V599">
        <f t="shared" si="168"/>
        <v>123.27052194999979</v>
      </c>
      <c r="W599" s="3">
        <f t="shared" si="171"/>
        <v>0</v>
      </c>
      <c r="X599">
        <f t="shared" si="169"/>
        <v>0</v>
      </c>
    </row>
    <row r="600" spans="1:24">
      <c r="A600">
        <v>131.7146213</v>
      </c>
      <c r="B600">
        <v>110.0102516</v>
      </c>
      <c r="C600">
        <f t="shared" si="172"/>
        <v>0.83521670194408404</v>
      </c>
      <c r="D600">
        <f t="shared" si="157"/>
        <v>0.82857239522375359</v>
      </c>
      <c r="E600">
        <f t="shared" si="154"/>
        <v>0.84505210609731696</v>
      </c>
      <c r="F600">
        <f t="shared" si="155"/>
        <v>2.5404872961304135E-2</v>
      </c>
      <c r="G600">
        <f t="shared" si="156"/>
        <v>0.26153670323212558</v>
      </c>
      <c r="H600" t="str">
        <f t="shared" si="158"/>
        <v/>
      </c>
      <c r="I600" t="str">
        <f t="shared" si="170"/>
        <v/>
      </c>
      <c r="J600" t="str">
        <f t="shared" si="159"/>
        <v/>
      </c>
      <c r="K600">
        <f t="shared" si="161"/>
        <v>0</v>
      </c>
      <c r="L600">
        <f t="shared" si="162"/>
        <v>0</v>
      </c>
      <c r="M600">
        <f t="shared" si="163"/>
        <v>0</v>
      </c>
      <c r="N600">
        <f t="shared" si="164"/>
        <v>0</v>
      </c>
      <c r="O600">
        <f t="shared" si="165"/>
        <v>0</v>
      </c>
      <c r="P600">
        <f t="shared" si="166"/>
        <v>0</v>
      </c>
      <c r="Q600">
        <f t="shared" si="160"/>
        <v>0</v>
      </c>
      <c r="R600">
        <f t="shared" si="167"/>
        <v>0</v>
      </c>
      <c r="S600">
        <f>IF(ABS(R600)&gt;0,R600*(B600-A600),0)</f>
        <v>0</v>
      </c>
      <c r="T600">
        <f>SUM($S$3:S600)</f>
        <v>123.27052194999979</v>
      </c>
      <c r="U600">
        <f>IF(J600="close",T600,0)</f>
        <v>0</v>
      </c>
      <c r="V600">
        <f t="shared" si="168"/>
        <v>123.27052194999979</v>
      </c>
      <c r="W600" s="3">
        <f t="shared" si="171"/>
        <v>0</v>
      </c>
      <c r="X600">
        <f t="shared" si="169"/>
        <v>0</v>
      </c>
    </row>
    <row r="601" spans="1:24">
      <c r="A601">
        <v>133.6582598</v>
      </c>
      <c r="B601">
        <v>112.0654215</v>
      </c>
      <c r="C601">
        <f t="shared" si="172"/>
        <v>0.8384474080965103</v>
      </c>
      <c r="D601">
        <f t="shared" si="157"/>
        <v>0.83009162797340852</v>
      </c>
      <c r="E601">
        <f t="shared" si="154"/>
        <v>0.84466934246202885</v>
      </c>
      <c r="F601">
        <f t="shared" si="155"/>
        <v>2.5471741394581044E-2</v>
      </c>
      <c r="G601">
        <f t="shared" si="156"/>
        <v>0.32804118076039462</v>
      </c>
      <c r="H601" t="str">
        <f t="shared" si="158"/>
        <v/>
      </c>
      <c r="I601" t="str">
        <f t="shared" si="170"/>
        <v/>
      </c>
      <c r="J601" t="str">
        <f t="shared" si="159"/>
        <v/>
      </c>
      <c r="K601">
        <f t="shared" si="161"/>
        <v>0</v>
      </c>
      <c r="L601">
        <f t="shared" si="162"/>
        <v>0</v>
      </c>
      <c r="M601">
        <f t="shared" si="163"/>
        <v>0</v>
      </c>
      <c r="N601">
        <f t="shared" si="164"/>
        <v>0</v>
      </c>
      <c r="O601">
        <f t="shared" si="165"/>
        <v>0</v>
      </c>
      <c r="P601">
        <f t="shared" si="166"/>
        <v>0</v>
      </c>
      <c r="Q601">
        <f t="shared" si="160"/>
        <v>0</v>
      </c>
      <c r="R601">
        <f t="shared" si="167"/>
        <v>0</v>
      </c>
      <c r="S601">
        <f>IF(ABS(R601)&gt;0,R601*(B601-A601),0)</f>
        <v>0</v>
      </c>
      <c r="T601">
        <f>SUM($S$3:S601)</f>
        <v>123.27052194999979</v>
      </c>
      <c r="U601">
        <f>IF(J601="close",T601,0)</f>
        <v>0</v>
      </c>
      <c r="V601">
        <f t="shared" si="168"/>
        <v>123.27052194999979</v>
      </c>
      <c r="W601" s="3">
        <f t="shared" si="171"/>
        <v>0</v>
      </c>
      <c r="X601">
        <f t="shared" si="169"/>
        <v>0</v>
      </c>
    </row>
    <row r="602" spans="1:24">
      <c r="A602">
        <v>132.32490250000001</v>
      </c>
      <c r="B602">
        <v>111.8704494</v>
      </c>
      <c r="C602">
        <f t="shared" si="172"/>
        <v>0.8454224963438004</v>
      </c>
      <c r="D602">
        <f t="shared" si="157"/>
        <v>0.83245022310731498</v>
      </c>
      <c r="E602">
        <f t="shared" si="154"/>
        <v>0.84410095324292322</v>
      </c>
      <c r="F602">
        <f t="shared" si="155"/>
        <v>2.5424960413855526E-2</v>
      </c>
      <c r="G602">
        <f t="shared" si="156"/>
        <v>0.51021803083776218</v>
      </c>
      <c r="H602" t="str">
        <f t="shared" si="158"/>
        <v/>
      </c>
      <c r="I602" t="str">
        <f t="shared" si="170"/>
        <v/>
      </c>
      <c r="J602" t="str">
        <f t="shared" si="159"/>
        <v/>
      </c>
      <c r="K602">
        <f t="shared" si="161"/>
        <v>0</v>
      </c>
      <c r="L602">
        <f t="shared" si="162"/>
        <v>0</v>
      </c>
      <c r="M602">
        <f t="shared" si="163"/>
        <v>0</v>
      </c>
      <c r="N602">
        <f t="shared" si="164"/>
        <v>0</v>
      </c>
      <c r="O602">
        <f t="shared" si="165"/>
        <v>0</v>
      </c>
      <c r="P602">
        <f t="shared" si="166"/>
        <v>0</v>
      </c>
      <c r="Q602">
        <f t="shared" si="160"/>
        <v>0</v>
      </c>
      <c r="R602">
        <f t="shared" si="167"/>
        <v>0</v>
      </c>
      <c r="S602">
        <f>IF(ABS(R602)&gt;0,R602*(B602-A602),0)</f>
        <v>0</v>
      </c>
      <c r="T602">
        <f>SUM($S$3:S602)</f>
        <v>123.27052194999979</v>
      </c>
      <c r="U602">
        <f>IF(J602="close",T602,0)</f>
        <v>0</v>
      </c>
      <c r="V602">
        <f t="shared" si="168"/>
        <v>123.27052194999979</v>
      </c>
      <c r="W602" s="3">
        <f t="shared" si="171"/>
        <v>0</v>
      </c>
      <c r="X602">
        <f t="shared" si="169"/>
        <v>0</v>
      </c>
    </row>
    <row r="603" spans="1:24">
      <c r="A603">
        <v>130.1404756</v>
      </c>
      <c r="B603">
        <v>113.1318662</v>
      </c>
      <c r="C603">
        <f t="shared" si="172"/>
        <v>0.86930576885028688</v>
      </c>
      <c r="D603">
        <f t="shared" si="157"/>
        <v>0.83812030706777219</v>
      </c>
      <c r="E603">
        <f t="shared" si="154"/>
        <v>0.84400572449322853</v>
      </c>
      <c r="F603">
        <f t="shared" si="155"/>
        <v>2.5414461728047184E-2</v>
      </c>
      <c r="G603">
        <f t="shared" si="156"/>
        <v>1.2270754390244936</v>
      </c>
      <c r="H603" t="str">
        <f t="shared" si="158"/>
        <v/>
      </c>
      <c r="I603" t="str">
        <f t="shared" si="170"/>
        <v/>
      </c>
      <c r="J603" t="str">
        <f t="shared" si="159"/>
        <v/>
      </c>
      <c r="K603">
        <f t="shared" si="161"/>
        <v>0</v>
      </c>
      <c r="L603">
        <f t="shared" si="162"/>
        <v>0</v>
      </c>
      <c r="M603">
        <f t="shared" si="163"/>
        <v>0</v>
      </c>
      <c r="N603">
        <f t="shared" si="164"/>
        <v>0</v>
      </c>
      <c r="O603">
        <f t="shared" si="165"/>
        <v>0</v>
      </c>
      <c r="P603">
        <f t="shared" si="166"/>
        <v>0</v>
      </c>
      <c r="Q603">
        <f t="shared" si="160"/>
        <v>0</v>
      </c>
      <c r="R603">
        <f t="shared" si="167"/>
        <v>0</v>
      </c>
      <c r="S603">
        <f>IF(ABS(R603)&gt;0,R603*(B603-A603),0)</f>
        <v>0</v>
      </c>
      <c r="T603">
        <f>SUM($S$3:S603)</f>
        <v>123.27052194999979</v>
      </c>
      <c r="U603">
        <f>IF(J603="close",T603,0)</f>
        <v>0</v>
      </c>
      <c r="V603">
        <f t="shared" si="168"/>
        <v>123.27052194999979</v>
      </c>
      <c r="W603" s="3">
        <f t="shared" si="171"/>
        <v>0</v>
      </c>
      <c r="X603">
        <f t="shared" si="169"/>
        <v>0</v>
      </c>
    </row>
    <row r="604" spans="1:24">
      <c r="A604">
        <v>130.14367619999999</v>
      </c>
      <c r="B604">
        <v>112.9039039</v>
      </c>
      <c r="C604">
        <f t="shared" si="172"/>
        <v>0.86753276990956874</v>
      </c>
      <c r="D604">
        <f t="shared" si="157"/>
        <v>0.84264530135112548</v>
      </c>
      <c r="E604">
        <f t="shared" si="154"/>
        <v>0.84489030037035762</v>
      </c>
      <c r="F604">
        <f t="shared" si="155"/>
        <v>2.5860782100761773E-2</v>
      </c>
      <c r="G604">
        <f t="shared" si="156"/>
        <v>0.96236333694293641</v>
      </c>
      <c r="H604" t="str">
        <f t="shared" si="158"/>
        <v/>
      </c>
      <c r="I604" t="str">
        <f t="shared" si="170"/>
        <v/>
      </c>
      <c r="J604" t="str">
        <f t="shared" si="159"/>
        <v/>
      </c>
      <c r="K604">
        <f t="shared" si="161"/>
        <v>0</v>
      </c>
      <c r="L604">
        <f t="shared" si="162"/>
        <v>0</v>
      </c>
      <c r="M604">
        <f t="shared" si="163"/>
        <v>0</v>
      </c>
      <c r="N604">
        <f t="shared" si="164"/>
        <v>0</v>
      </c>
      <c r="O604">
        <f t="shared" si="165"/>
        <v>0</v>
      </c>
      <c r="P604">
        <f t="shared" si="166"/>
        <v>0</v>
      </c>
      <c r="Q604">
        <f t="shared" si="160"/>
        <v>0</v>
      </c>
      <c r="R604">
        <f t="shared" si="167"/>
        <v>0</v>
      </c>
      <c r="S604">
        <f>IF(ABS(R604)&gt;0,R604*(B604-A604),0)</f>
        <v>0</v>
      </c>
      <c r="T604">
        <f>SUM($S$3:S604)</f>
        <v>123.27052194999979</v>
      </c>
      <c r="U604">
        <f>IF(J604="close",T604,0)</f>
        <v>0</v>
      </c>
      <c r="V604">
        <f t="shared" si="168"/>
        <v>123.27052194999979</v>
      </c>
      <c r="W604" s="3">
        <f t="shared" si="171"/>
        <v>0</v>
      </c>
      <c r="X604">
        <f t="shared" si="169"/>
        <v>0</v>
      </c>
    </row>
    <row r="605" spans="1:24">
      <c r="A605">
        <v>130.75153570000001</v>
      </c>
      <c r="B605">
        <v>111.50882110000001</v>
      </c>
      <c r="C605">
        <f t="shared" si="172"/>
        <v>0.85282991517475537</v>
      </c>
      <c r="D605">
        <f t="shared" si="157"/>
        <v>0.84421216501629925</v>
      </c>
      <c r="E605">
        <f t="shared" si="154"/>
        <v>0.84488679411625811</v>
      </c>
      <c r="F605">
        <f t="shared" si="155"/>
        <v>2.5857591146029431E-2</v>
      </c>
      <c r="G605">
        <f t="shared" si="156"/>
        <v>0.3332773772231068</v>
      </c>
      <c r="H605" t="str">
        <f t="shared" si="158"/>
        <v/>
      </c>
      <c r="I605" t="str">
        <f t="shared" si="170"/>
        <v/>
      </c>
      <c r="J605" t="str">
        <f t="shared" si="159"/>
        <v/>
      </c>
      <c r="K605">
        <f t="shared" si="161"/>
        <v>0</v>
      </c>
      <c r="L605">
        <f t="shared" si="162"/>
        <v>0</v>
      </c>
      <c r="M605">
        <f t="shared" si="163"/>
        <v>0</v>
      </c>
      <c r="N605">
        <f t="shared" si="164"/>
        <v>0</v>
      </c>
      <c r="O605">
        <f t="shared" si="165"/>
        <v>0</v>
      </c>
      <c r="P605">
        <f t="shared" si="166"/>
        <v>0</v>
      </c>
      <c r="Q605">
        <f t="shared" si="160"/>
        <v>0</v>
      </c>
      <c r="R605">
        <f t="shared" si="167"/>
        <v>0</v>
      </c>
      <c r="S605">
        <f>IF(ABS(R605)&gt;0,R605*(B605-A605),0)</f>
        <v>0</v>
      </c>
      <c r="T605">
        <f>SUM($S$3:S605)</f>
        <v>123.27052194999979</v>
      </c>
      <c r="U605">
        <f>IF(J605="close",T605,0)</f>
        <v>0</v>
      </c>
      <c r="V605">
        <f t="shared" si="168"/>
        <v>123.27052194999979</v>
      </c>
      <c r="W605" s="3">
        <f t="shared" si="171"/>
        <v>0</v>
      </c>
      <c r="X605">
        <f t="shared" si="169"/>
        <v>0</v>
      </c>
    </row>
    <row r="606" spans="1:24">
      <c r="A606">
        <v>129.79861550000001</v>
      </c>
      <c r="B606">
        <v>110.8791148</v>
      </c>
      <c r="C606">
        <f t="shared" si="172"/>
        <v>0.85423958008242384</v>
      </c>
      <c r="D606">
        <f t="shared" si="157"/>
        <v>0.84575484425724146</v>
      </c>
      <c r="E606">
        <f t="shared" si="154"/>
        <v>0.8442167217096862</v>
      </c>
      <c r="F606">
        <f t="shared" si="155"/>
        <v>2.5378586656648109E-2</v>
      </c>
      <c r="G606">
        <f t="shared" si="156"/>
        <v>0.33432656987459736</v>
      </c>
      <c r="H606" t="str">
        <f t="shared" si="158"/>
        <v/>
      </c>
      <c r="I606" t="str">
        <f t="shared" si="170"/>
        <v/>
      </c>
      <c r="J606" t="str">
        <f t="shared" si="159"/>
        <v/>
      </c>
      <c r="K606">
        <f t="shared" si="161"/>
        <v>0</v>
      </c>
      <c r="L606">
        <f t="shared" si="162"/>
        <v>0</v>
      </c>
      <c r="M606">
        <f t="shared" si="163"/>
        <v>0</v>
      </c>
      <c r="N606">
        <f t="shared" si="164"/>
        <v>0</v>
      </c>
      <c r="O606">
        <f t="shared" si="165"/>
        <v>0</v>
      </c>
      <c r="P606">
        <f t="shared" si="166"/>
        <v>0</v>
      </c>
      <c r="Q606">
        <f t="shared" si="160"/>
        <v>0</v>
      </c>
      <c r="R606">
        <f t="shared" si="167"/>
        <v>0</v>
      </c>
      <c r="S606">
        <f>IF(ABS(R606)&gt;0,R606*(B606-A606),0)</f>
        <v>0</v>
      </c>
      <c r="T606">
        <f>SUM($S$3:S606)</f>
        <v>123.27052194999979</v>
      </c>
      <c r="U606">
        <f>IF(J606="close",T606,0)</f>
        <v>0</v>
      </c>
      <c r="V606">
        <f t="shared" si="168"/>
        <v>123.27052194999979</v>
      </c>
      <c r="W606" s="3">
        <f t="shared" si="171"/>
        <v>0</v>
      </c>
      <c r="X606">
        <f t="shared" si="169"/>
        <v>0</v>
      </c>
    </row>
    <row r="607" spans="1:24">
      <c r="A607">
        <v>130.1196022</v>
      </c>
      <c r="B607">
        <v>114.66593210000001</v>
      </c>
      <c r="C607">
        <f t="shared" si="172"/>
        <v>0.88123488053516352</v>
      </c>
      <c r="D607">
        <f t="shared" si="157"/>
        <v>0.8512133113769218</v>
      </c>
      <c r="E607">
        <f t="shared" si="154"/>
        <v>0.84344139534250018</v>
      </c>
      <c r="F607">
        <f t="shared" si="155"/>
        <v>2.4695679821316461E-2</v>
      </c>
      <c r="G607">
        <f t="shared" si="156"/>
        <v>1.2156607704448832</v>
      </c>
      <c r="H607" t="str">
        <f t="shared" si="158"/>
        <v/>
      </c>
      <c r="I607" t="str">
        <f t="shared" si="170"/>
        <v/>
      </c>
      <c r="J607" t="str">
        <f t="shared" si="159"/>
        <v/>
      </c>
      <c r="K607">
        <f t="shared" si="161"/>
        <v>0</v>
      </c>
      <c r="L607">
        <f t="shared" si="162"/>
        <v>0</v>
      </c>
      <c r="M607">
        <f t="shared" si="163"/>
        <v>0</v>
      </c>
      <c r="N607">
        <f t="shared" si="164"/>
        <v>0</v>
      </c>
      <c r="O607">
        <f t="shared" si="165"/>
        <v>0</v>
      </c>
      <c r="P607">
        <f t="shared" si="166"/>
        <v>0</v>
      </c>
      <c r="Q607">
        <f t="shared" si="160"/>
        <v>0</v>
      </c>
      <c r="R607">
        <f t="shared" si="167"/>
        <v>0</v>
      </c>
      <c r="S607">
        <f>IF(ABS(R607)&gt;0,R607*(B607-A607),0)</f>
        <v>0</v>
      </c>
      <c r="T607">
        <f>SUM($S$3:S607)</f>
        <v>123.27052194999979</v>
      </c>
      <c r="U607">
        <f>IF(J607="close",T607,0)</f>
        <v>0</v>
      </c>
      <c r="V607">
        <f t="shared" si="168"/>
        <v>123.27052194999979</v>
      </c>
      <c r="W607" s="3">
        <f t="shared" si="171"/>
        <v>0</v>
      </c>
      <c r="X607">
        <f t="shared" si="169"/>
        <v>0</v>
      </c>
    </row>
    <row r="608" spans="1:24">
      <c r="A608">
        <v>128.7643995</v>
      </c>
      <c r="B608">
        <v>114.6255269</v>
      </c>
      <c r="C608">
        <f t="shared" si="172"/>
        <v>0.89019579437404983</v>
      </c>
      <c r="D608">
        <f t="shared" si="157"/>
        <v>0.85721061645340302</v>
      </c>
      <c r="E608">
        <f t="shared" ref="E608:E671" si="173">AVERAGE(C580:C607)</f>
        <v>0.84363610828433866</v>
      </c>
      <c r="F608">
        <f t="shared" ref="F608:F671" si="174">STDEV(C580:C607)</f>
        <v>2.4979977245920507E-2</v>
      </c>
      <c r="G608">
        <f t="shared" ref="G608:G671" si="175">(C608-D608)/F608</f>
        <v>1.3204646904165471</v>
      </c>
      <c r="H608" t="str">
        <f t="shared" si="158"/>
        <v/>
      </c>
      <c r="I608" t="str">
        <f t="shared" si="170"/>
        <v/>
      </c>
      <c r="J608" t="str">
        <f t="shared" si="159"/>
        <v/>
      </c>
      <c r="K608">
        <f t="shared" si="161"/>
        <v>0</v>
      </c>
      <c r="L608">
        <f t="shared" si="162"/>
        <v>0</v>
      </c>
      <c r="M608">
        <f t="shared" si="163"/>
        <v>0</v>
      </c>
      <c r="N608">
        <f t="shared" si="164"/>
        <v>0</v>
      </c>
      <c r="O608">
        <f t="shared" si="165"/>
        <v>0</v>
      </c>
      <c r="P608">
        <f t="shared" si="166"/>
        <v>0</v>
      </c>
      <c r="Q608">
        <f t="shared" si="160"/>
        <v>0</v>
      </c>
      <c r="R608">
        <f t="shared" si="167"/>
        <v>0</v>
      </c>
      <c r="S608">
        <f>IF(ABS(R608)&gt;0,R608*(B608-A608),0)</f>
        <v>0</v>
      </c>
      <c r="T608">
        <f>SUM($S$3:S608)</f>
        <v>123.27052194999979</v>
      </c>
      <c r="U608">
        <f>IF(J608="close",T608,0)</f>
        <v>0</v>
      </c>
      <c r="V608">
        <f t="shared" si="168"/>
        <v>123.27052194999979</v>
      </c>
      <c r="W608" s="3">
        <f t="shared" si="171"/>
        <v>0</v>
      </c>
      <c r="X608">
        <f t="shared" si="169"/>
        <v>0</v>
      </c>
    </row>
    <row r="609" spans="1:24">
      <c r="A609">
        <v>131.2573974</v>
      </c>
      <c r="B609">
        <v>116.9334613</v>
      </c>
      <c r="C609">
        <f t="shared" si="172"/>
        <v>0.8908713993745544</v>
      </c>
      <c r="D609">
        <f t="shared" ref="D609:D672" si="176">((C609-D608)*2/13)+D608</f>
        <v>0.86238919844127249</v>
      </c>
      <c r="E609">
        <f t="shared" si="173"/>
        <v>0.84417100021079927</v>
      </c>
      <c r="F609">
        <f t="shared" si="174"/>
        <v>2.5827279366789344E-2</v>
      </c>
      <c r="G609">
        <f t="shared" si="175"/>
        <v>1.1027952471798661</v>
      </c>
      <c r="H609" t="str">
        <f t="shared" ref="H609:H672" si="177">IF(G609&gt;2,"sellY",IF(G609&lt;-2,"buyY",""))</f>
        <v/>
      </c>
      <c r="I609" t="str">
        <f t="shared" si="170"/>
        <v/>
      </c>
      <c r="J609" t="str">
        <f t="shared" ref="J609:J672" si="178">IF(AND(OR(H608="sellY",J608="sellhold"),G609&gt;0.6),"sellhold",IF(AND(OR(H608="sellY",J608="sellhold"),G609&lt;0.6),"close",IF(AND(OR(H608="buyY",J608="buyhold"),G609&lt;-0.6),"buyhold",IF(AND(OR(H608="buyY",J608="buyhold"),G609&gt;-0.6),"close",""))))</f>
        <v/>
      </c>
      <c r="K609">
        <f t="shared" si="161"/>
        <v>0</v>
      </c>
      <c r="L609">
        <f t="shared" si="162"/>
        <v>0</v>
      </c>
      <c r="M609">
        <f t="shared" si="163"/>
        <v>0</v>
      </c>
      <c r="N609">
        <f t="shared" si="164"/>
        <v>0</v>
      </c>
      <c r="O609">
        <f t="shared" si="165"/>
        <v>0</v>
      </c>
      <c r="P609">
        <f t="shared" si="166"/>
        <v>0</v>
      </c>
      <c r="Q609">
        <f t="shared" ref="Q609:Q672" si="179">ABS(K609)+ABS(N609)</f>
        <v>0</v>
      </c>
      <c r="R609">
        <f t="shared" si="167"/>
        <v>0</v>
      </c>
      <c r="S609">
        <f>IF(ABS(R609)&gt;0,R609*(B609-A609),0)</f>
        <v>0</v>
      </c>
      <c r="T609">
        <f>SUM($S$3:S609)</f>
        <v>123.27052194999979</v>
      </c>
      <c r="U609">
        <f>IF(J609="close",T609,0)</f>
        <v>0</v>
      </c>
      <c r="V609">
        <f t="shared" si="168"/>
        <v>123.27052194999979</v>
      </c>
      <c r="W609" s="3">
        <f t="shared" si="171"/>
        <v>0</v>
      </c>
      <c r="X609">
        <f t="shared" si="169"/>
        <v>0</v>
      </c>
    </row>
    <row r="610" spans="1:24">
      <c r="A610">
        <v>132.08852329999999</v>
      </c>
      <c r="B610">
        <v>117.2068526</v>
      </c>
      <c r="C610">
        <f t="shared" si="172"/>
        <v>0.88733562668271582</v>
      </c>
      <c r="D610">
        <f t="shared" si="176"/>
        <v>0.86622711047841761</v>
      </c>
      <c r="E610">
        <f t="shared" si="173"/>
        <v>0.84420134690634352</v>
      </c>
      <c r="F610">
        <f t="shared" si="174"/>
        <v>2.5883586443750287E-2</v>
      </c>
      <c r="G610">
        <f t="shared" si="175"/>
        <v>0.81551744191906461</v>
      </c>
      <c r="H610" t="str">
        <f t="shared" si="177"/>
        <v/>
      </c>
      <c r="I610" t="str">
        <f t="shared" si="170"/>
        <v/>
      </c>
      <c r="J610" t="str">
        <f t="shared" si="178"/>
        <v/>
      </c>
      <c r="K610">
        <f t="shared" ref="K610:K673" si="180">IF(H610="sellY",MAX(10+L610,K609),IF(H610="buyY",MIN(-10+L610,K609),IF(J610="sellhold",K609+L610,IF(J610="buyhold",K609+L610,0))))</f>
        <v>0</v>
      </c>
      <c r="L610">
        <f t="shared" ref="L610:L673" si="181">IF(AND(G610&gt;3,K609&lt;15),10,IF(AND(G610&gt;2.5,K609&lt;15),5,IF(AND(G610&lt;-3,K609&gt;-15),-10,IF(AND(G610&lt;-2.5,K609&gt;-15),-5,0))))</f>
        <v>0</v>
      </c>
      <c r="M610">
        <f t="shared" ref="M610:M673" si="182">K610-K609</f>
        <v>0</v>
      </c>
      <c r="N610">
        <f t="shared" ref="N610:N673" si="183">IF(H610="sellY",MIN(-10+O610,N609),IF(H610="buyY",MAX(10+O610,N609),IF(J610="sellhold",N609+O610,IF(J610="buyhold",N609+O610,0))))</f>
        <v>0</v>
      </c>
      <c r="O610">
        <f t="shared" ref="O610:O673" si="184">IF(AND(G610&gt;3,K609&lt;15),-10,IF(AND(G610&gt;2.5,K609&lt;15),-5,IF(AND(G610&lt;-3,K609&gt;-15),10,IF(AND(G610&lt;-2.5,K609&gt;-15),5,0))))</f>
        <v>0</v>
      </c>
      <c r="P610">
        <f t="shared" ref="P610:P673" si="185">N610-N609</f>
        <v>0</v>
      </c>
      <c r="Q610">
        <f t="shared" si="179"/>
        <v>0</v>
      </c>
      <c r="R610">
        <f t="shared" ref="R610:R673" si="186">K610-K609</f>
        <v>0</v>
      </c>
      <c r="S610">
        <f>IF(ABS(R610)&gt;0,R610*(B610-A610),0)</f>
        <v>0</v>
      </c>
      <c r="T610">
        <f>SUM($S$3:S610)</f>
        <v>123.27052194999979</v>
      </c>
      <c r="U610">
        <f>IF(J610="close",T610,0)</f>
        <v>0</v>
      </c>
      <c r="V610">
        <f t="shared" si="168"/>
        <v>123.27052194999979</v>
      </c>
      <c r="W610" s="3">
        <f t="shared" si="171"/>
        <v>0</v>
      </c>
      <c r="X610">
        <f t="shared" si="169"/>
        <v>0</v>
      </c>
    </row>
    <row r="611" spans="1:24">
      <c r="A611">
        <v>131.78416179999999</v>
      </c>
      <c r="B611">
        <v>118.5790499</v>
      </c>
      <c r="C611">
        <f t="shared" si="172"/>
        <v>0.899797428464579</v>
      </c>
      <c r="D611">
        <f t="shared" si="176"/>
        <v>0.87139177478398089</v>
      </c>
      <c r="E611">
        <f t="shared" si="173"/>
        <v>0.84495248107328425</v>
      </c>
      <c r="F611">
        <f t="shared" si="174"/>
        <v>2.6836382275008949E-2</v>
      </c>
      <c r="G611">
        <f t="shared" si="175"/>
        <v>1.0584755198933995</v>
      </c>
      <c r="H611" t="str">
        <f t="shared" si="177"/>
        <v/>
      </c>
      <c r="I611" t="str">
        <f t="shared" si="170"/>
        <v/>
      </c>
      <c r="J611" t="str">
        <f t="shared" si="178"/>
        <v/>
      </c>
      <c r="K611">
        <f t="shared" si="180"/>
        <v>0</v>
      </c>
      <c r="L611">
        <f t="shared" si="181"/>
        <v>0</v>
      </c>
      <c r="M611">
        <f t="shared" si="182"/>
        <v>0</v>
      </c>
      <c r="N611">
        <f t="shared" si="183"/>
        <v>0</v>
      </c>
      <c r="O611">
        <f t="shared" si="184"/>
        <v>0</v>
      </c>
      <c r="P611">
        <f t="shared" si="185"/>
        <v>0</v>
      </c>
      <c r="Q611">
        <f t="shared" si="179"/>
        <v>0</v>
      </c>
      <c r="R611">
        <f t="shared" si="186"/>
        <v>0</v>
      </c>
      <c r="S611">
        <f>IF(ABS(R611)&gt;0,R611*(B611-A611),0)</f>
        <v>0</v>
      </c>
      <c r="T611">
        <f>SUM($S$3:S611)</f>
        <v>123.27052194999979</v>
      </c>
      <c r="U611">
        <f>IF(J611="close",T611,0)</f>
        <v>0</v>
      </c>
      <c r="V611">
        <f t="shared" ref="V611:V674" si="187">T611+K611*A611+N611*B611</f>
        <v>123.27052194999979</v>
      </c>
      <c r="W611" s="3">
        <f t="shared" si="171"/>
        <v>0</v>
      </c>
      <c r="X611">
        <f t="shared" ref="X611:X674" si="188">ABS(Q611-Q610)</f>
        <v>0</v>
      </c>
    </row>
    <row r="612" spans="1:24">
      <c r="A612">
        <v>131.684416</v>
      </c>
      <c r="B612">
        <v>118.90106590000001</v>
      </c>
      <c r="C612">
        <f t="shared" si="172"/>
        <v>0.90292435135225113</v>
      </c>
      <c r="D612">
        <f t="shared" si="176"/>
        <v>0.87624294040986861</v>
      </c>
      <c r="E612">
        <f t="shared" si="173"/>
        <v>0.84682157589363827</v>
      </c>
      <c r="F612">
        <f t="shared" si="174"/>
        <v>2.8770494415907056E-2</v>
      </c>
      <c r="G612">
        <f t="shared" si="175"/>
        <v>0.92738798842575709</v>
      </c>
      <c r="H612" t="str">
        <f t="shared" si="177"/>
        <v/>
      </c>
      <c r="I612" t="str">
        <f t="shared" si="170"/>
        <v/>
      </c>
      <c r="J612" t="str">
        <f t="shared" si="178"/>
        <v/>
      </c>
      <c r="K612">
        <f t="shared" si="180"/>
        <v>0</v>
      </c>
      <c r="L612">
        <f t="shared" si="181"/>
        <v>0</v>
      </c>
      <c r="M612">
        <f t="shared" si="182"/>
        <v>0</v>
      </c>
      <c r="N612">
        <f t="shared" si="183"/>
        <v>0</v>
      </c>
      <c r="O612">
        <f t="shared" si="184"/>
        <v>0</v>
      </c>
      <c r="P612">
        <f t="shared" si="185"/>
        <v>0</v>
      </c>
      <c r="Q612">
        <f t="shared" si="179"/>
        <v>0</v>
      </c>
      <c r="R612">
        <f t="shared" si="186"/>
        <v>0</v>
      </c>
      <c r="S612">
        <f>IF(ABS(R612)&gt;0,R612*(B612-A612),0)</f>
        <v>0</v>
      </c>
      <c r="T612">
        <f>SUM($S$3:S612)</f>
        <v>123.27052194999979</v>
      </c>
      <c r="U612">
        <f>IF(J612="close",T612,0)</f>
        <v>0</v>
      </c>
      <c r="V612">
        <f t="shared" si="187"/>
        <v>123.27052194999979</v>
      </c>
      <c r="W612" s="3">
        <f t="shared" si="171"/>
        <v>0</v>
      </c>
      <c r="X612">
        <f t="shared" si="188"/>
        <v>0</v>
      </c>
    </row>
    <row r="613" spans="1:24">
      <c r="A613">
        <v>132.01012359999999</v>
      </c>
      <c r="B613">
        <v>117.9070291</v>
      </c>
      <c r="C613">
        <f t="shared" si="172"/>
        <v>0.8931665684767226</v>
      </c>
      <c r="D613">
        <f t="shared" si="176"/>
        <v>0.8788465754970769</v>
      </c>
      <c r="E613">
        <f t="shared" si="173"/>
        <v>0.84845499544140446</v>
      </c>
      <c r="F613">
        <f t="shared" si="174"/>
        <v>3.061974483989097E-2</v>
      </c>
      <c r="G613">
        <f t="shared" si="175"/>
        <v>0.46767185861685617</v>
      </c>
      <c r="H613" t="str">
        <f t="shared" si="177"/>
        <v/>
      </c>
      <c r="I613" t="str">
        <f t="shared" si="170"/>
        <v/>
      </c>
      <c r="J613" t="str">
        <f t="shared" si="178"/>
        <v/>
      </c>
      <c r="K613">
        <f t="shared" si="180"/>
        <v>0</v>
      </c>
      <c r="L613">
        <f t="shared" si="181"/>
        <v>0</v>
      </c>
      <c r="M613">
        <f t="shared" si="182"/>
        <v>0</v>
      </c>
      <c r="N613">
        <f t="shared" si="183"/>
        <v>0</v>
      </c>
      <c r="O613">
        <f t="shared" si="184"/>
        <v>0</v>
      </c>
      <c r="P613">
        <f t="shared" si="185"/>
        <v>0</v>
      </c>
      <c r="Q613">
        <f t="shared" si="179"/>
        <v>0</v>
      </c>
      <c r="R613">
        <f t="shared" si="186"/>
        <v>0</v>
      </c>
      <c r="S613">
        <f>IF(ABS(R613)&gt;0,R613*(B613-A613),0)</f>
        <v>0</v>
      </c>
      <c r="T613">
        <f>SUM($S$3:S613)</f>
        <v>123.27052194999979</v>
      </c>
      <c r="U613">
        <f>IF(J613="close",T613,0)</f>
        <v>0</v>
      </c>
      <c r="V613">
        <f t="shared" si="187"/>
        <v>123.27052194999979</v>
      </c>
      <c r="W613" s="3">
        <f t="shared" si="171"/>
        <v>0</v>
      </c>
      <c r="X613">
        <f t="shared" si="188"/>
        <v>0</v>
      </c>
    </row>
    <row r="614" spans="1:24">
      <c r="A614">
        <v>133.90337930000001</v>
      </c>
      <c r="B614">
        <v>119.8307023</v>
      </c>
      <c r="C614">
        <f t="shared" si="172"/>
        <v>0.89490424309254146</v>
      </c>
      <c r="D614">
        <f t="shared" si="176"/>
        <v>0.88131698589637919</v>
      </c>
      <c r="E614">
        <f t="shared" si="173"/>
        <v>0.84939818890053431</v>
      </c>
      <c r="F614">
        <f t="shared" si="174"/>
        <v>3.1595594836443391E-2</v>
      </c>
      <c r="G614">
        <f t="shared" si="175"/>
        <v>0.4300364423109479</v>
      </c>
      <c r="H614" t="str">
        <f t="shared" si="177"/>
        <v/>
      </c>
      <c r="I614" t="str">
        <f t="shared" si="170"/>
        <v/>
      </c>
      <c r="J614" t="str">
        <f t="shared" si="178"/>
        <v/>
      </c>
      <c r="K614">
        <f t="shared" si="180"/>
        <v>0</v>
      </c>
      <c r="L614">
        <f t="shared" si="181"/>
        <v>0</v>
      </c>
      <c r="M614">
        <f t="shared" si="182"/>
        <v>0</v>
      </c>
      <c r="N614">
        <f t="shared" si="183"/>
        <v>0</v>
      </c>
      <c r="O614">
        <f t="shared" si="184"/>
        <v>0</v>
      </c>
      <c r="P614">
        <f t="shared" si="185"/>
        <v>0</v>
      </c>
      <c r="Q614">
        <f t="shared" si="179"/>
        <v>0</v>
      </c>
      <c r="R614">
        <f t="shared" si="186"/>
        <v>0</v>
      </c>
      <c r="S614">
        <f>IF(ABS(R614)&gt;0,R614*(B614-A614),0)</f>
        <v>0</v>
      </c>
      <c r="T614">
        <f>SUM($S$3:S614)</f>
        <v>123.27052194999979</v>
      </c>
      <c r="U614">
        <f>IF(J614="close",T614,0)</f>
        <v>0</v>
      </c>
      <c r="V614">
        <f t="shared" si="187"/>
        <v>123.27052194999979</v>
      </c>
      <c r="W614" s="3">
        <f t="shared" si="171"/>
        <v>0</v>
      </c>
      <c r="X614">
        <f t="shared" si="188"/>
        <v>0</v>
      </c>
    </row>
    <row r="615" spans="1:24">
      <c r="A615">
        <v>132.1844141</v>
      </c>
      <c r="B615">
        <v>117.6340563</v>
      </c>
      <c r="C615">
        <f t="shared" si="172"/>
        <v>0.88992380153841455</v>
      </c>
      <c r="D615">
        <f t="shared" si="176"/>
        <v>0.88264111137976919</v>
      </c>
      <c r="E615">
        <f t="shared" si="173"/>
        <v>0.85010490201345268</v>
      </c>
      <c r="F615">
        <f t="shared" si="174"/>
        <v>3.240313205289691E-2</v>
      </c>
      <c r="G615">
        <f t="shared" si="175"/>
        <v>0.22475266115499681</v>
      </c>
      <c r="H615" t="str">
        <f t="shared" si="177"/>
        <v/>
      </c>
      <c r="I615" t="str">
        <f t="shared" si="170"/>
        <v/>
      </c>
      <c r="J615" t="str">
        <f t="shared" si="178"/>
        <v/>
      </c>
      <c r="K615">
        <f t="shared" si="180"/>
        <v>0</v>
      </c>
      <c r="L615">
        <f t="shared" si="181"/>
        <v>0</v>
      </c>
      <c r="M615">
        <f t="shared" si="182"/>
        <v>0</v>
      </c>
      <c r="N615">
        <f t="shared" si="183"/>
        <v>0</v>
      </c>
      <c r="O615">
        <f t="shared" si="184"/>
        <v>0</v>
      </c>
      <c r="P615">
        <f t="shared" si="185"/>
        <v>0</v>
      </c>
      <c r="Q615">
        <f t="shared" si="179"/>
        <v>0</v>
      </c>
      <c r="R615">
        <f t="shared" si="186"/>
        <v>0</v>
      </c>
      <c r="S615">
        <f>IF(ABS(R615)&gt;0,R615*(B615-A615),0)</f>
        <v>0</v>
      </c>
      <c r="T615">
        <f>SUM($S$3:S615)</f>
        <v>123.27052194999979</v>
      </c>
      <c r="U615">
        <f>IF(J615="close",T615,0)</f>
        <v>0</v>
      </c>
      <c r="V615">
        <f t="shared" si="187"/>
        <v>123.27052194999979</v>
      </c>
      <c r="W615" s="3">
        <f t="shared" si="171"/>
        <v>0</v>
      </c>
      <c r="X615">
        <f t="shared" si="188"/>
        <v>0</v>
      </c>
    </row>
    <row r="616" spans="1:24">
      <c r="A616">
        <v>132.01793359999999</v>
      </c>
      <c r="B616">
        <v>115.0633943</v>
      </c>
      <c r="C616">
        <f t="shared" si="172"/>
        <v>0.87157396849302005</v>
      </c>
      <c r="D616">
        <f t="shared" si="176"/>
        <v>0.88093847401257697</v>
      </c>
      <c r="E616">
        <f t="shared" si="173"/>
        <v>0.85132245156542041</v>
      </c>
      <c r="F616">
        <f t="shared" si="174"/>
        <v>3.3255594080213571E-2</v>
      </c>
      <c r="G616">
        <f t="shared" si="175"/>
        <v>-0.28159188787815453</v>
      </c>
      <c r="H616" t="str">
        <f t="shared" si="177"/>
        <v/>
      </c>
      <c r="I616" t="str">
        <f t="shared" si="170"/>
        <v/>
      </c>
      <c r="J616" t="str">
        <f t="shared" si="178"/>
        <v/>
      </c>
      <c r="K616">
        <f t="shared" si="180"/>
        <v>0</v>
      </c>
      <c r="L616">
        <f t="shared" si="181"/>
        <v>0</v>
      </c>
      <c r="M616">
        <f t="shared" si="182"/>
        <v>0</v>
      </c>
      <c r="N616">
        <f t="shared" si="183"/>
        <v>0</v>
      </c>
      <c r="O616">
        <f t="shared" si="184"/>
        <v>0</v>
      </c>
      <c r="P616">
        <f t="shared" si="185"/>
        <v>0</v>
      </c>
      <c r="Q616">
        <f t="shared" si="179"/>
        <v>0</v>
      </c>
      <c r="R616">
        <f t="shared" si="186"/>
        <v>0</v>
      </c>
      <c r="S616">
        <f>IF(ABS(R616)&gt;0,R616*(B616-A616),0)</f>
        <v>0</v>
      </c>
      <c r="T616">
        <f>SUM($S$3:S616)</f>
        <v>123.27052194999979</v>
      </c>
      <c r="U616">
        <f>IF(J616="close",T616,0)</f>
        <v>0</v>
      </c>
      <c r="V616">
        <f t="shared" si="187"/>
        <v>123.27052194999979</v>
      </c>
      <c r="W616" s="3">
        <f t="shared" si="171"/>
        <v>0</v>
      </c>
      <c r="X616">
        <f t="shared" si="188"/>
        <v>0</v>
      </c>
    </row>
    <row r="617" spans="1:24">
      <c r="A617">
        <v>131.71983760000001</v>
      </c>
      <c r="B617">
        <v>114.2505644</v>
      </c>
      <c r="C617">
        <f t="shared" si="172"/>
        <v>0.86737553341775453</v>
      </c>
      <c r="D617">
        <f t="shared" si="176"/>
        <v>0.87885186776721969</v>
      </c>
      <c r="E617">
        <f t="shared" si="173"/>
        <v>0.85245730534603648</v>
      </c>
      <c r="F617">
        <f t="shared" si="174"/>
        <v>3.3389665681514864E-2</v>
      </c>
      <c r="G617">
        <f t="shared" si="175"/>
        <v>-0.34370917214120733</v>
      </c>
      <c r="H617" t="str">
        <f t="shared" si="177"/>
        <v/>
      </c>
      <c r="I617" t="str">
        <f t="shared" si="170"/>
        <v/>
      </c>
      <c r="J617" t="str">
        <f t="shared" si="178"/>
        <v/>
      </c>
      <c r="K617">
        <f t="shared" si="180"/>
        <v>0</v>
      </c>
      <c r="L617">
        <f t="shared" si="181"/>
        <v>0</v>
      </c>
      <c r="M617">
        <f t="shared" si="182"/>
        <v>0</v>
      </c>
      <c r="N617">
        <f t="shared" si="183"/>
        <v>0</v>
      </c>
      <c r="O617">
        <f t="shared" si="184"/>
        <v>0</v>
      </c>
      <c r="P617">
        <f t="shared" si="185"/>
        <v>0</v>
      </c>
      <c r="Q617">
        <f t="shared" si="179"/>
        <v>0</v>
      </c>
      <c r="R617">
        <f t="shared" si="186"/>
        <v>0</v>
      </c>
      <c r="S617">
        <f>IF(ABS(R617)&gt;0,R617*(B617-A617),0)</f>
        <v>0</v>
      </c>
      <c r="T617">
        <f>SUM($S$3:S617)</f>
        <v>123.27052194999979</v>
      </c>
      <c r="U617">
        <f>IF(J617="close",T617,0)</f>
        <v>0</v>
      </c>
      <c r="V617">
        <f t="shared" si="187"/>
        <v>123.27052194999979</v>
      </c>
      <c r="W617" s="3">
        <f t="shared" si="171"/>
        <v>0</v>
      </c>
      <c r="X617">
        <f t="shared" si="188"/>
        <v>0</v>
      </c>
    </row>
    <row r="618" spans="1:24">
      <c r="A618">
        <v>130.8204757</v>
      </c>
      <c r="B618">
        <v>115.0107143</v>
      </c>
      <c r="C618">
        <f t="shared" si="172"/>
        <v>0.87914918276053933</v>
      </c>
      <c r="D618">
        <f t="shared" si="176"/>
        <v>0.87889760853542276</v>
      </c>
      <c r="E618">
        <f t="shared" si="173"/>
        <v>0.85377093572591534</v>
      </c>
      <c r="F618">
        <f t="shared" si="174"/>
        <v>3.3220760296104157E-2</v>
      </c>
      <c r="G618">
        <f t="shared" si="175"/>
        <v>7.5728015516270753E-3</v>
      </c>
      <c r="H618" t="str">
        <f t="shared" si="177"/>
        <v/>
      </c>
      <c r="I618" t="str">
        <f t="shared" si="170"/>
        <v/>
      </c>
      <c r="J618" t="str">
        <f t="shared" si="178"/>
        <v/>
      </c>
      <c r="K618">
        <f t="shared" si="180"/>
        <v>0</v>
      </c>
      <c r="L618">
        <f t="shared" si="181"/>
        <v>0</v>
      </c>
      <c r="M618">
        <f t="shared" si="182"/>
        <v>0</v>
      </c>
      <c r="N618">
        <f t="shared" si="183"/>
        <v>0</v>
      </c>
      <c r="O618">
        <f t="shared" si="184"/>
        <v>0</v>
      </c>
      <c r="P618">
        <f t="shared" si="185"/>
        <v>0</v>
      </c>
      <c r="Q618">
        <f t="shared" si="179"/>
        <v>0</v>
      </c>
      <c r="R618">
        <f t="shared" si="186"/>
        <v>0</v>
      </c>
      <c r="S618">
        <f>IF(ABS(R618)&gt;0,R618*(B618-A618),0)</f>
        <v>0</v>
      </c>
      <c r="T618">
        <f>SUM($S$3:S618)</f>
        <v>123.27052194999979</v>
      </c>
      <c r="U618">
        <f>IF(J618="close",T618,0)</f>
        <v>0</v>
      </c>
      <c r="V618">
        <f t="shared" si="187"/>
        <v>123.27052194999979</v>
      </c>
      <c r="W618" s="3">
        <f t="shared" si="171"/>
        <v>0</v>
      </c>
      <c r="X618">
        <f t="shared" si="188"/>
        <v>0</v>
      </c>
    </row>
    <row r="619" spans="1:24">
      <c r="A619">
        <v>132.63371069999999</v>
      </c>
      <c r="B619">
        <v>115.5794872</v>
      </c>
      <c r="C619">
        <f t="shared" si="172"/>
        <v>0.87141863550380183</v>
      </c>
      <c r="D619">
        <f t="shared" si="176"/>
        <v>0.87774699729978878</v>
      </c>
      <c r="E619">
        <f t="shared" si="173"/>
        <v>0.85623556878767304</v>
      </c>
      <c r="F619">
        <f t="shared" si="174"/>
        <v>3.2413975342971343E-2</v>
      </c>
      <c r="G619">
        <f t="shared" si="175"/>
        <v>-0.19523559603617677</v>
      </c>
      <c r="H619" t="str">
        <f t="shared" si="177"/>
        <v/>
      </c>
      <c r="I619" t="str">
        <f t="shared" si="170"/>
        <v/>
      </c>
      <c r="J619" t="str">
        <f t="shared" si="178"/>
        <v/>
      </c>
      <c r="K619">
        <f t="shared" si="180"/>
        <v>0</v>
      </c>
      <c r="L619">
        <f t="shared" si="181"/>
        <v>0</v>
      </c>
      <c r="M619">
        <f t="shared" si="182"/>
        <v>0</v>
      </c>
      <c r="N619">
        <f t="shared" si="183"/>
        <v>0</v>
      </c>
      <c r="O619">
        <f t="shared" si="184"/>
        <v>0</v>
      </c>
      <c r="P619">
        <f t="shared" si="185"/>
        <v>0</v>
      </c>
      <c r="Q619">
        <f t="shared" si="179"/>
        <v>0</v>
      </c>
      <c r="R619">
        <f t="shared" si="186"/>
        <v>0</v>
      </c>
      <c r="S619">
        <f>IF(ABS(R619)&gt;0,R619*(B619-A619),0)</f>
        <v>0</v>
      </c>
      <c r="T619">
        <f>SUM($S$3:S619)</f>
        <v>123.27052194999979</v>
      </c>
      <c r="U619">
        <f>IF(J619="close",T619,0)</f>
        <v>0</v>
      </c>
      <c r="V619">
        <f t="shared" si="187"/>
        <v>123.27052194999979</v>
      </c>
      <c r="W619" s="3">
        <f t="shared" si="171"/>
        <v>0</v>
      </c>
      <c r="X619">
        <f t="shared" si="188"/>
        <v>0</v>
      </c>
    </row>
    <row r="620" spans="1:24">
      <c r="A620">
        <v>132.8434365</v>
      </c>
      <c r="B620">
        <v>113.6041115</v>
      </c>
      <c r="C620">
        <f t="shared" si="172"/>
        <v>0.85517293509642089</v>
      </c>
      <c r="D620">
        <f t="shared" si="176"/>
        <v>0.87427406465311674</v>
      </c>
      <c r="E620">
        <f t="shared" si="173"/>
        <v>0.85855273268819532</v>
      </c>
      <c r="F620">
        <f t="shared" si="174"/>
        <v>3.1018703644787111E-2</v>
      </c>
      <c r="G620">
        <f t="shared" si="175"/>
        <v>-0.61579393437694219</v>
      </c>
      <c r="H620" t="str">
        <f t="shared" si="177"/>
        <v/>
      </c>
      <c r="I620" t="str">
        <f t="shared" si="170"/>
        <v/>
      </c>
      <c r="J620" t="str">
        <f t="shared" si="178"/>
        <v/>
      </c>
      <c r="K620">
        <f t="shared" si="180"/>
        <v>0</v>
      </c>
      <c r="L620">
        <f t="shared" si="181"/>
        <v>0</v>
      </c>
      <c r="M620">
        <f t="shared" si="182"/>
        <v>0</v>
      </c>
      <c r="N620">
        <f t="shared" si="183"/>
        <v>0</v>
      </c>
      <c r="O620">
        <f t="shared" si="184"/>
        <v>0</v>
      </c>
      <c r="P620">
        <f t="shared" si="185"/>
        <v>0</v>
      </c>
      <c r="Q620">
        <f t="shared" si="179"/>
        <v>0</v>
      </c>
      <c r="R620">
        <f t="shared" si="186"/>
        <v>0</v>
      </c>
      <c r="S620">
        <f>IF(ABS(R620)&gt;0,R620*(B620-A620),0)</f>
        <v>0</v>
      </c>
      <c r="T620">
        <f>SUM($S$3:S620)</f>
        <v>123.27052194999979</v>
      </c>
      <c r="U620">
        <f>IF(J620="close",T620,0)</f>
        <v>0</v>
      </c>
      <c r="V620">
        <f t="shared" si="187"/>
        <v>123.27052194999979</v>
      </c>
      <c r="W620" s="3">
        <f t="shared" si="171"/>
        <v>0</v>
      </c>
      <c r="X620">
        <f t="shared" si="188"/>
        <v>0</v>
      </c>
    </row>
    <row r="621" spans="1:24">
      <c r="A621">
        <v>132.68644090000001</v>
      </c>
      <c r="B621">
        <v>111.7150944</v>
      </c>
      <c r="C621">
        <f t="shared" si="172"/>
        <v>0.8419480818254429</v>
      </c>
      <c r="D621">
        <f t="shared" si="176"/>
        <v>0.86930083652578227</v>
      </c>
      <c r="E621">
        <f t="shared" si="173"/>
        <v>0.86004234200264318</v>
      </c>
      <c r="F621">
        <f t="shared" si="174"/>
        <v>2.9748704933834469E-2</v>
      </c>
      <c r="G621">
        <f t="shared" si="175"/>
        <v>-0.91946035167500428</v>
      </c>
      <c r="H621" t="str">
        <f t="shared" si="177"/>
        <v/>
      </c>
      <c r="I621" t="str">
        <f t="shared" si="170"/>
        <v/>
      </c>
      <c r="J621" t="str">
        <f t="shared" si="178"/>
        <v/>
      </c>
      <c r="K621">
        <f t="shared" si="180"/>
        <v>0</v>
      </c>
      <c r="L621">
        <f t="shared" si="181"/>
        <v>0</v>
      </c>
      <c r="M621">
        <f t="shared" si="182"/>
        <v>0</v>
      </c>
      <c r="N621">
        <f t="shared" si="183"/>
        <v>0</v>
      </c>
      <c r="O621">
        <f t="shared" si="184"/>
        <v>0</v>
      </c>
      <c r="P621">
        <f t="shared" si="185"/>
        <v>0</v>
      </c>
      <c r="Q621">
        <f t="shared" si="179"/>
        <v>0</v>
      </c>
      <c r="R621">
        <f t="shared" si="186"/>
        <v>0</v>
      </c>
      <c r="S621">
        <f>IF(ABS(R621)&gt;0,R621*(B621-A621),0)</f>
        <v>0</v>
      </c>
      <c r="T621">
        <f>SUM($S$3:S621)</f>
        <v>123.27052194999979</v>
      </c>
      <c r="U621">
        <f>IF(J621="close",T621,0)</f>
        <v>0</v>
      </c>
      <c r="V621">
        <f t="shared" si="187"/>
        <v>123.27052194999979</v>
      </c>
      <c r="W621" s="3">
        <f t="shared" si="171"/>
        <v>0</v>
      </c>
      <c r="X621">
        <f t="shared" si="188"/>
        <v>0</v>
      </c>
    </row>
    <row r="622" spans="1:24">
      <c r="A622">
        <v>133.92159229999999</v>
      </c>
      <c r="B622">
        <v>113.7921997</v>
      </c>
      <c r="C622">
        <f t="shared" si="172"/>
        <v>0.84969270261581265</v>
      </c>
      <c r="D622">
        <f t="shared" si="176"/>
        <v>0.86628420053963306</v>
      </c>
      <c r="E622">
        <f t="shared" si="173"/>
        <v>0.86101415340107279</v>
      </c>
      <c r="F622">
        <f t="shared" si="174"/>
        <v>2.8637597944889209E-2</v>
      </c>
      <c r="G622">
        <f t="shared" si="175"/>
        <v>-0.57936066969546274</v>
      </c>
      <c r="H622" t="str">
        <f t="shared" si="177"/>
        <v/>
      </c>
      <c r="I622" t="str">
        <f t="shared" si="170"/>
        <v/>
      </c>
      <c r="J622" t="str">
        <f t="shared" si="178"/>
        <v/>
      </c>
      <c r="K622">
        <f t="shared" si="180"/>
        <v>0</v>
      </c>
      <c r="L622">
        <f t="shared" si="181"/>
        <v>0</v>
      </c>
      <c r="M622">
        <f t="shared" si="182"/>
        <v>0</v>
      </c>
      <c r="N622">
        <f t="shared" si="183"/>
        <v>0</v>
      </c>
      <c r="O622">
        <f t="shared" si="184"/>
        <v>0</v>
      </c>
      <c r="P622">
        <f t="shared" si="185"/>
        <v>0</v>
      </c>
      <c r="Q622">
        <f t="shared" si="179"/>
        <v>0</v>
      </c>
      <c r="R622">
        <f t="shared" si="186"/>
        <v>0</v>
      </c>
      <c r="S622">
        <f>IF(ABS(R622)&gt;0,R622*(B622-A622),0)</f>
        <v>0</v>
      </c>
      <c r="T622">
        <f>SUM($S$3:S622)</f>
        <v>123.27052194999979</v>
      </c>
      <c r="U622">
        <f>IF(J622="close",T622,0)</f>
        <v>0</v>
      </c>
      <c r="V622">
        <f t="shared" si="187"/>
        <v>123.27052194999979</v>
      </c>
      <c r="W622" s="3">
        <f t="shared" si="171"/>
        <v>0</v>
      </c>
      <c r="X622">
        <f t="shared" si="188"/>
        <v>0</v>
      </c>
    </row>
    <row r="623" spans="1:24">
      <c r="A623">
        <v>133.49691129999999</v>
      </c>
      <c r="B623">
        <v>112.6781581</v>
      </c>
      <c r="C623">
        <f t="shared" si="172"/>
        <v>0.84405067505108644</v>
      </c>
      <c r="D623">
        <f t="shared" si="176"/>
        <v>0.86286365815677979</v>
      </c>
      <c r="E623">
        <f t="shared" si="173"/>
        <v>0.86256126440039671</v>
      </c>
      <c r="F623">
        <f t="shared" si="174"/>
        <v>2.6679572953563536E-2</v>
      </c>
      <c r="G623">
        <f t="shared" si="175"/>
        <v>-0.70514558604209354</v>
      </c>
      <c r="H623" t="str">
        <f t="shared" si="177"/>
        <v/>
      </c>
      <c r="I623" t="str">
        <f t="shared" si="170"/>
        <v/>
      </c>
      <c r="J623" t="str">
        <f t="shared" si="178"/>
        <v/>
      </c>
      <c r="K623">
        <f t="shared" si="180"/>
        <v>0</v>
      </c>
      <c r="L623">
        <f t="shared" si="181"/>
        <v>0</v>
      </c>
      <c r="M623">
        <f t="shared" si="182"/>
        <v>0</v>
      </c>
      <c r="N623">
        <f t="shared" si="183"/>
        <v>0</v>
      </c>
      <c r="O623">
        <f t="shared" si="184"/>
        <v>0</v>
      </c>
      <c r="P623">
        <f t="shared" si="185"/>
        <v>0</v>
      </c>
      <c r="Q623">
        <f t="shared" si="179"/>
        <v>0</v>
      </c>
      <c r="R623">
        <f t="shared" si="186"/>
        <v>0</v>
      </c>
      <c r="S623">
        <f>IF(ABS(R623)&gt;0,R623*(B623-A623),0)</f>
        <v>0</v>
      </c>
      <c r="T623">
        <f>SUM($S$3:S623)</f>
        <v>123.27052194999979</v>
      </c>
      <c r="U623">
        <f>IF(J623="close",T623,0)</f>
        <v>0</v>
      </c>
      <c r="V623">
        <f t="shared" si="187"/>
        <v>123.27052194999979</v>
      </c>
      <c r="W623" s="3">
        <f t="shared" si="171"/>
        <v>0</v>
      </c>
      <c r="X623">
        <f t="shared" si="188"/>
        <v>0</v>
      </c>
    </row>
    <row r="624" spans="1:24">
      <c r="A624">
        <v>132.655115</v>
      </c>
      <c r="B624">
        <v>113.6220589</v>
      </c>
      <c r="C624">
        <f t="shared" si="172"/>
        <v>0.85652225999728693</v>
      </c>
      <c r="D624">
        <f t="shared" si="176"/>
        <v>0.86188805843993477</v>
      </c>
      <c r="E624">
        <f t="shared" si="173"/>
        <v>0.86379462151452902</v>
      </c>
      <c r="F624">
        <f t="shared" si="174"/>
        <v>2.4873688568551877E-2</v>
      </c>
      <c r="G624">
        <f t="shared" si="175"/>
        <v>-0.21572186319932812</v>
      </c>
      <c r="H624" t="str">
        <f t="shared" si="177"/>
        <v/>
      </c>
      <c r="I624" t="str">
        <f t="shared" si="170"/>
        <v/>
      </c>
      <c r="J624" t="str">
        <f t="shared" si="178"/>
        <v/>
      </c>
      <c r="K624">
        <f t="shared" si="180"/>
        <v>0</v>
      </c>
      <c r="L624">
        <f t="shared" si="181"/>
        <v>0</v>
      </c>
      <c r="M624">
        <f t="shared" si="182"/>
        <v>0</v>
      </c>
      <c r="N624">
        <f t="shared" si="183"/>
        <v>0</v>
      </c>
      <c r="O624">
        <f t="shared" si="184"/>
        <v>0</v>
      </c>
      <c r="P624">
        <f t="shared" si="185"/>
        <v>0</v>
      </c>
      <c r="Q624">
        <f t="shared" si="179"/>
        <v>0</v>
      </c>
      <c r="R624">
        <f t="shared" si="186"/>
        <v>0</v>
      </c>
      <c r="S624">
        <f>IF(ABS(R624)&gt;0,R624*(B624-A624),0)</f>
        <v>0</v>
      </c>
      <c r="T624">
        <f>SUM($S$3:S624)</f>
        <v>123.27052194999979</v>
      </c>
      <c r="U624">
        <f>IF(J624="close",T624,0)</f>
        <v>0</v>
      </c>
      <c r="V624">
        <f t="shared" si="187"/>
        <v>123.27052194999979</v>
      </c>
      <c r="W624" s="3">
        <f t="shared" si="171"/>
        <v>0</v>
      </c>
      <c r="X624">
        <f t="shared" si="188"/>
        <v>0</v>
      </c>
    </row>
    <row r="625" spans="1:24">
      <c r="A625">
        <v>132.8842654</v>
      </c>
      <c r="B625">
        <v>112.3380384</v>
      </c>
      <c r="C625">
        <f t="shared" si="172"/>
        <v>0.84538254444081085</v>
      </c>
      <c r="D625">
        <f t="shared" si="176"/>
        <v>0.85934874859391575</v>
      </c>
      <c r="E625">
        <f t="shared" si="173"/>
        <v>0.86522936927976712</v>
      </c>
      <c r="F625">
        <f t="shared" si="174"/>
        <v>2.3133351872477229E-2</v>
      </c>
      <c r="G625">
        <f t="shared" si="175"/>
        <v>-0.60372592048457574</v>
      </c>
      <c r="H625" t="str">
        <f t="shared" si="177"/>
        <v/>
      </c>
      <c r="I625" t="str">
        <f t="shared" si="170"/>
        <v/>
      </c>
      <c r="J625" t="str">
        <f t="shared" si="178"/>
        <v/>
      </c>
      <c r="K625">
        <f t="shared" si="180"/>
        <v>0</v>
      </c>
      <c r="L625">
        <f t="shared" si="181"/>
        <v>0</v>
      </c>
      <c r="M625">
        <f t="shared" si="182"/>
        <v>0</v>
      </c>
      <c r="N625">
        <f t="shared" si="183"/>
        <v>0</v>
      </c>
      <c r="O625">
        <f t="shared" si="184"/>
        <v>0</v>
      </c>
      <c r="P625">
        <f t="shared" si="185"/>
        <v>0</v>
      </c>
      <c r="Q625">
        <f t="shared" si="179"/>
        <v>0</v>
      </c>
      <c r="R625">
        <f t="shared" si="186"/>
        <v>0</v>
      </c>
      <c r="S625">
        <f>IF(ABS(R625)&gt;0,R625*(B625-A625),0)</f>
        <v>0</v>
      </c>
      <c r="T625">
        <f>SUM($S$3:S625)</f>
        <v>123.27052194999979</v>
      </c>
      <c r="U625">
        <f>IF(J625="close",T625,0)</f>
        <v>0</v>
      </c>
      <c r="V625">
        <f t="shared" si="187"/>
        <v>123.27052194999979</v>
      </c>
      <c r="W625" s="3">
        <f t="shared" si="171"/>
        <v>0</v>
      </c>
      <c r="X625">
        <f t="shared" si="188"/>
        <v>0</v>
      </c>
    </row>
    <row r="626" spans="1:24">
      <c r="A626">
        <v>131.997557</v>
      </c>
      <c r="B626">
        <v>112.3343172</v>
      </c>
      <c r="C626">
        <f t="shared" si="172"/>
        <v>0.85103330510882103</v>
      </c>
      <c r="D626">
        <f t="shared" si="176"/>
        <v>0.8580694495962089</v>
      </c>
      <c r="E626">
        <f t="shared" si="173"/>
        <v>0.86530287272121675</v>
      </c>
      <c r="F626">
        <f t="shared" si="174"/>
        <v>2.3064340574247964E-2</v>
      </c>
      <c r="G626">
        <f t="shared" si="175"/>
        <v>-0.30506592914448821</v>
      </c>
      <c r="H626" t="str">
        <f t="shared" si="177"/>
        <v/>
      </c>
      <c r="I626" t="str">
        <f t="shared" si="170"/>
        <v/>
      </c>
      <c r="J626" t="str">
        <f t="shared" si="178"/>
        <v/>
      </c>
      <c r="K626">
        <f t="shared" si="180"/>
        <v>0</v>
      </c>
      <c r="L626">
        <f t="shared" si="181"/>
        <v>0</v>
      </c>
      <c r="M626">
        <f t="shared" si="182"/>
        <v>0</v>
      </c>
      <c r="N626">
        <f t="shared" si="183"/>
        <v>0</v>
      </c>
      <c r="O626">
        <f t="shared" si="184"/>
        <v>0</v>
      </c>
      <c r="P626">
        <f t="shared" si="185"/>
        <v>0</v>
      </c>
      <c r="Q626">
        <f t="shared" si="179"/>
        <v>0</v>
      </c>
      <c r="R626">
        <f t="shared" si="186"/>
        <v>0</v>
      </c>
      <c r="S626">
        <f>IF(ABS(R626)&gt;0,R626*(B626-A626),0)</f>
        <v>0</v>
      </c>
      <c r="T626">
        <f>SUM($S$3:S626)</f>
        <v>123.27052194999979</v>
      </c>
      <c r="U626">
        <f>IF(J626="close",T626,0)</f>
        <v>0</v>
      </c>
      <c r="V626">
        <f t="shared" si="187"/>
        <v>123.27052194999979</v>
      </c>
      <c r="W626" s="3">
        <f t="shared" si="171"/>
        <v>0</v>
      </c>
      <c r="X626">
        <f t="shared" si="188"/>
        <v>0</v>
      </c>
    </row>
    <row r="627" spans="1:24">
      <c r="A627">
        <v>129.77011870000001</v>
      </c>
      <c r="B627">
        <v>110.8557046</v>
      </c>
      <c r="C627">
        <f t="shared" si="172"/>
        <v>0.85424676890582196</v>
      </c>
      <c r="D627">
        <f t="shared" si="176"/>
        <v>0.85748134487461092</v>
      </c>
      <c r="E627">
        <f t="shared" si="173"/>
        <v>0.86599923607488372</v>
      </c>
      <c r="F627">
        <f t="shared" si="174"/>
        <v>2.2288350340579532E-2</v>
      </c>
      <c r="G627">
        <f t="shared" si="175"/>
        <v>-0.14512406343953993</v>
      </c>
      <c r="H627" t="str">
        <f t="shared" si="177"/>
        <v/>
      </c>
      <c r="I627" t="str">
        <f t="shared" si="170"/>
        <v/>
      </c>
      <c r="J627" t="str">
        <f t="shared" si="178"/>
        <v/>
      </c>
      <c r="K627">
        <f t="shared" si="180"/>
        <v>0</v>
      </c>
      <c r="L627">
        <f t="shared" si="181"/>
        <v>0</v>
      </c>
      <c r="M627">
        <f t="shared" si="182"/>
        <v>0</v>
      </c>
      <c r="N627">
        <f t="shared" si="183"/>
        <v>0</v>
      </c>
      <c r="O627">
        <f t="shared" si="184"/>
        <v>0</v>
      </c>
      <c r="P627">
        <f t="shared" si="185"/>
        <v>0</v>
      </c>
      <c r="Q627">
        <f t="shared" si="179"/>
        <v>0</v>
      </c>
      <c r="R627">
        <f t="shared" si="186"/>
        <v>0</v>
      </c>
      <c r="S627">
        <f>IF(ABS(R627)&gt;0,R627*(B627-A627),0)</f>
        <v>0</v>
      </c>
      <c r="T627">
        <f>SUM($S$3:S627)</f>
        <v>123.27052194999979</v>
      </c>
      <c r="U627">
        <f>IF(J627="close",T627,0)</f>
        <v>0</v>
      </c>
      <c r="V627">
        <f t="shared" si="187"/>
        <v>123.27052194999979</v>
      </c>
      <c r="W627" s="3">
        <f t="shared" si="171"/>
        <v>0</v>
      </c>
      <c r="X627">
        <f t="shared" si="188"/>
        <v>0</v>
      </c>
    </row>
    <row r="628" spans="1:24">
      <c r="A628">
        <v>132.03974400000001</v>
      </c>
      <c r="B628">
        <v>112.1314169</v>
      </c>
      <c r="C628">
        <f t="shared" si="172"/>
        <v>0.84922473721245628</v>
      </c>
      <c r="D628">
        <f t="shared" si="176"/>
        <v>0.85621109754197178</v>
      </c>
      <c r="E628">
        <f t="shared" si="173"/>
        <v>0.86717554741103697</v>
      </c>
      <c r="F628">
        <f t="shared" si="174"/>
        <v>2.065148060010424E-2</v>
      </c>
      <c r="G628">
        <f t="shared" si="175"/>
        <v>-0.33829827821063013</v>
      </c>
      <c r="H628" t="str">
        <f t="shared" si="177"/>
        <v/>
      </c>
      <c r="I628" t="str">
        <f t="shared" si="170"/>
        <v/>
      </c>
      <c r="J628" t="str">
        <f t="shared" si="178"/>
        <v/>
      </c>
      <c r="K628">
        <f t="shared" si="180"/>
        <v>0</v>
      </c>
      <c r="L628">
        <f t="shared" si="181"/>
        <v>0</v>
      </c>
      <c r="M628">
        <f t="shared" si="182"/>
        <v>0</v>
      </c>
      <c r="N628">
        <f t="shared" si="183"/>
        <v>0</v>
      </c>
      <c r="O628">
        <f t="shared" si="184"/>
        <v>0</v>
      </c>
      <c r="P628">
        <f t="shared" si="185"/>
        <v>0</v>
      </c>
      <c r="Q628">
        <f t="shared" si="179"/>
        <v>0</v>
      </c>
      <c r="R628">
        <f t="shared" si="186"/>
        <v>0</v>
      </c>
      <c r="S628">
        <f>IF(ABS(R628)&gt;0,R628*(B628-A628),0)</f>
        <v>0</v>
      </c>
      <c r="T628">
        <f>SUM($S$3:S628)</f>
        <v>123.27052194999979</v>
      </c>
      <c r="U628">
        <f>IF(J628="close",T628,0)</f>
        <v>0</v>
      </c>
      <c r="V628">
        <f t="shared" si="187"/>
        <v>123.27052194999979</v>
      </c>
      <c r="W628" s="3">
        <f t="shared" si="171"/>
        <v>0</v>
      </c>
      <c r="X628">
        <f t="shared" si="188"/>
        <v>0</v>
      </c>
    </row>
    <row r="629" spans="1:24">
      <c r="A629">
        <v>131.66869750000001</v>
      </c>
      <c r="B629">
        <v>111.6086572</v>
      </c>
      <c r="C629">
        <f t="shared" si="172"/>
        <v>0.8476476134352281</v>
      </c>
      <c r="D629">
        <f t="shared" si="176"/>
        <v>0.85489363844862665</v>
      </c>
      <c r="E629">
        <f t="shared" si="173"/>
        <v>0.86767583438490736</v>
      </c>
      <c r="F629">
        <f t="shared" si="174"/>
        <v>2.0008252299336678E-2</v>
      </c>
      <c r="G629">
        <f t="shared" si="175"/>
        <v>-0.36215182140814833</v>
      </c>
      <c r="H629" t="str">
        <f t="shared" si="177"/>
        <v/>
      </c>
      <c r="I629" t="str">
        <f t="shared" si="170"/>
        <v/>
      </c>
      <c r="J629" t="str">
        <f t="shared" si="178"/>
        <v/>
      </c>
      <c r="K629">
        <f t="shared" si="180"/>
        <v>0</v>
      </c>
      <c r="L629">
        <f t="shared" si="181"/>
        <v>0</v>
      </c>
      <c r="M629">
        <f t="shared" si="182"/>
        <v>0</v>
      </c>
      <c r="N629">
        <f t="shared" si="183"/>
        <v>0</v>
      </c>
      <c r="O629">
        <f t="shared" si="184"/>
        <v>0</v>
      </c>
      <c r="P629">
        <f t="shared" si="185"/>
        <v>0</v>
      </c>
      <c r="Q629">
        <f t="shared" si="179"/>
        <v>0</v>
      </c>
      <c r="R629">
        <f t="shared" si="186"/>
        <v>0</v>
      </c>
      <c r="S629">
        <f>IF(ABS(R629)&gt;0,R629*(B629-A629),0)</f>
        <v>0</v>
      </c>
      <c r="T629">
        <f>SUM($S$3:S629)</f>
        <v>123.27052194999979</v>
      </c>
      <c r="U629">
        <f>IF(J629="close",T629,0)</f>
        <v>0</v>
      </c>
      <c r="V629">
        <f t="shared" si="187"/>
        <v>123.27052194999979</v>
      </c>
      <c r="W629" s="3">
        <f t="shared" si="171"/>
        <v>0</v>
      </c>
      <c r="X629">
        <f t="shared" si="188"/>
        <v>0</v>
      </c>
    </row>
    <row r="630" spans="1:24">
      <c r="A630">
        <v>132.4510032</v>
      </c>
      <c r="B630">
        <v>112.73040779999999</v>
      </c>
      <c r="C630">
        <f t="shared" si="172"/>
        <v>0.85111026022036196</v>
      </c>
      <c r="D630">
        <f t="shared" si="176"/>
        <v>0.85431158025966281</v>
      </c>
      <c r="E630">
        <f t="shared" si="173"/>
        <v>0.86800441314700449</v>
      </c>
      <c r="F630">
        <f t="shared" si="174"/>
        <v>1.9581472782565251E-2</v>
      </c>
      <c r="G630">
        <f t="shared" si="175"/>
        <v>-0.16348719398426487</v>
      </c>
      <c r="H630" t="str">
        <f t="shared" si="177"/>
        <v/>
      </c>
      <c r="I630" t="str">
        <f t="shared" si="170"/>
        <v/>
      </c>
      <c r="J630" t="str">
        <f t="shared" si="178"/>
        <v/>
      </c>
      <c r="K630">
        <f t="shared" si="180"/>
        <v>0</v>
      </c>
      <c r="L630">
        <f t="shared" si="181"/>
        <v>0</v>
      </c>
      <c r="M630">
        <f t="shared" si="182"/>
        <v>0</v>
      </c>
      <c r="N630">
        <f t="shared" si="183"/>
        <v>0</v>
      </c>
      <c r="O630">
        <f t="shared" si="184"/>
        <v>0</v>
      </c>
      <c r="P630">
        <f t="shared" si="185"/>
        <v>0</v>
      </c>
      <c r="Q630">
        <f t="shared" si="179"/>
        <v>0</v>
      </c>
      <c r="R630">
        <f t="shared" si="186"/>
        <v>0</v>
      </c>
      <c r="S630">
        <f>IF(ABS(R630)&gt;0,R630*(B630-A630),0)</f>
        <v>0</v>
      </c>
      <c r="T630">
        <f>SUM($S$3:S630)</f>
        <v>123.27052194999979</v>
      </c>
      <c r="U630">
        <f>IF(J630="close",T630,0)</f>
        <v>0</v>
      </c>
      <c r="V630">
        <f t="shared" si="187"/>
        <v>123.27052194999979</v>
      </c>
      <c r="W630" s="3">
        <f t="shared" si="171"/>
        <v>0</v>
      </c>
      <c r="X630">
        <f t="shared" si="188"/>
        <v>0</v>
      </c>
    </row>
    <row r="631" spans="1:24">
      <c r="A631">
        <v>131.49326450000001</v>
      </c>
      <c r="B631">
        <v>112.9522315</v>
      </c>
      <c r="C631">
        <f t="shared" si="172"/>
        <v>0.85899632904771328</v>
      </c>
      <c r="D631">
        <f t="shared" si="176"/>
        <v>0.8550323108424398</v>
      </c>
      <c r="E631">
        <f t="shared" si="173"/>
        <v>0.86820754757116769</v>
      </c>
      <c r="F631">
        <f t="shared" si="174"/>
        <v>1.9366861843527299E-2</v>
      </c>
      <c r="G631">
        <f t="shared" si="175"/>
        <v>0.20468046074270488</v>
      </c>
      <c r="H631" t="str">
        <f t="shared" si="177"/>
        <v/>
      </c>
      <c r="I631" t="str">
        <f t="shared" si="170"/>
        <v/>
      </c>
      <c r="J631" t="str">
        <f t="shared" si="178"/>
        <v/>
      </c>
      <c r="K631">
        <f t="shared" si="180"/>
        <v>0</v>
      </c>
      <c r="L631">
        <f t="shared" si="181"/>
        <v>0</v>
      </c>
      <c r="M631">
        <f t="shared" si="182"/>
        <v>0</v>
      </c>
      <c r="N631">
        <f t="shared" si="183"/>
        <v>0</v>
      </c>
      <c r="O631">
        <f t="shared" si="184"/>
        <v>0</v>
      </c>
      <c r="P631">
        <f t="shared" si="185"/>
        <v>0</v>
      </c>
      <c r="Q631">
        <f t="shared" si="179"/>
        <v>0</v>
      </c>
      <c r="R631">
        <f t="shared" si="186"/>
        <v>0</v>
      </c>
      <c r="S631">
        <f>IF(ABS(R631)&gt;0,R631*(B631-A631),0)</f>
        <v>0</v>
      </c>
      <c r="T631">
        <f>SUM($S$3:S631)</f>
        <v>123.27052194999979</v>
      </c>
      <c r="U631">
        <f>IF(J631="close",T631,0)</f>
        <v>0</v>
      </c>
      <c r="V631">
        <f t="shared" si="187"/>
        <v>123.27052194999979</v>
      </c>
      <c r="W631" s="3">
        <f t="shared" si="171"/>
        <v>0</v>
      </c>
      <c r="X631">
        <f t="shared" si="188"/>
        <v>0</v>
      </c>
    </row>
    <row r="632" spans="1:24">
      <c r="A632">
        <v>130.74885019999999</v>
      </c>
      <c r="B632">
        <v>109.8851398</v>
      </c>
      <c r="C632">
        <f t="shared" si="172"/>
        <v>0.84042910994562625</v>
      </c>
      <c r="D632">
        <f t="shared" si="176"/>
        <v>0.85278566455062232</v>
      </c>
      <c r="E632">
        <f t="shared" si="173"/>
        <v>0.86783935329250428</v>
      </c>
      <c r="F632">
        <f t="shared" si="174"/>
        <v>1.9443059027101729E-2</v>
      </c>
      <c r="G632">
        <f t="shared" si="175"/>
        <v>-0.63552523230898184</v>
      </c>
      <c r="H632" t="str">
        <f t="shared" si="177"/>
        <v/>
      </c>
      <c r="I632" t="str">
        <f t="shared" ref="I632:I695" si="189">IF(AND(OR(H631="sellY",H631="buyY",J631="sellhold",J631="buyhold"),W631&lt;-0.5),"close",IF(AND(OR(H631="sellY",J631="sellhold"),G632&gt;0.5),"sellhold",IF(AND(OR(H631="sellY",J631="sellhold"),G632&lt;0.5,H632&lt;&gt;"buyY"),"close",IF(AND(OR(H631="sellY",J631="sellhold"),G632&lt;0.5,H632="buyY"),"close&amp;buy",IF(AND(OR(H631="buyY",J631="buyhold"),G632&lt;-0.5),"buyhold",IF(AND(OR(H631="buyY",J631="buyhold"),G632&gt;-0.5,H632&lt;&gt;"sellY"),"close",IF(AND(OR(H631="buyY",J631="buyhold"),G632&gt;-0.5,H632="sellY"),"close&amp;sell","")))))))</f>
        <v/>
      </c>
      <c r="J632" t="str">
        <f t="shared" si="178"/>
        <v/>
      </c>
      <c r="K632">
        <f t="shared" si="180"/>
        <v>0</v>
      </c>
      <c r="L632">
        <f t="shared" si="181"/>
        <v>0</v>
      </c>
      <c r="M632">
        <f t="shared" si="182"/>
        <v>0</v>
      </c>
      <c r="N632">
        <f t="shared" si="183"/>
        <v>0</v>
      </c>
      <c r="O632">
        <f t="shared" si="184"/>
        <v>0</v>
      </c>
      <c r="P632">
        <f t="shared" si="185"/>
        <v>0</v>
      </c>
      <c r="Q632">
        <f t="shared" si="179"/>
        <v>0</v>
      </c>
      <c r="R632">
        <f t="shared" si="186"/>
        <v>0</v>
      </c>
      <c r="S632">
        <f>IF(ABS(R632)&gt;0,R632*(B632-A632),0)</f>
        <v>0</v>
      </c>
      <c r="T632">
        <f>SUM($S$3:S632)</f>
        <v>123.27052194999979</v>
      </c>
      <c r="U632">
        <f>IF(J632="close",T632,0)</f>
        <v>0</v>
      </c>
      <c r="V632">
        <f t="shared" si="187"/>
        <v>123.27052194999979</v>
      </c>
      <c r="W632" s="3">
        <f t="shared" ref="W632:W695" si="190">(V632-V631)/V631</f>
        <v>0</v>
      </c>
      <c r="X632">
        <f t="shared" si="188"/>
        <v>0</v>
      </c>
    </row>
    <row r="633" spans="1:24">
      <c r="A633">
        <v>129.64431160000001</v>
      </c>
      <c r="B633">
        <v>108.72799430000001</v>
      </c>
      <c r="C633">
        <f t="shared" si="172"/>
        <v>0.83866382533979222</v>
      </c>
      <c r="D633">
        <f t="shared" si="176"/>
        <v>0.85061307390280227</v>
      </c>
      <c r="E633">
        <f t="shared" si="173"/>
        <v>0.866871365436649</v>
      </c>
      <c r="F633">
        <f t="shared" si="174"/>
        <v>2.0121731508419442E-2</v>
      </c>
      <c r="G633">
        <f t="shared" si="175"/>
        <v>-0.5938479279484562</v>
      </c>
      <c r="H633" t="str">
        <f t="shared" si="177"/>
        <v/>
      </c>
      <c r="I633" t="str">
        <f t="shared" si="189"/>
        <v/>
      </c>
      <c r="J633" t="str">
        <f t="shared" si="178"/>
        <v/>
      </c>
      <c r="K633">
        <f t="shared" si="180"/>
        <v>0</v>
      </c>
      <c r="L633">
        <f t="shared" si="181"/>
        <v>0</v>
      </c>
      <c r="M633">
        <f t="shared" si="182"/>
        <v>0</v>
      </c>
      <c r="N633">
        <f t="shared" si="183"/>
        <v>0</v>
      </c>
      <c r="O633">
        <f t="shared" si="184"/>
        <v>0</v>
      </c>
      <c r="P633">
        <f t="shared" si="185"/>
        <v>0</v>
      </c>
      <c r="Q633">
        <f t="shared" si="179"/>
        <v>0</v>
      </c>
      <c r="R633">
        <f t="shared" si="186"/>
        <v>0</v>
      </c>
      <c r="S633">
        <f>IF(ABS(R633)&gt;0,R633*(B633-A633),0)</f>
        <v>0</v>
      </c>
      <c r="T633">
        <f>SUM($S$3:S633)</f>
        <v>123.27052194999979</v>
      </c>
      <c r="U633">
        <f>IF(J633="close",T633,0)</f>
        <v>0</v>
      </c>
      <c r="V633">
        <f t="shared" si="187"/>
        <v>123.27052194999979</v>
      </c>
      <c r="W633" s="3">
        <f t="shared" si="190"/>
        <v>0</v>
      </c>
      <c r="X633">
        <f t="shared" si="188"/>
        <v>0</v>
      </c>
    </row>
    <row r="634" spans="1:24">
      <c r="A634">
        <v>130.03333839999999</v>
      </c>
      <c r="B634">
        <v>107.7501876</v>
      </c>
      <c r="C634">
        <f t="shared" si="172"/>
        <v>0.82863509409060909</v>
      </c>
      <c r="D634">
        <f t="shared" si="176"/>
        <v>0.84723184623938796</v>
      </c>
      <c r="E634">
        <f t="shared" si="173"/>
        <v>0.86636543365682883</v>
      </c>
      <c r="F634">
        <f t="shared" si="174"/>
        <v>2.065878527857758E-2</v>
      </c>
      <c r="G634">
        <f t="shared" si="175"/>
        <v>-0.90018613863338026</v>
      </c>
      <c r="H634" t="str">
        <f t="shared" si="177"/>
        <v/>
      </c>
      <c r="I634" t="str">
        <f t="shared" si="189"/>
        <v/>
      </c>
      <c r="J634" t="str">
        <f t="shared" si="178"/>
        <v/>
      </c>
      <c r="K634">
        <f t="shared" si="180"/>
        <v>0</v>
      </c>
      <c r="L634">
        <f t="shared" si="181"/>
        <v>0</v>
      </c>
      <c r="M634">
        <f t="shared" si="182"/>
        <v>0</v>
      </c>
      <c r="N634">
        <f t="shared" si="183"/>
        <v>0</v>
      </c>
      <c r="O634">
        <f t="shared" si="184"/>
        <v>0</v>
      </c>
      <c r="P634">
        <f t="shared" si="185"/>
        <v>0</v>
      </c>
      <c r="Q634">
        <f t="shared" si="179"/>
        <v>0</v>
      </c>
      <c r="R634">
        <f t="shared" si="186"/>
        <v>0</v>
      </c>
      <c r="S634">
        <f>IF(ABS(R634)&gt;0,R634*(B634-A634),0)</f>
        <v>0</v>
      </c>
      <c r="T634">
        <f>SUM($S$3:S634)</f>
        <v>123.27052194999979</v>
      </c>
      <c r="U634">
        <f>IF(J634="close",T634,0)</f>
        <v>0</v>
      </c>
      <c r="V634">
        <f t="shared" si="187"/>
        <v>123.27052194999979</v>
      </c>
      <c r="W634" s="3">
        <f t="shared" si="190"/>
        <v>0</v>
      </c>
      <c r="X634">
        <f t="shared" si="188"/>
        <v>0</v>
      </c>
    </row>
    <row r="635" spans="1:24">
      <c r="A635">
        <v>131.1442563</v>
      </c>
      <c r="B635">
        <v>107.9849857</v>
      </c>
      <c r="C635">
        <f t="shared" si="172"/>
        <v>0.82340613875592206</v>
      </c>
      <c r="D635">
        <f t="shared" si="176"/>
        <v>0.84356635278039316</v>
      </c>
      <c r="E635">
        <f t="shared" si="173"/>
        <v>0.86545098772855</v>
      </c>
      <c r="F635">
        <f t="shared" si="174"/>
        <v>2.1753104783886E-2</v>
      </c>
      <c r="G635">
        <f t="shared" si="175"/>
        <v>-0.92677409614673212</v>
      </c>
      <c r="H635" t="str">
        <f t="shared" si="177"/>
        <v/>
      </c>
      <c r="I635" t="str">
        <f t="shared" si="189"/>
        <v/>
      </c>
      <c r="J635" t="str">
        <f t="shared" si="178"/>
        <v/>
      </c>
      <c r="K635">
        <f t="shared" si="180"/>
        <v>0</v>
      </c>
      <c r="L635">
        <f t="shared" si="181"/>
        <v>0</v>
      </c>
      <c r="M635">
        <f t="shared" si="182"/>
        <v>0</v>
      </c>
      <c r="N635">
        <f t="shared" si="183"/>
        <v>0</v>
      </c>
      <c r="O635">
        <f t="shared" si="184"/>
        <v>0</v>
      </c>
      <c r="P635">
        <f t="shared" si="185"/>
        <v>0</v>
      </c>
      <c r="Q635">
        <f t="shared" si="179"/>
        <v>0</v>
      </c>
      <c r="R635">
        <f t="shared" si="186"/>
        <v>0</v>
      </c>
      <c r="S635">
        <f>IF(ABS(R635)&gt;0,R635*(B635-A635),0)</f>
        <v>0</v>
      </c>
      <c r="T635">
        <f>SUM($S$3:S635)</f>
        <v>123.27052194999979</v>
      </c>
      <c r="U635">
        <f>IF(J635="close",T635,0)</f>
        <v>0</v>
      </c>
      <c r="V635">
        <f t="shared" si="187"/>
        <v>123.27052194999979</v>
      </c>
      <c r="W635" s="3">
        <f t="shared" si="190"/>
        <v>0</v>
      </c>
      <c r="X635">
        <f t="shared" si="188"/>
        <v>0</v>
      </c>
    </row>
    <row r="636" spans="1:24">
      <c r="A636">
        <v>130.04397750000001</v>
      </c>
      <c r="B636">
        <v>109.06756729999999</v>
      </c>
      <c r="C636">
        <f t="shared" si="172"/>
        <v>0.83869756521404448</v>
      </c>
      <c r="D636">
        <f t="shared" si="176"/>
        <v>0.84281730853941639</v>
      </c>
      <c r="E636">
        <f t="shared" si="173"/>
        <v>0.8633856755221484</v>
      </c>
      <c r="F636">
        <f t="shared" si="174"/>
        <v>2.2913313270340411E-2</v>
      </c>
      <c r="G636">
        <f t="shared" si="175"/>
        <v>-0.17979692752268212</v>
      </c>
      <c r="H636" t="str">
        <f t="shared" si="177"/>
        <v/>
      </c>
      <c r="I636" t="str">
        <f t="shared" si="189"/>
        <v/>
      </c>
      <c r="J636" t="str">
        <f t="shared" si="178"/>
        <v/>
      </c>
      <c r="K636">
        <f t="shared" si="180"/>
        <v>0</v>
      </c>
      <c r="L636">
        <f t="shared" si="181"/>
        <v>0</v>
      </c>
      <c r="M636">
        <f t="shared" si="182"/>
        <v>0</v>
      </c>
      <c r="N636">
        <f t="shared" si="183"/>
        <v>0</v>
      </c>
      <c r="O636">
        <f t="shared" si="184"/>
        <v>0</v>
      </c>
      <c r="P636">
        <f t="shared" si="185"/>
        <v>0</v>
      </c>
      <c r="Q636">
        <f t="shared" si="179"/>
        <v>0</v>
      </c>
      <c r="R636">
        <f t="shared" si="186"/>
        <v>0</v>
      </c>
      <c r="S636">
        <f>IF(ABS(R636)&gt;0,R636*(B636-A636),0)</f>
        <v>0</v>
      </c>
      <c r="T636">
        <f>SUM($S$3:S636)</f>
        <v>123.27052194999979</v>
      </c>
      <c r="U636">
        <f>IF(J636="close",T636,0)</f>
        <v>0</v>
      </c>
      <c r="V636">
        <f t="shared" si="187"/>
        <v>123.27052194999979</v>
      </c>
      <c r="W636" s="3">
        <f t="shared" si="190"/>
        <v>0</v>
      </c>
      <c r="X636">
        <f t="shared" si="188"/>
        <v>0</v>
      </c>
    </row>
    <row r="637" spans="1:24">
      <c r="A637">
        <v>130.0227519</v>
      </c>
      <c r="B637">
        <v>110.4017436</v>
      </c>
      <c r="C637">
        <f t="shared" si="172"/>
        <v>0.8490955774025577</v>
      </c>
      <c r="D637">
        <f t="shared" si="176"/>
        <v>0.84378319605682273</v>
      </c>
      <c r="E637">
        <f t="shared" si="173"/>
        <v>0.86154645305214816</v>
      </c>
      <c r="F637">
        <f t="shared" si="174"/>
        <v>2.2747846127722196E-2</v>
      </c>
      <c r="G637">
        <f t="shared" si="175"/>
        <v>0.23353337788147402</v>
      </c>
      <c r="H637" t="str">
        <f t="shared" si="177"/>
        <v/>
      </c>
      <c r="I637" t="str">
        <f t="shared" si="189"/>
        <v/>
      </c>
      <c r="J637" t="str">
        <f t="shared" si="178"/>
        <v/>
      </c>
      <c r="K637">
        <f t="shared" si="180"/>
        <v>0</v>
      </c>
      <c r="L637">
        <f t="shared" si="181"/>
        <v>0</v>
      </c>
      <c r="M637">
        <f t="shared" si="182"/>
        <v>0</v>
      </c>
      <c r="N637">
        <f t="shared" si="183"/>
        <v>0</v>
      </c>
      <c r="O637">
        <f t="shared" si="184"/>
        <v>0</v>
      </c>
      <c r="P637">
        <f t="shared" si="185"/>
        <v>0</v>
      </c>
      <c r="Q637">
        <f t="shared" si="179"/>
        <v>0</v>
      </c>
      <c r="R637">
        <f t="shared" si="186"/>
        <v>0</v>
      </c>
      <c r="S637">
        <f>IF(ABS(R637)&gt;0,R637*(B637-A637),0)</f>
        <v>0</v>
      </c>
      <c r="T637">
        <f>SUM($S$3:S637)</f>
        <v>123.27052194999979</v>
      </c>
      <c r="U637">
        <f>IF(J637="close",T637,0)</f>
        <v>0</v>
      </c>
      <c r="V637">
        <f t="shared" si="187"/>
        <v>123.27052194999979</v>
      </c>
      <c r="W637" s="3">
        <f t="shared" si="190"/>
        <v>0</v>
      </c>
      <c r="X637">
        <f t="shared" si="188"/>
        <v>0</v>
      </c>
    </row>
    <row r="638" spans="1:24">
      <c r="A638">
        <v>130.6852207</v>
      </c>
      <c r="B638">
        <v>110.3472404</v>
      </c>
      <c r="C638">
        <f t="shared" si="172"/>
        <v>0.84437428967819006</v>
      </c>
      <c r="D638">
        <f t="shared" si="176"/>
        <v>0.84387413353703311</v>
      </c>
      <c r="E638">
        <f t="shared" si="173"/>
        <v>0.86005445941029135</v>
      </c>
      <c r="F638">
        <f t="shared" si="174"/>
        <v>2.2114419763641226E-2</v>
      </c>
      <c r="G638">
        <f t="shared" si="175"/>
        <v>2.2616742672998631E-2</v>
      </c>
      <c r="H638" t="str">
        <f t="shared" si="177"/>
        <v/>
      </c>
      <c r="I638" t="str">
        <f t="shared" si="189"/>
        <v/>
      </c>
      <c r="J638" t="str">
        <f t="shared" si="178"/>
        <v/>
      </c>
      <c r="K638">
        <f t="shared" si="180"/>
        <v>0</v>
      </c>
      <c r="L638">
        <f t="shared" si="181"/>
        <v>0</v>
      </c>
      <c r="M638">
        <f t="shared" si="182"/>
        <v>0</v>
      </c>
      <c r="N638">
        <f t="shared" si="183"/>
        <v>0</v>
      </c>
      <c r="O638">
        <f t="shared" si="184"/>
        <v>0</v>
      </c>
      <c r="P638">
        <f t="shared" si="185"/>
        <v>0</v>
      </c>
      <c r="Q638">
        <f t="shared" si="179"/>
        <v>0</v>
      </c>
      <c r="R638">
        <f t="shared" si="186"/>
        <v>0</v>
      </c>
      <c r="S638">
        <f>IF(ABS(R638)&gt;0,R638*(B638-A638),0)</f>
        <v>0</v>
      </c>
      <c r="T638">
        <f>SUM($S$3:S638)</f>
        <v>123.27052194999979</v>
      </c>
      <c r="U638">
        <f>IF(J638="close",T638,0)</f>
        <v>0</v>
      </c>
      <c r="V638">
        <f t="shared" si="187"/>
        <v>123.27052194999979</v>
      </c>
      <c r="W638" s="3">
        <f t="shared" si="190"/>
        <v>0</v>
      </c>
      <c r="X638">
        <f t="shared" si="188"/>
        <v>0</v>
      </c>
    </row>
    <row r="639" spans="1:24">
      <c r="A639">
        <v>127.71338489999999</v>
      </c>
      <c r="B639">
        <v>108.78664620000001</v>
      </c>
      <c r="C639">
        <f t="shared" si="172"/>
        <v>0.85180301410991743</v>
      </c>
      <c r="D639">
        <f t="shared" si="176"/>
        <v>0.84509396131747683</v>
      </c>
      <c r="E639">
        <f t="shared" si="173"/>
        <v>0.85852012594584381</v>
      </c>
      <c r="F639">
        <f t="shared" si="174"/>
        <v>2.1636708158321579E-2</v>
      </c>
      <c r="G639">
        <f t="shared" si="175"/>
        <v>0.31007733447013625</v>
      </c>
      <c r="H639" t="str">
        <f t="shared" si="177"/>
        <v/>
      </c>
      <c r="I639" t="str">
        <f t="shared" si="189"/>
        <v/>
      </c>
      <c r="J639" t="str">
        <f t="shared" si="178"/>
        <v/>
      </c>
      <c r="K639">
        <f t="shared" si="180"/>
        <v>0</v>
      </c>
      <c r="L639">
        <f t="shared" si="181"/>
        <v>0</v>
      </c>
      <c r="M639">
        <f t="shared" si="182"/>
        <v>0</v>
      </c>
      <c r="N639">
        <f t="shared" si="183"/>
        <v>0</v>
      </c>
      <c r="O639">
        <f t="shared" si="184"/>
        <v>0</v>
      </c>
      <c r="P639">
        <f t="shared" si="185"/>
        <v>0</v>
      </c>
      <c r="Q639">
        <f t="shared" si="179"/>
        <v>0</v>
      </c>
      <c r="R639">
        <f t="shared" si="186"/>
        <v>0</v>
      </c>
      <c r="S639">
        <f>IF(ABS(R639)&gt;0,R639*(B639-A639),0)</f>
        <v>0</v>
      </c>
      <c r="T639">
        <f>SUM($S$3:S639)</f>
        <v>123.27052194999979</v>
      </c>
      <c r="U639">
        <f>IF(J639="close",T639,0)</f>
        <v>0</v>
      </c>
      <c r="V639">
        <f t="shared" si="187"/>
        <v>123.27052194999979</v>
      </c>
      <c r="W639" s="3">
        <f t="shared" si="190"/>
        <v>0</v>
      </c>
      <c r="X639">
        <f t="shared" si="188"/>
        <v>0</v>
      </c>
    </row>
    <row r="640" spans="1:24">
      <c r="A640">
        <v>127.7237216</v>
      </c>
      <c r="B640">
        <v>108.9728564</v>
      </c>
      <c r="C640">
        <f t="shared" si="172"/>
        <v>0.85319199154935987</v>
      </c>
      <c r="D640">
        <f t="shared" si="176"/>
        <v>0.84633981212238196</v>
      </c>
      <c r="E640">
        <f t="shared" si="173"/>
        <v>0.85680603971889169</v>
      </c>
      <c r="F640">
        <f t="shared" si="174"/>
        <v>2.0091466865353791E-2</v>
      </c>
      <c r="G640">
        <f t="shared" si="175"/>
        <v>0.34104923612093124</v>
      </c>
      <c r="H640" t="str">
        <f t="shared" si="177"/>
        <v/>
      </c>
      <c r="I640" t="str">
        <f t="shared" si="189"/>
        <v/>
      </c>
      <c r="J640" t="str">
        <f t="shared" si="178"/>
        <v/>
      </c>
      <c r="K640">
        <f t="shared" si="180"/>
        <v>0</v>
      </c>
      <c r="L640">
        <f t="shared" si="181"/>
        <v>0</v>
      </c>
      <c r="M640">
        <f t="shared" si="182"/>
        <v>0</v>
      </c>
      <c r="N640">
        <f t="shared" si="183"/>
        <v>0</v>
      </c>
      <c r="O640">
        <f t="shared" si="184"/>
        <v>0</v>
      </c>
      <c r="P640">
        <f t="shared" si="185"/>
        <v>0</v>
      </c>
      <c r="Q640">
        <f t="shared" si="179"/>
        <v>0</v>
      </c>
      <c r="R640">
        <f t="shared" si="186"/>
        <v>0</v>
      </c>
      <c r="S640">
        <f>IF(ABS(R640)&gt;0,R640*(B640-A640),0)</f>
        <v>0</v>
      </c>
      <c r="T640">
        <f>SUM($S$3:S640)</f>
        <v>123.27052194999979</v>
      </c>
      <c r="U640">
        <f>IF(J640="close",T640,0)</f>
        <v>0</v>
      </c>
      <c r="V640">
        <f t="shared" si="187"/>
        <v>123.27052194999979</v>
      </c>
      <c r="W640" s="3">
        <f t="shared" si="190"/>
        <v>0</v>
      </c>
      <c r="X640">
        <f t="shared" si="188"/>
        <v>0</v>
      </c>
    </row>
    <row r="641" spans="1:24">
      <c r="A641">
        <v>129.35144600000001</v>
      </c>
      <c r="B641">
        <v>109.4431482</v>
      </c>
      <c r="C641">
        <f t="shared" si="172"/>
        <v>0.84609141671288302</v>
      </c>
      <c r="D641">
        <f t="shared" si="176"/>
        <v>0.84630159744399747</v>
      </c>
      <c r="E641">
        <f t="shared" si="173"/>
        <v>0.85502988401164559</v>
      </c>
      <c r="F641">
        <f t="shared" si="174"/>
        <v>1.7947289450978766E-2</v>
      </c>
      <c r="G641">
        <f t="shared" si="175"/>
        <v>-1.1711001356975868E-2</v>
      </c>
      <c r="H641" t="str">
        <f t="shared" si="177"/>
        <v/>
      </c>
      <c r="I641" t="str">
        <f t="shared" si="189"/>
        <v/>
      </c>
      <c r="J641" t="str">
        <f t="shared" si="178"/>
        <v/>
      </c>
      <c r="K641">
        <f t="shared" si="180"/>
        <v>0</v>
      </c>
      <c r="L641">
        <f t="shared" si="181"/>
        <v>0</v>
      </c>
      <c r="M641">
        <f t="shared" si="182"/>
        <v>0</v>
      </c>
      <c r="N641">
        <f t="shared" si="183"/>
        <v>0</v>
      </c>
      <c r="O641">
        <f t="shared" si="184"/>
        <v>0</v>
      </c>
      <c r="P641">
        <f t="shared" si="185"/>
        <v>0</v>
      </c>
      <c r="Q641">
        <f t="shared" si="179"/>
        <v>0</v>
      </c>
      <c r="R641">
        <f t="shared" si="186"/>
        <v>0</v>
      </c>
      <c r="S641">
        <f>IF(ABS(R641)&gt;0,R641*(B641-A641),0)</f>
        <v>0</v>
      </c>
      <c r="T641">
        <f>SUM($S$3:S641)</f>
        <v>123.27052194999979</v>
      </c>
      <c r="U641">
        <f>IF(J641="close",T641,0)</f>
        <v>0</v>
      </c>
      <c r="V641">
        <f t="shared" si="187"/>
        <v>123.27052194999979</v>
      </c>
      <c r="W641" s="3">
        <f t="shared" si="190"/>
        <v>0</v>
      </c>
      <c r="X641">
        <f t="shared" si="188"/>
        <v>0</v>
      </c>
    </row>
    <row r="642" spans="1:24">
      <c r="A642">
        <v>130.71876040000001</v>
      </c>
      <c r="B642">
        <v>109.72497250000001</v>
      </c>
      <c r="C642">
        <f t="shared" si="172"/>
        <v>0.83939728440080896</v>
      </c>
      <c r="D642">
        <f t="shared" si="176"/>
        <v>0.84523939543735305</v>
      </c>
      <c r="E642">
        <f t="shared" si="173"/>
        <v>0.85334862859150851</v>
      </c>
      <c r="F642">
        <f t="shared" si="174"/>
        <v>1.6378830628917002E-2</v>
      </c>
      <c r="G642">
        <f t="shared" si="175"/>
        <v>-0.35668669936849912</v>
      </c>
      <c r="H642" t="str">
        <f t="shared" si="177"/>
        <v/>
      </c>
      <c r="I642" t="str">
        <f t="shared" si="189"/>
        <v/>
      </c>
      <c r="J642" t="str">
        <f t="shared" si="178"/>
        <v/>
      </c>
      <c r="K642">
        <f t="shared" si="180"/>
        <v>0</v>
      </c>
      <c r="L642">
        <f t="shared" si="181"/>
        <v>0</v>
      </c>
      <c r="M642">
        <f t="shared" si="182"/>
        <v>0</v>
      </c>
      <c r="N642">
        <f t="shared" si="183"/>
        <v>0</v>
      </c>
      <c r="O642">
        <f t="shared" si="184"/>
        <v>0</v>
      </c>
      <c r="P642">
        <f t="shared" si="185"/>
        <v>0</v>
      </c>
      <c r="Q642">
        <f t="shared" si="179"/>
        <v>0</v>
      </c>
      <c r="R642">
        <f t="shared" si="186"/>
        <v>0</v>
      </c>
      <c r="S642">
        <f>IF(ABS(R642)&gt;0,R642*(B642-A642),0)</f>
        <v>0</v>
      </c>
      <c r="T642">
        <f>SUM($S$3:S642)</f>
        <v>123.27052194999979</v>
      </c>
      <c r="U642">
        <f>IF(J642="close",T642,0)</f>
        <v>0</v>
      </c>
      <c r="V642">
        <f t="shared" si="187"/>
        <v>123.27052194999979</v>
      </c>
      <c r="W642" s="3">
        <f t="shared" si="190"/>
        <v>0</v>
      </c>
      <c r="X642">
        <f t="shared" si="188"/>
        <v>0</v>
      </c>
    </row>
    <row r="643" spans="1:24">
      <c r="A643">
        <v>131.51259780000001</v>
      </c>
      <c r="B643">
        <v>110.4218024</v>
      </c>
      <c r="C643">
        <f t="shared" ref="C643:C706" si="191">B643/A643</f>
        <v>0.83962908684935122</v>
      </c>
      <c r="D643">
        <f t="shared" si="176"/>
        <v>0.84437627103919888</v>
      </c>
      <c r="E643">
        <f t="shared" si="173"/>
        <v>0.85136623720966076</v>
      </c>
      <c r="F643">
        <f t="shared" si="174"/>
        <v>1.4402827521314828E-2</v>
      </c>
      <c r="G643">
        <f t="shared" si="175"/>
        <v>-0.32960084975136078</v>
      </c>
      <c r="H643" t="str">
        <f t="shared" si="177"/>
        <v/>
      </c>
      <c r="I643" t="str">
        <f t="shared" si="189"/>
        <v/>
      </c>
      <c r="J643" t="str">
        <f t="shared" si="178"/>
        <v/>
      </c>
      <c r="K643">
        <f t="shared" si="180"/>
        <v>0</v>
      </c>
      <c r="L643">
        <f t="shared" si="181"/>
        <v>0</v>
      </c>
      <c r="M643">
        <f t="shared" si="182"/>
        <v>0</v>
      </c>
      <c r="N643">
        <f t="shared" si="183"/>
        <v>0</v>
      </c>
      <c r="O643">
        <f t="shared" si="184"/>
        <v>0</v>
      </c>
      <c r="P643">
        <f t="shared" si="185"/>
        <v>0</v>
      </c>
      <c r="Q643">
        <f t="shared" si="179"/>
        <v>0</v>
      </c>
      <c r="R643">
        <f t="shared" si="186"/>
        <v>0</v>
      </c>
      <c r="S643">
        <f>IF(ABS(R643)&gt;0,R643*(B643-A643),0)</f>
        <v>0</v>
      </c>
      <c r="T643">
        <f>SUM($S$3:S643)</f>
        <v>123.27052194999979</v>
      </c>
      <c r="U643">
        <f>IF(J643="close",T643,0)</f>
        <v>0</v>
      </c>
      <c r="V643">
        <f t="shared" si="187"/>
        <v>123.27052194999979</v>
      </c>
      <c r="W643" s="3">
        <f t="shared" si="190"/>
        <v>0</v>
      </c>
      <c r="X643">
        <f t="shared" si="188"/>
        <v>0</v>
      </c>
    </row>
    <row r="644" spans="1:24">
      <c r="A644">
        <v>131.88353960000001</v>
      </c>
      <c r="B644">
        <v>109.4039547</v>
      </c>
      <c r="C644">
        <f t="shared" si="191"/>
        <v>0.82954973025306944</v>
      </c>
      <c r="D644">
        <f t="shared" si="176"/>
        <v>0.84209526476440977</v>
      </c>
      <c r="E644">
        <f t="shared" si="173"/>
        <v>0.84956999739933714</v>
      </c>
      <c r="F644">
        <f t="shared" si="174"/>
        <v>1.2415122885800524E-2</v>
      </c>
      <c r="G644">
        <f t="shared" si="175"/>
        <v>-1.0105042557161443</v>
      </c>
      <c r="H644" t="str">
        <f t="shared" si="177"/>
        <v/>
      </c>
      <c r="I644" t="str">
        <f t="shared" si="189"/>
        <v/>
      </c>
      <c r="J644" t="str">
        <f t="shared" si="178"/>
        <v/>
      </c>
      <c r="K644">
        <f t="shared" si="180"/>
        <v>0</v>
      </c>
      <c r="L644">
        <f t="shared" si="181"/>
        <v>0</v>
      </c>
      <c r="M644">
        <f t="shared" si="182"/>
        <v>0</v>
      </c>
      <c r="N644">
        <f t="shared" si="183"/>
        <v>0</v>
      </c>
      <c r="O644">
        <f t="shared" si="184"/>
        <v>0</v>
      </c>
      <c r="P644">
        <f t="shared" si="185"/>
        <v>0</v>
      </c>
      <c r="Q644">
        <f t="shared" si="179"/>
        <v>0</v>
      </c>
      <c r="R644">
        <f t="shared" si="186"/>
        <v>0</v>
      </c>
      <c r="S644">
        <f>IF(ABS(R644)&gt;0,R644*(B644-A644),0)</f>
        <v>0</v>
      </c>
      <c r="T644">
        <f>SUM($S$3:S644)</f>
        <v>123.27052194999979</v>
      </c>
      <c r="U644">
        <f>IF(J644="close",T644,0)</f>
        <v>0</v>
      </c>
      <c r="V644">
        <f t="shared" si="187"/>
        <v>123.27052194999979</v>
      </c>
      <c r="W644" s="3">
        <f t="shared" si="190"/>
        <v>0</v>
      </c>
      <c r="X644">
        <f t="shared" si="188"/>
        <v>0</v>
      </c>
    </row>
    <row r="645" spans="1:24">
      <c r="A645">
        <v>129.6832819</v>
      </c>
      <c r="B645">
        <v>107.3382569</v>
      </c>
      <c r="C645">
        <f t="shared" si="191"/>
        <v>0.82769540782264861</v>
      </c>
      <c r="D645">
        <f t="shared" si="176"/>
        <v>0.83987990215798503</v>
      </c>
      <c r="E645">
        <f t="shared" si="173"/>
        <v>0.84806913174791043</v>
      </c>
      <c r="F645">
        <f t="shared" si="174"/>
        <v>1.2194740937360136E-2</v>
      </c>
      <c r="G645">
        <f t="shared" si="175"/>
        <v>-0.99915975238208388</v>
      </c>
      <c r="H645" t="str">
        <f t="shared" si="177"/>
        <v/>
      </c>
      <c r="I645" t="str">
        <f t="shared" si="189"/>
        <v/>
      </c>
      <c r="J645" t="str">
        <f t="shared" si="178"/>
        <v/>
      </c>
      <c r="K645">
        <f t="shared" si="180"/>
        <v>0</v>
      </c>
      <c r="L645">
        <f t="shared" si="181"/>
        <v>0</v>
      </c>
      <c r="M645">
        <f t="shared" si="182"/>
        <v>0</v>
      </c>
      <c r="N645">
        <f t="shared" si="183"/>
        <v>0</v>
      </c>
      <c r="O645">
        <f t="shared" si="184"/>
        <v>0</v>
      </c>
      <c r="P645">
        <f t="shared" si="185"/>
        <v>0</v>
      </c>
      <c r="Q645">
        <f t="shared" si="179"/>
        <v>0</v>
      </c>
      <c r="R645">
        <f t="shared" si="186"/>
        <v>0</v>
      </c>
      <c r="S645">
        <f>IF(ABS(R645)&gt;0,R645*(B645-A645),0)</f>
        <v>0</v>
      </c>
      <c r="T645">
        <f>SUM($S$3:S645)</f>
        <v>123.27052194999979</v>
      </c>
      <c r="U645">
        <f>IF(J645="close",T645,0)</f>
        <v>0</v>
      </c>
      <c r="V645">
        <f t="shared" si="187"/>
        <v>123.27052194999979</v>
      </c>
      <c r="W645" s="3">
        <f t="shared" si="190"/>
        <v>0</v>
      </c>
      <c r="X645">
        <f t="shared" si="188"/>
        <v>0</v>
      </c>
    </row>
    <row r="646" spans="1:24">
      <c r="A646">
        <v>128.71650210000001</v>
      </c>
      <c r="B646">
        <v>106.07855000000001</v>
      </c>
      <c r="C646">
        <f t="shared" si="191"/>
        <v>0.82412548717014888</v>
      </c>
      <c r="D646">
        <f t="shared" si="176"/>
        <v>0.83745614600601026</v>
      </c>
      <c r="E646">
        <f t="shared" si="173"/>
        <v>0.84665198440522804</v>
      </c>
      <c r="F646">
        <f t="shared" si="174"/>
        <v>1.2173643316140985E-2</v>
      </c>
      <c r="G646">
        <f t="shared" si="175"/>
        <v>-1.0950426663303261</v>
      </c>
      <c r="H646" t="str">
        <f t="shared" si="177"/>
        <v/>
      </c>
      <c r="I646" t="str">
        <f t="shared" si="189"/>
        <v/>
      </c>
      <c r="J646" t="str">
        <f t="shared" si="178"/>
        <v/>
      </c>
      <c r="K646">
        <f t="shared" si="180"/>
        <v>0</v>
      </c>
      <c r="L646">
        <f t="shared" si="181"/>
        <v>0</v>
      </c>
      <c r="M646">
        <f t="shared" si="182"/>
        <v>0</v>
      </c>
      <c r="N646">
        <f t="shared" si="183"/>
        <v>0</v>
      </c>
      <c r="O646">
        <f t="shared" si="184"/>
        <v>0</v>
      </c>
      <c r="P646">
        <f t="shared" si="185"/>
        <v>0</v>
      </c>
      <c r="Q646">
        <f t="shared" si="179"/>
        <v>0</v>
      </c>
      <c r="R646">
        <f t="shared" si="186"/>
        <v>0</v>
      </c>
      <c r="S646">
        <f>IF(ABS(R646)&gt;0,R646*(B646-A646),0)</f>
        <v>0</v>
      </c>
      <c r="T646">
        <f>SUM($S$3:S646)</f>
        <v>123.27052194999979</v>
      </c>
      <c r="U646">
        <f>IF(J646="close",T646,0)</f>
        <v>0</v>
      </c>
      <c r="V646">
        <f t="shared" si="187"/>
        <v>123.27052194999979</v>
      </c>
      <c r="W646" s="3">
        <f t="shared" si="190"/>
        <v>0</v>
      </c>
      <c r="X646">
        <f t="shared" si="188"/>
        <v>0</v>
      </c>
    </row>
    <row r="647" spans="1:24">
      <c r="A647">
        <v>132.21979769999999</v>
      </c>
      <c r="B647">
        <v>108.7076094</v>
      </c>
      <c r="C647">
        <f t="shared" si="191"/>
        <v>0.8221734663870236</v>
      </c>
      <c r="D647">
        <f t="shared" si="176"/>
        <v>0.83510496452616612</v>
      </c>
      <c r="E647">
        <f t="shared" si="173"/>
        <v>0.84468685241985708</v>
      </c>
      <c r="F647">
        <f t="shared" si="174"/>
        <v>1.1129841976636728E-2</v>
      </c>
      <c r="G647">
        <f t="shared" si="175"/>
        <v>-1.1618761673604843</v>
      </c>
      <c r="H647" t="str">
        <f t="shared" si="177"/>
        <v/>
      </c>
      <c r="I647" t="str">
        <f t="shared" si="189"/>
        <v/>
      </c>
      <c r="J647" t="str">
        <f t="shared" si="178"/>
        <v/>
      </c>
      <c r="K647">
        <f t="shared" si="180"/>
        <v>0</v>
      </c>
      <c r="L647">
        <f t="shared" si="181"/>
        <v>0</v>
      </c>
      <c r="M647">
        <f t="shared" si="182"/>
        <v>0</v>
      </c>
      <c r="N647">
        <f t="shared" si="183"/>
        <v>0</v>
      </c>
      <c r="O647">
        <f t="shared" si="184"/>
        <v>0</v>
      </c>
      <c r="P647">
        <f t="shared" si="185"/>
        <v>0</v>
      </c>
      <c r="Q647">
        <f t="shared" si="179"/>
        <v>0</v>
      </c>
      <c r="R647">
        <f t="shared" si="186"/>
        <v>0</v>
      </c>
      <c r="S647">
        <f>IF(ABS(R647)&gt;0,R647*(B647-A647),0)</f>
        <v>0</v>
      </c>
      <c r="T647">
        <f>SUM($S$3:S647)</f>
        <v>123.27052194999979</v>
      </c>
      <c r="U647">
        <f>IF(J647="close",T647,0)</f>
        <v>0</v>
      </c>
      <c r="V647">
        <f t="shared" si="187"/>
        <v>123.27052194999979</v>
      </c>
      <c r="W647" s="3">
        <f t="shared" si="190"/>
        <v>0</v>
      </c>
      <c r="X647">
        <f t="shared" si="188"/>
        <v>0</v>
      </c>
    </row>
    <row r="648" spans="1:24">
      <c r="A648">
        <v>133.92112589999999</v>
      </c>
      <c r="B648">
        <v>108.979479</v>
      </c>
      <c r="C648">
        <f t="shared" si="191"/>
        <v>0.81375868271430063</v>
      </c>
      <c r="D648">
        <f t="shared" si="176"/>
        <v>0.83182092117049455</v>
      </c>
      <c r="E648">
        <f t="shared" si="173"/>
        <v>0.84292809637997224</v>
      </c>
      <c r="F648">
        <f t="shared" si="174"/>
        <v>1.0628813756795526E-2</v>
      </c>
      <c r="G648">
        <f t="shared" si="175"/>
        <v>-1.699365410805683</v>
      </c>
      <c r="H648" t="str">
        <f t="shared" si="177"/>
        <v/>
      </c>
      <c r="I648" t="str">
        <f t="shared" si="189"/>
        <v/>
      </c>
      <c r="J648" t="str">
        <f t="shared" si="178"/>
        <v/>
      </c>
      <c r="K648">
        <f t="shared" si="180"/>
        <v>0</v>
      </c>
      <c r="L648">
        <f t="shared" si="181"/>
        <v>0</v>
      </c>
      <c r="M648">
        <f t="shared" si="182"/>
        <v>0</v>
      </c>
      <c r="N648">
        <f t="shared" si="183"/>
        <v>0</v>
      </c>
      <c r="O648">
        <f t="shared" si="184"/>
        <v>0</v>
      </c>
      <c r="P648">
        <f t="shared" si="185"/>
        <v>0</v>
      </c>
      <c r="Q648">
        <f t="shared" si="179"/>
        <v>0</v>
      </c>
      <c r="R648">
        <f t="shared" si="186"/>
        <v>0</v>
      </c>
      <c r="S648">
        <f>IF(ABS(R648)&gt;0,R648*(B648-A648),0)</f>
        <v>0</v>
      </c>
      <c r="T648">
        <f>SUM($S$3:S648)</f>
        <v>123.27052194999979</v>
      </c>
      <c r="U648">
        <f>IF(J648="close",T648,0)</f>
        <v>0</v>
      </c>
      <c r="V648">
        <f t="shared" si="187"/>
        <v>123.27052194999979</v>
      </c>
      <c r="W648" s="3">
        <f t="shared" si="190"/>
        <v>0</v>
      </c>
      <c r="X648">
        <f t="shared" si="188"/>
        <v>0</v>
      </c>
    </row>
    <row r="649" spans="1:24">
      <c r="A649">
        <v>129.84145749999999</v>
      </c>
      <c r="B649">
        <v>106.0877516</v>
      </c>
      <c r="C649">
        <f t="shared" si="191"/>
        <v>0.81705607471327113</v>
      </c>
      <c r="D649">
        <f t="shared" si="176"/>
        <v>0.82954940633092167</v>
      </c>
      <c r="E649">
        <f t="shared" si="173"/>
        <v>0.84144901593775345</v>
      </c>
      <c r="F649">
        <f t="shared" si="174"/>
        <v>1.169029198119209E-2</v>
      </c>
      <c r="G649">
        <f t="shared" si="175"/>
        <v>-1.0686928639379083</v>
      </c>
      <c r="H649" t="str">
        <f t="shared" si="177"/>
        <v/>
      </c>
      <c r="I649" t="str">
        <f t="shared" si="189"/>
        <v/>
      </c>
      <c r="J649" t="str">
        <f t="shared" si="178"/>
        <v/>
      </c>
      <c r="K649">
        <f t="shared" si="180"/>
        <v>0</v>
      </c>
      <c r="L649">
        <f t="shared" si="181"/>
        <v>0</v>
      </c>
      <c r="M649">
        <f t="shared" si="182"/>
        <v>0</v>
      </c>
      <c r="N649">
        <f t="shared" si="183"/>
        <v>0</v>
      </c>
      <c r="O649">
        <f t="shared" si="184"/>
        <v>0</v>
      </c>
      <c r="P649">
        <f t="shared" si="185"/>
        <v>0</v>
      </c>
      <c r="Q649">
        <f t="shared" si="179"/>
        <v>0</v>
      </c>
      <c r="R649">
        <f t="shared" si="186"/>
        <v>0</v>
      </c>
      <c r="S649">
        <f>IF(ABS(R649)&gt;0,R649*(B649-A649),0)</f>
        <v>0</v>
      </c>
      <c r="T649">
        <f>SUM($S$3:S649)</f>
        <v>123.27052194999979</v>
      </c>
      <c r="U649">
        <f>IF(J649="close",T649,0)</f>
        <v>0</v>
      </c>
      <c r="V649">
        <f t="shared" si="187"/>
        <v>123.27052194999979</v>
      </c>
      <c r="W649" s="3">
        <f t="shared" si="190"/>
        <v>0</v>
      </c>
      <c r="X649">
        <f t="shared" si="188"/>
        <v>0</v>
      </c>
    </row>
    <row r="650" spans="1:24">
      <c r="A650">
        <v>131.983339</v>
      </c>
      <c r="B650">
        <v>106.09153120000001</v>
      </c>
      <c r="C650">
        <f t="shared" si="191"/>
        <v>0.80382517978273005</v>
      </c>
      <c r="D650">
        <f t="shared" si="176"/>
        <v>0.82559183301581529</v>
      </c>
      <c r="E650">
        <f t="shared" si="173"/>
        <v>0.84056001568374761</v>
      </c>
      <c r="F650">
        <f t="shared" si="174"/>
        <v>1.256470148578283E-2</v>
      </c>
      <c r="G650">
        <f t="shared" si="175"/>
        <v>-1.7323653297863522</v>
      </c>
      <c r="H650" t="str">
        <f t="shared" si="177"/>
        <v/>
      </c>
      <c r="I650" t="str">
        <f t="shared" si="189"/>
        <v/>
      </c>
      <c r="J650" t="str">
        <f t="shared" si="178"/>
        <v/>
      </c>
      <c r="K650">
        <f t="shared" si="180"/>
        <v>0</v>
      </c>
      <c r="L650">
        <f t="shared" si="181"/>
        <v>0</v>
      </c>
      <c r="M650">
        <f t="shared" si="182"/>
        <v>0</v>
      </c>
      <c r="N650">
        <f t="shared" si="183"/>
        <v>0</v>
      </c>
      <c r="O650">
        <f t="shared" si="184"/>
        <v>0</v>
      </c>
      <c r="P650">
        <f t="shared" si="185"/>
        <v>0</v>
      </c>
      <c r="Q650">
        <f t="shared" si="179"/>
        <v>0</v>
      </c>
      <c r="R650">
        <f t="shared" si="186"/>
        <v>0</v>
      </c>
      <c r="S650">
        <f>IF(ABS(R650)&gt;0,R650*(B650-A650),0)</f>
        <v>0</v>
      </c>
      <c r="T650">
        <f>SUM($S$3:S650)</f>
        <v>123.27052194999979</v>
      </c>
      <c r="U650">
        <f>IF(J650="close",T650,0)</f>
        <v>0</v>
      </c>
      <c r="V650">
        <f t="shared" si="187"/>
        <v>123.27052194999979</v>
      </c>
      <c r="W650" s="3">
        <f t="shared" si="190"/>
        <v>0</v>
      </c>
      <c r="X650">
        <f t="shared" si="188"/>
        <v>0</v>
      </c>
    </row>
    <row r="651" spans="1:24">
      <c r="A651">
        <v>132.6173728</v>
      </c>
      <c r="B651">
        <v>104.7360486</v>
      </c>
      <c r="C651">
        <f t="shared" si="191"/>
        <v>0.78976114809597564</v>
      </c>
      <c r="D651">
        <f t="shared" si="176"/>
        <v>0.82007941995122458</v>
      </c>
      <c r="E651">
        <f t="shared" si="173"/>
        <v>0.83892188986828042</v>
      </c>
      <c r="F651">
        <f t="shared" si="174"/>
        <v>1.4211943278591873E-2</v>
      </c>
      <c r="G651">
        <f t="shared" si="175"/>
        <v>-2.1332953038814044</v>
      </c>
      <c r="H651" t="str">
        <f t="shared" si="177"/>
        <v>buyY</v>
      </c>
      <c r="I651" t="str">
        <f t="shared" si="189"/>
        <v/>
      </c>
      <c r="J651" t="str">
        <f t="shared" si="178"/>
        <v/>
      </c>
      <c r="K651">
        <f t="shared" si="180"/>
        <v>-10</v>
      </c>
      <c r="L651">
        <f t="shared" si="181"/>
        <v>0</v>
      </c>
      <c r="M651">
        <f t="shared" si="182"/>
        <v>-10</v>
      </c>
      <c r="N651">
        <f t="shared" si="183"/>
        <v>10</v>
      </c>
      <c r="O651">
        <f t="shared" si="184"/>
        <v>0</v>
      </c>
      <c r="P651">
        <f t="shared" si="185"/>
        <v>10</v>
      </c>
      <c r="Q651">
        <f t="shared" si="179"/>
        <v>20</v>
      </c>
      <c r="R651">
        <f t="shared" si="186"/>
        <v>-10</v>
      </c>
      <c r="S651">
        <f>IF(ABS(R651)&gt;0,R651*(B651-A651),0)</f>
        <v>278.81324199999995</v>
      </c>
      <c r="T651">
        <f>SUM($S$3:S651)</f>
        <v>402.08376394999971</v>
      </c>
      <c r="U651">
        <f>IF(J651="close",T651,0)</f>
        <v>0</v>
      </c>
      <c r="V651">
        <f t="shared" si="187"/>
        <v>123.27052194999976</v>
      </c>
      <c r="W651" s="3">
        <f t="shared" si="190"/>
        <v>-2.3056371451020742E-16</v>
      </c>
      <c r="X651">
        <f t="shared" si="188"/>
        <v>20</v>
      </c>
    </row>
    <row r="652" spans="1:24">
      <c r="A652">
        <v>129.83716430000001</v>
      </c>
      <c r="B652">
        <v>104.514275</v>
      </c>
      <c r="C652">
        <f t="shared" si="191"/>
        <v>0.80496424551071311</v>
      </c>
      <c r="D652">
        <f t="shared" si="176"/>
        <v>0.81775400849883817</v>
      </c>
      <c r="E652">
        <f t="shared" si="173"/>
        <v>0.83698297819131195</v>
      </c>
      <c r="F652">
        <f t="shared" si="174"/>
        <v>1.6929760618024012E-2</v>
      </c>
      <c r="G652">
        <f t="shared" si="175"/>
        <v>-0.75546035627394736</v>
      </c>
      <c r="H652" t="str">
        <f t="shared" si="177"/>
        <v/>
      </c>
      <c r="I652" t="str">
        <f t="shared" si="189"/>
        <v>buyhold</v>
      </c>
      <c r="J652" t="str">
        <f t="shared" si="178"/>
        <v>buyhold</v>
      </c>
      <c r="K652">
        <f t="shared" si="180"/>
        <v>-10</v>
      </c>
      <c r="L652">
        <f t="shared" si="181"/>
        <v>0</v>
      </c>
      <c r="M652">
        <f t="shared" si="182"/>
        <v>0</v>
      </c>
      <c r="N652">
        <f t="shared" si="183"/>
        <v>10</v>
      </c>
      <c r="O652">
        <f t="shared" si="184"/>
        <v>0</v>
      </c>
      <c r="P652">
        <f t="shared" si="185"/>
        <v>0</v>
      </c>
      <c r="Q652">
        <f t="shared" si="179"/>
        <v>20</v>
      </c>
      <c r="R652">
        <f t="shared" si="186"/>
        <v>0</v>
      </c>
      <c r="S652">
        <f>IF(ABS(R652)&gt;0,R652*(B652-A652),0)</f>
        <v>0</v>
      </c>
      <c r="T652">
        <f>SUM($S$3:S652)</f>
        <v>402.08376394999971</v>
      </c>
      <c r="U652">
        <f>IF(J652="close",T652,0)</f>
        <v>0</v>
      </c>
      <c r="V652">
        <f t="shared" si="187"/>
        <v>148.85487094999951</v>
      </c>
      <c r="W652" s="3">
        <f t="shared" si="190"/>
        <v>0.20754636708991234</v>
      </c>
      <c r="X652">
        <f t="shared" si="188"/>
        <v>0</v>
      </c>
    </row>
    <row r="653" spans="1:24">
      <c r="A653">
        <v>129.87882690000001</v>
      </c>
      <c r="B653">
        <v>106.11347259999999</v>
      </c>
      <c r="C653">
        <f t="shared" si="191"/>
        <v>0.81701902560070006</v>
      </c>
      <c r="D653">
        <f t="shared" si="176"/>
        <v>0.81764093420681694</v>
      </c>
      <c r="E653">
        <f t="shared" si="173"/>
        <v>0.83514162053107732</v>
      </c>
      <c r="F653">
        <f t="shared" si="174"/>
        <v>1.751944149479118E-2</v>
      </c>
      <c r="G653">
        <f t="shared" si="175"/>
        <v>-3.5498198176111204E-2</v>
      </c>
      <c r="H653" t="str">
        <f t="shared" si="177"/>
        <v/>
      </c>
      <c r="I653" t="str">
        <f t="shared" si="189"/>
        <v>close</v>
      </c>
      <c r="J653" t="str">
        <f t="shared" si="178"/>
        <v>close</v>
      </c>
      <c r="K653">
        <f t="shared" si="180"/>
        <v>0</v>
      </c>
      <c r="L653">
        <f t="shared" si="181"/>
        <v>0</v>
      </c>
      <c r="M653">
        <f t="shared" si="182"/>
        <v>10</v>
      </c>
      <c r="N653">
        <f t="shared" si="183"/>
        <v>0</v>
      </c>
      <c r="O653">
        <f t="shared" si="184"/>
        <v>0</v>
      </c>
      <c r="P653">
        <f t="shared" si="185"/>
        <v>-10</v>
      </c>
      <c r="Q653">
        <f t="shared" si="179"/>
        <v>0</v>
      </c>
      <c r="R653">
        <f t="shared" si="186"/>
        <v>10</v>
      </c>
      <c r="S653">
        <f>IF(ABS(R653)&gt;0,R653*(B653-A653),0)</f>
        <v>-237.65354300000013</v>
      </c>
      <c r="T653">
        <f>SUM($S$3:S653)</f>
        <v>164.43022094999958</v>
      </c>
      <c r="U653">
        <f>IF(J653="close",T653,0)</f>
        <v>164.43022094999958</v>
      </c>
      <c r="V653">
        <f t="shared" si="187"/>
        <v>164.43022094999958</v>
      </c>
      <c r="W653" s="3">
        <f t="shared" si="190"/>
        <v>0.10463446644773786</v>
      </c>
      <c r="X653">
        <f t="shared" si="188"/>
        <v>20</v>
      </c>
    </row>
    <row r="654" spans="1:24">
      <c r="A654">
        <v>128.6869366</v>
      </c>
      <c r="B654">
        <v>108.5948336</v>
      </c>
      <c r="C654">
        <f t="shared" si="191"/>
        <v>0.84386835578771568</v>
      </c>
      <c r="D654">
        <f t="shared" si="176"/>
        <v>0.82167592214233987</v>
      </c>
      <c r="E654">
        <f t="shared" si="173"/>
        <v>0.83412863771535906</v>
      </c>
      <c r="F654">
        <f t="shared" si="174"/>
        <v>1.7724175355754379E-2</v>
      </c>
      <c r="G654">
        <f t="shared" si="175"/>
        <v>1.2520996435623033</v>
      </c>
      <c r="H654" t="str">
        <f t="shared" si="177"/>
        <v/>
      </c>
      <c r="I654" t="str">
        <f t="shared" si="189"/>
        <v/>
      </c>
      <c r="J654" t="str">
        <f t="shared" si="178"/>
        <v/>
      </c>
      <c r="K654">
        <f t="shared" si="180"/>
        <v>0</v>
      </c>
      <c r="L654">
        <f t="shared" si="181"/>
        <v>0</v>
      </c>
      <c r="M654">
        <f t="shared" si="182"/>
        <v>0</v>
      </c>
      <c r="N654">
        <f t="shared" si="183"/>
        <v>0</v>
      </c>
      <c r="O654">
        <f t="shared" si="184"/>
        <v>0</v>
      </c>
      <c r="P654">
        <f t="shared" si="185"/>
        <v>0</v>
      </c>
      <c r="Q654">
        <f t="shared" si="179"/>
        <v>0</v>
      </c>
      <c r="R654">
        <f t="shared" si="186"/>
        <v>0</v>
      </c>
      <c r="S654">
        <f>IF(ABS(R654)&gt;0,R654*(B654-A654),0)</f>
        <v>0</v>
      </c>
      <c r="T654">
        <f>SUM($S$3:S654)</f>
        <v>164.43022094999958</v>
      </c>
      <c r="U654">
        <f>IF(J654="close",T654,0)</f>
        <v>0</v>
      </c>
      <c r="V654">
        <f t="shared" si="187"/>
        <v>164.43022094999958</v>
      </c>
      <c r="W654" s="3">
        <f t="shared" si="190"/>
        <v>0</v>
      </c>
      <c r="X654">
        <f t="shared" si="188"/>
        <v>0</v>
      </c>
    </row>
    <row r="655" spans="1:24">
      <c r="A655">
        <v>127.93807390000001</v>
      </c>
      <c r="B655">
        <v>106.3398408</v>
      </c>
      <c r="C655">
        <f t="shared" si="191"/>
        <v>0.83118213021651566</v>
      </c>
      <c r="D655">
        <f t="shared" si="176"/>
        <v>0.82313841569221302</v>
      </c>
      <c r="E655">
        <f t="shared" si="173"/>
        <v>0.83387274666817668</v>
      </c>
      <c r="F655">
        <f t="shared" si="174"/>
        <v>1.7521641081586062E-2</v>
      </c>
      <c r="G655">
        <f t="shared" si="175"/>
        <v>0.4590731248773256</v>
      </c>
      <c r="H655" t="str">
        <f t="shared" si="177"/>
        <v/>
      </c>
      <c r="I655" t="str">
        <f t="shared" si="189"/>
        <v/>
      </c>
      <c r="J655" t="str">
        <f t="shared" si="178"/>
        <v/>
      </c>
      <c r="K655">
        <f t="shared" si="180"/>
        <v>0</v>
      </c>
      <c r="L655">
        <f t="shared" si="181"/>
        <v>0</v>
      </c>
      <c r="M655">
        <f t="shared" si="182"/>
        <v>0</v>
      </c>
      <c r="N655">
        <f t="shared" si="183"/>
        <v>0</v>
      </c>
      <c r="O655">
        <f t="shared" si="184"/>
        <v>0</v>
      </c>
      <c r="P655">
        <f t="shared" si="185"/>
        <v>0</v>
      </c>
      <c r="Q655">
        <f t="shared" si="179"/>
        <v>0</v>
      </c>
      <c r="R655">
        <f t="shared" si="186"/>
        <v>0</v>
      </c>
      <c r="S655">
        <f>IF(ABS(R655)&gt;0,R655*(B655-A655),0)</f>
        <v>0</v>
      </c>
      <c r="T655">
        <f>SUM($S$3:S655)</f>
        <v>164.43022094999958</v>
      </c>
      <c r="U655">
        <f>IF(J655="close",T655,0)</f>
        <v>0</v>
      </c>
      <c r="V655">
        <f t="shared" si="187"/>
        <v>164.43022094999958</v>
      </c>
      <c r="W655" s="3">
        <f t="shared" si="190"/>
        <v>0</v>
      </c>
      <c r="X655">
        <f t="shared" si="188"/>
        <v>0</v>
      </c>
    </row>
    <row r="656" spans="1:24">
      <c r="A656">
        <v>127.8626194</v>
      </c>
      <c r="B656">
        <v>106.9442955</v>
      </c>
      <c r="C656">
        <f t="shared" si="191"/>
        <v>0.83640000495719546</v>
      </c>
      <c r="D656">
        <f t="shared" si="176"/>
        <v>0.82517866019451802</v>
      </c>
      <c r="E656">
        <f t="shared" si="173"/>
        <v>0.83304900957212979</v>
      </c>
      <c r="F656">
        <f t="shared" si="174"/>
        <v>1.7064532096803437E-2</v>
      </c>
      <c r="G656">
        <f t="shared" si="175"/>
        <v>0.65758291519633572</v>
      </c>
      <c r="H656" t="str">
        <f t="shared" si="177"/>
        <v/>
      </c>
      <c r="I656" t="str">
        <f t="shared" si="189"/>
        <v/>
      </c>
      <c r="J656" t="str">
        <f t="shared" si="178"/>
        <v/>
      </c>
      <c r="K656">
        <f t="shared" si="180"/>
        <v>0</v>
      </c>
      <c r="L656">
        <f t="shared" si="181"/>
        <v>0</v>
      </c>
      <c r="M656">
        <f t="shared" si="182"/>
        <v>0</v>
      </c>
      <c r="N656">
        <f t="shared" si="183"/>
        <v>0</v>
      </c>
      <c r="O656">
        <f t="shared" si="184"/>
        <v>0</v>
      </c>
      <c r="P656">
        <f t="shared" si="185"/>
        <v>0</v>
      </c>
      <c r="Q656">
        <f t="shared" si="179"/>
        <v>0</v>
      </c>
      <c r="R656">
        <f t="shared" si="186"/>
        <v>0</v>
      </c>
      <c r="S656">
        <f>IF(ABS(R656)&gt;0,R656*(B656-A656),0)</f>
        <v>0</v>
      </c>
      <c r="T656">
        <f>SUM($S$3:S656)</f>
        <v>164.43022094999958</v>
      </c>
      <c r="U656">
        <f>IF(J656="close",T656,0)</f>
        <v>0</v>
      </c>
      <c r="V656">
        <f t="shared" si="187"/>
        <v>164.43022094999958</v>
      </c>
      <c r="W656" s="3">
        <f t="shared" si="190"/>
        <v>0</v>
      </c>
      <c r="X656">
        <f t="shared" si="188"/>
        <v>0</v>
      </c>
    </row>
    <row r="657" spans="1:24">
      <c r="A657">
        <v>127.33127229999999</v>
      </c>
      <c r="B657">
        <v>105.096903</v>
      </c>
      <c r="C657">
        <f t="shared" si="191"/>
        <v>0.82538170789957621</v>
      </c>
      <c r="D657">
        <f t="shared" si="176"/>
        <v>0.82520989830298852</v>
      </c>
      <c r="E657">
        <f t="shared" si="173"/>
        <v>0.83259098342015625</v>
      </c>
      <c r="F657">
        <f t="shared" si="174"/>
        <v>1.6784090621829593E-2</v>
      </c>
      <c r="G657">
        <f t="shared" si="175"/>
        <v>1.0236455489833525E-2</v>
      </c>
      <c r="H657" t="str">
        <f t="shared" si="177"/>
        <v/>
      </c>
      <c r="I657" t="str">
        <f t="shared" si="189"/>
        <v/>
      </c>
      <c r="J657" t="str">
        <f t="shared" si="178"/>
        <v/>
      </c>
      <c r="K657">
        <f t="shared" si="180"/>
        <v>0</v>
      </c>
      <c r="L657">
        <f t="shared" si="181"/>
        <v>0</v>
      </c>
      <c r="M657">
        <f t="shared" si="182"/>
        <v>0</v>
      </c>
      <c r="N657">
        <f t="shared" si="183"/>
        <v>0</v>
      </c>
      <c r="O657">
        <f t="shared" si="184"/>
        <v>0</v>
      </c>
      <c r="P657">
        <f t="shared" si="185"/>
        <v>0</v>
      </c>
      <c r="Q657">
        <f t="shared" si="179"/>
        <v>0</v>
      </c>
      <c r="R657">
        <f t="shared" si="186"/>
        <v>0</v>
      </c>
      <c r="S657">
        <f>IF(ABS(R657)&gt;0,R657*(B657-A657),0)</f>
        <v>0</v>
      </c>
      <c r="T657">
        <f>SUM($S$3:S657)</f>
        <v>164.43022094999958</v>
      </c>
      <c r="U657">
        <f>IF(J657="close",T657,0)</f>
        <v>0</v>
      </c>
      <c r="V657">
        <f t="shared" si="187"/>
        <v>164.43022094999958</v>
      </c>
      <c r="W657" s="3">
        <f t="shared" si="190"/>
        <v>0</v>
      </c>
      <c r="X657">
        <f t="shared" si="188"/>
        <v>0</v>
      </c>
    </row>
    <row r="658" spans="1:24">
      <c r="A658">
        <v>125.9843071</v>
      </c>
      <c r="B658">
        <v>105.258822</v>
      </c>
      <c r="C658">
        <f t="shared" si="191"/>
        <v>0.83549153400868292</v>
      </c>
      <c r="D658">
        <f t="shared" si="176"/>
        <v>0.82679168841155692</v>
      </c>
      <c r="E658">
        <f t="shared" si="173"/>
        <v>0.83179577250816883</v>
      </c>
      <c r="F658">
        <f t="shared" si="174"/>
        <v>1.6570410152864201E-2</v>
      </c>
      <c r="G658">
        <f t="shared" si="175"/>
        <v>0.52502294854917808</v>
      </c>
      <c r="H658" t="str">
        <f t="shared" si="177"/>
        <v/>
      </c>
      <c r="I658" t="str">
        <f t="shared" si="189"/>
        <v/>
      </c>
      <c r="J658" t="str">
        <f t="shared" si="178"/>
        <v/>
      </c>
      <c r="K658">
        <f t="shared" si="180"/>
        <v>0</v>
      </c>
      <c r="L658">
        <f t="shared" si="181"/>
        <v>0</v>
      </c>
      <c r="M658">
        <f t="shared" si="182"/>
        <v>0</v>
      </c>
      <c r="N658">
        <f t="shared" si="183"/>
        <v>0</v>
      </c>
      <c r="O658">
        <f t="shared" si="184"/>
        <v>0</v>
      </c>
      <c r="P658">
        <f t="shared" si="185"/>
        <v>0</v>
      </c>
      <c r="Q658">
        <f t="shared" si="179"/>
        <v>0</v>
      </c>
      <c r="R658">
        <f t="shared" si="186"/>
        <v>0</v>
      </c>
      <c r="S658">
        <f>IF(ABS(R658)&gt;0,R658*(B658-A658),0)</f>
        <v>0</v>
      </c>
      <c r="T658">
        <f>SUM($S$3:S658)</f>
        <v>164.43022094999958</v>
      </c>
      <c r="U658">
        <f>IF(J658="close",T658,0)</f>
        <v>0</v>
      </c>
      <c r="V658">
        <f t="shared" si="187"/>
        <v>164.43022094999958</v>
      </c>
      <c r="W658" s="3">
        <f t="shared" si="190"/>
        <v>0</v>
      </c>
      <c r="X658">
        <f t="shared" si="188"/>
        <v>0</v>
      </c>
    </row>
    <row r="659" spans="1:24">
      <c r="A659">
        <v>126.225844</v>
      </c>
      <c r="B659">
        <v>105.571448</v>
      </c>
      <c r="C659">
        <f t="shared" si="191"/>
        <v>0.83636951558034345</v>
      </c>
      <c r="D659">
        <f t="shared" si="176"/>
        <v>0.82826520028367789</v>
      </c>
      <c r="E659">
        <f t="shared" si="173"/>
        <v>0.83123796085775148</v>
      </c>
      <c r="F659">
        <f t="shared" si="174"/>
        <v>1.6153793512912046E-2</v>
      </c>
      <c r="G659">
        <f t="shared" si="175"/>
        <v>0.50169734373462271</v>
      </c>
      <c r="H659" t="str">
        <f t="shared" si="177"/>
        <v/>
      </c>
      <c r="I659" t="str">
        <f t="shared" si="189"/>
        <v/>
      </c>
      <c r="J659" t="str">
        <f t="shared" si="178"/>
        <v/>
      </c>
      <c r="K659">
        <f t="shared" si="180"/>
        <v>0</v>
      </c>
      <c r="L659">
        <f t="shared" si="181"/>
        <v>0</v>
      </c>
      <c r="M659">
        <f t="shared" si="182"/>
        <v>0</v>
      </c>
      <c r="N659">
        <f t="shared" si="183"/>
        <v>0</v>
      </c>
      <c r="O659">
        <f t="shared" si="184"/>
        <v>0</v>
      </c>
      <c r="P659">
        <f t="shared" si="185"/>
        <v>0</v>
      </c>
      <c r="Q659">
        <f t="shared" si="179"/>
        <v>0</v>
      </c>
      <c r="R659">
        <f t="shared" si="186"/>
        <v>0</v>
      </c>
      <c r="S659">
        <f>IF(ABS(R659)&gt;0,R659*(B659-A659),0)</f>
        <v>0</v>
      </c>
      <c r="T659">
        <f>SUM($S$3:S659)</f>
        <v>164.43022094999958</v>
      </c>
      <c r="U659">
        <f>IF(J659="close",T659,0)</f>
        <v>0</v>
      </c>
      <c r="V659">
        <f t="shared" si="187"/>
        <v>164.43022094999958</v>
      </c>
      <c r="W659" s="3">
        <f t="shared" si="190"/>
        <v>0</v>
      </c>
      <c r="X659">
        <f t="shared" si="188"/>
        <v>0</v>
      </c>
    </row>
    <row r="660" spans="1:24">
      <c r="A660">
        <v>124.9957593</v>
      </c>
      <c r="B660">
        <v>101.8021894</v>
      </c>
      <c r="C660">
        <f t="shared" si="191"/>
        <v>0.8144451457402363</v>
      </c>
      <c r="D660">
        <f t="shared" si="176"/>
        <v>0.82613903804622535</v>
      </c>
      <c r="E660">
        <f t="shared" si="173"/>
        <v>0.83042986037677402</v>
      </c>
      <c r="F660">
        <f t="shared" si="174"/>
        <v>1.5254674234010404E-2</v>
      </c>
      <c r="G660">
        <f t="shared" si="175"/>
        <v>-0.76657764869979561</v>
      </c>
      <c r="H660" t="str">
        <f t="shared" si="177"/>
        <v/>
      </c>
      <c r="I660" t="str">
        <f t="shared" si="189"/>
        <v/>
      </c>
      <c r="J660" t="str">
        <f t="shared" si="178"/>
        <v/>
      </c>
      <c r="K660">
        <f t="shared" si="180"/>
        <v>0</v>
      </c>
      <c r="L660">
        <f t="shared" si="181"/>
        <v>0</v>
      </c>
      <c r="M660">
        <f t="shared" si="182"/>
        <v>0</v>
      </c>
      <c r="N660">
        <f t="shared" si="183"/>
        <v>0</v>
      </c>
      <c r="O660">
        <f t="shared" si="184"/>
        <v>0</v>
      </c>
      <c r="P660">
        <f t="shared" si="185"/>
        <v>0</v>
      </c>
      <c r="Q660">
        <f t="shared" si="179"/>
        <v>0</v>
      </c>
      <c r="R660">
        <f t="shared" si="186"/>
        <v>0</v>
      </c>
      <c r="S660">
        <f>IF(ABS(R660)&gt;0,R660*(B660-A660),0)</f>
        <v>0</v>
      </c>
      <c r="T660">
        <f>SUM($S$3:S660)</f>
        <v>164.43022094999958</v>
      </c>
      <c r="U660">
        <f>IF(J660="close",T660,0)</f>
        <v>0</v>
      </c>
      <c r="V660">
        <f t="shared" si="187"/>
        <v>164.43022094999958</v>
      </c>
      <c r="W660" s="3">
        <f t="shared" si="190"/>
        <v>0</v>
      </c>
      <c r="X660">
        <f t="shared" si="188"/>
        <v>0</v>
      </c>
    </row>
    <row r="661" spans="1:24">
      <c r="A661">
        <v>125.9169771</v>
      </c>
      <c r="B661">
        <v>103.5794257</v>
      </c>
      <c r="C661">
        <f t="shared" si="191"/>
        <v>0.82260095568955649</v>
      </c>
      <c r="D661">
        <f t="shared" si="176"/>
        <v>0.82559471768366088</v>
      </c>
      <c r="E661">
        <f t="shared" si="173"/>
        <v>0.82950186165515305</v>
      </c>
      <c r="F661">
        <f t="shared" si="174"/>
        <v>1.541337844346795E-2</v>
      </c>
      <c r="G661">
        <f t="shared" si="175"/>
        <v>-0.19423139482915394</v>
      </c>
      <c r="H661" t="str">
        <f t="shared" si="177"/>
        <v/>
      </c>
      <c r="I661" t="str">
        <f t="shared" si="189"/>
        <v/>
      </c>
      <c r="J661" t="str">
        <f t="shared" si="178"/>
        <v/>
      </c>
      <c r="K661">
        <f t="shared" si="180"/>
        <v>0</v>
      </c>
      <c r="L661">
        <f t="shared" si="181"/>
        <v>0</v>
      </c>
      <c r="M661">
        <f t="shared" si="182"/>
        <v>0</v>
      </c>
      <c r="N661">
        <f t="shared" si="183"/>
        <v>0</v>
      </c>
      <c r="O661">
        <f t="shared" si="184"/>
        <v>0</v>
      </c>
      <c r="P661">
        <f t="shared" si="185"/>
        <v>0</v>
      </c>
      <c r="Q661">
        <f t="shared" si="179"/>
        <v>0</v>
      </c>
      <c r="R661">
        <f t="shared" si="186"/>
        <v>0</v>
      </c>
      <c r="S661">
        <f>IF(ABS(R661)&gt;0,R661*(B661-A661),0)</f>
        <v>0</v>
      </c>
      <c r="T661">
        <f>SUM($S$3:S661)</f>
        <v>164.43022094999958</v>
      </c>
      <c r="U661">
        <f>IF(J661="close",T661,0)</f>
        <v>0</v>
      </c>
      <c r="V661">
        <f t="shared" si="187"/>
        <v>164.43022094999958</v>
      </c>
      <c r="W661" s="3">
        <f t="shared" si="190"/>
        <v>0</v>
      </c>
      <c r="X661">
        <f t="shared" si="188"/>
        <v>0</v>
      </c>
    </row>
    <row r="662" spans="1:24">
      <c r="A662">
        <v>127.2136726</v>
      </c>
      <c r="B662">
        <v>104.1178645</v>
      </c>
      <c r="C662">
        <f t="shared" si="191"/>
        <v>0.81844869637070761</v>
      </c>
      <c r="D662">
        <f t="shared" si="176"/>
        <v>0.82449532978936035</v>
      </c>
      <c r="E662">
        <f t="shared" si="173"/>
        <v>0.82892818773907317</v>
      </c>
      <c r="F662">
        <f t="shared" si="174"/>
        <v>1.5358573937192714E-2</v>
      </c>
      <c r="G662">
        <f t="shared" si="175"/>
        <v>-0.39369758177939068</v>
      </c>
      <c r="H662" t="str">
        <f t="shared" si="177"/>
        <v/>
      </c>
      <c r="I662" t="str">
        <f t="shared" si="189"/>
        <v/>
      </c>
      <c r="J662" t="str">
        <f t="shared" si="178"/>
        <v/>
      </c>
      <c r="K662">
        <f t="shared" si="180"/>
        <v>0</v>
      </c>
      <c r="L662">
        <f t="shared" si="181"/>
        <v>0</v>
      </c>
      <c r="M662">
        <f t="shared" si="182"/>
        <v>0</v>
      </c>
      <c r="N662">
        <f t="shared" si="183"/>
        <v>0</v>
      </c>
      <c r="O662">
        <f t="shared" si="184"/>
        <v>0</v>
      </c>
      <c r="P662">
        <f t="shared" si="185"/>
        <v>0</v>
      </c>
      <c r="Q662">
        <f t="shared" si="179"/>
        <v>0</v>
      </c>
      <c r="R662">
        <f t="shared" si="186"/>
        <v>0</v>
      </c>
      <c r="S662">
        <f>IF(ABS(R662)&gt;0,R662*(B662-A662),0)</f>
        <v>0</v>
      </c>
      <c r="T662">
        <f>SUM($S$3:S662)</f>
        <v>164.43022094999958</v>
      </c>
      <c r="U662">
        <f>IF(J662="close",T662,0)</f>
        <v>0</v>
      </c>
      <c r="V662">
        <f t="shared" si="187"/>
        <v>164.43022094999958</v>
      </c>
      <c r="W662" s="3">
        <f t="shared" si="190"/>
        <v>0</v>
      </c>
      <c r="X662">
        <f t="shared" si="188"/>
        <v>0</v>
      </c>
    </row>
    <row r="663" spans="1:24">
      <c r="A663">
        <v>126.0726368</v>
      </c>
      <c r="B663">
        <v>103.778926</v>
      </c>
      <c r="C663">
        <f t="shared" si="191"/>
        <v>0.82316772801883686</v>
      </c>
      <c r="D663">
        <f t="shared" si="176"/>
        <v>0.82429108336312595</v>
      </c>
      <c r="E663">
        <f t="shared" si="173"/>
        <v>0.82856438782050523</v>
      </c>
      <c r="F663">
        <f t="shared" si="174"/>
        <v>1.548588897239664E-2</v>
      </c>
      <c r="G663">
        <f t="shared" si="175"/>
        <v>-7.2540578477054404E-2</v>
      </c>
      <c r="H663" t="str">
        <f t="shared" si="177"/>
        <v/>
      </c>
      <c r="I663" t="str">
        <f t="shared" si="189"/>
        <v/>
      </c>
      <c r="J663" t="str">
        <f t="shared" si="178"/>
        <v/>
      </c>
      <c r="K663">
        <f t="shared" si="180"/>
        <v>0</v>
      </c>
      <c r="L663">
        <f t="shared" si="181"/>
        <v>0</v>
      </c>
      <c r="M663">
        <f t="shared" si="182"/>
        <v>0</v>
      </c>
      <c r="N663">
        <f t="shared" si="183"/>
        <v>0</v>
      </c>
      <c r="O663">
        <f t="shared" si="184"/>
        <v>0</v>
      </c>
      <c r="P663">
        <f t="shared" si="185"/>
        <v>0</v>
      </c>
      <c r="Q663">
        <f t="shared" si="179"/>
        <v>0</v>
      </c>
      <c r="R663">
        <f t="shared" si="186"/>
        <v>0</v>
      </c>
      <c r="S663">
        <f>IF(ABS(R663)&gt;0,R663*(B663-A663),0)</f>
        <v>0</v>
      </c>
      <c r="T663">
        <f>SUM($S$3:S663)</f>
        <v>164.43022094999958</v>
      </c>
      <c r="U663">
        <f>IF(J663="close",T663,0)</f>
        <v>0</v>
      </c>
      <c r="V663">
        <f t="shared" si="187"/>
        <v>164.43022094999958</v>
      </c>
      <c r="W663" s="3">
        <f t="shared" si="190"/>
        <v>0</v>
      </c>
      <c r="X663">
        <f t="shared" si="188"/>
        <v>0</v>
      </c>
    </row>
    <row r="664" spans="1:24">
      <c r="A664">
        <v>129.50744330000001</v>
      </c>
      <c r="B664">
        <v>103.4129696</v>
      </c>
      <c r="C664">
        <f t="shared" si="191"/>
        <v>0.79850985368035599</v>
      </c>
      <c r="D664">
        <f t="shared" si="176"/>
        <v>0.82032474033500746</v>
      </c>
      <c r="E664">
        <f t="shared" si="173"/>
        <v>0.82855587315132362</v>
      </c>
      <c r="F664">
        <f t="shared" si="174"/>
        <v>1.548889544848395E-2</v>
      </c>
      <c r="G664">
        <f t="shared" si="175"/>
        <v>-1.4084210670288122</v>
      </c>
      <c r="H664" t="str">
        <f t="shared" si="177"/>
        <v/>
      </c>
      <c r="I664" t="str">
        <f t="shared" si="189"/>
        <v/>
      </c>
      <c r="J664" t="str">
        <f t="shared" si="178"/>
        <v/>
      </c>
      <c r="K664">
        <f t="shared" si="180"/>
        <v>0</v>
      </c>
      <c r="L664">
        <f t="shared" si="181"/>
        <v>0</v>
      </c>
      <c r="M664">
        <f t="shared" si="182"/>
        <v>0</v>
      </c>
      <c r="N664">
        <f t="shared" si="183"/>
        <v>0</v>
      </c>
      <c r="O664">
        <f t="shared" si="184"/>
        <v>0</v>
      </c>
      <c r="P664">
        <f t="shared" si="185"/>
        <v>0</v>
      </c>
      <c r="Q664">
        <f t="shared" si="179"/>
        <v>0</v>
      </c>
      <c r="R664">
        <f t="shared" si="186"/>
        <v>0</v>
      </c>
      <c r="S664">
        <f>IF(ABS(R664)&gt;0,R664*(B664-A664),0)</f>
        <v>0</v>
      </c>
      <c r="T664">
        <f>SUM($S$3:S664)</f>
        <v>164.43022094999958</v>
      </c>
      <c r="U664">
        <f>IF(J664="close",T664,0)</f>
        <v>0</v>
      </c>
      <c r="V664">
        <f t="shared" si="187"/>
        <v>164.43022094999958</v>
      </c>
      <c r="W664" s="3">
        <f t="shared" si="190"/>
        <v>0</v>
      </c>
      <c r="X664">
        <f t="shared" si="188"/>
        <v>0</v>
      </c>
    </row>
    <row r="665" spans="1:24">
      <c r="A665">
        <v>130.04395070000001</v>
      </c>
      <c r="B665">
        <v>101.38669729999999</v>
      </c>
      <c r="C665">
        <f t="shared" si="191"/>
        <v>0.77963409104580506</v>
      </c>
      <c r="D665">
        <f t="shared" si="176"/>
        <v>0.81406464044436089</v>
      </c>
      <c r="E665">
        <f t="shared" si="173"/>
        <v>0.82712059773940627</v>
      </c>
      <c r="F665">
        <f t="shared" si="174"/>
        <v>1.6352242743121269E-2</v>
      </c>
      <c r="G665">
        <f t="shared" si="175"/>
        <v>-2.1055551791535985</v>
      </c>
      <c r="H665" t="str">
        <f t="shared" si="177"/>
        <v>buyY</v>
      </c>
      <c r="I665" t="str">
        <f t="shared" si="189"/>
        <v/>
      </c>
      <c r="J665" t="str">
        <f t="shared" si="178"/>
        <v/>
      </c>
      <c r="K665">
        <f t="shared" si="180"/>
        <v>-10</v>
      </c>
      <c r="L665">
        <f t="shared" si="181"/>
        <v>0</v>
      </c>
      <c r="M665">
        <f t="shared" si="182"/>
        <v>-10</v>
      </c>
      <c r="N665">
        <f t="shared" si="183"/>
        <v>10</v>
      </c>
      <c r="O665">
        <f t="shared" si="184"/>
        <v>0</v>
      </c>
      <c r="P665">
        <f t="shared" si="185"/>
        <v>10</v>
      </c>
      <c r="Q665">
        <f t="shared" si="179"/>
        <v>20</v>
      </c>
      <c r="R665">
        <f t="shared" si="186"/>
        <v>-10</v>
      </c>
      <c r="S665">
        <f>IF(ABS(R665)&gt;0,R665*(B665-A665),0)</f>
        <v>286.57253400000013</v>
      </c>
      <c r="T665">
        <f>SUM($S$3:S665)</f>
        <v>451.00275494999971</v>
      </c>
      <c r="U665">
        <f>IF(J665="close",T665,0)</f>
        <v>0</v>
      </c>
      <c r="V665">
        <f t="shared" si="187"/>
        <v>164.43022094999958</v>
      </c>
      <c r="W665" s="3">
        <f t="shared" si="190"/>
        <v>0</v>
      </c>
      <c r="X665">
        <f t="shared" si="188"/>
        <v>20</v>
      </c>
    </row>
    <row r="666" spans="1:24">
      <c r="A666">
        <v>132.0133654</v>
      </c>
      <c r="B666">
        <v>102.24882940000001</v>
      </c>
      <c r="C666">
        <f t="shared" si="191"/>
        <v>0.77453392003291821</v>
      </c>
      <c r="D666">
        <f t="shared" si="176"/>
        <v>0.80798299115029282</v>
      </c>
      <c r="E666">
        <f t="shared" si="173"/>
        <v>0.82463983036952215</v>
      </c>
      <c r="F666">
        <f t="shared" si="174"/>
        <v>1.8073347013865267E-2</v>
      </c>
      <c r="G666">
        <f t="shared" si="175"/>
        <v>-1.8507402691772366</v>
      </c>
      <c r="H666" t="str">
        <f t="shared" si="177"/>
        <v/>
      </c>
      <c r="I666" t="str">
        <f t="shared" si="189"/>
        <v>buyhold</v>
      </c>
      <c r="J666" t="str">
        <f t="shared" si="178"/>
        <v>buyhold</v>
      </c>
      <c r="K666">
        <f t="shared" si="180"/>
        <v>-10</v>
      </c>
      <c r="L666">
        <f t="shared" si="181"/>
        <v>0</v>
      </c>
      <c r="M666">
        <f t="shared" si="182"/>
        <v>0</v>
      </c>
      <c r="N666">
        <f t="shared" si="183"/>
        <v>10</v>
      </c>
      <c r="O666">
        <f t="shared" si="184"/>
        <v>0</v>
      </c>
      <c r="P666">
        <f t="shared" si="185"/>
        <v>0</v>
      </c>
      <c r="Q666">
        <f t="shared" si="179"/>
        <v>20</v>
      </c>
      <c r="R666">
        <f t="shared" si="186"/>
        <v>0</v>
      </c>
      <c r="S666">
        <f>IF(ABS(R666)&gt;0,R666*(B666-A666),0)</f>
        <v>0</v>
      </c>
      <c r="T666">
        <f>SUM($S$3:S666)</f>
        <v>451.00275494999971</v>
      </c>
      <c r="U666">
        <f>IF(J666="close",T666,0)</f>
        <v>0</v>
      </c>
      <c r="V666">
        <f t="shared" si="187"/>
        <v>153.35739494999973</v>
      </c>
      <c r="W666" s="3">
        <f t="shared" si="190"/>
        <v>-6.7340577273607788E-2</v>
      </c>
      <c r="X666">
        <f t="shared" si="188"/>
        <v>0</v>
      </c>
    </row>
    <row r="667" spans="1:24">
      <c r="A667">
        <v>133.97316000000001</v>
      </c>
      <c r="B667">
        <v>102.37694190000001</v>
      </c>
      <c r="C667">
        <f t="shared" si="191"/>
        <v>0.76416008922981293</v>
      </c>
      <c r="D667">
        <f t="shared" si="176"/>
        <v>0.80124100623944972</v>
      </c>
      <c r="E667">
        <f t="shared" si="173"/>
        <v>0.82214553145361968</v>
      </c>
      <c r="F667">
        <f t="shared" si="174"/>
        <v>1.9968854600786849E-2</v>
      </c>
      <c r="G667">
        <f t="shared" si="175"/>
        <v>-1.8569376036307887</v>
      </c>
      <c r="H667" t="str">
        <f t="shared" si="177"/>
        <v/>
      </c>
      <c r="I667" t="str">
        <f t="shared" si="189"/>
        <v>buyhold</v>
      </c>
      <c r="J667" t="str">
        <f t="shared" si="178"/>
        <v>buyhold</v>
      </c>
      <c r="K667">
        <f t="shared" si="180"/>
        <v>-10</v>
      </c>
      <c r="L667">
        <f t="shared" si="181"/>
        <v>0</v>
      </c>
      <c r="M667">
        <f t="shared" si="182"/>
        <v>0</v>
      </c>
      <c r="N667">
        <f t="shared" si="183"/>
        <v>10</v>
      </c>
      <c r="O667">
        <f t="shared" si="184"/>
        <v>0</v>
      </c>
      <c r="P667">
        <f t="shared" si="185"/>
        <v>0</v>
      </c>
      <c r="Q667">
        <f t="shared" si="179"/>
        <v>20</v>
      </c>
      <c r="R667">
        <f t="shared" si="186"/>
        <v>0</v>
      </c>
      <c r="S667">
        <f>IF(ABS(R667)&gt;0,R667*(B667-A667),0)</f>
        <v>0</v>
      </c>
      <c r="T667">
        <f>SUM($S$3:S667)</f>
        <v>451.00275494999971</v>
      </c>
      <c r="U667">
        <f>IF(J667="close",T667,0)</f>
        <v>0</v>
      </c>
      <c r="V667">
        <f t="shared" si="187"/>
        <v>135.04057394999973</v>
      </c>
      <c r="W667" s="3">
        <f t="shared" si="190"/>
        <v>-0.11943878549822769</v>
      </c>
      <c r="X667">
        <f t="shared" si="188"/>
        <v>0</v>
      </c>
    </row>
    <row r="668" spans="1:24">
      <c r="A668">
        <v>134.55853010000001</v>
      </c>
      <c r="B668">
        <v>101.8162114</v>
      </c>
      <c r="C668">
        <f t="shared" si="191"/>
        <v>0.75666857630157769</v>
      </c>
      <c r="D668">
        <f t="shared" si="176"/>
        <v>0.79438370932593094</v>
      </c>
      <c r="E668">
        <f t="shared" si="173"/>
        <v>0.81901542699361585</v>
      </c>
      <c r="F668">
        <f t="shared" si="174"/>
        <v>2.1921410878278005E-2</v>
      </c>
      <c r="G668">
        <f t="shared" si="175"/>
        <v>-1.7204701482843561</v>
      </c>
      <c r="H668" t="str">
        <f t="shared" si="177"/>
        <v/>
      </c>
      <c r="I668" t="str">
        <f t="shared" si="189"/>
        <v>buyhold</v>
      </c>
      <c r="J668" t="str">
        <f t="shared" si="178"/>
        <v>buyhold</v>
      </c>
      <c r="K668">
        <f t="shared" si="180"/>
        <v>-10</v>
      </c>
      <c r="L668">
        <f t="shared" si="181"/>
        <v>0</v>
      </c>
      <c r="M668">
        <f t="shared" si="182"/>
        <v>0</v>
      </c>
      <c r="N668">
        <f t="shared" si="183"/>
        <v>10</v>
      </c>
      <c r="O668">
        <f t="shared" si="184"/>
        <v>0</v>
      </c>
      <c r="P668">
        <f t="shared" si="185"/>
        <v>0</v>
      </c>
      <c r="Q668">
        <f t="shared" si="179"/>
        <v>20</v>
      </c>
      <c r="R668">
        <f t="shared" si="186"/>
        <v>0</v>
      </c>
      <c r="S668">
        <f>IF(ABS(R668)&gt;0,R668*(B668-A668),0)</f>
        <v>0</v>
      </c>
      <c r="T668">
        <f>SUM($S$3:S668)</f>
        <v>451.00275494999971</v>
      </c>
      <c r="U668">
        <f>IF(J668="close",T668,0)</f>
        <v>0</v>
      </c>
      <c r="V668">
        <f t="shared" si="187"/>
        <v>123.57956794999961</v>
      </c>
      <c r="W668" s="3">
        <f t="shared" si="190"/>
        <v>-8.4870833000485299E-2</v>
      </c>
      <c r="X668">
        <f t="shared" si="188"/>
        <v>0</v>
      </c>
    </row>
    <row r="669" spans="1:24">
      <c r="A669">
        <v>130.88077939999999</v>
      </c>
      <c r="B669">
        <v>103.113551</v>
      </c>
      <c r="C669">
        <f t="shared" si="191"/>
        <v>0.78784334470428741</v>
      </c>
      <c r="D669">
        <f t="shared" si="176"/>
        <v>0.7933774993841396</v>
      </c>
      <c r="E669">
        <f t="shared" si="173"/>
        <v>0.81556816216333794</v>
      </c>
      <c r="F669">
        <f t="shared" si="174"/>
        <v>2.385228720599477E-2</v>
      </c>
      <c r="G669">
        <f t="shared" si="175"/>
        <v>-0.23201777808801893</v>
      </c>
      <c r="H669" t="str">
        <f t="shared" si="177"/>
        <v/>
      </c>
      <c r="I669" t="str">
        <f t="shared" si="189"/>
        <v>close</v>
      </c>
      <c r="J669" t="str">
        <f t="shared" si="178"/>
        <v>close</v>
      </c>
      <c r="K669">
        <f t="shared" si="180"/>
        <v>0</v>
      </c>
      <c r="L669">
        <f t="shared" si="181"/>
        <v>0</v>
      </c>
      <c r="M669">
        <f t="shared" si="182"/>
        <v>10</v>
      </c>
      <c r="N669">
        <f t="shared" si="183"/>
        <v>0</v>
      </c>
      <c r="O669">
        <f t="shared" si="184"/>
        <v>0</v>
      </c>
      <c r="P669">
        <f t="shared" si="185"/>
        <v>-10</v>
      </c>
      <c r="Q669">
        <f t="shared" si="179"/>
        <v>0</v>
      </c>
      <c r="R669">
        <f t="shared" si="186"/>
        <v>10</v>
      </c>
      <c r="S669">
        <f>IF(ABS(R669)&gt;0,R669*(B669-A669),0)</f>
        <v>-277.67228399999993</v>
      </c>
      <c r="T669">
        <f>SUM($S$3:S669)</f>
        <v>173.33047094999978</v>
      </c>
      <c r="U669">
        <f>IF(J669="close",T669,0)</f>
        <v>173.33047094999978</v>
      </c>
      <c r="V669">
        <f t="shared" si="187"/>
        <v>173.33047094999978</v>
      </c>
      <c r="W669" s="3">
        <f t="shared" si="190"/>
        <v>0.4025819463952926</v>
      </c>
      <c r="X669">
        <f t="shared" si="188"/>
        <v>20</v>
      </c>
    </row>
    <row r="670" spans="1:24">
      <c r="A670">
        <v>131.18344250000001</v>
      </c>
      <c r="B670">
        <v>100.6277726</v>
      </c>
      <c r="C670">
        <f t="shared" si="191"/>
        <v>0.76707677952573927</v>
      </c>
      <c r="D670">
        <f t="shared" si="176"/>
        <v>0.78933123479053957</v>
      </c>
      <c r="E670">
        <f t="shared" si="173"/>
        <v>0.81348787387731669</v>
      </c>
      <c r="F670">
        <f t="shared" si="174"/>
        <v>2.3630627479329386E-2</v>
      </c>
      <c r="G670">
        <f t="shared" si="175"/>
        <v>-0.94176319627005767</v>
      </c>
      <c r="H670" t="str">
        <f t="shared" si="177"/>
        <v/>
      </c>
      <c r="I670" t="str">
        <f t="shared" si="189"/>
        <v/>
      </c>
      <c r="J670" t="str">
        <f t="shared" si="178"/>
        <v/>
      </c>
      <c r="K670">
        <f t="shared" si="180"/>
        <v>0</v>
      </c>
      <c r="L670">
        <f t="shared" si="181"/>
        <v>0</v>
      </c>
      <c r="M670">
        <f t="shared" si="182"/>
        <v>0</v>
      </c>
      <c r="N670">
        <f t="shared" si="183"/>
        <v>0</v>
      </c>
      <c r="O670">
        <f t="shared" si="184"/>
        <v>0</v>
      </c>
      <c r="P670">
        <f t="shared" si="185"/>
        <v>0</v>
      </c>
      <c r="Q670">
        <f t="shared" si="179"/>
        <v>0</v>
      </c>
      <c r="R670">
        <f t="shared" si="186"/>
        <v>0</v>
      </c>
      <c r="S670">
        <f>IF(ABS(R670)&gt;0,R670*(B670-A670),0)</f>
        <v>0</v>
      </c>
      <c r="T670">
        <f>SUM($S$3:S670)</f>
        <v>173.33047094999978</v>
      </c>
      <c r="U670">
        <f>IF(J670="close",T670,0)</f>
        <v>0</v>
      </c>
      <c r="V670">
        <f t="shared" si="187"/>
        <v>173.33047094999978</v>
      </c>
      <c r="W670" s="3">
        <f t="shared" si="190"/>
        <v>0</v>
      </c>
      <c r="X670">
        <f t="shared" si="188"/>
        <v>0</v>
      </c>
    </row>
    <row r="671" spans="1:24">
      <c r="A671">
        <v>131.52037849999999</v>
      </c>
      <c r="B671">
        <v>99.384506459999997</v>
      </c>
      <c r="C671">
        <f t="shared" si="191"/>
        <v>0.75565861042591209</v>
      </c>
      <c r="D671">
        <f t="shared" si="176"/>
        <v>0.78415083104213534</v>
      </c>
      <c r="E671">
        <f t="shared" si="173"/>
        <v>0.81090499870320709</v>
      </c>
      <c r="F671">
        <f t="shared" si="174"/>
        <v>2.4625246210778821E-2</v>
      </c>
      <c r="G671">
        <f t="shared" si="175"/>
        <v>-1.1570329235429857</v>
      </c>
      <c r="H671" t="str">
        <f t="shared" si="177"/>
        <v/>
      </c>
      <c r="I671" t="str">
        <f t="shared" si="189"/>
        <v/>
      </c>
      <c r="J671" t="str">
        <f t="shared" si="178"/>
        <v/>
      </c>
      <c r="K671">
        <f t="shared" si="180"/>
        <v>0</v>
      </c>
      <c r="L671">
        <f t="shared" si="181"/>
        <v>0</v>
      </c>
      <c r="M671">
        <f t="shared" si="182"/>
        <v>0</v>
      </c>
      <c r="N671">
        <f t="shared" si="183"/>
        <v>0</v>
      </c>
      <c r="O671">
        <f t="shared" si="184"/>
        <v>0</v>
      </c>
      <c r="P671">
        <f t="shared" si="185"/>
        <v>0</v>
      </c>
      <c r="Q671">
        <f t="shared" si="179"/>
        <v>0</v>
      </c>
      <c r="R671">
        <f t="shared" si="186"/>
        <v>0</v>
      </c>
      <c r="S671">
        <f>IF(ABS(R671)&gt;0,R671*(B671-A671),0)</f>
        <v>0</v>
      </c>
      <c r="T671">
        <f>SUM($S$3:S671)</f>
        <v>173.33047094999978</v>
      </c>
      <c r="U671">
        <f>IF(J671="close",T671,0)</f>
        <v>0</v>
      </c>
      <c r="V671">
        <f t="shared" si="187"/>
        <v>173.33047094999978</v>
      </c>
      <c r="W671" s="3">
        <f t="shared" si="190"/>
        <v>0</v>
      </c>
      <c r="X671">
        <f t="shared" si="188"/>
        <v>0</v>
      </c>
    </row>
    <row r="672" spans="1:24">
      <c r="A672">
        <v>129.53394800000001</v>
      </c>
      <c r="B672">
        <v>98.621768250000002</v>
      </c>
      <c r="C672">
        <f t="shared" si="191"/>
        <v>0.76135846836074195</v>
      </c>
      <c r="D672">
        <f t="shared" si="176"/>
        <v>0.78064431370653631</v>
      </c>
      <c r="E672">
        <f t="shared" ref="E672:E735" si="192">AVERAGE(C644:C671)</f>
        <v>0.80790605311665564</v>
      </c>
      <c r="F672">
        <f t="shared" ref="F672:F735" si="193">STDEV(C644:C671)</f>
        <v>2.6068386959152721E-2</v>
      </c>
      <c r="G672">
        <f t="shared" ref="G672:G735" si="194">(C672-D672)/F672</f>
        <v>-0.7398173648417099</v>
      </c>
      <c r="H672" t="str">
        <f t="shared" si="177"/>
        <v/>
      </c>
      <c r="I672" t="str">
        <f t="shared" si="189"/>
        <v/>
      </c>
      <c r="J672" t="str">
        <f t="shared" si="178"/>
        <v/>
      </c>
      <c r="K672">
        <f t="shared" si="180"/>
        <v>0</v>
      </c>
      <c r="L672">
        <f t="shared" si="181"/>
        <v>0</v>
      </c>
      <c r="M672">
        <f t="shared" si="182"/>
        <v>0</v>
      </c>
      <c r="N672">
        <f t="shared" si="183"/>
        <v>0</v>
      </c>
      <c r="O672">
        <f t="shared" si="184"/>
        <v>0</v>
      </c>
      <c r="P672">
        <f t="shared" si="185"/>
        <v>0</v>
      </c>
      <c r="Q672">
        <f t="shared" si="179"/>
        <v>0</v>
      </c>
      <c r="R672">
        <f t="shared" si="186"/>
        <v>0</v>
      </c>
      <c r="S672">
        <f>IF(ABS(R672)&gt;0,R672*(B672-A672),0)</f>
        <v>0</v>
      </c>
      <c r="T672">
        <f>SUM($S$3:S672)</f>
        <v>173.33047094999978</v>
      </c>
      <c r="U672">
        <f>IF(J672="close",T672,0)</f>
        <v>0</v>
      </c>
      <c r="V672">
        <f t="shared" si="187"/>
        <v>173.33047094999978</v>
      </c>
      <c r="W672" s="3">
        <f t="shared" si="190"/>
        <v>0</v>
      </c>
      <c r="X672">
        <f t="shared" si="188"/>
        <v>0</v>
      </c>
    </row>
    <row r="673" spans="1:24">
      <c r="A673">
        <v>126.9525738</v>
      </c>
      <c r="B673">
        <v>98.711065070000004</v>
      </c>
      <c r="C673">
        <f t="shared" si="191"/>
        <v>0.77754284230194948</v>
      </c>
      <c r="D673">
        <f t="shared" ref="D673:D736" si="195">((C673-D672)*2/13)+D672</f>
        <v>0.7801671642596768</v>
      </c>
      <c r="E673">
        <f t="shared" si="192"/>
        <v>0.80547065090621539</v>
      </c>
      <c r="F673">
        <f t="shared" si="193"/>
        <v>2.7134983092273871E-2</v>
      </c>
      <c r="G673">
        <f t="shared" si="194"/>
        <v>-9.6713602098191423E-2</v>
      </c>
      <c r="H673" t="str">
        <f t="shared" ref="H673:H736" si="196">IF(G673&gt;2,"sellY",IF(G673&lt;-2,"buyY",""))</f>
        <v/>
      </c>
      <c r="I673" t="str">
        <f t="shared" si="189"/>
        <v/>
      </c>
      <c r="J673" t="str">
        <f t="shared" ref="J673:J736" si="197">IF(AND(OR(H672="sellY",J672="sellhold"),G673&gt;0.6),"sellhold",IF(AND(OR(H672="sellY",J672="sellhold"),G673&lt;0.6),"close",IF(AND(OR(H672="buyY",J672="buyhold"),G673&lt;-0.6),"buyhold",IF(AND(OR(H672="buyY",J672="buyhold"),G673&gt;-0.6),"close",""))))</f>
        <v/>
      </c>
      <c r="K673">
        <f t="shared" si="180"/>
        <v>0</v>
      </c>
      <c r="L673">
        <f t="shared" si="181"/>
        <v>0</v>
      </c>
      <c r="M673">
        <f t="shared" si="182"/>
        <v>0</v>
      </c>
      <c r="N673">
        <f t="shared" si="183"/>
        <v>0</v>
      </c>
      <c r="O673">
        <f t="shared" si="184"/>
        <v>0</v>
      </c>
      <c r="P673">
        <f t="shared" si="185"/>
        <v>0</v>
      </c>
      <c r="Q673">
        <f t="shared" ref="Q673:Q736" si="198">ABS(K673)+ABS(N673)</f>
        <v>0</v>
      </c>
      <c r="R673">
        <f t="shared" si="186"/>
        <v>0</v>
      </c>
      <c r="S673">
        <f>IF(ABS(R673)&gt;0,R673*(B673-A673),0)</f>
        <v>0</v>
      </c>
      <c r="T673">
        <f>SUM($S$3:S673)</f>
        <v>173.33047094999978</v>
      </c>
      <c r="U673">
        <f>IF(J673="close",T673,0)</f>
        <v>0</v>
      </c>
      <c r="V673">
        <f t="shared" si="187"/>
        <v>173.33047094999978</v>
      </c>
      <c r="W673" s="3">
        <f t="shared" si="190"/>
        <v>0</v>
      </c>
      <c r="X673">
        <f t="shared" si="188"/>
        <v>0</v>
      </c>
    </row>
    <row r="674" spans="1:24">
      <c r="A674">
        <v>126.9019041</v>
      </c>
      <c r="B674">
        <v>99.691597849999994</v>
      </c>
      <c r="C674">
        <f t="shared" si="191"/>
        <v>0.78558000021372409</v>
      </c>
      <c r="D674">
        <f t="shared" si="195"/>
        <v>0.78099990825260712</v>
      </c>
      <c r="E674">
        <f t="shared" si="192"/>
        <v>0.80367948785190457</v>
      </c>
      <c r="F674">
        <f t="shared" si="193"/>
        <v>2.7268546900187159E-2</v>
      </c>
      <c r="G674">
        <f t="shared" si="194"/>
        <v>0.16796245058021542</v>
      </c>
      <c r="H674" t="str">
        <f t="shared" si="196"/>
        <v/>
      </c>
      <c r="I674" t="str">
        <f t="shared" si="189"/>
        <v/>
      </c>
      <c r="J674" t="str">
        <f t="shared" si="197"/>
        <v/>
      </c>
      <c r="K674">
        <f t="shared" ref="K674:K737" si="199">IF(H674="sellY",MAX(10+L674,K673),IF(H674="buyY",MIN(-10+L674,K673),IF(J674="sellhold",K673+L674,IF(J674="buyhold",K673+L674,0))))</f>
        <v>0</v>
      </c>
      <c r="L674">
        <f t="shared" ref="L674:L737" si="200">IF(AND(G674&gt;3,K673&lt;15),10,IF(AND(G674&gt;2.5,K673&lt;15),5,IF(AND(G674&lt;-3,K673&gt;-15),-10,IF(AND(G674&lt;-2.5,K673&gt;-15),-5,0))))</f>
        <v>0</v>
      </c>
      <c r="M674">
        <f t="shared" ref="M674:M737" si="201">K674-K673</f>
        <v>0</v>
      </c>
      <c r="N674">
        <f t="shared" ref="N674:N737" si="202">IF(H674="sellY",MIN(-10+O674,N673),IF(H674="buyY",MAX(10+O674,N673),IF(J674="sellhold",N673+O674,IF(J674="buyhold",N673+O674,0))))</f>
        <v>0</v>
      </c>
      <c r="O674">
        <f t="shared" ref="O674:O737" si="203">IF(AND(G674&gt;3,K673&lt;15),-10,IF(AND(G674&gt;2.5,K673&lt;15),-5,IF(AND(G674&lt;-3,K673&gt;-15),10,IF(AND(G674&lt;-2.5,K673&gt;-15),5,0))))</f>
        <v>0</v>
      </c>
      <c r="P674">
        <f t="shared" ref="P674:P737" si="204">N674-N673</f>
        <v>0</v>
      </c>
      <c r="Q674">
        <f t="shared" si="198"/>
        <v>0</v>
      </c>
      <c r="R674">
        <f t="shared" ref="R674:R737" si="205">K674-K673</f>
        <v>0</v>
      </c>
      <c r="S674">
        <f>IF(ABS(R674)&gt;0,R674*(B674-A674),0)</f>
        <v>0</v>
      </c>
      <c r="T674">
        <f>SUM($S$3:S674)</f>
        <v>173.33047094999978</v>
      </c>
      <c r="U674">
        <f>IF(J674="close",T674,0)</f>
        <v>0</v>
      </c>
      <c r="V674">
        <f t="shared" si="187"/>
        <v>173.33047094999978</v>
      </c>
      <c r="W674" s="3">
        <f t="shared" si="190"/>
        <v>0</v>
      </c>
      <c r="X674">
        <f t="shared" si="188"/>
        <v>0</v>
      </c>
    </row>
    <row r="675" spans="1:24">
      <c r="A675">
        <v>125.9468001</v>
      </c>
      <c r="B675">
        <v>97.948611880000001</v>
      </c>
      <c r="C675">
        <f t="shared" si="191"/>
        <v>0.77769829644127653</v>
      </c>
      <c r="D675">
        <f t="shared" si="195"/>
        <v>0.78049196797394083</v>
      </c>
      <c r="E675">
        <f t="shared" si="192"/>
        <v>0.80230286331774647</v>
      </c>
      <c r="F675">
        <f t="shared" si="193"/>
        <v>2.7170912042453293E-2</v>
      </c>
      <c r="G675">
        <f t="shared" si="194"/>
        <v>-0.10281846734843926</v>
      </c>
      <c r="H675" t="str">
        <f t="shared" si="196"/>
        <v/>
      </c>
      <c r="I675" t="str">
        <f t="shared" si="189"/>
        <v/>
      </c>
      <c r="J675" t="str">
        <f t="shared" si="197"/>
        <v/>
      </c>
      <c r="K675">
        <f t="shared" si="199"/>
        <v>0</v>
      </c>
      <c r="L675">
        <f t="shared" si="200"/>
        <v>0</v>
      </c>
      <c r="M675">
        <f t="shared" si="201"/>
        <v>0</v>
      </c>
      <c r="N675">
        <f t="shared" si="202"/>
        <v>0</v>
      </c>
      <c r="O675">
        <f t="shared" si="203"/>
        <v>0</v>
      </c>
      <c r="P675">
        <f t="shared" si="204"/>
        <v>0</v>
      </c>
      <c r="Q675">
        <f t="shared" si="198"/>
        <v>0</v>
      </c>
      <c r="R675">
        <f t="shared" si="205"/>
        <v>0</v>
      </c>
      <c r="S675">
        <f>IF(ABS(R675)&gt;0,R675*(B675-A675),0)</f>
        <v>0</v>
      </c>
      <c r="T675">
        <f>SUM($S$3:S675)</f>
        <v>173.33047094999978</v>
      </c>
      <c r="U675">
        <f>IF(J675="close",T675,0)</f>
        <v>0</v>
      </c>
      <c r="V675">
        <f t="shared" ref="V675:V738" si="206">T675+K675*A675+N675*B675</f>
        <v>173.33047094999978</v>
      </c>
      <c r="W675" s="3">
        <f t="shared" si="190"/>
        <v>0</v>
      </c>
      <c r="X675">
        <f t="shared" ref="X675:X738" si="207">ABS(Q675-Q674)</f>
        <v>0</v>
      </c>
    </row>
    <row r="676" spans="1:24">
      <c r="A676">
        <v>124.2839979</v>
      </c>
      <c r="B676">
        <v>99.711688969999997</v>
      </c>
      <c r="C676">
        <f t="shared" si="191"/>
        <v>0.80228903684148378</v>
      </c>
      <c r="D676">
        <f t="shared" si="195"/>
        <v>0.78384536318433207</v>
      </c>
      <c r="E676">
        <f t="shared" si="192"/>
        <v>0.80071446439111271</v>
      </c>
      <c r="F676">
        <f t="shared" si="193"/>
        <v>2.7266094795377654E-2</v>
      </c>
      <c r="G676">
        <f t="shared" si="194"/>
        <v>0.67643253628966404</v>
      </c>
      <c r="H676" t="str">
        <f t="shared" si="196"/>
        <v/>
      </c>
      <c r="I676" t="str">
        <f t="shared" si="189"/>
        <v/>
      </c>
      <c r="J676" t="str">
        <f t="shared" si="197"/>
        <v/>
      </c>
      <c r="K676">
        <f t="shared" si="199"/>
        <v>0</v>
      </c>
      <c r="L676">
        <f t="shared" si="200"/>
        <v>0</v>
      </c>
      <c r="M676">
        <f t="shared" si="201"/>
        <v>0</v>
      </c>
      <c r="N676">
        <f t="shared" si="202"/>
        <v>0</v>
      </c>
      <c r="O676">
        <f t="shared" si="203"/>
        <v>0</v>
      </c>
      <c r="P676">
        <f t="shared" si="204"/>
        <v>0</v>
      </c>
      <c r="Q676">
        <f t="shared" si="198"/>
        <v>0</v>
      </c>
      <c r="R676">
        <f t="shared" si="205"/>
        <v>0</v>
      </c>
      <c r="S676">
        <f>IF(ABS(R676)&gt;0,R676*(B676-A676),0)</f>
        <v>0</v>
      </c>
      <c r="T676">
        <f>SUM($S$3:S676)</f>
        <v>173.33047094999978</v>
      </c>
      <c r="U676">
        <f>IF(J676="close",T676,0)</f>
        <v>0</v>
      </c>
      <c r="V676">
        <f t="shared" si="206"/>
        <v>173.33047094999978</v>
      </c>
      <c r="W676" s="3">
        <f t="shared" si="190"/>
        <v>0</v>
      </c>
      <c r="X676">
        <f t="shared" si="207"/>
        <v>0</v>
      </c>
    </row>
    <row r="677" spans="1:24">
      <c r="A677">
        <v>125.3678262</v>
      </c>
      <c r="B677">
        <v>100.4818504</v>
      </c>
      <c r="C677">
        <f t="shared" si="191"/>
        <v>0.80149631245660058</v>
      </c>
      <c r="D677">
        <f t="shared" si="195"/>
        <v>0.7865608938416041</v>
      </c>
      <c r="E677">
        <f t="shared" si="192"/>
        <v>0.80030483418136922</v>
      </c>
      <c r="F677">
        <f t="shared" si="193"/>
        <v>2.7148772101581838E-2</v>
      </c>
      <c r="G677">
        <f t="shared" si="194"/>
        <v>0.55013238017222355</v>
      </c>
      <c r="H677" t="str">
        <f t="shared" si="196"/>
        <v/>
      </c>
      <c r="I677" t="str">
        <f t="shared" si="189"/>
        <v/>
      </c>
      <c r="J677" t="str">
        <f t="shared" si="197"/>
        <v/>
      </c>
      <c r="K677">
        <f t="shared" si="199"/>
        <v>0</v>
      </c>
      <c r="L677">
        <f t="shared" si="200"/>
        <v>0</v>
      </c>
      <c r="M677">
        <f t="shared" si="201"/>
        <v>0</v>
      </c>
      <c r="N677">
        <f t="shared" si="202"/>
        <v>0</v>
      </c>
      <c r="O677">
        <f t="shared" si="203"/>
        <v>0</v>
      </c>
      <c r="P677">
        <f t="shared" si="204"/>
        <v>0</v>
      </c>
      <c r="Q677">
        <f t="shared" si="198"/>
        <v>0</v>
      </c>
      <c r="R677">
        <f t="shared" si="205"/>
        <v>0</v>
      </c>
      <c r="S677">
        <f>IF(ABS(R677)&gt;0,R677*(B677-A677),0)</f>
        <v>0</v>
      </c>
      <c r="T677">
        <f>SUM($S$3:S677)</f>
        <v>173.33047094999978</v>
      </c>
      <c r="U677">
        <f>IF(J677="close",T677,0)</f>
        <v>0</v>
      </c>
      <c r="V677">
        <f t="shared" si="206"/>
        <v>173.33047094999978</v>
      </c>
      <c r="W677" s="3">
        <f t="shared" si="190"/>
        <v>0</v>
      </c>
      <c r="X677">
        <f t="shared" si="207"/>
        <v>0</v>
      </c>
    </row>
    <row r="678" spans="1:24">
      <c r="A678">
        <v>125.26840559999999</v>
      </c>
      <c r="B678">
        <v>102.77666069999999</v>
      </c>
      <c r="C678">
        <f t="shared" si="191"/>
        <v>0.82045157522145395</v>
      </c>
      <c r="D678">
        <f t="shared" si="195"/>
        <v>0.79177484482311944</v>
      </c>
      <c r="E678">
        <f t="shared" si="192"/>
        <v>0.79974912838648815</v>
      </c>
      <c r="F678">
        <f t="shared" si="193"/>
        <v>2.6951723802430647E-2</v>
      </c>
      <c r="G678">
        <f t="shared" si="194"/>
        <v>1.0640035720367651</v>
      </c>
      <c r="H678" t="str">
        <f t="shared" si="196"/>
        <v/>
      </c>
      <c r="I678" t="str">
        <f t="shared" si="189"/>
        <v/>
      </c>
      <c r="J678" t="str">
        <f t="shared" si="197"/>
        <v/>
      </c>
      <c r="K678">
        <f t="shared" si="199"/>
        <v>0</v>
      </c>
      <c r="L678">
        <f t="shared" si="200"/>
        <v>0</v>
      </c>
      <c r="M678">
        <f t="shared" si="201"/>
        <v>0</v>
      </c>
      <c r="N678">
        <f t="shared" si="202"/>
        <v>0</v>
      </c>
      <c r="O678">
        <f t="shared" si="203"/>
        <v>0</v>
      </c>
      <c r="P678">
        <f t="shared" si="204"/>
        <v>0</v>
      </c>
      <c r="Q678">
        <f t="shared" si="198"/>
        <v>0</v>
      </c>
      <c r="R678">
        <f t="shared" si="205"/>
        <v>0</v>
      </c>
      <c r="S678">
        <f>IF(ABS(R678)&gt;0,R678*(B678-A678),0)</f>
        <v>0</v>
      </c>
      <c r="T678">
        <f>SUM($S$3:S678)</f>
        <v>173.33047094999978</v>
      </c>
      <c r="U678">
        <f>IF(J678="close",T678,0)</f>
        <v>0</v>
      </c>
      <c r="V678">
        <f t="shared" si="206"/>
        <v>173.33047094999978</v>
      </c>
      <c r="W678" s="3">
        <f t="shared" si="190"/>
        <v>0</v>
      </c>
      <c r="X678">
        <f t="shared" si="207"/>
        <v>0</v>
      </c>
    </row>
    <row r="679" spans="1:24">
      <c r="A679">
        <v>125.7227603</v>
      </c>
      <c r="B679">
        <v>102.8213839</v>
      </c>
      <c r="C679">
        <f t="shared" si="191"/>
        <v>0.81784223997824523</v>
      </c>
      <c r="D679">
        <f t="shared" si="195"/>
        <v>0.79578521330852336</v>
      </c>
      <c r="E679">
        <f t="shared" si="192"/>
        <v>0.80034292822358555</v>
      </c>
      <c r="F679">
        <f t="shared" si="193"/>
        <v>2.7226607757155789E-2</v>
      </c>
      <c r="G679">
        <f t="shared" si="194"/>
        <v>0.81012760996363076</v>
      </c>
      <c r="H679" t="str">
        <f t="shared" si="196"/>
        <v/>
      </c>
      <c r="I679" t="str">
        <f t="shared" si="189"/>
        <v/>
      </c>
      <c r="J679" t="str">
        <f t="shared" si="197"/>
        <v/>
      </c>
      <c r="K679">
        <f t="shared" si="199"/>
        <v>0</v>
      </c>
      <c r="L679">
        <f t="shared" si="200"/>
        <v>0</v>
      </c>
      <c r="M679">
        <f t="shared" si="201"/>
        <v>0</v>
      </c>
      <c r="N679">
        <f t="shared" si="202"/>
        <v>0</v>
      </c>
      <c r="O679">
        <f t="shared" si="203"/>
        <v>0</v>
      </c>
      <c r="P679">
        <f t="shared" si="204"/>
        <v>0</v>
      </c>
      <c r="Q679">
        <f t="shared" si="198"/>
        <v>0</v>
      </c>
      <c r="R679">
        <f t="shared" si="205"/>
        <v>0</v>
      </c>
      <c r="S679">
        <f>IF(ABS(R679)&gt;0,R679*(B679-A679),0)</f>
        <v>0</v>
      </c>
      <c r="T679">
        <f>SUM($S$3:S679)</f>
        <v>173.33047094999978</v>
      </c>
      <c r="U679">
        <f>IF(J679="close",T679,0)</f>
        <v>0</v>
      </c>
      <c r="V679">
        <f t="shared" si="206"/>
        <v>173.33047094999978</v>
      </c>
      <c r="W679" s="3">
        <f t="shared" si="190"/>
        <v>0</v>
      </c>
      <c r="X679">
        <f t="shared" si="207"/>
        <v>0</v>
      </c>
    </row>
    <row r="680" spans="1:24">
      <c r="A680">
        <v>123.48400599999999</v>
      </c>
      <c r="B680">
        <v>102.1787954</v>
      </c>
      <c r="C680">
        <f t="shared" si="191"/>
        <v>0.82746582905643673</v>
      </c>
      <c r="D680">
        <f t="shared" si="195"/>
        <v>0.80065915419281775</v>
      </c>
      <c r="E680">
        <f t="shared" si="192"/>
        <v>0.80134582436223789</v>
      </c>
      <c r="F680">
        <f t="shared" si="193"/>
        <v>2.7339342165792969E-2</v>
      </c>
      <c r="G680">
        <f t="shared" si="194"/>
        <v>0.98051645504329443</v>
      </c>
      <c r="H680" t="str">
        <f t="shared" si="196"/>
        <v/>
      </c>
      <c r="I680" t="str">
        <f t="shared" si="189"/>
        <v/>
      </c>
      <c r="J680" t="str">
        <f t="shared" si="197"/>
        <v/>
      </c>
      <c r="K680">
        <f t="shared" si="199"/>
        <v>0</v>
      </c>
      <c r="L680">
        <f t="shared" si="200"/>
        <v>0</v>
      </c>
      <c r="M680">
        <f t="shared" si="201"/>
        <v>0</v>
      </c>
      <c r="N680">
        <f t="shared" si="202"/>
        <v>0</v>
      </c>
      <c r="O680">
        <f t="shared" si="203"/>
        <v>0</v>
      </c>
      <c r="P680">
        <f t="shared" si="204"/>
        <v>0</v>
      </c>
      <c r="Q680">
        <f t="shared" si="198"/>
        <v>0</v>
      </c>
      <c r="R680">
        <f t="shared" si="205"/>
        <v>0</v>
      </c>
      <c r="S680">
        <f>IF(ABS(R680)&gt;0,R680*(B680-A680),0)</f>
        <v>0</v>
      </c>
      <c r="T680">
        <f>SUM($S$3:S680)</f>
        <v>173.33047094999978</v>
      </c>
      <c r="U680">
        <f>IF(J680="close",T680,0)</f>
        <v>0</v>
      </c>
      <c r="V680">
        <f t="shared" si="206"/>
        <v>173.33047094999978</v>
      </c>
      <c r="W680" s="3">
        <f t="shared" si="190"/>
        <v>0</v>
      </c>
      <c r="X680">
        <f t="shared" si="207"/>
        <v>0</v>
      </c>
    </row>
    <row r="681" spans="1:24">
      <c r="A681">
        <v>124.2219786</v>
      </c>
      <c r="B681">
        <v>102.0267716</v>
      </c>
      <c r="C681">
        <f t="shared" si="191"/>
        <v>0.82132624797847165</v>
      </c>
      <c r="D681">
        <f t="shared" si="195"/>
        <v>0.80383870708291838</v>
      </c>
      <c r="E681">
        <f t="shared" si="192"/>
        <v>0.80214945234601387</v>
      </c>
      <c r="F681">
        <f t="shared" si="193"/>
        <v>2.7776854728869114E-2</v>
      </c>
      <c r="G681">
        <f t="shared" si="194"/>
        <v>0.62957239277988042</v>
      </c>
      <c r="H681" t="str">
        <f t="shared" si="196"/>
        <v/>
      </c>
      <c r="I681" t="str">
        <f t="shared" si="189"/>
        <v/>
      </c>
      <c r="J681" t="str">
        <f t="shared" si="197"/>
        <v/>
      </c>
      <c r="K681">
        <f t="shared" si="199"/>
        <v>0</v>
      </c>
      <c r="L681">
        <f t="shared" si="200"/>
        <v>0</v>
      </c>
      <c r="M681">
        <f t="shared" si="201"/>
        <v>0</v>
      </c>
      <c r="N681">
        <f t="shared" si="202"/>
        <v>0</v>
      </c>
      <c r="O681">
        <f t="shared" si="203"/>
        <v>0</v>
      </c>
      <c r="P681">
        <f t="shared" si="204"/>
        <v>0</v>
      </c>
      <c r="Q681">
        <f t="shared" si="198"/>
        <v>0</v>
      </c>
      <c r="R681">
        <f t="shared" si="205"/>
        <v>0</v>
      </c>
      <c r="S681">
        <f>IF(ABS(R681)&gt;0,R681*(B681-A681),0)</f>
        <v>0</v>
      </c>
      <c r="T681">
        <f>SUM($S$3:S681)</f>
        <v>173.33047094999978</v>
      </c>
      <c r="U681">
        <f>IF(J681="close",T681,0)</f>
        <v>0</v>
      </c>
      <c r="V681">
        <f t="shared" si="206"/>
        <v>173.33047094999978</v>
      </c>
      <c r="W681" s="3">
        <f t="shared" si="190"/>
        <v>0</v>
      </c>
      <c r="X681">
        <f t="shared" si="207"/>
        <v>0</v>
      </c>
    </row>
    <row r="682" spans="1:24">
      <c r="A682">
        <v>122.3705011</v>
      </c>
      <c r="B682">
        <v>100.3880411</v>
      </c>
      <c r="C682">
        <f t="shared" si="191"/>
        <v>0.82036144493650354</v>
      </c>
      <c r="D682">
        <f t="shared" si="195"/>
        <v>0.8063806667527007</v>
      </c>
      <c r="E682">
        <f t="shared" si="192"/>
        <v>0.80230328171664844</v>
      </c>
      <c r="F682">
        <f t="shared" si="193"/>
        <v>2.7874009856269387E-2</v>
      </c>
      <c r="G682">
        <f t="shared" si="194"/>
        <v>0.50157039679234716</v>
      </c>
      <c r="H682" t="str">
        <f t="shared" si="196"/>
        <v/>
      </c>
      <c r="I682" t="str">
        <f t="shared" si="189"/>
        <v/>
      </c>
      <c r="J682" t="str">
        <f t="shared" si="197"/>
        <v/>
      </c>
      <c r="K682">
        <f t="shared" si="199"/>
        <v>0</v>
      </c>
      <c r="L682">
        <f t="shared" si="200"/>
        <v>0</v>
      </c>
      <c r="M682">
        <f t="shared" si="201"/>
        <v>0</v>
      </c>
      <c r="N682">
        <f t="shared" si="202"/>
        <v>0</v>
      </c>
      <c r="O682">
        <f t="shared" si="203"/>
        <v>0</v>
      </c>
      <c r="P682">
        <f t="shared" si="204"/>
        <v>0</v>
      </c>
      <c r="Q682">
        <f t="shared" si="198"/>
        <v>0</v>
      </c>
      <c r="R682">
        <f t="shared" si="205"/>
        <v>0</v>
      </c>
      <c r="S682">
        <f>IF(ABS(R682)&gt;0,R682*(B682-A682),0)</f>
        <v>0</v>
      </c>
      <c r="T682">
        <f>SUM($S$3:S682)</f>
        <v>173.33047094999978</v>
      </c>
      <c r="U682">
        <f>IF(J682="close",T682,0)</f>
        <v>0</v>
      </c>
      <c r="V682">
        <f t="shared" si="206"/>
        <v>173.33047094999978</v>
      </c>
      <c r="W682" s="3">
        <f t="shared" si="190"/>
        <v>0</v>
      </c>
      <c r="X682">
        <f t="shared" si="207"/>
        <v>0</v>
      </c>
    </row>
    <row r="683" spans="1:24">
      <c r="A683">
        <v>120.28183869999999</v>
      </c>
      <c r="B683">
        <v>100.4858771</v>
      </c>
      <c r="C683">
        <f t="shared" si="191"/>
        <v>0.83542019465320994</v>
      </c>
      <c r="D683">
        <f t="shared" si="195"/>
        <v>0.81084828642970208</v>
      </c>
      <c r="E683">
        <f t="shared" si="192"/>
        <v>0.80146374918624796</v>
      </c>
      <c r="F683">
        <f t="shared" si="193"/>
        <v>2.6913192791043525E-2</v>
      </c>
      <c r="G683">
        <f t="shared" si="194"/>
        <v>0.91300606413688568</v>
      </c>
      <c r="H683" t="str">
        <f t="shared" si="196"/>
        <v/>
      </c>
      <c r="I683" t="str">
        <f t="shared" si="189"/>
        <v/>
      </c>
      <c r="J683" t="str">
        <f t="shared" si="197"/>
        <v/>
      </c>
      <c r="K683">
        <f t="shared" si="199"/>
        <v>0</v>
      </c>
      <c r="L683">
        <f t="shared" si="200"/>
        <v>0</v>
      </c>
      <c r="M683">
        <f t="shared" si="201"/>
        <v>0</v>
      </c>
      <c r="N683">
        <f t="shared" si="202"/>
        <v>0</v>
      </c>
      <c r="O683">
        <f t="shared" si="203"/>
        <v>0</v>
      </c>
      <c r="P683">
        <f t="shared" si="204"/>
        <v>0</v>
      </c>
      <c r="Q683">
        <f t="shared" si="198"/>
        <v>0</v>
      </c>
      <c r="R683">
        <f t="shared" si="205"/>
        <v>0</v>
      </c>
      <c r="S683">
        <f>IF(ABS(R683)&gt;0,R683*(B683-A683),0)</f>
        <v>0</v>
      </c>
      <c r="T683">
        <f>SUM($S$3:S683)</f>
        <v>173.33047094999978</v>
      </c>
      <c r="U683">
        <f>IF(J683="close",T683,0)</f>
        <v>0</v>
      </c>
      <c r="V683">
        <f t="shared" si="206"/>
        <v>173.33047094999978</v>
      </c>
      <c r="W683" s="3">
        <f t="shared" si="190"/>
        <v>0</v>
      </c>
      <c r="X683">
        <f t="shared" si="207"/>
        <v>0</v>
      </c>
    </row>
    <row r="684" spans="1:24">
      <c r="A684">
        <v>121.9282814</v>
      </c>
      <c r="B684">
        <v>101.7276536</v>
      </c>
      <c r="C684">
        <f t="shared" si="191"/>
        <v>0.83432368956526592</v>
      </c>
      <c r="D684">
        <f t="shared" si="195"/>
        <v>0.81445988691209648</v>
      </c>
      <c r="E684">
        <f t="shared" si="192"/>
        <v>0.80161510863041563</v>
      </c>
      <c r="F684">
        <f t="shared" si="193"/>
        <v>2.7097803036699671E-2</v>
      </c>
      <c r="G684">
        <f t="shared" si="194"/>
        <v>0.73304107444677646</v>
      </c>
      <c r="H684" t="str">
        <f t="shared" si="196"/>
        <v/>
      </c>
      <c r="I684" t="str">
        <f t="shared" si="189"/>
        <v/>
      </c>
      <c r="J684" t="str">
        <f t="shared" si="197"/>
        <v/>
      </c>
      <c r="K684">
        <f t="shared" si="199"/>
        <v>0</v>
      </c>
      <c r="L684">
        <f t="shared" si="200"/>
        <v>0</v>
      </c>
      <c r="M684">
        <f t="shared" si="201"/>
        <v>0</v>
      </c>
      <c r="N684">
        <f t="shared" si="202"/>
        <v>0</v>
      </c>
      <c r="O684">
        <f t="shared" si="203"/>
        <v>0</v>
      </c>
      <c r="P684">
        <f t="shared" si="204"/>
        <v>0</v>
      </c>
      <c r="Q684">
        <f t="shared" si="198"/>
        <v>0</v>
      </c>
      <c r="R684">
        <f t="shared" si="205"/>
        <v>0</v>
      </c>
      <c r="S684">
        <f>IF(ABS(R684)&gt;0,R684*(B684-A684),0)</f>
        <v>0</v>
      </c>
      <c r="T684">
        <f>SUM($S$3:S684)</f>
        <v>173.33047094999978</v>
      </c>
      <c r="U684">
        <f>IF(J684="close",T684,0)</f>
        <v>0</v>
      </c>
      <c r="V684">
        <f t="shared" si="206"/>
        <v>173.33047094999978</v>
      </c>
      <c r="W684" s="3">
        <f t="shared" si="190"/>
        <v>0</v>
      </c>
      <c r="X684">
        <f t="shared" si="207"/>
        <v>0</v>
      </c>
    </row>
    <row r="685" spans="1:24">
      <c r="A685">
        <v>120.86397460000001</v>
      </c>
      <c r="B685">
        <v>103.206401</v>
      </c>
      <c r="C685">
        <f t="shared" si="191"/>
        <v>0.85390540350474287</v>
      </c>
      <c r="D685">
        <f t="shared" si="195"/>
        <v>0.82052842792634972</v>
      </c>
      <c r="E685">
        <f t="shared" si="192"/>
        <v>0.80154095450927543</v>
      </c>
      <c r="F685">
        <f t="shared" si="193"/>
        <v>2.7001758091725371E-2</v>
      </c>
      <c r="G685">
        <f t="shared" si="194"/>
        <v>1.23610379239052</v>
      </c>
      <c r="H685" t="str">
        <f t="shared" si="196"/>
        <v/>
      </c>
      <c r="I685" t="str">
        <f t="shared" si="189"/>
        <v/>
      </c>
      <c r="J685" t="str">
        <f t="shared" si="197"/>
        <v/>
      </c>
      <c r="K685">
        <f t="shared" si="199"/>
        <v>0</v>
      </c>
      <c r="L685">
        <f t="shared" si="200"/>
        <v>0</v>
      </c>
      <c r="M685">
        <f t="shared" si="201"/>
        <v>0</v>
      </c>
      <c r="N685">
        <f t="shared" si="202"/>
        <v>0</v>
      </c>
      <c r="O685">
        <f t="shared" si="203"/>
        <v>0</v>
      </c>
      <c r="P685">
        <f t="shared" si="204"/>
        <v>0</v>
      </c>
      <c r="Q685">
        <f t="shared" si="198"/>
        <v>0</v>
      </c>
      <c r="R685">
        <f t="shared" si="205"/>
        <v>0</v>
      </c>
      <c r="S685">
        <f>IF(ABS(R685)&gt;0,R685*(B685-A685),0)</f>
        <v>0</v>
      </c>
      <c r="T685">
        <f>SUM($S$3:S685)</f>
        <v>173.33047094999978</v>
      </c>
      <c r="U685">
        <f>IF(J685="close",T685,0)</f>
        <v>0</v>
      </c>
      <c r="V685">
        <f t="shared" si="206"/>
        <v>173.33047094999978</v>
      </c>
      <c r="W685" s="3">
        <f t="shared" si="190"/>
        <v>0</v>
      </c>
      <c r="X685">
        <f t="shared" si="207"/>
        <v>0</v>
      </c>
    </row>
    <row r="686" spans="1:24">
      <c r="A686">
        <v>121.5011404</v>
      </c>
      <c r="B686">
        <v>105.01990189999999</v>
      </c>
      <c r="C686">
        <f t="shared" si="191"/>
        <v>0.86435321968385403</v>
      </c>
      <c r="D686">
        <f t="shared" si="195"/>
        <v>0.82727070358135035</v>
      </c>
      <c r="E686">
        <f t="shared" si="192"/>
        <v>0.80255965792374562</v>
      </c>
      <c r="F686">
        <f t="shared" si="193"/>
        <v>2.8434564380972586E-2</v>
      </c>
      <c r="G686">
        <f t="shared" si="194"/>
        <v>1.3041351928471252</v>
      </c>
      <c r="H686" t="str">
        <f t="shared" si="196"/>
        <v/>
      </c>
      <c r="I686" t="str">
        <f t="shared" si="189"/>
        <v/>
      </c>
      <c r="J686" t="str">
        <f t="shared" si="197"/>
        <v/>
      </c>
      <c r="K686">
        <f t="shared" si="199"/>
        <v>0</v>
      </c>
      <c r="L686">
        <f t="shared" si="200"/>
        <v>0</v>
      </c>
      <c r="M686">
        <f t="shared" si="201"/>
        <v>0</v>
      </c>
      <c r="N686">
        <f t="shared" si="202"/>
        <v>0</v>
      </c>
      <c r="O686">
        <f t="shared" si="203"/>
        <v>0</v>
      </c>
      <c r="P686">
        <f t="shared" si="204"/>
        <v>0</v>
      </c>
      <c r="Q686">
        <f t="shared" si="198"/>
        <v>0</v>
      </c>
      <c r="R686">
        <f t="shared" si="205"/>
        <v>0</v>
      </c>
      <c r="S686">
        <f>IF(ABS(R686)&gt;0,R686*(B686-A686),0)</f>
        <v>0</v>
      </c>
      <c r="T686">
        <f>SUM($S$3:S686)</f>
        <v>173.33047094999978</v>
      </c>
      <c r="U686">
        <f>IF(J686="close",T686,0)</f>
        <v>0</v>
      </c>
      <c r="V686">
        <f t="shared" si="206"/>
        <v>173.33047094999978</v>
      </c>
      <c r="W686" s="3">
        <f t="shared" si="190"/>
        <v>0</v>
      </c>
      <c r="X686">
        <f t="shared" si="207"/>
        <v>0</v>
      </c>
    </row>
    <row r="687" spans="1:24">
      <c r="A687">
        <v>121.6258168</v>
      </c>
      <c r="B687">
        <v>106.1661539</v>
      </c>
      <c r="C687">
        <f t="shared" si="191"/>
        <v>0.87289160059313986</v>
      </c>
      <c r="D687">
        <f t="shared" si="195"/>
        <v>0.83428930312162564</v>
      </c>
      <c r="E687">
        <f t="shared" si="192"/>
        <v>0.80359043241214467</v>
      </c>
      <c r="F687">
        <f t="shared" si="193"/>
        <v>3.0144311001078037E-2</v>
      </c>
      <c r="G687">
        <f t="shared" si="194"/>
        <v>1.2805831743884843</v>
      </c>
      <c r="H687" t="str">
        <f t="shared" si="196"/>
        <v/>
      </c>
      <c r="I687" t="str">
        <f t="shared" si="189"/>
        <v/>
      </c>
      <c r="J687" t="str">
        <f t="shared" si="197"/>
        <v/>
      </c>
      <c r="K687">
        <f t="shared" si="199"/>
        <v>0</v>
      </c>
      <c r="L687">
        <f t="shared" si="200"/>
        <v>0</v>
      </c>
      <c r="M687">
        <f t="shared" si="201"/>
        <v>0</v>
      </c>
      <c r="N687">
        <f t="shared" si="202"/>
        <v>0</v>
      </c>
      <c r="O687">
        <f t="shared" si="203"/>
        <v>0</v>
      </c>
      <c r="P687">
        <f t="shared" si="204"/>
        <v>0</v>
      </c>
      <c r="Q687">
        <f t="shared" si="198"/>
        <v>0</v>
      </c>
      <c r="R687">
        <f t="shared" si="205"/>
        <v>0</v>
      </c>
      <c r="S687">
        <f>IF(ABS(R687)&gt;0,R687*(B687-A687),0)</f>
        <v>0</v>
      </c>
      <c r="T687">
        <f>SUM($S$3:S687)</f>
        <v>173.33047094999978</v>
      </c>
      <c r="U687">
        <f>IF(J687="close",T687,0)</f>
        <v>0</v>
      </c>
      <c r="V687">
        <f t="shared" si="206"/>
        <v>173.33047094999978</v>
      </c>
      <c r="W687" s="3">
        <f t="shared" si="190"/>
        <v>0</v>
      </c>
      <c r="X687">
        <f t="shared" si="207"/>
        <v>0</v>
      </c>
    </row>
    <row r="688" spans="1:24">
      <c r="A688">
        <v>123.20311479999999</v>
      </c>
      <c r="B688">
        <v>103.4607329</v>
      </c>
      <c r="C688">
        <f t="shared" si="191"/>
        <v>0.83975744499602534</v>
      </c>
      <c r="D688">
        <f t="shared" si="195"/>
        <v>0.83513055571768713</v>
      </c>
      <c r="E688">
        <f t="shared" si="192"/>
        <v>0.80489479259117314</v>
      </c>
      <c r="F688">
        <f t="shared" si="193"/>
        <v>3.2326397755154522E-2</v>
      </c>
      <c r="G688">
        <f t="shared" si="194"/>
        <v>0.14313037021269839</v>
      </c>
      <c r="H688" t="str">
        <f t="shared" si="196"/>
        <v/>
      </c>
      <c r="I688" t="str">
        <f t="shared" si="189"/>
        <v/>
      </c>
      <c r="J688" t="str">
        <f t="shared" si="197"/>
        <v/>
      </c>
      <c r="K688">
        <f t="shared" si="199"/>
        <v>0</v>
      </c>
      <c r="L688">
        <f t="shared" si="200"/>
        <v>0</v>
      </c>
      <c r="M688">
        <f t="shared" si="201"/>
        <v>0</v>
      </c>
      <c r="N688">
        <f t="shared" si="202"/>
        <v>0</v>
      </c>
      <c r="O688">
        <f t="shared" si="203"/>
        <v>0</v>
      </c>
      <c r="P688">
        <f t="shared" si="204"/>
        <v>0</v>
      </c>
      <c r="Q688">
        <f t="shared" si="198"/>
        <v>0</v>
      </c>
      <c r="R688">
        <f t="shared" si="205"/>
        <v>0</v>
      </c>
      <c r="S688">
        <f>IF(ABS(R688)&gt;0,R688*(B688-A688),0)</f>
        <v>0</v>
      </c>
      <c r="T688">
        <f>SUM($S$3:S688)</f>
        <v>173.33047094999978</v>
      </c>
      <c r="U688">
        <f>IF(J688="close",T688,0)</f>
        <v>0</v>
      </c>
      <c r="V688">
        <f t="shared" si="206"/>
        <v>173.33047094999978</v>
      </c>
      <c r="W688" s="3">
        <f t="shared" si="190"/>
        <v>0</v>
      </c>
      <c r="X688">
        <f t="shared" si="207"/>
        <v>0</v>
      </c>
    </row>
    <row r="689" spans="1:24">
      <c r="A689">
        <v>123.95671230000001</v>
      </c>
      <c r="B689">
        <v>102.5454056</v>
      </c>
      <c r="C689">
        <f t="shared" si="191"/>
        <v>0.82726787196339657</v>
      </c>
      <c r="D689">
        <f t="shared" si="195"/>
        <v>0.83392091206318086</v>
      </c>
      <c r="E689">
        <f t="shared" si="192"/>
        <v>0.80579880327887987</v>
      </c>
      <c r="F689">
        <f t="shared" si="193"/>
        <v>3.2951257199437776E-2</v>
      </c>
      <c r="G689">
        <f t="shared" si="194"/>
        <v>-0.20190550119276807</v>
      </c>
      <c r="H689" t="str">
        <f t="shared" si="196"/>
        <v/>
      </c>
      <c r="I689" t="str">
        <f t="shared" si="189"/>
        <v/>
      </c>
      <c r="J689" t="str">
        <f t="shared" si="197"/>
        <v/>
      </c>
      <c r="K689">
        <f t="shared" si="199"/>
        <v>0</v>
      </c>
      <c r="L689">
        <f t="shared" si="200"/>
        <v>0</v>
      </c>
      <c r="M689">
        <f t="shared" si="201"/>
        <v>0</v>
      </c>
      <c r="N689">
        <f t="shared" si="202"/>
        <v>0</v>
      </c>
      <c r="O689">
        <f t="shared" si="203"/>
        <v>0</v>
      </c>
      <c r="P689">
        <f t="shared" si="204"/>
        <v>0</v>
      </c>
      <c r="Q689">
        <f t="shared" si="198"/>
        <v>0</v>
      </c>
      <c r="R689">
        <f t="shared" si="205"/>
        <v>0</v>
      </c>
      <c r="S689">
        <f>IF(ABS(R689)&gt;0,R689*(B689-A689),0)</f>
        <v>0</v>
      </c>
      <c r="T689">
        <f>SUM($S$3:S689)</f>
        <v>173.33047094999978</v>
      </c>
      <c r="U689">
        <f>IF(J689="close",T689,0)</f>
        <v>0</v>
      </c>
      <c r="V689">
        <f t="shared" si="206"/>
        <v>173.33047094999978</v>
      </c>
      <c r="W689" s="3">
        <f t="shared" si="190"/>
        <v>0</v>
      </c>
      <c r="X689">
        <f t="shared" si="207"/>
        <v>0</v>
      </c>
    </row>
    <row r="690" spans="1:24">
      <c r="A690">
        <v>124.2245262</v>
      </c>
      <c r="B690">
        <v>102.91539640000001</v>
      </c>
      <c r="C690">
        <f t="shared" si="191"/>
        <v>0.82846278064532486</v>
      </c>
      <c r="D690">
        <f t="shared" si="195"/>
        <v>0.83308119953735682</v>
      </c>
      <c r="E690">
        <f t="shared" si="192"/>
        <v>0.8059654788600884</v>
      </c>
      <c r="F690">
        <f t="shared" si="193"/>
        <v>3.3051046490519986E-2</v>
      </c>
      <c r="G690">
        <f t="shared" si="194"/>
        <v>-0.13973593524055766</v>
      </c>
      <c r="H690" t="str">
        <f t="shared" si="196"/>
        <v/>
      </c>
      <c r="I690" t="str">
        <f t="shared" si="189"/>
        <v/>
      </c>
      <c r="J690" t="str">
        <f t="shared" si="197"/>
        <v/>
      </c>
      <c r="K690">
        <f t="shared" si="199"/>
        <v>0</v>
      </c>
      <c r="L690">
        <f t="shared" si="200"/>
        <v>0</v>
      </c>
      <c r="M690">
        <f t="shared" si="201"/>
        <v>0</v>
      </c>
      <c r="N690">
        <f t="shared" si="202"/>
        <v>0</v>
      </c>
      <c r="O690">
        <f t="shared" si="203"/>
        <v>0</v>
      </c>
      <c r="P690">
        <f t="shared" si="204"/>
        <v>0</v>
      </c>
      <c r="Q690">
        <f t="shared" si="198"/>
        <v>0</v>
      </c>
      <c r="R690">
        <f t="shared" si="205"/>
        <v>0</v>
      </c>
      <c r="S690">
        <f>IF(ABS(R690)&gt;0,R690*(B690-A690),0)</f>
        <v>0</v>
      </c>
      <c r="T690">
        <f>SUM($S$3:S690)</f>
        <v>173.33047094999978</v>
      </c>
      <c r="U690">
        <f>IF(J690="close",T690,0)</f>
        <v>0</v>
      </c>
      <c r="V690">
        <f t="shared" si="206"/>
        <v>173.33047094999978</v>
      </c>
      <c r="W690" s="3">
        <f t="shared" si="190"/>
        <v>0</v>
      </c>
      <c r="X690">
        <f t="shared" si="207"/>
        <v>0</v>
      </c>
    </row>
    <row r="691" spans="1:24">
      <c r="A691">
        <v>123.7290131</v>
      </c>
      <c r="B691">
        <v>101.98538000000001</v>
      </c>
      <c r="C691">
        <f t="shared" si="191"/>
        <v>0.82426407068787977</v>
      </c>
      <c r="D691">
        <f t="shared" si="195"/>
        <v>0.83172471817589877</v>
      </c>
      <c r="E691">
        <f t="shared" si="192"/>
        <v>0.80632312472703904</v>
      </c>
      <c r="F691">
        <f t="shared" si="193"/>
        <v>3.3244744264961101E-2</v>
      </c>
      <c r="G691">
        <f t="shared" si="194"/>
        <v>-0.22441584836861822</v>
      </c>
      <c r="H691" t="str">
        <f t="shared" si="196"/>
        <v/>
      </c>
      <c r="I691" t="str">
        <f t="shared" si="189"/>
        <v/>
      </c>
      <c r="J691" t="str">
        <f t="shared" si="197"/>
        <v/>
      </c>
      <c r="K691">
        <f t="shared" si="199"/>
        <v>0</v>
      </c>
      <c r="L691">
        <f t="shared" si="200"/>
        <v>0</v>
      </c>
      <c r="M691">
        <f t="shared" si="201"/>
        <v>0</v>
      </c>
      <c r="N691">
        <f t="shared" si="202"/>
        <v>0</v>
      </c>
      <c r="O691">
        <f t="shared" si="203"/>
        <v>0</v>
      </c>
      <c r="P691">
        <f t="shared" si="204"/>
        <v>0</v>
      </c>
      <c r="Q691">
        <f t="shared" si="198"/>
        <v>0</v>
      </c>
      <c r="R691">
        <f t="shared" si="205"/>
        <v>0</v>
      </c>
      <c r="S691">
        <f>IF(ABS(R691)&gt;0,R691*(B691-A691),0)</f>
        <v>0</v>
      </c>
      <c r="T691">
        <f>SUM($S$3:S691)</f>
        <v>173.33047094999978</v>
      </c>
      <c r="U691">
        <f>IF(J691="close",T691,0)</f>
        <v>0</v>
      </c>
      <c r="V691">
        <f t="shared" si="206"/>
        <v>173.33047094999978</v>
      </c>
      <c r="W691" s="3">
        <f t="shared" si="190"/>
        <v>0</v>
      </c>
      <c r="X691">
        <f t="shared" si="207"/>
        <v>0</v>
      </c>
    </row>
    <row r="692" spans="1:24">
      <c r="A692">
        <v>124.57956590000001</v>
      </c>
      <c r="B692">
        <v>103.888041</v>
      </c>
      <c r="C692">
        <f t="shared" si="191"/>
        <v>0.83390915877320448</v>
      </c>
      <c r="D692">
        <f t="shared" si="195"/>
        <v>0.83206078596009969</v>
      </c>
      <c r="E692">
        <f t="shared" si="192"/>
        <v>0.80636227982236186</v>
      </c>
      <c r="F692">
        <f t="shared" si="193"/>
        <v>3.3265957200220964E-2</v>
      </c>
      <c r="G692">
        <f t="shared" si="194"/>
        <v>5.5563493994169967E-2</v>
      </c>
      <c r="H692" t="str">
        <f t="shared" si="196"/>
        <v/>
      </c>
      <c r="I692" t="str">
        <f t="shared" si="189"/>
        <v/>
      </c>
      <c r="J692" t="str">
        <f t="shared" si="197"/>
        <v/>
      </c>
      <c r="K692">
        <f t="shared" si="199"/>
        <v>0</v>
      </c>
      <c r="L692">
        <f t="shared" si="200"/>
        <v>0</v>
      </c>
      <c r="M692">
        <f t="shared" si="201"/>
        <v>0</v>
      </c>
      <c r="N692">
        <f t="shared" si="202"/>
        <v>0</v>
      </c>
      <c r="O692">
        <f t="shared" si="203"/>
        <v>0</v>
      </c>
      <c r="P692">
        <f t="shared" si="204"/>
        <v>0</v>
      </c>
      <c r="Q692">
        <f t="shared" si="198"/>
        <v>0</v>
      </c>
      <c r="R692">
        <f t="shared" si="205"/>
        <v>0</v>
      </c>
      <c r="S692">
        <f>IF(ABS(R692)&gt;0,R692*(B692-A692),0)</f>
        <v>0</v>
      </c>
      <c r="T692">
        <f>SUM($S$3:S692)</f>
        <v>173.33047094999978</v>
      </c>
      <c r="U692">
        <f>IF(J692="close",T692,0)</f>
        <v>0</v>
      </c>
      <c r="V692">
        <f t="shared" si="206"/>
        <v>173.33047094999978</v>
      </c>
      <c r="W692" s="3">
        <f t="shared" si="190"/>
        <v>0</v>
      </c>
      <c r="X692">
        <f t="shared" si="207"/>
        <v>0</v>
      </c>
    </row>
    <row r="693" spans="1:24">
      <c r="A693">
        <v>123.9890544</v>
      </c>
      <c r="B693">
        <v>105.09763700000001</v>
      </c>
      <c r="C693">
        <f t="shared" si="191"/>
        <v>0.84763641039591642</v>
      </c>
      <c r="D693">
        <f t="shared" si="195"/>
        <v>0.83445703587330222</v>
      </c>
      <c r="E693">
        <f t="shared" si="192"/>
        <v>0.80762654071853501</v>
      </c>
      <c r="F693">
        <f t="shared" si="193"/>
        <v>3.3627183401230942E-2</v>
      </c>
      <c r="G693">
        <f t="shared" si="194"/>
        <v>0.39192620938129946</v>
      </c>
      <c r="H693" t="str">
        <f t="shared" si="196"/>
        <v/>
      </c>
      <c r="I693" t="str">
        <f t="shared" si="189"/>
        <v/>
      </c>
      <c r="J693" t="str">
        <f t="shared" si="197"/>
        <v/>
      </c>
      <c r="K693">
        <f t="shared" si="199"/>
        <v>0</v>
      </c>
      <c r="L693">
        <f t="shared" si="200"/>
        <v>0</v>
      </c>
      <c r="M693">
        <f t="shared" si="201"/>
        <v>0</v>
      </c>
      <c r="N693">
        <f t="shared" si="202"/>
        <v>0</v>
      </c>
      <c r="O693">
        <f t="shared" si="203"/>
        <v>0</v>
      </c>
      <c r="P693">
        <f t="shared" si="204"/>
        <v>0</v>
      </c>
      <c r="Q693">
        <f t="shared" si="198"/>
        <v>0</v>
      </c>
      <c r="R693">
        <f t="shared" si="205"/>
        <v>0</v>
      </c>
      <c r="S693">
        <f>IF(ABS(R693)&gt;0,R693*(B693-A693),0)</f>
        <v>0</v>
      </c>
      <c r="T693">
        <f>SUM($S$3:S693)</f>
        <v>173.33047094999978</v>
      </c>
      <c r="U693">
        <f>IF(J693="close",T693,0)</f>
        <v>0</v>
      </c>
      <c r="V693">
        <f t="shared" si="206"/>
        <v>173.33047094999978</v>
      </c>
      <c r="W693" s="3">
        <f t="shared" si="190"/>
        <v>0</v>
      </c>
      <c r="X693">
        <f t="shared" si="207"/>
        <v>0</v>
      </c>
    </row>
    <row r="694" spans="1:24">
      <c r="A694">
        <v>123.7109047</v>
      </c>
      <c r="B694">
        <v>103.95940950000001</v>
      </c>
      <c r="C694">
        <f t="shared" si="191"/>
        <v>0.84034151841426152</v>
      </c>
      <c r="D694">
        <f t="shared" si="195"/>
        <v>0.8353623408796037</v>
      </c>
      <c r="E694">
        <f t="shared" si="192"/>
        <v>0.81005519498103917</v>
      </c>
      <c r="F694">
        <f t="shared" si="193"/>
        <v>3.3984375399348163E-2</v>
      </c>
      <c r="G694">
        <f t="shared" si="194"/>
        <v>0.14651372803377527</v>
      </c>
      <c r="H694" t="str">
        <f t="shared" si="196"/>
        <v/>
      </c>
      <c r="I694" t="str">
        <f t="shared" si="189"/>
        <v/>
      </c>
      <c r="J694" t="str">
        <f t="shared" si="197"/>
        <v/>
      </c>
      <c r="K694">
        <f t="shared" si="199"/>
        <v>0</v>
      </c>
      <c r="L694">
        <f t="shared" si="200"/>
        <v>0</v>
      </c>
      <c r="M694">
        <f t="shared" si="201"/>
        <v>0</v>
      </c>
      <c r="N694">
        <f t="shared" si="202"/>
        <v>0</v>
      </c>
      <c r="O694">
        <f t="shared" si="203"/>
        <v>0</v>
      </c>
      <c r="P694">
        <f t="shared" si="204"/>
        <v>0</v>
      </c>
      <c r="Q694">
        <f t="shared" si="198"/>
        <v>0</v>
      </c>
      <c r="R694">
        <f t="shared" si="205"/>
        <v>0</v>
      </c>
      <c r="S694">
        <f>IF(ABS(R694)&gt;0,R694*(B694-A694),0)</f>
        <v>0</v>
      </c>
      <c r="T694">
        <f>SUM($S$3:S694)</f>
        <v>173.33047094999978</v>
      </c>
      <c r="U694">
        <f>IF(J694="close",T694,0)</f>
        <v>0</v>
      </c>
      <c r="V694">
        <f t="shared" si="206"/>
        <v>173.33047094999978</v>
      </c>
      <c r="W694" s="3">
        <f t="shared" si="190"/>
        <v>0</v>
      </c>
      <c r="X694">
        <f t="shared" si="207"/>
        <v>0</v>
      </c>
    </row>
    <row r="695" spans="1:24">
      <c r="A695">
        <v>125.75157969999999</v>
      </c>
      <c r="B695">
        <v>103.78956100000001</v>
      </c>
      <c r="C695">
        <f t="shared" si="191"/>
        <v>0.82535393390370282</v>
      </c>
      <c r="D695">
        <f t="shared" si="195"/>
        <v>0.83382258596023429</v>
      </c>
      <c r="E695">
        <f t="shared" si="192"/>
        <v>0.81240546635180144</v>
      </c>
      <c r="F695">
        <f t="shared" si="193"/>
        <v>3.3711276563373513E-2</v>
      </c>
      <c r="G695">
        <f t="shared" si="194"/>
        <v>-0.2512112539141414</v>
      </c>
      <c r="H695" t="str">
        <f t="shared" si="196"/>
        <v/>
      </c>
      <c r="I695" t="str">
        <f t="shared" si="189"/>
        <v/>
      </c>
      <c r="J695" t="str">
        <f t="shared" si="197"/>
        <v/>
      </c>
      <c r="K695">
        <f t="shared" si="199"/>
        <v>0</v>
      </c>
      <c r="L695">
        <f t="shared" si="200"/>
        <v>0</v>
      </c>
      <c r="M695">
        <f t="shared" si="201"/>
        <v>0</v>
      </c>
      <c r="N695">
        <f t="shared" si="202"/>
        <v>0</v>
      </c>
      <c r="O695">
        <f t="shared" si="203"/>
        <v>0</v>
      </c>
      <c r="P695">
        <f t="shared" si="204"/>
        <v>0</v>
      </c>
      <c r="Q695">
        <f t="shared" si="198"/>
        <v>0</v>
      </c>
      <c r="R695">
        <f t="shared" si="205"/>
        <v>0</v>
      </c>
      <c r="S695">
        <f>IF(ABS(R695)&gt;0,R695*(B695-A695),0)</f>
        <v>0</v>
      </c>
      <c r="T695">
        <f>SUM($S$3:S695)</f>
        <v>173.33047094999978</v>
      </c>
      <c r="U695">
        <f>IF(J695="close",T695,0)</f>
        <v>0</v>
      </c>
      <c r="V695">
        <f t="shared" si="206"/>
        <v>173.33047094999978</v>
      </c>
      <c r="W695" s="3">
        <f t="shared" si="190"/>
        <v>0</v>
      </c>
      <c r="X695">
        <f t="shared" si="207"/>
        <v>0</v>
      </c>
    </row>
    <row r="696" spans="1:24">
      <c r="A696">
        <v>126.3498802</v>
      </c>
      <c r="B696">
        <v>105.3557814</v>
      </c>
      <c r="C696">
        <f t="shared" si="191"/>
        <v>0.83384156148966415</v>
      </c>
      <c r="D696">
        <f t="shared" si="195"/>
        <v>0.83382550527245425</v>
      </c>
      <c r="E696">
        <f t="shared" si="192"/>
        <v>0.81459096080444038</v>
      </c>
      <c r="F696">
        <f t="shared" si="193"/>
        <v>3.2426819097775006E-2</v>
      </c>
      <c r="G696">
        <f t="shared" si="194"/>
        <v>4.9515239720213436E-4</v>
      </c>
      <c r="H696" t="str">
        <f t="shared" si="196"/>
        <v/>
      </c>
      <c r="I696" t="str">
        <f t="shared" ref="I696:I759" si="208">IF(AND(OR(H695="sellY",H695="buyY",J695="sellhold",J695="buyhold"),W695&lt;-0.5),"close",IF(AND(OR(H695="sellY",J695="sellhold"),G696&gt;0.5),"sellhold",IF(AND(OR(H695="sellY",J695="sellhold"),G696&lt;0.5,H696&lt;&gt;"buyY"),"close",IF(AND(OR(H695="sellY",J695="sellhold"),G696&lt;0.5,H696="buyY"),"close&amp;buy",IF(AND(OR(H695="buyY",J695="buyhold"),G696&lt;-0.5),"buyhold",IF(AND(OR(H695="buyY",J695="buyhold"),G696&gt;-0.5,H696&lt;&gt;"sellY"),"close",IF(AND(OR(H695="buyY",J695="buyhold"),G696&gt;-0.5,H696="sellY"),"close&amp;sell","")))))))</f>
        <v/>
      </c>
      <c r="J696" t="str">
        <f t="shared" si="197"/>
        <v/>
      </c>
      <c r="K696">
        <f t="shared" si="199"/>
        <v>0</v>
      </c>
      <c r="L696">
        <f t="shared" si="200"/>
        <v>0</v>
      </c>
      <c r="M696">
        <f t="shared" si="201"/>
        <v>0</v>
      </c>
      <c r="N696">
        <f t="shared" si="202"/>
        <v>0</v>
      </c>
      <c r="O696">
        <f t="shared" si="203"/>
        <v>0</v>
      </c>
      <c r="P696">
        <f t="shared" si="204"/>
        <v>0</v>
      </c>
      <c r="Q696">
        <f t="shared" si="198"/>
        <v>0</v>
      </c>
      <c r="R696">
        <f t="shared" si="205"/>
        <v>0</v>
      </c>
      <c r="S696">
        <f>IF(ABS(R696)&gt;0,R696*(B696-A696),0)</f>
        <v>0</v>
      </c>
      <c r="T696">
        <f>SUM($S$3:S696)</f>
        <v>173.33047094999978</v>
      </c>
      <c r="U696">
        <f>IF(J696="close",T696,0)</f>
        <v>0</v>
      </c>
      <c r="V696">
        <f t="shared" si="206"/>
        <v>173.33047094999978</v>
      </c>
      <c r="W696" s="3">
        <f t="shared" ref="W696:W759" si="209">(V696-V695)/V695</f>
        <v>0</v>
      </c>
      <c r="X696">
        <f t="shared" si="207"/>
        <v>0</v>
      </c>
    </row>
    <row r="697" spans="1:24">
      <c r="A697">
        <v>128.5876112</v>
      </c>
      <c r="B697">
        <v>107.0283033</v>
      </c>
      <c r="C697">
        <f t="shared" si="191"/>
        <v>0.83233759692084552</v>
      </c>
      <c r="D697">
        <f t="shared" si="195"/>
        <v>0.83359659629528371</v>
      </c>
      <c r="E697">
        <f t="shared" si="192"/>
        <v>0.81734713884687193</v>
      </c>
      <c r="F697">
        <f t="shared" si="193"/>
        <v>3.0546468927654682E-2</v>
      </c>
      <c r="G697">
        <f t="shared" si="194"/>
        <v>-4.1215872689572108E-2</v>
      </c>
      <c r="H697" t="str">
        <f t="shared" si="196"/>
        <v/>
      </c>
      <c r="I697" t="str">
        <f t="shared" si="208"/>
        <v/>
      </c>
      <c r="J697" t="str">
        <f t="shared" si="197"/>
        <v/>
      </c>
      <c r="K697">
        <f t="shared" si="199"/>
        <v>0</v>
      </c>
      <c r="L697">
        <f t="shared" si="200"/>
        <v>0</v>
      </c>
      <c r="M697">
        <f t="shared" si="201"/>
        <v>0</v>
      </c>
      <c r="N697">
        <f t="shared" si="202"/>
        <v>0</v>
      </c>
      <c r="O697">
        <f t="shared" si="203"/>
        <v>0</v>
      </c>
      <c r="P697">
        <f t="shared" si="204"/>
        <v>0</v>
      </c>
      <c r="Q697">
        <f t="shared" si="198"/>
        <v>0</v>
      </c>
      <c r="R697">
        <f t="shared" si="205"/>
        <v>0</v>
      </c>
      <c r="S697">
        <f>IF(ABS(R697)&gt;0,R697*(B697-A697),0)</f>
        <v>0</v>
      </c>
      <c r="T697">
        <f>SUM($S$3:S697)</f>
        <v>173.33047094999978</v>
      </c>
      <c r="U697">
        <f>IF(J697="close",T697,0)</f>
        <v>0</v>
      </c>
      <c r="V697">
        <f t="shared" si="206"/>
        <v>173.33047094999978</v>
      </c>
      <c r="W697" s="3">
        <f t="shared" si="209"/>
        <v>0</v>
      </c>
      <c r="X697">
        <f t="shared" si="207"/>
        <v>0</v>
      </c>
    </row>
    <row r="698" spans="1:24">
      <c r="A698">
        <v>127.07987350000001</v>
      </c>
      <c r="B698">
        <v>106.5600488</v>
      </c>
      <c r="C698">
        <f t="shared" si="191"/>
        <v>0.83852813089241862</v>
      </c>
      <c r="D698">
        <f t="shared" si="195"/>
        <v>0.83435529392561214</v>
      </c>
      <c r="E698">
        <f t="shared" si="192"/>
        <v>0.8189362192831775</v>
      </c>
      <c r="F698">
        <f t="shared" si="193"/>
        <v>3.010898576673408E-2</v>
      </c>
      <c r="G698">
        <f t="shared" si="194"/>
        <v>0.13859108370952972</v>
      </c>
      <c r="H698" t="str">
        <f t="shared" si="196"/>
        <v/>
      </c>
      <c r="I698" t="str">
        <f t="shared" si="208"/>
        <v/>
      </c>
      <c r="J698" t="str">
        <f t="shared" si="197"/>
        <v/>
      </c>
      <c r="K698">
        <f t="shared" si="199"/>
        <v>0</v>
      </c>
      <c r="L698">
        <f t="shared" si="200"/>
        <v>0</v>
      </c>
      <c r="M698">
        <f t="shared" si="201"/>
        <v>0</v>
      </c>
      <c r="N698">
        <f t="shared" si="202"/>
        <v>0</v>
      </c>
      <c r="O698">
        <f t="shared" si="203"/>
        <v>0</v>
      </c>
      <c r="P698">
        <f t="shared" si="204"/>
        <v>0</v>
      </c>
      <c r="Q698">
        <f t="shared" si="198"/>
        <v>0</v>
      </c>
      <c r="R698">
        <f t="shared" si="205"/>
        <v>0</v>
      </c>
      <c r="S698">
        <f>IF(ABS(R698)&gt;0,R698*(B698-A698),0)</f>
        <v>0</v>
      </c>
      <c r="T698">
        <f>SUM($S$3:S698)</f>
        <v>173.33047094999978</v>
      </c>
      <c r="U698">
        <f>IF(J698="close",T698,0)</f>
        <v>0</v>
      </c>
      <c r="V698">
        <f t="shared" si="206"/>
        <v>173.33047094999978</v>
      </c>
      <c r="W698" s="3">
        <f t="shared" si="209"/>
        <v>0</v>
      </c>
      <c r="X698">
        <f t="shared" si="207"/>
        <v>0</v>
      </c>
    </row>
    <row r="699" spans="1:24">
      <c r="A699">
        <v>127.2249193</v>
      </c>
      <c r="B699">
        <v>105.9682542</v>
      </c>
      <c r="C699">
        <f t="shared" si="191"/>
        <v>0.83292058492191956</v>
      </c>
      <c r="D699">
        <f t="shared" si="195"/>
        <v>0.83413456946350562</v>
      </c>
      <c r="E699">
        <f t="shared" si="192"/>
        <v>0.82148805326055896</v>
      </c>
      <c r="F699">
        <f t="shared" si="193"/>
        <v>2.853781582634566E-2</v>
      </c>
      <c r="G699">
        <f t="shared" si="194"/>
        <v>-4.2539504388605792E-2</v>
      </c>
      <c r="H699" t="str">
        <f t="shared" si="196"/>
        <v/>
      </c>
      <c r="I699" t="str">
        <f t="shared" si="208"/>
        <v/>
      </c>
      <c r="J699" t="str">
        <f t="shared" si="197"/>
        <v/>
      </c>
      <c r="K699">
        <f t="shared" si="199"/>
        <v>0</v>
      </c>
      <c r="L699">
        <f t="shared" si="200"/>
        <v>0</v>
      </c>
      <c r="M699">
        <f t="shared" si="201"/>
        <v>0</v>
      </c>
      <c r="N699">
        <f t="shared" si="202"/>
        <v>0</v>
      </c>
      <c r="O699">
        <f t="shared" si="203"/>
        <v>0</v>
      </c>
      <c r="P699">
        <f t="shared" si="204"/>
        <v>0</v>
      </c>
      <c r="Q699">
        <f t="shared" si="198"/>
        <v>0</v>
      </c>
      <c r="R699">
        <f t="shared" si="205"/>
        <v>0</v>
      </c>
      <c r="S699">
        <f>IF(ABS(R699)&gt;0,R699*(B699-A699),0)</f>
        <v>0</v>
      </c>
      <c r="T699">
        <f>SUM($S$3:S699)</f>
        <v>173.33047094999978</v>
      </c>
      <c r="U699">
        <f>IF(J699="close",T699,0)</f>
        <v>0</v>
      </c>
      <c r="V699">
        <f t="shared" si="206"/>
        <v>173.33047094999978</v>
      </c>
      <c r="W699" s="3">
        <f t="shared" si="209"/>
        <v>0</v>
      </c>
      <c r="X699">
        <f t="shared" si="207"/>
        <v>0</v>
      </c>
    </row>
    <row r="700" spans="1:24">
      <c r="A700">
        <v>129.12800319999999</v>
      </c>
      <c r="B700">
        <v>107.62954360000001</v>
      </c>
      <c r="C700">
        <f t="shared" si="191"/>
        <v>0.83351047745466889</v>
      </c>
      <c r="D700">
        <f t="shared" si="195"/>
        <v>0.83403855530829996</v>
      </c>
      <c r="E700">
        <f t="shared" si="192"/>
        <v>0.82424740949255926</v>
      </c>
      <c r="F700">
        <f t="shared" si="193"/>
        <v>2.5511784563204888E-2</v>
      </c>
      <c r="G700">
        <f t="shared" si="194"/>
        <v>-2.0699369435437535E-2</v>
      </c>
      <c r="H700" t="str">
        <f t="shared" si="196"/>
        <v/>
      </c>
      <c r="I700" t="str">
        <f t="shared" si="208"/>
        <v/>
      </c>
      <c r="J700" t="str">
        <f t="shared" si="197"/>
        <v/>
      </c>
      <c r="K700">
        <f t="shared" si="199"/>
        <v>0</v>
      </c>
      <c r="L700">
        <f t="shared" si="200"/>
        <v>0</v>
      </c>
      <c r="M700">
        <f t="shared" si="201"/>
        <v>0</v>
      </c>
      <c r="N700">
        <f t="shared" si="202"/>
        <v>0</v>
      </c>
      <c r="O700">
        <f t="shared" si="203"/>
        <v>0</v>
      </c>
      <c r="P700">
        <f t="shared" si="204"/>
        <v>0</v>
      </c>
      <c r="Q700">
        <f t="shared" si="198"/>
        <v>0</v>
      </c>
      <c r="R700">
        <f t="shared" si="205"/>
        <v>0</v>
      </c>
      <c r="S700">
        <f>IF(ABS(R700)&gt;0,R700*(B700-A700),0)</f>
        <v>0</v>
      </c>
      <c r="T700">
        <f>SUM($S$3:S700)</f>
        <v>173.33047094999978</v>
      </c>
      <c r="U700">
        <f>IF(J700="close",T700,0)</f>
        <v>0</v>
      </c>
      <c r="V700">
        <f t="shared" si="206"/>
        <v>173.33047094999978</v>
      </c>
      <c r="W700" s="3">
        <f t="shared" si="209"/>
        <v>0</v>
      </c>
      <c r="X700">
        <f t="shared" si="207"/>
        <v>0</v>
      </c>
    </row>
    <row r="701" spans="1:24">
      <c r="A701">
        <v>129.95896629999999</v>
      </c>
      <c r="B701">
        <v>108.2400042</v>
      </c>
      <c r="C701">
        <f t="shared" si="191"/>
        <v>0.83287830983617184</v>
      </c>
      <c r="D701">
        <f t="shared" si="195"/>
        <v>0.83386005600489566</v>
      </c>
      <c r="E701">
        <f t="shared" si="192"/>
        <v>0.82682426696019939</v>
      </c>
      <c r="F701">
        <f t="shared" si="193"/>
        <v>2.2375450470229544E-2</v>
      </c>
      <c r="G701">
        <f t="shared" si="194"/>
        <v>-4.387604039659572E-2</v>
      </c>
      <c r="H701" t="str">
        <f t="shared" si="196"/>
        <v/>
      </c>
      <c r="I701" t="str">
        <f t="shared" si="208"/>
        <v/>
      </c>
      <c r="J701" t="str">
        <f t="shared" si="197"/>
        <v/>
      </c>
      <c r="K701">
        <f t="shared" si="199"/>
        <v>0</v>
      </c>
      <c r="L701">
        <f t="shared" si="200"/>
        <v>0</v>
      </c>
      <c r="M701">
        <f t="shared" si="201"/>
        <v>0</v>
      </c>
      <c r="N701">
        <f t="shared" si="202"/>
        <v>0</v>
      </c>
      <c r="O701">
        <f t="shared" si="203"/>
        <v>0</v>
      </c>
      <c r="P701">
        <f t="shared" si="204"/>
        <v>0</v>
      </c>
      <c r="Q701">
        <f t="shared" si="198"/>
        <v>0</v>
      </c>
      <c r="R701">
        <f t="shared" si="205"/>
        <v>0</v>
      </c>
      <c r="S701">
        <f>IF(ABS(R701)&gt;0,R701*(B701-A701),0)</f>
        <v>0</v>
      </c>
      <c r="T701">
        <f>SUM($S$3:S701)</f>
        <v>173.33047094999978</v>
      </c>
      <c r="U701">
        <f>IF(J701="close",T701,0)</f>
        <v>0</v>
      </c>
      <c r="V701">
        <f t="shared" si="206"/>
        <v>173.33047094999978</v>
      </c>
      <c r="W701" s="3">
        <f t="shared" si="209"/>
        <v>0</v>
      </c>
      <c r="X701">
        <f t="shared" si="207"/>
        <v>0</v>
      </c>
    </row>
    <row r="702" spans="1:24">
      <c r="A702">
        <v>131.0913745</v>
      </c>
      <c r="B702">
        <v>106.41957189999999</v>
      </c>
      <c r="C702">
        <f t="shared" si="191"/>
        <v>0.81179690354074363</v>
      </c>
      <c r="D702">
        <f t="shared" si="195"/>
        <v>0.83046572485656456</v>
      </c>
      <c r="E702">
        <f t="shared" si="192"/>
        <v>0.82880053365785034</v>
      </c>
      <c r="F702">
        <f t="shared" si="193"/>
        <v>2.0199446397111694E-2</v>
      </c>
      <c r="G702">
        <f t="shared" si="194"/>
        <v>-0.92422440441191356</v>
      </c>
      <c r="H702" t="str">
        <f t="shared" si="196"/>
        <v/>
      </c>
      <c r="I702" t="str">
        <f t="shared" si="208"/>
        <v/>
      </c>
      <c r="J702" t="str">
        <f t="shared" si="197"/>
        <v/>
      </c>
      <c r="K702">
        <f t="shared" si="199"/>
        <v>0</v>
      </c>
      <c r="L702">
        <f t="shared" si="200"/>
        <v>0</v>
      </c>
      <c r="M702">
        <f t="shared" si="201"/>
        <v>0</v>
      </c>
      <c r="N702">
        <f t="shared" si="202"/>
        <v>0</v>
      </c>
      <c r="O702">
        <f t="shared" si="203"/>
        <v>0</v>
      </c>
      <c r="P702">
        <f t="shared" si="204"/>
        <v>0</v>
      </c>
      <c r="Q702">
        <f t="shared" si="198"/>
        <v>0</v>
      </c>
      <c r="R702">
        <f t="shared" si="205"/>
        <v>0</v>
      </c>
      <c r="S702">
        <f>IF(ABS(R702)&gt;0,R702*(B702-A702),0)</f>
        <v>0</v>
      </c>
      <c r="T702">
        <f>SUM($S$3:S702)</f>
        <v>173.33047094999978</v>
      </c>
      <c r="U702">
        <f>IF(J702="close",T702,0)</f>
        <v>0</v>
      </c>
      <c r="V702">
        <f t="shared" si="206"/>
        <v>173.33047094999978</v>
      </c>
      <c r="W702" s="3">
        <f t="shared" si="209"/>
        <v>0</v>
      </c>
      <c r="X702">
        <f t="shared" si="207"/>
        <v>0</v>
      </c>
    </row>
    <row r="703" spans="1:24">
      <c r="A703">
        <v>131.01341690000001</v>
      </c>
      <c r="B703">
        <v>107.01326709999999</v>
      </c>
      <c r="C703">
        <f t="shared" si="191"/>
        <v>0.81681151161549459</v>
      </c>
      <c r="D703">
        <f t="shared" si="195"/>
        <v>0.82836507666563075</v>
      </c>
      <c r="E703">
        <f t="shared" si="192"/>
        <v>0.82973685163381516</v>
      </c>
      <c r="F703">
        <f t="shared" si="193"/>
        <v>1.8671663722365412E-2</v>
      </c>
      <c r="G703">
        <f t="shared" si="194"/>
        <v>-0.61877533903403559</v>
      </c>
      <c r="H703" t="str">
        <f t="shared" si="196"/>
        <v/>
      </c>
      <c r="I703" t="str">
        <f t="shared" si="208"/>
        <v/>
      </c>
      <c r="J703" t="str">
        <f t="shared" si="197"/>
        <v/>
      </c>
      <c r="K703">
        <f t="shared" si="199"/>
        <v>0</v>
      </c>
      <c r="L703">
        <f t="shared" si="200"/>
        <v>0</v>
      </c>
      <c r="M703">
        <f t="shared" si="201"/>
        <v>0</v>
      </c>
      <c r="N703">
        <f t="shared" si="202"/>
        <v>0</v>
      </c>
      <c r="O703">
        <f t="shared" si="203"/>
        <v>0</v>
      </c>
      <c r="P703">
        <f t="shared" si="204"/>
        <v>0</v>
      </c>
      <c r="Q703">
        <f t="shared" si="198"/>
        <v>0</v>
      </c>
      <c r="R703">
        <f t="shared" si="205"/>
        <v>0</v>
      </c>
      <c r="S703">
        <f>IF(ABS(R703)&gt;0,R703*(B703-A703),0)</f>
        <v>0</v>
      </c>
      <c r="T703">
        <f>SUM($S$3:S703)</f>
        <v>173.33047094999978</v>
      </c>
      <c r="U703">
        <f>IF(J703="close",T703,0)</f>
        <v>0</v>
      </c>
      <c r="V703">
        <f t="shared" si="206"/>
        <v>173.33047094999978</v>
      </c>
      <c r="W703" s="3">
        <f t="shared" si="209"/>
        <v>0</v>
      </c>
      <c r="X703">
        <f t="shared" si="207"/>
        <v>0</v>
      </c>
    </row>
    <row r="704" spans="1:24">
      <c r="A704">
        <v>131.08388819999999</v>
      </c>
      <c r="B704">
        <v>109.9267909</v>
      </c>
      <c r="C704">
        <f t="shared" si="191"/>
        <v>0.83859879661396863</v>
      </c>
      <c r="D704">
        <f t="shared" si="195"/>
        <v>0.82993949511922116</v>
      </c>
      <c r="E704">
        <f t="shared" si="192"/>
        <v>0.83113375217575147</v>
      </c>
      <c r="F704">
        <f t="shared" si="193"/>
        <v>1.5890194534084322E-2</v>
      </c>
      <c r="G704">
        <f t="shared" si="194"/>
        <v>0.54494622304172247</v>
      </c>
      <c r="H704" t="str">
        <f t="shared" si="196"/>
        <v/>
      </c>
      <c r="I704" t="str">
        <f t="shared" si="208"/>
        <v/>
      </c>
      <c r="J704" t="str">
        <f t="shared" si="197"/>
        <v/>
      </c>
      <c r="K704">
        <f t="shared" si="199"/>
        <v>0</v>
      </c>
      <c r="L704">
        <f t="shared" si="200"/>
        <v>0</v>
      </c>
      <c r="M704">
        <f t="shared" si="201"/>
        <v>0</v>
      </c>
      <c r="N704">
        <f t="shared" si="202"/>
        <v>0</v>
      </c>
      <c r="O704">
        <f t="shared" si="203"/>
        <v>0</v>
      </c>
      <c r="P704">
        <f t="shared" si="204"/>
        <v>0</v>
      </c>
      <c r="Q704">
        <f t="shared" si="198"/>
        <v>0</v>
      </c>
      <c r="R704">
        <f t="shared" si="205"/>
        <v>0</v>
      </c>
      <c r="S704">
        <f>IF(ABS(R704)&gt;0,R704*(B704-A704),0)</f>
        <v>0</v>
      </c>
      <c r="T704">
        <f>SUM($S$3:S704)</f>
        <v>173.33047094999978</v>
      </c>
      <c r="U704">
        <f>IF(J704="close",T704,0)</f>
        <v>0</v>
      </c>
      <c r="V704">
        <f t="shared" si="206"/>
        <v>173.33047094999978</v>
      </c>
      <c r="W704" s="3">
        <f t="shared" si="209"/>
        <v>0</v>
      </c>
      <c r="X704">
        <f t="shared" si="207"/>
        <v>0</v>
      </c>
    </row>
    <row r="705" spans="1:24">
      <c r="A705">
        <v>131.8932926</v>
      </c>
      <c r="B705">
        <v>111.3759481</v>
      </c>
      <c r="C705">
        <f t="shared" si="191"/>
        <v>0.84443981876907059</v>
      </c>
      <c r="D705">
        <f t="shared" si="195"/>
        <v>0.83217031414227494</v>
      </c>
      <c r="E705">
        <f t="shared" si="192"/>
        <v>0.83243052931048311</v>
      </c>
      <c r="F705">
        <f t="shared" si="193"/>
        <v>1.4899760428657186E-2</v>
      </c>
      <c r="G705">
        <f t="shared" si="194"/>
        <v>0.82346992661689555</v>
      </c>
      <c r="H705" t="str">
        <f t="shared" si="196"/>
        <v/>
      </c>
      <c r="I705" t="str">
        <f t="shared" si="208"/>
        <v/>
      </c>
      <c r="J705" t="str">
        <f t="shared" si="197"/>
        <v/>
      </c>
      <c r="K705">
        <f t="shared" si="199"/>
        <v>0</v>
      </c>
      <c r="L705">
        <f t="shared" si="200"/>
        <v>0</v>
      </c>
      <c r="M705">
        <f t="shared" si="201"/>
        <v>0</v>
      </c>
      <c r="N705">
        <f t="shared" si="202"/>
        <v>0</v>
      </c>
      <c r="O705">
        <f t="shared" si="203"/>
        <v>0</v>
      </c>
      <c r="P705">
        <f t="shared" si="204"/>
        <v>0</v>
      </c>
      <c r="Q705">
        <f t="shared" si="198"/>
        <v>0</v>
      </c>
      <c r="R705">
        <f t="shared" si="205"/>
        <v>0</v>
      </c>
      <c r="S705">
        <f>IF(ABS(R705)&gt;0,R705*(B705-A705),0)</f>
        <v>0</v>
      </c>
      <c r="T705">
        <f>SUM($S$3:S705)</f>
        <v>173.33047094999978</v>
      </c>
      <c r="U705">
        <f>IF(J705="close",T705,0)</f>
        <v>0</v>
      </c>
      <c r="V705">
        <f t="shared" si="206"/>
        <v>173.33047094999978</v>
      </c>
      <c r="W705" s="3">
        <f t="shared" si="209"/>
        <v>0</v>
      </c>
      <c r="X705">
        <f t="shared" si="207"/>
        <v>0</v>
      </c>
    </row>
    <row r="706" spans="1:24">
      <c r="A706">
        <v>130.28812830000001</v>
      </c>
      <c r="B706">
        <v>110.64793400000001</v>
      </c>
      <c r="C706">
        <f t="shared" si="191"/>
        <v>0.84925568771103455</v>
      </c>
      <c r="D706">
        <f t="shared" si="195"/>
        <v>0.8347988331528533</v>
      </c>
      <c r="E706">
        <f t="shared" si="192"/>
        <v>0.83396422596449982</v>
      </c>
      <c r="F706">
        <f t="shared" si="193"/>
        <v>1.3764570988513218E-2</v>
      </c>
      <c r="G706">
        <f t="shared" si="194"/>
        <v>1.0502945983747511</v>
      </c>
      <c r="H706" t="str">
        <f t="shared" si="196"/>
        <v/>
      </c>
      <c r="I706" t="str">
        <f t="shared" si="208"/>
        <v/>
      </c>
      <c r="J706" t="str">
        <f t="shared" si="197"/>
        <v/>
      </c>
      <c r="K706">
        <f t="shared" si="199"/>
        <v>0</v>
      </c>
      <c r="L706">
        <f t="shared" si="200"/>
        <v>0</v>
      </c>
      <c r="M706">
        <f t="shared" si="201"/>
        <v>0</v>
      </c>
      <c r="N706">
        <f t="shared" si="202"/>
        <v>0</v>
      </c>
      <c r="O706">
        <f t="shared" si="203"/>
        <v>0</v>
      </c>
      <c r="P706">
        <f t="shared" si="204"/>
        <v>0</v>
      </c>
      <c r="Q706">
        <f t="shared" si="198"/>
        <v>0</v>
      </c>
      <c r="R706">
        <f t="shared" si="205"/>
        <v>0</v>
      </c>
      <c r="S706">
        <f>IF(ABS(R706)&gt;0,R706*(B706-A706),0)</f>
        <v>0</v>
      </c>
      <c r="T706">
        <f>SUM($S$3:S706)</f>
        <v>173.33047094999978</v>
      </c>
      <c r="U706">
        <f>IF(J706="close",T706,0)</f>
        <v>0</v>
      </c>
      <c r="V706">
        <f t="shared" si="206"/>
        <v>173.33047094999978</v>
      </c>
      <c r="W706" s="3">
        <f t="shared" si="209"/>
        <v>0</v>
      </c>
      <c r="X706">
        <f t="shared" si="207"/>
        <v>0</v>
      </c>
    </row>
    <row r="707" spans="1:24">
      <c r="A707">
        <v>129.28832990000001</v>
      </c>
      <c r="B707">
        <v>112.0823292</v>
      </c>
      <c r="C707">
        <f t="shared" ref="C707:C770" si="210">B707/A707</f>
        <v>0.86691760413868568</v>
      </c>
      <c r="D707">
        <f t="shared" si="195"/>
        <v>0.83974018253528904</v>
      </c>
      <c r="E707">
        <f t="shared" si="192"/>
        <v>0.83499294426769932</v>
      </c>
      <c r="F707">
        <f t="shared" si="193"/>
        <v>1.3793608216419275E-2</v>
      </c>
      <c r="G707">
        <f t="shared" si="194"/>
        <v>1.9702909620882152</v>
      </c>
      <c r="H707" t="str">
        <f t="shared" si="196"/>
        <v/>
      </c>
      <c r="I707" t="str">
        <f t="shared" si="208"/>
        <v/>
      </c>
      <c r="J707" t="str">
        <f t="shared" si="197"/>
        <v/>
      </c>
      <c r="K707">
        <f t="shared" si="199"/>
        <v>0</v>
      </c>
      <c r="L707">
        <f t="shared" si="200"/>
        <v>0</v>
      </c>
      <c r="M707">
        <f t="shared" si="201"/>
        <v>0</v>
      </c>
      <c r="N707">
        <f t="shared" si="202"/>
        <v>0</v>
      </c>
      <c r="O707">
        <f t="shared" si="203"/>
        <v>0</v>
      </c>
      <c r="P707">
        <f t="shared" si="204"/>
        <v>0</v>
      </c>
      <c r="Q707">
        <f t="shared" si="198"/>
        <v>0</v>
      </c>
      <c r="R707">
        <f t="shared" si="205"/>
        <v>0</v>
      </c>
      <c r="S707">
        <f>IF(ABS(R707)&gt;0,R707*(B707-A707),0)</f>
        <v>0</v>
      </c>
      <c r="T707">
        <f>SUM($S$3:S707)</f>
        <v>173.33047094999978</v>
      </c>
      <c r="U707">
        <f>IF(J707="close",T707,0)</f>
        <v>0</v>
      </c>
      <c r="V707">
        <f t="shared" si="206"/>
        <v>173.33047094999978</v>
      </c>
      <c r="W707" s="3">
        <f t="shared" si="209"/>
        <v>0</v>
      </c>
      <c r="X707">
        <f t="shared" si="207"/>
        <v>0</v>
      </c>
    </row>
    <row r="708" spans="1:24">
      <c r="A708">
        <v>130.53059970000001</v>
      </c>
      <c r="B708">
        <v>115.4037739</v>
      </c>
      <c r="C708">
        <f t="shared" si="210"/>
        <v>0.88411279933773257</v>
      </c>
      <c r="D708">
        <f t="shared" si="195"/>
        <v>0.8465667389664342</v>
      </c>
      <c r="E708">
        <f t="shared" si="192"/>
        <v>0.83674563584485795</v>
      </c>
      <c r="F708">
        <f t="shared" si="193"/>
        <v>1.4626385618187306E-2</v>
      </c>
      <c r="G708">
        <f t="shared" si="194"/>
        <v>2.5670087847684941</v>
      </c>
      <c r="H708" t="str">
        <f t="shared" si="196"/>
        <v>sellY</v>
      </c>
      <c r="I708" t="str">
        <f t="shared" si="208"/>
        <v/>
      </c>
      <c r="J708" t="str">
        <f t="shared" si="197"/>
        <v/>
      </c>
      <c r="K708">
        <f t="shared" si="199"/>
        <v>15</v>
      </c>
      <c r="L708">
        <f t="shared" si="200"/>
        <v>5</v>
      </c>
      <c r="M708">
        <f t="shared" si="201"/>
        <v>15</v>
      </c>
      <c r="N708">
        <f t="shared" si="202"/>
        <v>-15</v>
      </c>
      <c r="O708">
        <f t="shared" si="203"/>
        <v>-5</v>
      </c>
      <c r="P708">
        <f t="shared" si="204"/>
        <v>-15</v>
      </c>
      <c r="Q708">
        <f t="shared" si="198"/>
        <v>30</v>
      </c>
      <c r="R708">
        <f t="shared" si="205"/>
        <v>15</v>
      </c>
      <c r="S708">
        <f>IF(ABS(R708)&gt;0,R708*(B708-A708),0)</f>
        <v>-226.90238700000009</v>
      </c>
      <c r="T708">
        <f>SUM($S$3:S708)</f>
        <v>-53.571916050000311</v>
      </c>
      <c r="U708">
        <f>IF(J708="close",T708,0)</f>
        <v>0</v>
      </c>
      <c r="V708">
        <f t="shared" si="206"/>
        <v>173.33047094999984</v>
      </c>
      <c r="W708" s="3">
        <f t="shared" si="209"/>
        <v>3.2794821677491141E-16</v>
      </c>
      <c r="X708">
        <f t="shared" si="207"/>
        <v>30</v>
      </c>
    </row>
    <row r="709" spans="1:24">
      <c r="A709">
        <v>130.53428769999999</v>
      </c>
      <c r="B709">
        <v>110.1139589</v>
      </c>
      <c r="C709">
        <f t="shared" si="210"/>
        <v>0.84356348695960293</v>
      </c>
      <c r="D709">
        <f t="shared" si="195"/>
        <v>0.84610470019615247</v>
      </c>
      <c r="E709">
        <f t="shared" si="192"/>
        <v>0.83876874192633277</v>
      </c>
      <c r="F709">
        <f t="shared" si="193"/>
        <v>1.7017498349529883E-2</v>
      </c>
      <c r="G709">
        <f t="shared" si="194"/>
        <v>-0.1493294245931128</v>
      </c>
      <c r="H709" t="str">
        <f t="shared" si="196"/>
        <v/>
      </c>
      <c r="I709" t="str">
        <f t="shared" si="208"/>
        <v>close</v>
      </c>
      <c r="J709" t="str">
        <f t="shared" si="197"/>
        <v>close</v>
      </c>
      <c r="K709">
        <f t="shared" si="199"/>
        <v>0</v>
      </c>
      <c r="L709">
        <f t="shared" si="200"/>
        <v>0</v>
      </c>
      <c r="M709">
        <f t="shared" si="201"/>
        <v>-15</v>
      </c>
      <c r="N709">
        <f t="shared" si="202"/>
        <v>0</v>
      </c>
      <c r="O709">
        <f t="shared" si="203"/>
        <v>0</v>
      </c>
      <c r="P709">
        <f t="shared" si="204"/>
        <v>15</v>
      </c>
      <c r="Q709">
        <f t="shared" si="198"/>
        <v>0</v>
      </c>
      <c r="R709">
        <f t="shared" si="205"/>
        <v>-15</v>
      </c>
      <c r="S709">
        <f>IF(ABS(R709)&gt;0,R709*(B709-A709),0)</f>
        <v>306.30493199999989</v>
      </c>
      <c r="T709">
        <f>SUM($S$3:S709)</f>
        <v>252.73301594999958</v>
      </c>
      <c r="U709">
        <f>IF(J709="close",T709,0)</f>
        <v>252.73301594999958</v>
      </c>
      <c r="V709">
        <f t="shared" si="206"/>
        <v>252.73301594999958</v>
      </c>
      <c r="W709" s="3">
        <f t="shared" si="209"/>
        <v>0.45809917070440997</v>
      </c>
      <c r="X709">
        <f t="shared" si="207"/>
        <v>30</v>
      </c>
    </row>
    <row r="710" spans="1:24">
      <c r="A710">
        <v>130.57253750000001</v>
      </c>
      <c r="B710">
        <v>111.75199790000001</v>
      </c>
      <c r="C710">
        <f t="shared" si="210"/>
        <v>0.85586142415283917</v>
      </c>
      <c r="D710">
        <f t="shared" si="195"/>
        <v>0.8476057346510274</v>
      </c>
      <c r="E710">
        <f t="shared" si="192"/>
        <v>0.83956292903280172</v>
      </c>
      <c r="F710">
        <f t="shared" si="193"/>
        <v>1.6689051865296938E-2</v>
      </c>
      <c r="G710">
        <f t="shared" si="194"/>
        <v>0.49467696358344804</v>
      </c>
      <c r="H710" t="str">
        <f t="shared" si="196"/>
        <v/>
      </c>
      <c r="I710" t="str">
        <f t="shared" si="208"/>
        <v/>
      </c>
      <c r="J710" t="str">
        <f t="shared" si="197"/>
        <v/>
      </c>
      <c r="K710">
        <f t="shared" si="199"/>
        <v>0</v>
      </c>
      <c r="L710">
        <f t="shared" si="200"/>
        <v>0</v>
      </c>
      <c r="M710">
        <f t="shared" si="201"/>
        <v>0</v>
      </c>
      <c r="N710">
        <f t="shared" si="202"/>
        <v>0</v>
      </c>
      <c r="O710">
        <f t="shared" si="203"/>
        <v>0</v>
      </c>
      <c r="P710">
        <f t="shared" si="204"/>
        <v>0</v>
      </c>
      <c r="Q710">
        <f t="shared" si="198"/>
        <v>0</v>
      </c>
      <c r="R710">
        <f t="shared" si="205"/>
        <v>0</v>
      </c>
      <c r="S710">
        <f>IF(ABS(R710)&gt;0,R710*(B710-A710),0)</f>
        <v>0</v>
      </c>
      <c r="T710">
        <f>SUM($S$3:S710)</f>
        <v>252.73301594999958</v>
      </c>
      <c r="U710">
        <f>IF(J710="close",T710,0)</f>
        <v>0</v>
      </c>
      <c r="V710">
        <f t="shared" si="206"/>
        <v>252.73301594999958</v>
      </c>
      <c r="W710" s="3">
        <f t="shared" si="209"/>
        <v>0</v>
      </c>
      <c r="X710">
        <f t="shared" si="207"/>
        <v>0</v>
      </c>
    </row>
    <row r="711" spans="1:24">
      <c r="A711">
        <v>130.2043333</v>
      </c>
      <c r="B711">
        <v>111.3479069</v>
      </c>
      <c r="C711">
        <f t="shared" si="210"/>
        <v>0.85517819628511549</v>
      </c>
      <c r="D711">
        <f t="shared" si="195"/>
        <v>0.84877072874857939</v>
      </c>
      <c r="E711">
        <f t="shared" si="192"/>
        <v>0.84083078543338519</v>
      </c>
      <c r="F711">
        <f t="shared" si="193"/>
        <v>1.6523939181725612E-2</v>
      </c>
      <c r="G711">
        <f t="shared" si="194"/>
        <v>0.38776876785060616</v>
      </c>
      <c r="H711" t="str">
        <f t="shared" si="196"/>
        <v/>
      </c>
      <c r="I711" t="str">
        <f t="shared" si="208"/>
        <v/>
      </c>
      <c r="J711" t="str">
        <f t="shared" si="197"/>
        <v/>
      </c>
      <c r="K711">
        <f t="shared" si="199"/>
        <v>0</v>
      </c>
      <c r="L711">
        <f t="shared" si="200"/>
        <v>0</v>
      </c>
      <c r="M711">
        <f t="shared" si="201"/>
        <v>0</v>
      </c>
      <c r="N711">
        <f t="shared" si="202"/>
        <v>0</v>
      </c>
      <c r="O711">
        <f t="shared" si="203"/>
        <v>0</v>
      </c>
      <c r="P711">
        <f t="shared" si="204"/>
        <v>0</v>
      </c>
      <c r="Q711">
        <f t="shared" si="198"/>
        <v>0</v>
      </c>
      <c r="R711">
        <f t="shared" si="205"/>
        <v>0</v>
      </c>
      <c r="S711">
        <f>IF(ABS(R711)&gt;0,R711*(B711-A711),0)</f>
        <v>0</v>
      </c>
      <c r="T711">
        <f>SUM($S$3:S711)</f>
        <v>252.73301594999958</v>
      </c>
      <c r="U711">
        <f>IF(J711="close",T711,0)</f>
        <v>0</v>
      </c>
      <c r="V711">
        <f t="shared" si="206"/>
        <v>252.73301594999958</v>
      </c>
      <c r="W711" s="3">
        <f t="shared" si="209"/>
        <v>0</v>
      </c>
      <c r="X711">
        <f t="shared" si="207"/>
        <v>0</v>
      </c>
    </row>
    <row r="712" spans="1:24">
      <c r="A712">
        <v>128.37726079999999</v>
      </c>
      <c r="B712">
        <v>114.0105938</v>
      </c>
      <c r="C712">
        <f t="shared" si="210"/>
        <v>0.88809025126044761</v>
      </c>
      <c r="D712">
        <f t="shared" si="195"/>
        <v>0.85481988605809756</v>
      </c>
      <c r="E712">
        <f t="shared" si="192"/>
        <v>0.84153642834881048</v>
      </c>
      <c r="F712">
        <f t="shared" si="193"/>
        <v>1.6705207544555525E-2</v>
      </c>
      <c r="G712">
        <f t="shared" si="194"/>
        <v>1.9916163934876316</v>
      </c>
      <c r="H712" t="str">
        <f t="shared" si="196"/>
        <v/>
      </c>
      <c r="I712" t="str">
        <f t="shared" si="208"/>
        <v/>
      </c>
      <c r="J712" t="str">
        <f t="shared" si="197"/>
        <v/>
      </c>
      <c r="K712">
        <f t="shared" si="199"/>
        <v>0</v>
      </c>
      <c r="L712">
        <f t="shared" si="200"/>
        <v>0</v>
      </c>
      <c r="M712">
        <f t="shared" si="201"/>
        <v>0</v>
      </c>
      <c r="N712">
        <f t="shared" si="202"/>
        <v>0</v>
      </c>
      <c r="O712">
        <f t="shared" si="203"/>
        <v>0</v>
      </c>
      <c r="P712">
        <f t="shared" si="204"/>
        <v>0</v>
      </c>
      <c r="Q712">
        <f t="shared" si="198"/>
        <v>0</v>
      </c>
      <c r="R712">
        <f t="shared" si="205"/>
        <v>0</v>
      </c>
      <c r="S712">
        <f>IF(ABS(R712)&gt;0,R712*(B712-A712),0)</f>
        <v>0</v>
      </c>
      <c r="T712">
        <f>SUM($S$3:S712)</f>
        <v>252.73301594999958</v>
      </c>
      <c r="U712">
        <f>IF(J712="close",T712,0)</f>
        <v>0</v>
      </c>
      <c r="V712">
        <f t="shared" si="206"/>
        <v>252.73301594999958</v>
      </c>
      <c r="W712" s="3">
        <f t="shared" si="209"/>
        <v>0</v>
      </c>
      <c r="X712">
        <f t="shared" si="207"/>
        <v>0</v>
      </c>
    </row>
    <row r="713" spans="1:24">
      <c r="A713">
        <v>129.48224239999999</v>
      </c>
      <c r="B713">
        <v>118.4923584</v>
      </c>
      <c r="C713">
        <f t="shared" si="210"/>
        <v>0.91512439237768417</v>
      </c>
      <c r="D713">
        <f t="shared" si="195"/>
        <v>0.86409750241495709</v>
      </c>
      <c r="E713">
        <f t="shared" si="192"/>
        <v>0.84345666269506681</v>
      </c>
      <c r="F713">
        <f t="shared" si="193"/>
        <v>1.8803779490424204E-2</v>
      </c>
      <c r="G713">
        <f t="shared" si="194"/>
        <v>2.7136507311581934</v>
      </c>
      <c r="H713" t="str">
        <f t="shared" si="196"/>
        <v>sellY</v>
      </c>
      <c r="I713" t="str">
        <f t="shared" si="208"/>
        <v/>
      </c>
      <c r="J713" t="str">
        <f t="shared" si="197"/>
        <v/>
      </c>
      <c r="K713">
        <f t="shared" si="199"/>
        <v>15</v>
      </c>
      <c r="L713">
        <f t="shared" si="200"/>
        <v>5</v>
      </c>
      <c r="M713">
        <f t="shared" si="201"/>
        <v>15</v>
      </c>
      <c r="N713">
        <f t="shared" si="202"/>
        <v>-15</v>
      </c>
      <c r="O713">
        <f t="shared" si="203"/>
        <v>-5</v>
      </c>
      <c r="P713">
        <f t="shared" si="204"/>
        <v>-15</v>
      </c>
      <c r="Q713">
        <f t="shared" si="198"/>
        <v>30</v>
      </c>
      <c r="R713">
        <f t="shared" si="205"/>
        <v>15</v>
      </c>
      <c r="S713">
        <f>IF(ABS(R713)&gt;0,R713*(B713-A713),0)</f>
        <v>-164.84825999999984</v>
      </c>
      <c r="T713">
        <f>SUM($S$3:S713)</f>
        <v>87.884755949999743</v>
      </c>
      <c r="U713">
        <f>IF(J713="close",T713,0)</f>
        <v>0</v>
      </c>
      <c r="V713">
        <f t="shared" si="206"/>
        <v>252.73301594999975</v>
      </c>
      <c r="W713" s="3">
        <f t="shared" si="209"/>
        <v>6.7474467449936002E-16</v>
      </c>
      <c r="X713">
        <f t="shared" si="207"/>
        <v>30</v>
      </c>
    </row>
    <row r="714" spans="1:24">
      <c r="A714">
        <v>130.1039394</v>
      </c>
      <c r="B714">
        <v>117.155146</v>
      </c>
      <c r="C714">
        <f t="shared" si="210"/>
        <v>0.90047347175100223</v>
      </c>
      <c r="D714">
        <f t="shared" si="195"/>
        <v>0.86969380538973329</v>
      </c>
      <c r="E714">
        <f t="shared" si="192"/>
        <v>0.84564305515481475</v>
      </c>
      <c r="F714">
        <f t="shared" si="193"/>
        <v>2.3126028211014445E-2</v>
      </c>
      <c r="G714">
        <f t="shared" si="194"/>
        <v>1.3309534209860225</v>
      </c>
      <c r="H714" t="str">
        <f t="shared" si="196"/>
        <v/>
      </c>
      <c r="I714" t="str">
        <f t="shared" si="208"/>
        <v>sellhold</v>
      </c>
      <c r="J714" t="str">
        <f t="shared" si="197"/>
        <v>sellhold</v>
      </c>
      <c r="K714">
        <f t="shared" si="199"/>
        <v>15</v>
      </c>
      <c r="L714">
        <f t="shared" si="200"/>
        <v>0</v>
      </c>
      <c r="M714">
        <f t="shared" si="201"/>
        <v>0</v>
      </c>
      <c r="N714">
        <f t="shared" si="202"/>
        <v>-15</v>
      </c>
      <c r="O714">
        <f t="shared" si="203"/>
        <v>0</v>
      </c>
      <c r="P714">
        <f t="shared" si="204"/>
        <v>0</v>
      </c>
      <c r="Q714">
        <f t="shared" si="198"/>
        <v>30</v>
      </c>
      <c r="R714">
        <f t="shared" si="205"/>
        <v>0</v>
      </c>
      <c r="S714">
        <f>IF(ABS(R714)&gt;0,R714*(B714-A714),0)</f>
        <v>0</v>
      </c>
      <c r="T714">
        <f>SUM($S$3:S714)</f>
        <v>87.884755949999743</v>
      </c>
      <c r="U714">
        <f>IF(J714="close",T714,0)</f>
        <v>0</v>
      </c>
      <c r="V714">
        <f t="shared" si="206"/>
        <v>282.11665694999988</v>
      </c>
      <c r="W714" s="3">
        <f t="shared" si="209"/>
        <v>0.11626356330829896</v>
      </c>
      <c r="X714">
        <f t="shared" si="207"/>
        <v>0</v>
      </c>
    </row>
    <row r="715" spans="1:24">
      <c r="A715">
        <v>130.69545310000001</v>
      </c>
      <c r="B715">
        <v>116.9743608</v>
      </c>
      <c r="C715">
        <f t="shared" si="210"/>
        <v>0.89501476926284895</v>
      </c>
      <c r="D715">
        <f t="shared" si="195"/>
        <v>0.87358933829328955</v>
      </c>
      <c r="E715">
        <f t="shared" si="192"/>
        <v>0.84693306415721292</v>
      </c>
      <c r="F715">
        <f t="shared" si="193"/>
        <v>2.5129048234118316E-2</v>
      </c>
      <c r="G715">
        <f t="shared" si="194"/>
        <v>0.8526160947261654</v>
      </c>
      <c r="H715" t="str">
        <f t="shared" si="196"/>
        <v/>
      </c>
      <c r="I715" t="str">
        <f t="shared" si="208"/>
        <v>sellhold</v>
      </c>
      <c r="J715" t="str">
        <f t="shared" si="197"/>
        <v>sellhold</v>
      </c>
      <c r="K715">
        <f t="shared" si="199"/>
        <v>15</v>
      </c>
      <c r="L715">
        <f t="shared" si="200"/>
        <v>0</v>
      </c>
      <c r="M715">
        <f t="shared" si="201"/>
        <v>0</v>
      </c>
      <c r="N715">
        <f t="shared" si="202"/>
        <v>-15</v>
      </c>
      <c r="O715">
        <f t="shared" si="203"/>
        <v>0</v>
      </c>
      <c r="P715">
        <f t="shared" si="204"/>
        <v>0</v>
      </c>
      <c r="Q715">
        <f t="shared" si="198"/>
        <v>30</v>
      </c>
      <c r="R715">
        <f t="shared" si="205"/>
        <v>0</v>
      </c>
      <c r="S715">
        <f>IF(ABS(R715)&gt;0,R715*(B715-A715),0)</f>
        <v>0</v>
      </c>
      <c r="T715">
        <f>SUM($S$3:S715)</f>
        <v>87.884755949999743</v>
      </c>
      <c r="U715">
        <f>IF(J715="close",T715,0)</f>
        <v>0</v>
      </c>
      <c r="V715">
        <f t="shared" si="206"/>
        <v>293.70114044999946</v>
      </c>
      <c r="W715" s="3">
        <f t="shared" si="209"/>
        <v>4.106274200623581E-2</v>
      </c>
      <c r="X715">
        <f t="shared" si="207"/>
        <v>0</v>
      </c>
    </row>
    <row r="716" spans="1:24">
      <c r="A716">
        <v>130.2022786</v>
      </c>
      <c r="B716">
        <v>116.5139784</v>
      </c>
      <c r="C716">
        <f t="shared" si="210"/>
        <v>0.89486896583390518</v>
      </c>
      <c r="D716">
        <f t="shared" si="195"/>
        <v>0.87686312714569192</v>
      </c>
      <c r="E716">
        <f t="shared" si="192"/>
        <v>0.84772317732398828</v>
      </c>
      <c r="F716">
        <f t="shared" si="193"/>
        <v>2.6296169066315486E-2</v>
      </c>
      <c r="G716">
        <f t="shared" si="194"/>
        <v>0.68473238983233264</v>
      </c>
      <c r="H716" t="str">
        <f t="shared" si="196"/>
        <v/>
      </c>
      <c r="I716" t="str">
        <f t="shared" si="208"/>
        <v>sellhold</v>
      </c>
      <c r="J716" t="str">
        <f t="shared" si="197"/>
        <v>sellhold</v>
      </c>
      <c r="K716">
        <f t="shared" si="199"/>
        <v>15</v>
      </c>
      <c r="L716">
        <f t="shared" si="200"/>
        <v>0</v>
      </c>
      <c r="M716">
        <f t="shared" si="201"/>
        <v>0</v>
      </c>
      <c r="N716">
        <f t="shared" si="202"/>
        <v>-15</v>
      </c>
      <c r="O716">
        <f t="shared" si="203"/>
        <v>0</v>
      </c>
      <c r="P716">
        <f t="shared" si="204"/>
        <v>0</v>
      </c>
      <c r="Q716">
        <f t="shared" si="198"/>
        <v>30</v>
      </c>
      <c r="R716">
        <f t="shared" si="205"/>
        <v>0</v>
      </c>
      <c r="S716">
        <f>IF(ABS(R716)&gt;0,R716*(B716-A716),0)</f>
        <v>0</v>
      </c>
      <c r="T716">
        <f>SUM($S$3:S716)</f>
        <v>87.884755949999743</v>
      </c>
      <c r="U716">
        <f>IF(J716="close",T716,0)</f>
        <v>0</v>
      </c>
      <c r="V716">
        <f t="shared" si="206"/>
        <v>293.20925894999982</v>
      </c>
      <c r="W716" s="3">
        <f t="shared" si="209"/>
        <v>-1.6747687776969156E-3</v>
      </c>
      <c r="X716">
        <f t="shared" si="207"/>
        <v>0</v>
      </c>
    </row>
    <row r="717" spans="1:24">
      <c r="A717">
        <v>128.99931119999999</v>
      </c>
      <c r="B717">
        <v>117.29263539999999</v>
      </c>
      <c r="C717">
        <f t="shared" si="210"/>
        <v>0.90925009063149165</v>
      </c>
      <c r="D717">
        <f t="shared" si="195"/>
        <v>0.88184573691273804</v>
      </c>
      <c r="E717">
        <f t="shared" si="192"/>
        <v>0.84969144592534107</v>
      </c>
      <c r="F717">
        <f t="shared" si="193"/>
        <v>2.7702779584365112E-2</v>
      </c>
      <c r="G717">
        <f t="shared" si="194"/>
        <v>0.98922758401543454</v>
      </c>
      <c r="H717" t="str">
        <f t="shared" si="196"/>
        <v/>
      </c>
      <c r="I717" t="str">
        <f t="shared" si="208"/>
        <v>sellhold</v>
      </c>
      <c r="J717" t="str">
        <f t="shared" si="197"/>
        <v>sellhold</v>
      </c>
      <c r="K717">
        <f t="shared" si="199"/>
        <v>15</v>
      </c>
      <c r="L717">
        <f t="shared" si="200"/>
        <v>0</v>
      </c>
      <c r="M717">
        <f t="shared" si="201"/>
        <v>0</v>
      </c>
      <c r="N717">
        <f t="shared" si="202"/>
        <v>-15</v>
      </c>
      <c r="O717">
        <f t="shared" si="203"/>
        <v>0</v>
      </c>
      <c r="P717">
        <f t="shared" si="204"/>
        <v>0</v>
      </c>
      <c r="Q717">
        <f t="shared" si="198"/>
        <v>30</v>
      </c>
      <c r="R717">
        <f t="shared" si="205"/>
        <v>0</v>
      </c>
      <c r="S717">
        <f>IF(ABS(R717)&gt;0,R717*(B717-A717),0)</f>
        <v>0</v>
      </c>
      <c r="T717">
        <f>SUM($S$3:S717)</f>
        <v>87.884755949999743</v>
      </c>
      <c r="U717">
        <f>IF(J717="close",T717,0)</f>
        <v>0</v>
      </c>
      <c r="V717">
        <f t="shared" si="206"/>
        <v>263.4848929499999</v>
      </c>
      <c r="W717" s="3">
        <f t="shared" si="209"/>
        <v>-0.10137594599312681</v>
      </c>
      <c r="X717">
        <f t="shared" si="207"/>
        <v>0</v>
      </c>
    </row>
    <row r="718" spans="1:24">
      <c r="A718">
        <v>127.88574509999999</v>
      </c>
      <c r="B718">
        <v>115.0103192</v>
      </c>
      <c r="C718">
        <f t="shared" si="210"/>
        <v>0.89932086731064453</v>
      </c>
      <c r="D718">
        <f t="shared" si="195"/>
        <v>0.88453421851241598</v>
      </c>
      <c r="E718">
        <f t="shared" si="192"/>
        <v>0.85261938230634449</v>
      </c>
      <c r="F718">
        <f t="shared" si="193"/>
        <v>2.9517957296756422E-2</v>
      </c>
      <c r="G718">
        <f t="shared" si="194"/>
        <v>0.50093740056509195</v>
      </c>
      <c r="H718" t="str">
        <f t="shared" si="196"/>
        <v/>
      </c>
      <c r="I718" t="str">
        <f t="shared" si="208"/>
        <v>sellhold</v>
      </c>
      <c r="J718" t="str">
        <f t="shared" si="197"/>
        <v>close</v>
      </c>
      <c r="K718">
        <f t="shared" si="199"/>
        <v>0</v>
      </c>
      <c r="L718">
        <f t="shared" si="200"/>
        <v>0</v>
      </c>
      <c r="M718">
        <f t="shared" si="201"/>
        <v>-15</v>
      </c>
      <c r="N718">
        <f t="shared" si="202"/>
        <v>0</v>
      </c>
      <c r="O718">
        <f t="shared" si="203"/>
        <v>0</v>
      </c>
      <c r="P718">
        <f t="shared" si="204"/>
        <v>15</v>
      </c>
      <c r="Q718">
        <f t="shared" si="198"/>
        <v>0</v>
      </c>
      <c r="R718">
        <f t="shared" si="205"/>
        <v>-15</v>
      </c>
      <c r="S718">
        <f>IF(ABS(R718)&gt;0,R718*(B718-A718),0)</f>
        <v>193.13138849999996</v>
      </c>
      <c r="T718">
        <f>SUM($S$3:S718)</f>
        <v>281.01614444999973</v>
      </c>
      <c r="U718">
        <f>IF(J718="close",T718,0)</f>
        <v>281.01614444999973</v>
      </c>
      <c r="V718">
        <f t="shared" si="206"/>
        <v>281.01614444999973</v>
      </c>
      <c r="W718" s="3">
        <f t="shared" si="209"/>
        <v>6.6536078420733724E-2</v>
      </c>
      <c r="X718">
        <f t="shared" si="207"/>
        <v>30</v>
      </c>
    </row>
    <row r="719" spans="1:24">
      <c r="A719">
        <v>129.1999649</v>
      </c>
      <c r="B719">
        <v>115.7227803</v>
      </c>
      <c r="C719">
        <f t="shared" si="210"/>
        <v>0.89568739735779912</v>
      </c>
      <c r="D719">
        <f t="shared" si="195"/>
        <v>0.88625009218093642</v>
      </c>
      <c r="E719">
        <f t="shared" si="192"/>
        <v>0.85515002825867736</v>
      </c>
      <c r="F719">
        <f t="shared" si="193"/>
        <v>3.0394648193549686E-2</v>
      </c>
      <c r="G719">
        <f t="shared" si="194"/>
        <v>0.31049233130671572</v>
      </c>
      <c r="H719" t="str">
        <f t="shared" si="196"/>
        <v/>
      </c>
      <c r="I719" t="str">
        <f t="shared" si="208"/>
        <v/>
      </c>
      <c r="J719" t="str">
        <f t="shared" si="197"/>
        <v/>
      </c>
      <c r="K719">
        <f t="shared" si="199"/>
        <v>0</v>
      </c>
      <c r="L719">
        <f t="shared" si="200"/>
        <v>0</v>
      </c>
      <c r="M719">
        <f t="shared" si="201"/>
        <v>0</v>
      </c>
      <c r="N719">
        <f t="shared" si="202"/>
        <v>0</v>
      </c>
      <c r="O719">
        <f t="shared" si="203"/>
        <v>0</v>
      </c>
      <c r="P719">
        <f t="shared" si="204"/>
        <v>0</v>
      </c>
      <c r="Q719">
        <f t="shared" si="198"/>
        <v>0</v>
      </c>
      <c r="R719">
        <f t="shared" si="205"/>
        <v>0</v>
      </c>
      <c r="S719">
        <f>IF(ABS(R719)&gt;0,R719*(B719-A719),0)</f>
        <v>0</v>
      </c>
      <c r="T719">
        <f>SUM($S$3:S719)</f>
        <v>281.01614444999973</v>
      </c>
      <c r="U719">
        <f>IF(J719="close",T719,0)</f>
        <v>0</v>
      </c>
      <c r="V719">
        <f t="shared" si="206"/>
        <v>281.01614444999973</v>
      </c>
      <c r="W719" s="3">
        <f t="shared" si="209"/>
        <v>0</v>
      </c>
      <c r="X719">
        <f t="shared" si="207"/>
        <v>0</v>
      </c>
    </row>
    <row r="720" spans="1:24">
      <c r="A720">
        <v>127.9426047</v>
      </c>
      <c r="B720">
        <v>116.36498709999999</v>
      </c>
      <c r="C720">
        <f t="shared" si="210"/>
        <v>0.90950928639332285</v>
      </c>
      <c r="D720">
        <f t="shared" si="195"/>
        <v>0.88982842975207277</v>
      </c>
      <c r="E720">
        <f t="shared" si="192"/>
        <v>0.85770086135403178</v>
      </c>
      <c r="F720">
        <f t="shared" si="193"/>
        <v>3.0702082316166703E-2</v>
      </c>
      <c r="G720">
        <f t="shared" si="194"/>
        <v>0.64102676940862702</v>
      </c>
      <c r="H720" t="str">
        <f t="shared" si="196"/>
        <v/>
      </c>
      <c r="I720" t="str">
        <f t="shared" si="208"/>
        <v/>
      </c>
      <c r="J720" t="str">
        <f t="shared" si="197"/>
        <v/>
      </c>
      <c r="K720">
        <f t="shared" si="199"/>
        <v>0</v>
      </c>
      <c r="L720">
        <f t="shared" si="200"/>
        <v>0</v>
      </c>
      <c r="M720">
        <f t="shared" si="201"/>
        <v>0</v>
      </c>
      <c r="N720">
        <f t="shared" si="202"/>
        <v>0</v>
      </c>
      <c r="O720">
        <f t="shared" si="203"/>
        <v>0</v>
      </c>
      <c r="P720">
        <f t="shared" si="204"/>
        <v>0</v>
      </c>
      <c r="Q720">
        <f t="shared" si="198"/>
        <v>0</v>
      </c>
      <c r="R720">
        <f t="shared" si="205"/>
        <v>0</v>
      </c>
      <c r="S720">
        <f>IF(ABS(R720)&gt;0,R720*(B720-A720),0)</f>
        <v>0</v>
      </c>
      <c r="T720">
        <f>SUM($S$3:S720)</f>
        <v>281.01614444999973</v>
      </c>
      <c r="U720">
        <f>IF(J720="close",T720,0)</f>
        <v>0</v>
      </c>
      <c r="V720">
        <f t="shared" si="206"/>
        <v>281.01614444999973</v>
      </c>
      <c r="W720" s="3">
        <f t="shared" si="209"/>
        <v>0</v>
      </c>
      <c r="X720">
        <f t="shared" si="207"/>
        <v>0</v>
      </c>
    </row>
    <row r="721" spans="1:24">
      <c r="A721">
        <v>127.4578262</v>
      </c>
      <c r="B721">
        <v>115.28188160000001</v>
      </c>
      <c r="C721">
        <f t="shared" si="210"/>
        <v>0.90447079663123897</v>
      </c>
      <c r="D721">
        <f t="shared" si="195"/>
        <v>0.89208110157963683</v>
      </c>
      <c r="E721">
        <f t="shared" si="192"/>
        <v>0.86040086591189302</v>
      </c>
      <c r="F721">
        <f t="shared" si="193"/>
        <v>3.1835589963663355E-2</v>
      </c>
      <c r="G721">
        <f t="shared" si="194"/>
        <v>0.38917749178650529</v>
      </c>
      <c r="H721" t="str">
        <f t="shared" si="196"/>
        <v/>
      </c>
      <c r="I721" t="str">
        <f t="shared" si="208"/>
        <v/>
      </c>
      <c r="J721" t="str">
        <f t="shared" si="197"/>
        <v/>
      </c>
      <c r="K721">
        <f t="shared" si="199"/>
        <v>0</v>
      </c>
      <c r="L721">
        <f t="shared" si="200"/>
        <v>0</v>
      </c>
      <c r="M721">
        <f t="shared" si="201"/>
        <v>0</v>
      </c>
      <c r="N721">
        <f t="shared" si="202"/>
        <v>0</v>
      </c>
      <c r="O721">
        <f t="shared" si="203"/>
        <v>0</v>
      </c>
      <c r="P721">
        <f t="shared" si="204"/>
        <v>0</v>
      </c>
      <c r="Q721">
        <f t="shared" si="198"/>
        <v>0</v>
      </c>
      <c r="R721">
        <f t="shared" si="205"/>
        <v>0</v>
      </c>
      <c r="S721">
        <f>IF(ABS(R721)&gt;0,R721*(B721-A721),0)</f>
        <v>0</v>
      </c>
      <c r="T721">
        <f>SUM($S$3:S721)</f>
        <v>281.01614444999973</v>
      </c>
      <c r="U721">
        <f>IF(J721="close",T721,0)</f>
        <v>0</v>
      </c>
      <c r="V721">
        <f t="shared" si="206"/>
        <v>281.01614444999973</v>
      </c>
      <c r="W721" s="3">
        <f t="shared" si="209"/>
        <v>0</v>
      </c>
      <c r="X721">
        <f t="shared" si="207"/>
        <v>0</v>
      </c>
    </row>
    <row r="722" spans="1:24">
      <c r="A722">
        <v>129.32633820000001</v>
      </c>
      <c r="B722">
        <v>116.11614059999999</v>
      </c>
      <c r="C722">
        <f t="shared" si="210"/>
        <v>0.89785377221791618</v>
      </c>
      <c r="D722">
        <f t="shared" si="195"/>
        <v>0.89296920475475672</v>
      </c>
      <c r="E722">
        <f t="shared" si="192"/>
        <v>0.86243066542029745</v>
      </c>
      <c r="F722">
        <f t="shared" si="193"/>
        <v>3.2789166201305855E-2</v>
      </c>
      <c r="G722">
        <f t="shared" si="194"/>
        <v>0.14896894398506935</v>
      </c>
      <c r="H722" t="str">
        <f t="shared" si="196"/>
        <v/>
      </c>
      <c r="I722" t="str">
        <f t="shared" si="208"/>
        <v/>
      </c>
      <c r="J722" t="str">
        <f t="shared" si="197"/>
        <v/>
      </c>
      <c r="K722">
        <f t="shared" si="199"/>
        <v>0</v>
      </c>
      <c r="L722">
        <f t="shared" si="200"/>
        <v>0</v>
      </c>
      <c r="M722">
        <f t="shared" si="201"/>
        <v>0</v>
      </c>
      <c r="N722">
        <f t="shared" si="202"/>
        <v>0</v>
      </c>
      <c r="O722">
        <f t="shared" si="203"/>
        <v>0</v>
      </c>
      <c r="P722">
        <f t="shared" si="204"/>
        <v>0</v>
      </c>
      <c r="Q722">
        <f t="shared" si="198"/>
        <v>0</v>
      </c>
      <c r="R722">
        <f t="shared" si="205"/>
        <v>0</v>
      </c>
      <c r="S722">
        <f>IF(ABS(R722)&gt;0,R722*(B722-A722),0)</f>
        <v>0</v>
      </c>
      <c r="T722">
        <f>SUM($S$3:S722)</f>
        <v>281.01614444999973</v>
      </c>
      <c r="U722">
        <f>IF(J722="close",T722,0)</f>
        <v>0</v>
      </c>
      <c r="V722">
        <f t="shared" si="206"/>
        <v>281.01614444999973</v>
      </c>
      <c r="W722" s="3">
        <f t="shared" si="209"/>
        <v>0</v>
      </c>
      <c r="X722">
        <f t="shared" si="207"/>
        <v>0</v>
      </c>
    </row>
    <row r="723" spans="1:24">
      <c r="A723">
        <v>128.51900860000001</v>
      </c>
      <c r="B723">
        <v>117.6136439</v>
      </c>
      <c r="C723">
        <f t="shared" si="210"/>
        <v>0.9151459008375824</v>
      </c>
      <c r="D723">
        <f t="shared" si="195"/>
        <v>0.89638100415211452</v>
      </c>
      <c r="E723">
        <f t="shared" si="192"/>
        <v>0.86448467448471367</v>
      </c>
      <c r="F723">
        <f t="shared" si="193"/>
        <v>3.315353158881687E-2</v>
      </c>
      <c r="G723">
        <f t="shared" si="194"/>
        <v>0.56599993382899605</v>
      </c>
      <c r="H723" t="str">
        <f t="shared" si="196"/>
        <v/>
      </c>
      <c r="I723" t="str">
        <f t="shared" si="208"/>
        <v/>
      </c>
      <c r="J723" t="str">
        <f t="shared" si="197"/>
        <v/>
      </c>
      <c r="K723">
        <f t="shared" si="199"/>
        <v>0</v>
      </c>
      <c r="L723">
        <f t="shared" si="200"/>
        <v>0</v>
      </c>
      <c r="M723">
        <f t="shared" si="201"/>
        <v>0</v>
      </c>
      <c r="N723">
        <f t="shared" si="202"/>
        <v>0</v>
      </c>
      <c r="O723">
        <f t="shared" si="203"/>
        <v>0</v>
      </c>
      <c r="P723">
        <f t="shared" si="204"/>
        <v>0</v>
      </c>
      <c r="Q723">
        <f t="shared" si="198"/>
        <v>0</v>
      </c>
      <c r="R723">
        <f t="shared" si="205"/>
        <v>0</v>
      </c>
      <c r="S723">
        <f>IF(ABS(R723)&gt;0,R723*(B723-A723),0)</f>
        <v>0</v>
      </c>
      <c r="T723">
        <f>SUM($S$3:S723)</f>
        <v>281.01614444999973</v>
      </c>
      <c r="U723">
        <f>IF(J723="close",T723,0)</f>
        <v>0</v>
      </c>
      <c r="V723">
        <f t="shared" si="206"/>
        <v>281.01614444999973</v>
      </c>
      <c r="W723" s="3">
        <f t="shared" si="209"/>
        <v>0</v>
      </c>
      <c r="X723">
        <f t="shared" si="207"/>
        <v>0</v>
      </c>
    </row>
    <row r="724" spans="1:24">
      <c r="A724">
        <v>129.1232904</v>
      </c>
      <c r="B724">
        <v>117.2597698</v>
      </c>
      <c r="C724">
        <f t="shared" si="210"/>
        <v>0.90812253495671447</v>
      </c>
      <c r="D724">
        <f t="shared" si="195"/>
        <v>0.89818739350666832</v>
      </c>
      <c r="E724">
        <f t="shared" si="192"/>
        <v>0.86769153044663805</v>
      </c>
      <c r="F724">
        <f t="shared" si="193"/>
        <v>3.3568407119474841E-2</v>
      </c>
      <c r="G724">
        <f t="shared" si="194"/>
        <v>0.29596702085641224</v>
      </c>
      <c r="H724" t="str">
        <f t="shared" si="196"/>
        <v/>
      </c>
      <c r="I724" t="str">
        <f t="shared" si="208"/>
        <v/>
      </c>
      <c r="J724" t="str">
        <f t="shared" si="197"/>
        <v/>
      </c>
      <c r="K724">
        <f t="shared" si="199"/>
        <v>0</v>
      </c>
      <c r="L724">
        <f t="shared" si="200"/>
        <v>0</v>
      </c>
      <c r="M724">
        <f t="shared" si="201"/>
        <v>0</v>
      </c>
      <c r="N724">
        <f t="shared" si="202"/>
        <v>0</v>
      </c>
      <c r="O724">
        <f t="shared" si="203"/>
        <v>0</v>
      </c>
      <c r="P724">
        <f t="shared" si="204"/>
        <v>0</v>
      </c>
      <c r="Q724">
        <f t="shared" si="198"/>
        <v>0</v>
      </c>
      <c r="R724">
        <f t="shared" si="205"/>
        <v>0</v>
      </c>
      <c r="S724">
        <f>IF(ABS(R724)&gt;0,R724*(B724-A724),0)</f>
        <v>0</v>
      </c>
      <c r="T724">
        <f>SUM($S$3:S724)</f>
        <v>281.01614444999973</v>
      </c>
      <c r="U724">
        <f>IF(J724="close",T724,0)</f>
        <v>0</v>
      </c>
      <c r="V724">
        <f t="shared" si="206"/>
        <v>281.01614444999973</v>
      </c>
      <c r="W724" s="3">
        <f t="shared" si="209"/>
        <v>0</v>
      </c>
      <c r="X724">
        <f t="shared" si="207"/>
        <v>0</v>
      </c>
    </row>
    <row r="725" spans="1:24">
      <c r="A725">
        <v>131.90196950000001</v>
      </c>
      <c r="B725">
        <v>117.8626347</v>
      </c>
      <c r="C725">
        <f t="shared" si="210"/>
        <v>0.89356235654995275</v>
      </c>
      <c r="D725">
        <f t="shared" si="195"/>
        <v>0.89747584935948133</v>
      </c>
      <c r="E725">
        <f t="shared" si="192"/>
        <v>0.87034442235617548</v>
      </c>
      <c r="F725">
        <f t="shared" si="193"/>
        <v>3.3728991354459954E-2</v>
      </c>
      <c r="G725">
        <f t="shared" si="194"/>
        <v>-0.11602756715732906</v>
      </c>
      <c r="H725" t="str">
        <f t="shared" si="196"/>
        <v/>
      </c>
      <c r="I725" t="str">
        <f t="shared" si="208"/>
        <v/>
      </c>
      <c r="J725" t="str">
        <f t="shared" si="197"/>
        <v/>
      </c>
      <c r="K725">
        <f t="shared" si="199"/>
        <v>0</v>
      </c>
      <c r="L725">
        <f t="shared" si="200"/>
        <v>0</v>
      </c>
      <c r="M725">
        <f t="shared" si="201"/>
        <v>0</v>
      </c>
      <c r="N725">
        <f t="shared" si="202"/>
        <v>0</v>
      </c>
      <c r="O725">
        <f t="shared" si="203"/>
        <v>0</v>
      </c>
      <c r="P725">
        <f t="shared" si="204"/>
        <v>0</v>
      </c>
      <c r="Q725">
        <f t="shared" si="198"/>
        <v>0</v>
      </c>
      <c r="R725">
        <f t="shared" si="205"/>
        <v>0</v>
      </c>
      <c r="S725">
        <f>IF(ABS(R725)&gt;0,R725*(B725-A725),0)</f>
        <v>0</v>
      </c>
      <c r="T725">
        <f>SUM($S$3:S725)</f>
        <v>281.01614444999973</v>
      </c>
      <c r="U725">
        <f>IF(J725="close",T725,0)</f>
        <v>0</v>
      </c>
      <c r="V725">
        <f t="shared" si="206"/>
        <v>281.01614444999973</v>
      </c>
      <c r="W725" s="3">
        <f t="shared" si="209"/>
        <v>0</v>
      </c>
      <c r="X725">
        <f t="shared" si="207"/>
        <v>0</v>
      </c>
    </row>
    <row r="726" spans="1:24">
      <c r="A726">
        <v>131.2062215</v>
      </c>
      <c r="B726">
        <v>119.04665730000001</v>
      </c>
      <c r="C726">
        <f t="shared" si="210"/>
        <v>0.90732478947273099</v>
      </c>
      <c r="D726">
        <f t="shared" si="195"/>
        <v>0.8989910709153659</v>
      </c>
      <c r="E726">
        <f t="shared" si="192"/>
        <v>0.87253102091435786</v>
      </c>
      <c r="F726">
        <f t="shared" si="193"/>
        <v>3.3153454028053454E-2</v>
      </c>
      <c r="G726">
        <f t="shared" si="194"/>
        <v>0.2513680339403957</v>
      </c>
      <c r="H726" t="str">
        <f t="shared" si="196"/>
        <v/>
      </c>
      <c r="I726" t="str">
        <f t="shared" si="208"/>
        <v/>
      </c>
      <c r="J726" t="str">
        <f t="shared" si="197"/>
        <v/>
      </c>
      <c r="K726">
        <f t="shared" si="199"/>
        <v>0</v>
      </c>
      <c r="L726">
        <f t="shared" si="200"/>
        <v>0</v>
      </c>
      <c r="M726">
        <f t="shared" si="201"/>
        <v>0</v>
      </c>
      <c r="N726">
        <f t="shared" si="202"/>
        <v>0</v>
      </c>
      <c r="O726">
        <f t="shared" si="203"/>
        <v>0</v>
      </c>
      <c r="P726">
        <f t="shared" si="204"/>
        <v>0</v>
      </c>
      <c r="Q726">
        <f t="shared" si="198"/>
        <v>0</v>
      </c>
      <c r="R726">
        <f t="shared" si="205"/>
        <v>0</v>
      </c>
      <c r="S726">
        <f>IF(ABS(R726)&gt;0,R726*(B726-A726),0)</f>
        <v>0</v>
      </c>
      <c r="T726">
        <f>SUM($S$3:S726)</f>
        <v>281.01614444999973</v>
      </c>
      <c r="U726">
        <f>IF(J726="close",T726,0)</f>
        <v>0</v>
      </c>
      <c r="V726">
        <f t="shared" si="206"/>
        <v>281.01614444999973</v>
      </c>
      <c r="W726" s="3">
        <f t="shared" si="209"/>
        <v>0</v>
      </c>
      <c r="X726">
        <f t="shared" si="207"/>
        <v>0</v>
      </c>
    </row>
    <row r="727" spans="1:24">
      <c r="A727">
        <v>132.7369534</v>
      </c>
      <c r="B727">
        <v>120.83013889999999</v>
      </c>
      <c r="C727">
        <f t="shared" si="210"/>
        <v>0.9102976662111637</v>
      </c>
      <c r="D727">
        <f t="shared" si="195"/>
        <v>0.90073054711471945</v>
      </c>
      <c r="E727">
        <f t="shared" si="192"/>
        <v>0.87498804443508338</v>
      </c>
      <c r="F727">
        <f t="shared" si="193"/>
        <v>3.3089365904012638E-2</v>
      </c>
      <c r="G727">
        <f t="shared" si="194"/>
        <v>0.28912971992866388</v>
      </c>
      <c r="H727" t="str">
        <f t="shared" si="196"/>
        <v/>
      </c>
      <c r="I727" t="str">
        <f t="shared" si="208"/>
        <v/>
      </c>
      <c r="J727" t="str">
        <f t="shared" si="197"/>
        <v/>
      </c>
      <c r="K727">
        <f t="shared" si="199"/>
        <v>0</v>
      </c>
      <c r="L727">
        <f t="shared" si="200"/>
        <v>0</v>
      </c>
      <c r="M727">
        <f t="shared" si="201"/>
        <v>0</v>
      </c>
      <c r="N727">
        <f t="shared" si="202"/>
        <v>0</v>
      </c>
      <c r="O727">
        <f t="shared" si="203"/>
        <v>0</v>
      </c>
      <c r="P727">
        <f t="shared" si="204"/>
        <v>0</v>
      </c>
      <c r="Q727">
        <f t="shared" si="198"/>
        <v>0</v>
      </c>
      <c r="R727">
        <f t="shared" si="205"/>
        <v>0</v>
      </c>
      <c r="S727">
        <f>IF(ABS(R727)&gt;0,R727*(B727-A727),0)</f>
        <v>0</v>
      </c>
      <c r="T727">
        <f>SUM($S$3:S727)</f>
        <v>281.01614444999973</v>
      </c>
      <c r="U727">
        <f>IF(J727="close",T727,0)</f>
        <v>0</v>
      </c>
      <c r="V727">
        <f t="shared" si="206"/>
        <v>281.01614444999973</v>
      </c>
      <c r="W727" s="3">
        <f t="shared" si="209"/>
        <v>0</v>
      </c>
      <c r="X727">
        <f t="shared" si="207"/>
        <v>0</v>
      </c>
    </row>
    <row r="728" spans="1:24">
      <c r="A728">
        <v>134.02649049999999</v>
      </c>
      <c r="B728">
        <v>121.77723640000001</v>
      </c>
      <c r="C728">
        <f t="shared" si="210"/>
        <v>0.90860572373190662</v>
      </c>
      <c r="D728">
        <f t="shared" si="195"/>
        <v>0.90194211274813285</v>
      </c>
      <c r="E728">
        <f t="shared" si="192"/>
        <v>0.87775151162398501</v>
      </c>
      <c r="F728">
        <f t="shared" si="193"/>
        <v>3.2674451954855667E-2</v>
      </c>
      <c r="G728">
        <f t="shared" si="194"/>
        <v>0.20393948743135717</v>
      </c>
      <c r="H728" t="str">
        <f t="shared" si="196"/>
        <v/>
      </c>
      <c r="I728" t="str">
        <f t="shared" si="208"/>
        <v/>
      </c>
      <c r="J728" t="str">
        <f t="shared" si="197"/>
        <v/>
      </c>
      <c r="K728">
        <f t="shared" si="199"/>
        <v>0</v>
      </c>
      <c r="L728">
        <f t="shared" si="200"/>
        <v>0</v>
      </c>
      <c r="M728">
        <f t="shared" si="201"/>
        <v>0</v>
      </c>
      <c r="N728">
        <f t="shared" si="202"/>
        <v>0</v>
      </c>
      <c r="O728">
        <f t="shared" si="203"/>
        <v>0</v>
      </c>
      <c r="P728">
        <f t="shared" si="204"/>
        <v>0</v>
      </c>
      <c r="Q728">
        <f t="shared" si="198"/>
        <v>0</v>
      </c>
      <c r="R728">
        <f t="shared" si="205"/>
        <v>0</v>
      </c>
      <c r="S728">
        <f>IF(ABS(R728)&gt;0,R728*(B728-A728),0)</f>
        <v>0</v>
      </c>
      <c r="T728">
        <f>SUM($S$3:S728)</f>
        <v>281.01614444999973</v>
      </c>
      <c r="U728">
        <f>IF(J728="close",T728,0)</f>
        <v>0</v>
      </c>
      <c r="V728">
        <f t="shared" si="206"/>
        <v>281.01614444999973</v>
      </c>
      <c r="W728" s="3">
        <f t="shared" si="209"/>
        <v>0</v>
      </c>
      <c r="X728">
        <f t="shared" si="207"/>
        <v>0</v>
      </c>
    </row>
    <row r="729" spans="1:24">
      <c r="A729">
        <v>135.05120869999999</v>
      </c>
      <c r="B729">
        <v>121.621071</v>
      </c>
      <c r="C729">
        <f t="shared" si="210"/>
        <v>0.90055522028067569</v>
      </c>
      <c r="D729">
        <f t="shared" si="195"/>
        <v>0.90172874467621633</v>
      </c>
      <c r="E729">
        <f t="shared" si="192"/>
        <v>0.88043348470531479</v>
      </c>
      <c r="F729">
        <f t="shared" si="193"/>
        <v>3.1983239103705714E-2</v>
      </c>
      <c r="G729">
        <f t="shared" si="194"/>
        <v>-3.6691855747802218E-2</v>
      </c>
      <c r="H729" t="str">
        <f t="shared" si="196"/>
        <v/>
      </c>
      <c r="I729" t="str">
        <f t="shared" si="208"/>
        <v/>
      </c>
      <c r="J729" t="str">
        <f t="shared" si="197"/>
        <v/>
      </c>
      <c r="K729">
        <f t="shared" si="199"/>
        <v>0</v>
      </c>
      <c r="L729">
        <f t="shared" si="200"/>
        <v>0</v>
      </c>
      <c r="M729">
        <f t="shared" si="201"/>
        <v>0</v>
      </c>
      <c r="N729">
        <f t="shared" si="202"/>
        <v>0</v>
      </c>
      <c r="O729">
        <f t="shared" si="203"/>
        <v>0</v>
      </c>
      <c r="P729">
        <f t="shared" si="204"/>
        <v>0</v>
      </c>
      <c r="Q729">
        <f t="shared" si="198"/>
        <v>0</v>
      </c>
      <c r="R729">
        <f t="shared" si="205"/>
        <v>0</v>
      </c>
      <c r="S729">
        <f>IF(ABS(R729)&gt;0,R729*(B729-A729),0)</f>
        <v>0</v>
      </c>
      <c r="T729">
        <f>SUM($S$3:S729)</f>
        <v>281.01614444999973</v>
      </c>
      <c r="U729">
        <f>IF(J729="close",T729,0)</f>
        <v>0</v>
      </c>
      <c r="V729">
        <f t="shared" si="206"/>
        <v>281.01614444999973</v>
      </c>
      <c r="W729" s="3">
        <f t="shared" si="209"/>
        <v>0</v>
      </c>
      <c r="X729">
        <f t="shared" si="207"/>
        <v>0</v>
      </c>
    </row>
    <row r="730" spans="1:24">
      <c r="A730">
        <v>138.430431</v>
      </c>
      <c r="B730">
        <v>122.6949054</v>
      </c>
      <c r="C730">
        <f t="shared" si="210"/>
        <v>0.88632899943799204</v>
      </c>
      <c r="D730">
        <f t="shared" si="195"/>
        <v>0.89935955310110494</v>
      </c>
      <c r="E730">
        <f t="shared" si="192"/>
        <v>0.8828505172211899</v>
      </c>
      <c r="F730">
        <f t="shared" si="193"/>
        <v>3.0791326970827475E-2</v>
      </c>
      <c r="G730">
        <f t="shared" si="194"/>
        <v>-0.42318909072864552</v>
      </c>
      <c r="H730" t="str">
        <f t="shared" si="196"/>
        <v/>
      </c>
      <c r="I730" t="str">
        <f t="shared" si="208"/>
        <v/>
      </c>
      <c r="J730" t="str">
        <f t="shared" si="197"/>
        <v/>
      </c>
      <c r="K730">
        <f t="shared" si="199"/>
        <v>0</v>
      </c>
      <c r="L730">
        <f t="shared" si="200"/>
        <v>0</v>
      </c>
      <c r="M730">
        <f t="shared" si="201"/>
        <v>0</v>
      </c>
      <c r="N730">
        <f t="shared" si="202"/>
        <v>0</v>
      </c>
      <c r="O730">
        <f t="shared" si="203"/>
        <v>0</v>
      </c>
      <c r="P730">
        <f t="shared" si="204"/>
        <v>0</v>
      </c>
      <c r="Q730">
        <f t="shared" si="198"/>
        <v>0</v>
      </c>
      <c r="R730">
        <f t="shared" si="205"/>
        <v>0</v>
      </c>
      <c r="S730">
        <f>IF(ABS(R730)&gt;0,R730*(B730-A730),0)</f>
        <v>0</v>
      </c>
      <c r="T730">
        <f>SUM($S$3:S730)</f>
        <v>281.01614444999973</v>
      </c>
      <c r="U730">
        <f>IF(J730="close",T730,0)</f>
        <v>0</v>
      </c>
      <c r="V730">
        <f t="shared" si="206"/>
        <v>281.01614444999973</v>
      </c>
      <c r="W730" s="3">
        <f t="shared" si="209"/>
        <v>0</v>
      </c>
      <c r="X730">
        <f t="shared" si="207"/>
        <v>0</v>
      </c>
    </row>
    <row r="731" spans="1:24">
      <c r="A731">
        <v>138.7667428</v>
      </c>
      <c r="B731">
        <v>122.7322492</v>
      </c>
      <c r="C731">
        <f t="shared" si="210"/>
        <v>0.88445002544226325</v>
      </c>
      <c r="D731">
        <f t="shared" si="195"/>
        <v>0.89706577961512934</v>
      </c>
      <c r="E731">
        <f t="shared" si="192"/>
        <v>0.88551237778894887</v>
      </c>
      <c r="F731">
        <f t="shared" si="193"/>
        <v>2.7463070708004148E-2</v>
      </c>
      <c r="G731">
        <f t="shared" si="194"/>
        <v>-0.45937157963873326</v>
      </c>
      <c r="H731" t="str">
        <f t="shared" si="196"/>
        <v/>
      </c>
      <c r="I731" t="str">
        <f t="shared" si="208"/>
        <v/>
      </c>
      <c r="J731" t="str">
        <f t="shared" si="197"/>
        <v/>
      </c>
      <c r="K731">
        <f t="shared" si="199"/>
        <v>0</v>
      </c>
      <c r="L731">
        <f t="shared" si="200"/>
        <v>0</v>
      </c>
      <c r="M731">
        <f t="shared" si="201"/>
        <v>0</v>
      </c>
      <c r="N731">
        <f t="shared" si="202"/>
        <v>0</v>
      </c>
      <c r="O731">
        <f t="shared" si="203"/>
        <v>0</v>
      </c>
      <c r="P731">
        <f t="shared" si="204"/>
        <v>0</v>
      </c>
      <c r="Q731">
        <f t="shared" si="198"/>
        <v>0</v>
      </c>
      <c r="R731">
        <f t="shared" si="205"/>
        <v>0</v>
      </c>
      <c r="S731">
        <f>IF(ABS(R731)&gt;0,R731*(B731-A731),0)</f>
        <v>0</v>
      </c>
      <c r="T731">
        <f>SUM($S$3:S731)</f>
        <v>281.01614444999973</v>
      </c>
      <c r="U731">
        <f>IF(J731="close",T731,0)</f>
        <v>0</v>
      </c>
      <c r="V731">
        <f t="shared" si="206"/>
        <v>281.01614444999973</v>
      </c>
      <c r="W731" s="3">
        <f t="shared" si="209"/>
        <v>0</v>
      </c>
      <c r="X731">
        <f t="shared" si="207"/>
        <v>0</v>
      </c>
    </row>
    <row r="732" spans="1:24">
      <c r="A732">
        <v>139.55217500000001</v>
      </c>
      <c r="B732">
        <v>120.90715729999999</v>
      </c>
      <c r="C732">
        <f t="shared" si="210"/>
        <v>0.86639392972556672</v>
      </c>
      <c r="D732">
        <f t="shared" si="195"/>
        <v>0.8923470334782736</v>
      </c>
      <c r="E732">
        <f t="shared" si="192"/>
        <v>0.88792803899704775</v>
      </c>
      <c r="F732">
        <f t="shared" si="193"/>
        <v>2.3945829814587E-2</v>
      </c>
      <c r="G732">
        <f t="shared" si="194"/>
        <v>-1.0838256161370157</v>
      </c>
      <c r="H732" t="str">
        <f t="shared" si="196"/>
        <v/>
      </c>
      <c r="I732" t="str">
        <f t="shared" si="208"/>
        <v/>
      </c>
      <c r="J732" t="str">
        <f t="shared" si="197"/>
        <v/>
      </c>
      <c r="K732">
        <f t="shared" si="199"/>
        <v>0</v>
      </c>
      <c r="L732">
        <f t="shared" si="200"/>
        <v>0</v>
      </c>
      <c r="M732">
        <f t="shared" si="201"/>
        <v>0</v>
      </c>
      <c r="N732">
        <f t="shared" si="202"/>
        <v>0</v>
      </c>
      <c r="O732">
        <f t="shared" si="203"/>
        <v>0</v>
      </c>
      <c r="P732">
        <f t="shared" si="204"/>
        <v>0</v>
      </c>
      <c r="Q732">
        <f t="shared" si="198"/>
        <v>0</v>
      </c>
      <c r="R732">
        <f t="shared" si="205"/>
        <v>0</v>
      </c>
      <c r="S732">
        <f>IF(ABS(R732)&gt;0,R732*(B732-A732),0)</f>
        <v>0</v>
      </c>
      <c r="T732">
        <f>SUM($S$3:S732)</f>
        <v>281.01614444999973</v>
      </c>
      <c r="U732">
        <f>IF(J732="close",T732,0)</f>
        <v>0</v>
      </c>
      <c r="V732">
        <f t="shared" si="206"/>
        <v>281.01614444999973</v>
      </c>
      <c r="W732" s="3">
        <f t="shared" si="209"/>
        <v>0</v>
      </c>
      <c r="X732">
        <f t="shared" si="207"/>
        <v>0</v>
      </c>
    </row>
    <row r="733" spans="1:24">
      <c r="A733">
        <v>140.18637609999999</v>
      </c>
      <c r="B733">
        <v>122.3707091</v>
      </c>
      <c r="C733">
        <f t="shared" si="210"/>
        <v>0.87291441939199976</v>
      </c>
      <c r="D733">
        <f t="shared" si="195"/>
        <v>0.8893574005419238</v>
      </c>
      <c r="E733">
        <f t="shared" si="192"/>
        <v>0.88892072232246189</v>
      </c>
      <c r="F733">
        <f t="shared" si="193"/>
        <v>2.2347944318095971E-2</v>
      </c>
      <c r="G733">
        <f t="shared" si="194"/>
        <v>-0.73577152850741356</v>
      </c>
      <c r="H733" t="str">
        <f t="shared" si="196"/>
        <v/>
      </c>
      <c r="I733" t="str">
        <f t="shared" si="208"/>
        <v/>
      </c>
      <c r="J733" t="str">
        <f t="shared" si="197"/>
        <v/>
      </c>
      <c r="K733">
        <f t="shared" si="199"/>
        <v>0</v>
      </c>
      <c r="L733">
        <f t="shared" si="200"/>
        <v>0</v>
      </c>
      <c r="M733">
        <f t="shared" si="201"/>
        <v>0</v>
      </c>
      <c r="N733">
        <f t="shared" si="202"/>
        <v>0</v>
      </c>
      <c r="O733">
        <f t="shared" si="203"/>
        <v>0</v>
      </c>
      <c r="P733">
        <f t="shared" si="204"/>
        <v>0</v>
      </c>
      <c r="Q733">
        <f t="shared" si="198"/>
        <v>0</v>
      </c>
      <c r="R733">
        <f t="shared" si="205"/>
        <v>0</v>
      </c>
      <c r="S733">
        <f>IF(ABS(R733)&gt;0,R733*(B733-A733),0)</f>
        <v>0</v>
      </c>
      <c r="T733">
        <f>SUM($S$3:S733)</f>
        <v>281.01614444999973</v>
      </c>
      <c r="U733">
        <f>IF(J733="close",T733,0)</f>
        <v>0</v>
      </c>
      <c r="V733">
        <f t="shared" si="206"/>
        <v>281.01614444999973</v>
      </c>
      <c r="W733" s="3">
        <f t="shared" si="209"/>
        <v>0</v>
      </c>
      <c r="X733">
        <f t="shared" si="207"/>
        <v>0</v>
      </c>
    </row>
    <row r="734" spans="1:24">
      <c r="A734">
        <v>139.0752588</v>
      </c>
      <c r="B734">
        <v>123.2378314</v>
      </c>
      <c r="C734">
        <f t="shared" si="210"/>
        <v>0.88612332965149954</v>
      </c>
      <c r="D734">
        <f t="shared" si="195"/>
        <v>0.88885985117416622</v>
      </c>
      <c r="E734">
        <f t="shared" si="192"/>
        <v>0.88993767234470944</v>
      </c>
      <c r="F734">
        <f t="shared" si="193"/>
        <v>2.0846280704281645E-2</v>
      </c>
      <c r="G734">
        <f t="shared" si="194"/>
        <v>-0.13127145131959303</v>
      </c>
      <c r="H734" t="str">
        <f t="shared" si="196"/>
        <v/>
      </c>
      <c r="I734" t="str">
        <f t="shared" si="208"/>
        <v/>
      </c>
      <c r="J734" t="str">
        <f t="shared" si="197"/>
        <v/>
      </c>
      <c r="K734">
        <f t="shared" si="199"/>
        <v>0</v>
      </c>
      <c r="L734">
        <f t="shared" si="200"/>
        <v>0</v>
      </c>
      <c r="M734">
        <f t="shared" si="201"/>
        <v>0</v>
      </c>
      <c r="N734">
        <f t="shared" si="202"/>
        <v>0</v>
      </c>
      <c r="O734">
        <f t="shared" si="203"/>
        <v>0</v>
      </c>
      <c r="P734">
        <f t="shared" si="204"/>
        <v>0</v>
      </c>
      <c r="Q734">
        <f t="shared" si="198"/>
        <v>0</v>
      </c>
      <c r="R734">
        <f t="shared" si="205"/>
        <v>0</v>
      </c>
      <c r="S734">
        <f>IF(ABS(R734)&gt;0,R734*(B734-A734),0)</f>
        <v>0</v>
      </c>
      <c r="T734">
        <f>SUM($S$3:S734)</f>
        <v>281.01614444999973</v>
      </c>
      <c r="U734">
        <f>IF(J734="close",T734,0)</f>
        <v>0</v>
      </c>
      <c r="V734">
        <f t="shared" si="206"/>
        <v>281.01614444999973</v>
      </c>
      <c r="W734" s="3">
        <f t="shared" si="209"/>
        <v>0</v>
      </c>
      <c r="X734">
        <f t="shared" si="207"/>
        <v>0</v>
      </c>
    </row>
    <row r="735" spans="1:24">
      <c r="A735">
        <v>137.7234071</v>
      </c>
      <c r="B735">
        <v>122.7998207</v>
      </c>
      <c r="C735">
        <f t="shared" si="210"/>
        <v>0.89164088578520218</v>
      </c>
      <c r="D735">
        <f t="shared" si="195"/>
        <v>0.88928770265278712</v>
      </c>
      <c r="E735">
        <f t="shared" si="192"/>
        <v>0.89125437384258333</v>
      </c>
      <c r="F735">
        <f t="shared" si="193"/>
        <v>1.928759145872716E-2</v>
      </c>
      <c r="G735">
        <f t="shared" si="194"/>
        <v>0.12200502781545088</v>
      </c>
      <c r="H735" t="str">
        <f t="shared" si="196"/>
        <v/>
      </c>
      <c r="I735" t="str">
        <f t="shared" si="208"/>
        <v/>
      </c>
      <c r="J735" t="str">
        <f t="shared" si="197"/>
        <v/>
      </c>
      <c r="K735">
        <f t="shared" si="199"/>
        <v>0</v>
      </c>
      <c r="L735">
        <f t="shared" si="200"/>
        <v>0</v>
      </c>
      <c r="M735">
        <f t="shared" si="201"/>
        <v>0</v>
      </c>
      <c r="N735">
        <f t="shared" si="202"/>
        <v>0</v>
      </c>
      <c r="O735">
        <f t="shared" si="203"/>
        <v>0</v>
      </c>
      <c r="P735">
        <f t="shared" si="204"/>
        <v>0</v>
      </c>
      <c r="Q735">
        <f t="shared" si="198"/>
        <v>0</v>
      </c>
      <c r="R735">
        <f t="shared" si="205"/>
        <v>0</v>
      </c>
      <c r="S735">
        <f>IF(ABS(R735)&gt;0,R735*(B735-A735),0)</f>
        <v>0</v>
      </c>
      <c r="T735">
        <f>SUM($S$3:S735)</f>
        <v>281.01614444999973</v>
      </c>
      <c r="U735">
        <f>IF(J735="close",T735,0)</f>
        <v>0</v>
      </c>
      <c r="V735">
        <f t="shared" si="206"/>
        <v>281.01614444999973</v>
      </c>
      <c r="W735" s="3">
        <f t="shared" si="209"/>
        <v>0</v>
      </c>
      <c r="X735">
        <f t="shared" si="207"/>
        <v>0</v>
      </c>
    </row>
    <row r="736" spans="1:24">
      <c r="A736">
        <v>138.25487419999999</v>
      </c>
      <c r="B736">
        <v>120.58845669999999</v>
      </c>
      <c r="C736">
        <f t="shared" si="210"/>
        <v>0.8722184834189376</v>
      </c>
      <c r="D736">
        <f t="shared" si="195"/>
        <v>0.8866616689245026</v>
      </c>
      <c r="E736">
        <f t="shared" ref="E736:E799" si="211">AVERAGE(C708:C735)</f>
        <v>0.89213734818710144</v>
      </c>
      <c r="F736">
        <f t="shared" ref="F736:F799" si="212">STDEV(C708:C735)</f>
        <v>1.8688819180721222E-2</v>
      </c>
      <c r="G736">
        <f t="shared" ref="G736:G799" si="213">(C736-D736)/F736</f>
        <v>-0.77282493697965271</v>
      </c>
      <c r="H736" t="str">
        <f t="shared" si="196"/>
        <v/>
      </c>
      <c r="I736" t="str">
        <f t="shared" si="208"/>
        <v/>
      </c>
      <c r="J736" t="str">
        <f t="shared" si="197"/>
        <v/>
      </c>
      <c r="K736">
        <f t="shared" si="199"/>
        <v>0</v>
      </c>
      <c r="L736">
        <f t="shared" si="200"/>
        <v>0</v>
      </c>
      <c r="M736">
        <f t="shared" si="201"/>
        <v>0</v>
      </c>
      <c r="N736">
        <f t="shared" si="202"/>
        <v>0</v>
      </c>
      <c r="O736">
        <f t="shared" si="203"/>
        <v>0</v>
      </c>
      <c r="P736">
        <f t="shared" si="204"/>
        <v>0</v>
      </c>
      <c r="Q736">
        <f t="shared" si="198"/>
        <v>0</v>
      </c>
      <c r="R736">
        <f t="shared" si="205"/>
        <v>0</v>
      </c>
      <c r="S736">
        <f>IF(ABS(R736)&gt;0,R736*(B736-A736),0)</f>
        <v>0</v>
      </c>
      <c r="T736">
        <f>SUM($S$3:S736)</f>
        <v>281.01614444999973</v>
      </c>
      <c r="U736">
        <f>IF(J736="close",T736,0)</f>
        <v>0</v>
      </c>
      <c r="V736">
        <f t="shared" si="206"/>
        <v>281.01614444999973</v>
      </c>
      <c r="W736" s="3">
        <f t="shared" si="209"/>
        <v>0</v>
      </c>
      <c r="X736">
        <f t="shared" si="207"/>
        <v>0</v>
      </c>
    </row>
    <row r="737" spans="1:24">
      <c r="A737">
        <v>137.61151409999999</v>
      </c>
      <c r="B737">
        <v>121.4643631</v>
      </c>
      <c r="C737">
        <f t="shared" si="210"/>
        <v>0.88266133756608378</v>
      </c>
      <c r="D737">
        <f t="shared" ref="D737:D800" si="214">((C737-D736)*2/13)+D736</f>
        <v>0.88604623333089971</v>
      </c>
      <c r="E737">
        <f t="shared" si="211"/>
        <v>0.89171255119000181</v>
      </c>
      <c r="F737">
        <f t="shared" si="212"/>
        <v>1.9010385177107174E-2</v>
      </c>
      <c r="G737">
        <f t="shared" si="213"/>
        <v>-0.17805508585339533</v>
      </c>
      <c r="H737" t="str">
        <f t="shared" ref="H737:H800" si="215">IF(G737&gt;2,"sellY",IF(G737&lt;-2,"buyY",""))</f>
        <v/>
      </c>
      <c r="I737" t="str">
        <f t="shared" si="208"/>
        <v/>
      </c>
      <c r="J737" t="str">
        <f t="shared" ref="J737:J800" si="216">IF(AND(OR(H736="sellY",J736="sellhold"),G737&gt;0.6),"sellhold",IF(AND(OR(H736="sellY",J736="sellhold"),G737&lt;0.6),"close",IF(AND(OR(H736="buyY",J736="buyhold"),G737&lt;-0.6),"buyhold",IF(AND(OR(H736="buyY",J736="buyhold"),G737&gt;-0.6),"close",""))))</f>
        <v/>
      </c>
      <c r="K737">
        <f t="shared" si="199"/>
        <v>0</v>
      </c>
      <c r="L737">
        <f t="shared" si="200"/>
        <v>0</v>
      </c>
      <c r="M737">
        <f t="shared" si="201"/>
        <v>0</v>
      </c>
      <c r="N737">
        <f t="shared" si="202"/>
        <v>0</v>
      </c>
      <c r="O737">
        <f t="shared" si="203"/>
        <v>0</v>
      </c>
      <c r="P737">
        <f t="shared" si="204"/>
        <v>0</v>
      </c>
      <c r="Q737">
        <f t="shared" ref="Q737:Q800" si="217">ABS(K737)+ABS(N737)</f>
        <v>0</v>
      </c>
      <c r="R737">
        <f t="shared" si="205"/>
        <v>0</v>
      </c>
      <c r="S737">
        <f>IF(ABS(R737)&gt;0,R737*(B737-A737),0)</f>
        <v>0</v>
      </c>
      <c r="T737">
        <f>SUM($S$3:S737)</f>
        <v>281.01614444999973</v>
      </c>
      <c r="U737">
        <f>IF(J737="close",T737,0)</f>
        <v>0</v>
      </c>
      <c r="V737">
        <f t="shared" si="206"/>
        <v>281.01614444999973</v>
      </c>
      <c r="W737" s="3">
        <f t="shared" si="209"/>
        <v>0</v>
      </c>
      <c r="X737">
        <f t="shared" si="207"/>
        <v>0</v>
      </c>
    </row>
    <row r="738" spans="1:24">
      <c r="A738">
        <v>136.59382400000001</v>
      </c>
      <c r="B738">
        <v>120.849457</v>
      </c>
      <c r="C738">
        <f t="shared" si="210"/>
        <v>0.8847358794201412</v>
      </c>
      <c r="D738">
        <f t="shared" si="214"/>
        <v>0.8858446404215522</v>
      </c>
      <c r="E738">
        <f t="shared" si="211"/>
        <v>0.89310890299737611</v>
      </c>
      <c r="F738">
        <f t="shared" si="212"/>
        <v>1.6629576319358852E-2</v>
      </c>
      <c r="G738">
        <f t="shared" si="213"/>
        <v>-6.66740378779382E-2</v>
      </c>
      <c r="H738" t="str">
        <f t="shared" si="215"/>
        <v/>
      </c>
      <c r="I738" t="str">
        <f t="shared" si="208"/>
        <v/>
      </c>
      <c r="J738" t="str">
        <f t="shared" si="216"/>
        <v/>
      </c>
      <c r="K738">
        <f t="shared" ref="K738:K801" si="218">IF(H738="sellY",MAX(10+L738,K737),IF(H738="buyY",MIN(-10+L738,K737),IF(J738="sellhold",K737+L738,IF(J738="buyhold",K737+L738,0))))</f>
        <v>0</v>
      </c>
      <c r="L738">
        <f t="shared" ref="L738:L801" si="219">IF(AND(G738&gt;3,K737&lt;15),10,IF(AND(G738&gt;2.5,K737&lt;15),5,IF(AND(G738&lt;-3,K737&gt;-15),-10,IF(AND(G738&lt;-2.5,K737&gt;-15),-5,0))))</f>
        <v>0</v>
      </c>
      <c r="M738">
        <f t="shared" ref="M738:M801" si="220">K738-K737</f>
        <v>0</v>
      </c>
      <c r="N738">
        <f t="shared" ref="N738:N801" si="221">IF(H738="sellY",MIN(-10+O738,N737),IF(H738="buyY",MAX(10+O738,N737),IF(J738="sellhold",N737+O738,IF(J738="buyhold",N737+O738,0))))</f>
        <v>0</v>
      </c>
      <c r="O738">
        <f t="shared" ref="O738:O801" si="222">IF(AND(G738&gt;3,K737&lt;15),-10,IF(AND(G738&gt;2.5,K737&lt;15),-5,IF(AND(G738&lt;-3,K737&gt;-15),10,IF(AND(G738&lt;-2.5,K737&gt;-15),5,0))))</f>
        <v>0</v>
      </c>
      <c r="P738">
        <f t="shared" ref="P738:P801" si="223">N738-N737</f>
        <v>0</v>
      </c>
      <c r="Q738">
        <f t="shared" si="217"/>
        <v>0</v>
      </c>
      <c r="R738">
        <f t="shared" ref="R738:R801" si="224">K738-K737</f>
        <v>0</v>
      </c>
      <c r="S738">
        <f>IF(ABS(R738)&gt;0,R738*(B738-A738),0)</f>
        <v>0</v>
      </c>
      <c r="T738">
        <f>SUM($S$3:S738)</f>
        <v>281.01614444999973</v>
      </c>
      <c r="U738">
        <f>IF(J738="close",T738,0)</f>
        <v>0</v>
      </c>
      <c r="V738">
        <f t="shared" si="206"/>
        <v>281.01614444999973</v>
      </c>
      <c r="W738" s="3">
        <f t="shared" si="209"/>
        <v>0</v>
      </c>
      <c r="X738">
        <f t="shared" si="207"/>
        <v>0</v>
      </c>
    </row>
    <row r="739" spans="1:24">
      <c r="A739">
        <v>135.3411677</v>
      </c>
      <c r="B739">
        <v>121.39357699999999</v>
      </c>
      <c r="C739">
        <f t="shared" si="210"/>
        <v>0.89694495077125003</v>
      </c>
      <c r="D739">
        <f t="shared" si="214"/>
        <v>0.8875523804753519</v>
      </c>
      <c r="E739">
        <f t="shared" si="211"/>
        <v>0.89414013354263688</v>
      </c>
      <c r="F739">
        <f t="shared" si="212"/>
        <v>1.5054976357606664E-2</v>
      </c>
      <c r="G739">
        <f t="shared" si="213"/>
        <v>0.62388475895230788</v>
      </c>
      <c r="H739" t="str">
        <f t="shared" si="215"/>
        <v/>
      </c>
      <c r="I739" t="str">
        <f t="shared" si="208"/>
        <v/>
      </c>
      <c r="J739" t="str">
        <f t="shared" si="216"/>
        <v/>
      </c>
      <c r="K739">
        <f t="shared" si="218"/>
        <v>0</v>
      </c>
      <c r="L739">
        <f t="shared" si="219"/>
        <v>0</v>
      </c>
      <c r="M739">
        <f t="shared" si="220"/>
        <v>0</v>
      </c>
      <c r="N739">
        <f t="shared" si="221"/>
        <v>0</v>
      </c>
      <c r="O739">
        <f t="shared" si="222"/>
        <v>0</v>
      </c>
      <c r="P739">
        <f t="shared" si="223"/>
        <v>0</v>
      </c>
      <c r="Q739">
        <f t="shared" si="217"/>
        <v>0</v>
      </c>
      <c r="R739">
        <f t="shared" si="224"/>
        <v>0</v>
      </c>
      <c r="S739">
        <f>IF(ABS(R739)&gt;0,R739*(B739-A739),0)</f>
        <v>0</v>
      </c>
      <c r="T739">
        <f>SUM($S$3:S739)</f>
        <v>281.01614444999973</v>
      </c>
      <c r="U739">
        <f>IF(J739="close",T739,0)</f>
        <v>0</v>
      </c>
      <c r="V739">
        <f t="shared" ref="V739:V802" si="225">T739+K739*A739+N739*B739</f>
        <v>281.01614444999973</v>
      </c>
      <c r="W739" s="3">
        <f t="shared" si="209"/>
        <v>0</v>
      </c>
      <c r="X739">
        <f t="shared" ref="X739:X802" si="226">ABS(Q739-Q738)</f>
        <v>0</v>
      </c>
    </row>
    <row r="740" spans="1:24">
      <c r="A740">
        <v>134.20523489999999</v>
      </c>
      <c r="B740">
        <v>122.76195439999999</v>
      </c>
      <c r="C740">
        <f t="shared" si="210"/>
        <v>0.91473297961494049</v>
      </c>
      <c r="D740">
        <f t="shared" si="214"/>
        <v>0.89173401111221173</v>
      </c>
      <c r="E740">
        <f t="shared" si="211"/>
        <v>0.89563180334571313</v>
      </c>
      <c r="F740">
        <f t="shared" si="212"/>
        <v>1.2977394438087497E-2</v>
      </c>
      <c r="G740">
        <f t="shared" si="213"/>
        <v>1.7722331406702745</v>
      </c>
      <c r="H740" t="str">
        <f t="shared" si="215"/>
        <v/>
      </c>
      <c r="I740" t="str">
        <f t="shared" si="208"/>
        <v/>
      </c>
      <c r="J740" t="str">
        <f t="shared" si="216"/>
        <v/>
      </c>
      <c r="K740">
        <f t="shared" si="218"/>
        <v>0</v>
      </c>
      <c r="L740">
        <f t="shared" si="219"/>
        <v>0</v>
      </c>
      <c r="M740">
        <f t="shared" si="220"/>
        <v>0</v>
      </c>
      <c r="N740">
        <f t="shared" si="221"/>
        <v>0</v>
      </c>
      <c r="O740">
        <f t="shared" si="222"/>
        <v>0</v>
      </c>
      <c r="P740">
        <f t="shared" si="223"/>
        <v>0</v>
      </c>
      <c r="Q740">
        <f t="shared" si="217"/>
        <v>0</v>
      </c>
      <c r="R740">
        <f t="shared" si="224"/>
        <v>0</v>
      </c>
      <c r="S740">
        <f>IF(ABS(R740)&gt;0,R740*(B740-A740),0)</f>
        <v>0</v>
      </c>
      <c r="T740">
        <f>SUM($S$3:S740)</f>
        <v>281.01614444999973</v>
      </c>
      <c r="U740">
        <f>IF(J740="close",T740,0)</f>
        <v>0</v>
      </c>
      <c r="V740">
        <f t="shared" si="225"/>
        <v>281.01614444999973</v>
      </c>
      <c r="W740" s="3">
        <f t="shared" si="209"/>
        <v>0</v>
      </c>
      <c r="X740">
        <f t="shared" si="226"/>
        <v>0</v>
      </c>
    </row>
    <row r="741" spans="1:24">
      <c r="A741">
        <v>135.19039989999999</v>
      </c>
      <c r="B741">
        <v>121.68011199999999</v>
      </c>
      <c r="C741">
        <f t="shared" si="210"/>
        <v>0.90006473899039041</v>
      </c>
      <c r="D741">
        <f t="shared" si="214"/>
        <v>0.89301566155500844</v>
      </c>
      <c r="E741">
        <f t="shared" si="211"/>
        <v>0.89658332935837337</v>
      </c>
      <c r="F741">
        <f t="shared" si="212"/>
        <v>1.3374621311055525E-2</v>
      </c>
      <c r="G741">
        <f t="shared" si="213"/>
        <v>0.5270487493769388</v>
      </c>
      <c r="H741" t="str">
        <f t="shared" si="215"/>
        <v/>
      </c>
      <c r="I741" t="str">
        <f t="shared" si="208"/>
        <v/>
      </c>
      <c r="J741" t="str">
        <f t="shared" si="216"/>
        <v/>
      </c>
      <c r="K741">
        <f t="shared" si="218"/>
        <v>0</v>
      </c>
      <c r="L741">
        <f t="shared" si="219"/>
        <v>0</v>
      </c>
      <c r="M741">
        <f t="shared" si="220"/>
        <v>0</v>
      </c>
      <c r="N741">
        <f t="shared" si="221"/>
        <v>0</v>
      </c>
      <c r="O741">
        <f t="shared" si="222"/>
        <v>0</v>
      </c>
      <c r="P741">
        <f t="shared" si="223"/>
        <v>0</v>
      </c>
      <c r="Q741">
        <f t="shared" si="217"/>
        <v>0</v>
      </c>
      <c r="R741">
        <f t="shared" si="224"/>
        <v>0</v>
      </c>
      <c r="S741">
        <f>IF(ABS(R741)&gt;0,R741*(B741-A741),0)</f>
        <v>0</v>
      </c>
      <c r="T741">
        <f>SUM($S$3:S741)</f>
        <v>281.01614444999973</v>
      </c>
      <c r="U741">
        <f>IF(J741="close",T741,0)</f>
        <v>0</v>
      </c>
      <c r="V741">
        <f t="shared" si="225"/>
        <v>281.01614444999973</v>
      </c>
      <c r="W741" s="3">
        <f t="shared" si="209"/>
        <v>0</v>
      </c>
      <c r="X741">
        <f t="shared" si="226"/>
        <v>0</v>
      </c>
    </row>
    <row r="742" spans="1:24">
      <c r="A742">
        <v>133.3175052</v>
      </c>
      <c r="B742">
        <v>120.3211447</v>
      </c>
      <c r="C742">
        <f t="shared" si="210"/>
        <v>0.9025157237940874</v>
      </c>
      <c r="D742">
        <f t="shared" si="214"/>
        <v>0.89447720959178978</v>
      </c>
      <c r="E742">
        <f t="shared" si="211"/>
        <v>0.89604548459454159</v>
      </c>
      <c r="F742">
        <f t="shared" si="212"/>
        <v>1.2895624882827464E-2</v>
      </c>
      <c r="G742">
        <f t="shared" si="213"/>
        <v>0.62335204965539559</v>
      </c>
      <c r="H742" t="str">
        <f t="shared" si="215"/>
        <v/>
      </c>
      <c r="I742" t="str">
        <f t="shared" si="208"/>
        <v/>
      </c>
      <c r="J742" t="str">
        <f t="shared" si="216"/>
        <v/>
      </c>
      <c r="K742">
        <f t="shared" si="218"/>
        <v>0</v>
      </c>
      <c r="L742">
        <f t="shared" si="219"/>
        <v>0</v>
      </c>
      <c r="M742">
        <f t="shared" si="220"/>
        <v>0</v>
      </c>
      <c r="N742">
        <f t="shared" si="221"/>
        <v>0</v>
      </c>
      <c r="O742">
        <f t="shared" si="222"/>
        <v>0</v>
      </c>
      <c r="P742">
        <f t="shared" si="223"/>
        <v>0</v>
      </c>
      <c r="Q742">
        <f t="shared" si="217"/>
        <v>0</v>
      </c>
      <c r="R742">
        <f t="shared" si="224"/>
        <v>0</v>
      </c>
      <c r="S742">
        <f>IF(ABS(R742)&gt;0,R742*(B742-A742),0)</f>
        <v>0</v>
      </c>
      <c r="T742">
        <f>SUM($S$3:S742)</f>
        <v>281.01614444999973</v>
      </c>
      <c r="U742">
        <f>IF(J742="close",T742,0)</f>
        <v>0</v>
      </c>
      <c r="V742">
        <f t="shared" si="225"/>
        <v>281.01614444999973</v>
      </c>
      <c r="W742" s="3">
        <f t="shared" si="209"/>
        <v>0</v>
      </c>
      <c r="X742">
        <f t="shared" si="226"/>
        <v>0</v>
      </c>
    </row>
    <row r="743" spans="1:24">
      <c r="A743">
        <v>131.8593228</v>
      </c>
      <c r="B743">
        <v>117.1900929</v>
      </c>
      <c r="C743">
        <f t="shared" si="210"/>
        <v>0.88875090825204806</v>
      </c>
      <c r="D743">
        <f t="shared" si="214"/>
        <v>0.89359624015490646</v>
      </c>
      <c r="E743">
        <f t="shared" si="211"/>
        <v>0.89611842216750903</v>
      </c>
      <c r="F743">
        <f t="shared" si="212"/>
        <v>1.2927333628911915E-2</v>
      </c>
      <c r="G743">
        <f t="shared" si="213"/>
        <v>-0.37481293837902102</v>
      </c>
      <c r="H743" t="str">
        <f t="shared" si="215"/>
        <v/>
      </c>
      <c r="I743" t="str">
        <f t="shared" si="208"/>
        <v/>
      </c>
      <c r="J743" t="str">
        <f t="shared" si="216"/>
        <v/>
      </c>
      <c r="K743">
        <f t="shared" si="218"/>
        <v>0</v>
      </c>
      <c r="L743">
        <f t="shared" si="219"/>
        <v>0</v>
      </c>
      <c r="M743">
        <f t="shared" si="220"/>
        <v>0</v>
      </c>
      <c r="N743">
        <f t="shared" si="221"/>
        <v>0</v>
      </c>
      <c r="O743">
        <f t="shared" si="222"/>
        <v>0</v>
      </c>
      <c r="P743">
        <f t="shared" si="223"/>
        <v>0</v>
      </c>
      <c r="Q743">
        <f t="shared" si="217"/>
        <v>0</v>
      </c>
      <c r="R743">
        <f t="shared" si="224"/>
        <v>0</v>
      </c>
      <c r="S743">
        <f>IF(ABS(R743)&gt;0,R743*(B743-A743),0)</f>
        <v>0</v>
      </c>
      <c r="T743">
        <f>SUM($S$3:S743)</f>
        <v>281.01614444999973</v>
      </c>
      <c r="U743">
        <f>IF(J743="close",T743,0)</f>
        <v>0</v>
      </c>
      <c r="V743">
        <f t="shared" si="225"/>
        <v>281.01614444999973</v>
      </c>
      <c r="W743" s="3">
        <f t="shared" si="209"/>
        <v>0</v>
      </c>
      <c r="X743">
        <f t="shared" si="226"/>
        <v>0</v>
      </c>
    </row>
    <row r="744" spans="1:24">
      <c r="A744">
        <v>130.8813858</v>
      </c>
      <c r="B744">
        <v>119.1446117</v>
      </c>
      <c r="C744">
        <f t="shared" si="210"/>
        <v>0.91032510827830793</v>
      </c>
      <c r="D744">
        <f t="shared" si="214"/>
        <v>0.8961699121738913</v>
      </c>
      <c r="E744">
        <f t="shared" si="211"/>
        <v>0.89589471284569466</v>
      </c>
      <c r="F744">
        <f t="shared" si="212"/>
        <v>1.3001127737122278E-2</v>
      </c>
      <c r="G744">
        <f t="shared" si="213"/>
        <v>1.0887667893608275</v>
      </c>
      <c r="H744" t="str">
        <f t="shared" si="215"/>
        <v/>
      </c>
      <c r="I744" t="str">
        <f t="shared" si="208"/>
        <v/>
      </c>
      <c r="J744" t="str">
        <f t="shared" si="216"/>
        <v/>
      </c>
      <c r="K744">
        <f t="shared" si="218"/>
        <v>0</v>
      </c>
      <c r="L744">
        <f t="shared" si="219"/>
        <v>0</v>
      </c>
      <c r="M744">
        <f t="shared" si="220"/>
        <v>0</v>
      </c>
      <c r="N744">
        <f t="shared" si="221"/>
        <v>0</v>
      </c>
      <c r="O744">
        <f t="shared" si="222"/>
        <v>0</v>
      </c>
      <c r="P744">
        <f t="shared" si="223"/>
        <v>0</v>
      </c>
      <c r="Q744">
        <f t="shared" si="217"/>
        <v>0</v>
      </c>
      <c r="R744">
        <f t="shared" si="224"/>
        <v>0</v>
      </c>
      <c r="S744">
        <f>IF(ABS(R744)&gt;0,R744*(B744-A744),0)</f>
        <v>0</v>
      </c>
      <c r="T744">
        <f>SUM($S$3:S744)</f>
        <v>281.01614444999973</v>
      </c>
      <c r="U744">
        <f>IF(J744="close",T744,0)</f>
        <v>0</v>
      </c>
      <c r="V744">
        <f t="shared" si="225"/>
        <v>281.01614444999973</v>
      </c>
      <c r="W744" s="3">
        <f t="shared" si="209"/>
        <v>0</v>
      </c>
      <c r="X744">
        <f t="shared" si="226"/>
        <v>0</v>
      </c>
    </row>
    <row r="745" spans="1:24">
      <c r="A745">
        <v>128.84573599999999</v>
      </c>
      <c r="B745">
        <v>118.1999014</v>
      </c>
      <c r="C745">
        <f t="shared" si="210"/>
        <v>0.91737534410917576</v>
      </c>
      <c r="D745">
        <f t="shared" si="214"/>
        <v>0.89943228631778127</v>
      </c>
      <c r="E745">
        <f t="shared" si="211"/>
        <v>0.89644671793299469</v>
      </c>
      <c r="F745">
        <f t="shared" si="212"/>
        <v>1.3281069780578733E-2</v>
      </c>
      <c r="G745">
        <f t="shared" si="213"/>
        <v>1.3510250369765475</v>
      </c>
      <c r="H745" t="str">
        <f t="shared" si="215"/>
        <v/>
      </c>
      <c r="I745" t="str">
        <f t="shared" si="208"/>
        <v/>
      </c>
      <c r="J745" t="str">
        <f t="shared" si="216"/>
        <v/>
      </c>
      <c r="K745">
        <f t="shared" si="218"/>
        <v>0</v>
      </c>
      <c r="L745">
        <f t="shared" si="219"/>
        <v>0</v>
      </c>
      <c r="M745">
        <f t="shared" si="220"/>
        <v>0</v>
      </c>
      <c r="N745">
        <f t="shared" si="221"/>
        <v>0</v>
      </c>
      <c r="O745">
        <f t="shared" si="222"/>
        <v>0</v>
      </c>
      <c r="P745">
        <f t="shared" si="223"/>
        <v>0</v>
      </c>
      <c r="Q745">
        <f t="shared" si="217"/>
        <v>0</v>
      </c>
      <c r="R745">
        <f t="shared" si="224"/>
        <v>0</v>
      </c>
      <c r="S745">
        <f>IF(ABS(R745)&gt;0,R745*(B745-A745),0)</f>
        <v>0</v>
      </c>
      <c r="T745">
        <f>SUM($S$3:S745)</f>
        <v>281.01614444999973</v>
      </c>
      <c r="U745">
        <f>IF(J745="close",T745,0)</f>
        <v>0</v>
      </c>
      <c r="V745">
        <f t="shared" si="225"/>
        <v>281.01614444999973</v>
      </c>
      <c r="W745" s="3">
        <f t="shared" si="209"/>
        <v>0</v>
      </c>
      <c r="X745">
        <f t="shared" si="226"/>
        <v>0</v>
      </c>
    </row>
    <row r="746" spans="1:24">
      <c r="A746">
        <v>128.7555467</v>
      </c>
      <c r="B746">
        <v>120.4312719</v>
      </c>
      <c r="C746">
        <f t="shared" si="210"/>
        <v>0.93534822372044657</v>
      </c>
      <c r="D746">
        <f t="shared" si="214"/>
        <v>0.90495781514896056</v>
      </c>
      <c r="E746">
        <f t="shared" si="211"/>
        <v>0.89673690555719765</v>
      </c>
      <c r="F746">
        <f t="shared" si="212"/>
        <v>1.3654692837468035E-2</v>
      </c>
      <c r="G746">
        <f t="shared" si="213"/>
        <v>2.2256383891767748</v>
      </c>
      <c r="H746" t="str">
        <f t="shared" si="215"/>
        <v>sellY</v>
      </c>
      <c r="I746" t="str">
        <f t="shared" si="208"/>
        <v/>
      </c>
      <c r="J746" t="str">
        <f t="shared" si="216"/>
        <v/>
      </c>
      <c r="K746">
        <f t="shared" si="218"/>
        <v>10</v>
      </c>
      <c r="L746">
        <f t="shared" si="219"/>
        <v>0</v>
      </c>
      <c r="M746">
        <f t="shared" si="220"/>
        <v>10</v>
      </c>
      <c r="N746">
        <f t="shared" si="221"/>
        <v>-10</v>
      </c>
      <c r="O746">
        <f t="shared" si="222"/>
        <v>0</v>
      </c>
      <c r="P746">
        <f t="shared" si="223"/>
        <v>-10</v>
      </c>
      <c r="Q746">
        <f t="shared" si="217"/>
        <v>20</v>
      </c>
      <c r="R746">
        <f t="shared" si="224"/>
        <v>10</v>
      </c>
      <c r="S746">
        <f>IF(ABS(R746)&gt;0,R746*(B746-A746),0)</f>
        <v>-83.242747999999978</v>
      </c>
      <c r="T746">
        <f>SUM($S$3:S746)</f>
        <v>197.77339644999975</v>
      </c>
      <c r="U746">
        <f>IF(J746="close",T746,0)</f>
        <v>0</v>
      </c>
      <c r="V746">
        <f t="shared" si="225"/>
        <v>281.01614444999973</v>
      </c>
      <c r="W746" s="3">
        <f t="shared" si="209"/>
        <v>0</v>
      </c>
      <c r="X746">
        <f t="shared" si="226"/>
        <v>20</v>
      </c>
    </row>
    <row r="747" spans="1:24">
      <c r="A747">
        <v>128.04885329999999</v>
      </c>
      <c r="B747">
        <v>121.8224323</v>
      </c>
      <c r="C747">
        <f t="shared" si="210"/>
        <v>0.95137464460214738</v>
      </c>
      <c r="D747">
        <f t="shared" si="214"/>
        <v>0.91209886583406619</v>
      </c>
      <c r="E747">
        <f t="shared" si="211"/>
        <v>0.89802359685754773</v>
      </c>
      <c r="F747">
        <f t="shared" si="212"/>
        <v>1.548232939097138E-2</v>
      </c>
      <c r="G747">
        <f t="shared" si="213"/>
        <v>2.5368132776573735</v>
      </c>
      <c r="H747" t="str">
        <f t="shared" si="215"/>
        <v>sellY</v>
      </c>
      <c r="I747" t="str">
        <f t="shared" si="208"/>
        <v>sellhold</v>
      </c>
      <c r="J747" t="str">
        <f t="shared" si="216"/>
        <v>sellhold</v>
      </c>
      <c r="K747">
        <f t="shared" si="218"/>
        <v>15</v>
      </c>
      <c r="L747">
        <f t="shared" si="219"/>
        <v>5</v>
      </c>
      <c r="M747">
        <f t="shared" si="220"/>
        <v>5</v>
      </c>
      <c r="N747">
        <f t="shared" si="221"/>
        <v>-15</v>
      </c>
      <c r="O747">
        <f t="shared" si="222"/>
        <v>-5</v>
      </c>
      <c r="P747">
        <f t="shared" si="223"/>
        <v>-5</v>
      </c>
      <c r="Q747">
        <f t="shared" si="217"/>
        <v>30</v>
      </c>
      <c r="R747">
        <f t="shared" si="224"/>
        <v>5</v>
      </c>
      <c r="S747">
        <f>IF(ABS(R747)&gt;0,R747*(B747-A747),0)</f>
        <v>-31.132104999999939</v>
      </c>
      <c r="T747">
        <f>SUM($S$3:S747)</f>
        <v>166.64129144999981</v>
      </c>
      <c r="U747">
        <f>IF(J747="close",T747,0)</f>
        <v>0</v>
      </c>
      <c r="V747">
        <f t="shared" si="225"/>
        <v>260.03760644999966</v>
      </c>
      <c r="W747" s="3">
        <f t="shared" si="209"/>
        <v>-7.4652429813450494E-2</v>
      </c>
      <c r="X747">
        <f t="shared" si="226"/>
        <v>10</v>
      </c>
    </row>
    <row r="748" spans="1:24">
      <c r="A748">
        <v>128.2869536</v>
      </c>
      <c r="B748">
        <v>122.5692998</v>
      </c>
      <c r="C748">
        <f t="shared" si="210"/>
        <v>0.95543074615500101</v>
      </c>
      <c r="D748">
        <f t="shared" si="214"/>
        <v>0.9187653089603639</v>
      </c>
      <c r="E748">
        <f t="shared" si="211"/>
        <v>0.90001242711627438</v>
      </c>
      <c r="F748">
        <f t="shared" si="212"/>
        <v>1.8461262863592339E-2</v>
      </c>
      <c r="G748">
        <f t="shared" si="213"/>
        <v>1.9860741632656898</v>
      </c>
      <c r="H748" t="str">
        <f t="shared" si="215"/>
        <v/>
      </c>
      <c r="I748" t="str">
        <f t="shared" si="208"/>
        <v>sellhold</v>
      </c>
      <c r="J748" t="str">
        <f t="shared" si="216"/>
        <v>sellhold</v>
      </c>
      <c r="K748">
        <f t="shared" si="218"/>
        <v>15</v>
      </c>
      <c r="L748">
        <f t="shared" si="219"/>
        <v>0</v>
      </c>
      <c r="M748">
        <f t="shared" si="220"/>
        <v>0</v>
      </c>
      <c r="N748">
        <f t="shared" si="221"/>
        <v>-15</v>
      </c>
      <c r="O748">
        <f t="shared" si="222"/>
        <v>0</v>
      </c>
      <c r="P748">
        <f t="shared" si="223"/>
        <v>0</v>
      </c>
      <c r="Q748">
        <f t="shared" si="217"/>
        <v>30</v>
      </c>
      <c r="R748">
        <f t="shared" si="224"/>
        <v>0</v>
      </c>
      <c r="S748">
        <f>IF(ABS(R748)&gt;0,R748*(B748-A748),0)</f>
        <v>0</v>
      </c>
      <c r="T748">
        <f>SUM($S$3:S748)</f>
        <v>166.64129144999981</v>
      </c>
      <c r="U748">
        <f>IF(J748="close",T748,0)</f>
        <v>0</v>
      </c>
      <c r="V748">
        <f t="shared" si="225"/>
        <v>252.40609844999994</v>
      </c>
      <c r="W748" s="3">
        <f t="shared" si="209"/>
        <v>-2.9347708987880982E-2</v>
      </c>
      <c r="X748">
        <f t="shared" si="226"/>
        <v>0</v>
      </c>
    </row>
    <row r="749" spans="1:24">
      <c r="A749">
        <v>126.3277155</v>
      </c>
      <c r="B749">
        <v>123.30735079999999</v>
      </c>
      <c r="C749">
        <f t="shared" si="210"/>
        <v>0.97609103680815001</v>
      </c>
      <c r="D749">
        <f t="shared" si="214"/>
        <v>0.9275846517061771</v>
      </c>
      <c r="E749">
        <f t="shared" si="211"/>
        <v>0.90165247925062009</v>
      </c>
      <c r="F749">
        <f t="shared" si="212"/>
        <v>2.117631300477656E-2</v>
      </c>
      <c r="G749">
        <f t="shared" si="213"/>
        <v>2.2905963418198318</v>
      </c>
      <c r="H749" t="str">
        <f t="shared" si="215"/>
        <v>sellY</v>
      </c>
      <c r="I749" t="str">
        <f t="shared" si="208"/>
        <v>sellhold</v>
      </c>
      <c r="J749" t="str">
        <f t="shared" si="216"/>
        <v>sellhold</v>
      </c>
      <c r="K749">
        <f t="shared" si="218"/>
        <v>15</v>
      </c>
      <c r="L749">
        <f t="shared" si="219"/>
        <v>0</v>
      </c>
      <c r="M749">
        <f t="shared" si="220"/>
        <v>0</v>
      </c>
      <c r="N749">
        <f t="shared" si="221"/>
        <v>-15</v>
      </c>
      <c r="O749">
        <f t="shared" si="222"/>
        <v>0</v>
      </c>
      <c r="P749">
        <f t="shared" si="223"/>
        <v>0</v>
      </c>
      <c r="Q749">
        <f t="shared" si="217"/>
        <v>30</v>
      </c>
      <c r="R749">
        <f t="shared" si="224"/>
        <v>0</v>
      </c>
      <c r="S749">
        <f>IF(ABS(R749)&gt;0,R749*(B749-A749),0)</f>
        <v>0</v>
      </c>
      <c r="T749">
        <f>SUM($S$3:S749)</f>
        <v>166.64129144999981</v>
      </c>
      <c r="U749">
        <f>IF(J749="close",T749,0)</f>
        <v>0</v>
      </c>
      <c r="V749">
        <f t="shared" si="225"/>
        <v>211.94676194999988</v>
      </c>
      <c r="W749" s="3">
        <f t="shared" si="209"/>
        <v>-0.16029460757270411</v>
      </c>
      <c r="X749">
        <f t="shared" si="226"/>
        <v>0</v>
      </c>
    </row>
    <row r="750" spans="1:24">
      <c r="A750">
        <v>125.9423511</v>
      </c>
      <c r="B750">
        <v>122.6320851</v>
      </c>
      <c r="C750">
        <f t="shared" si="210"/>
        <v>0.97371602188550854</v>
      </c>
      <c r="D750">
        <f t="shared" si="214"/>
        <v>0.93468178557992043</v>
      </c>
      <c r="E750">
        <f t="shared" si="211"/>
        <v>0.9042103449712241</v>
      </c>
      <c r="F750">
        <f t="shared" si="212"/>
        <v>2.5427995113287531E-2</v>
      </c>
      <c r="G750">
        <f t="shared" si="213"/>
        <v>1.5350890281235963</v>
      </c>
      <c r="H750" t="str">
        <f t="shared" si="215"/>
        <v/>
      </c>
      <c r="I750" t="str">
        <f t="shared" si="208"/>
        <v>sellhold</v>
      </c>
      <c r="J750" t="str">
        <f t="shared" si="216"/>
        <v>sellhold</v>
      </c>
      <c r="K750">
        <f t="shared" si="218"/>
        <v>15</v>
      </c>
      <c r="L750">
        <f t="shared" si="219"/>
        <v>0</v>
      </c>
      <c r="M750">
        <f t="shared" si="220"/>
        <v>0</v>
      </c>
      <c r="N750">
        <f t="shared" si="221"/>
        <v>-15</v>
      </c>
      <c r="O750">
        <f t="shared" si="222"/>
        <v>0</v>
      </c>
      <c r="P750">
        <f t="shared" si="223"/>
        <v>0</v>
      </c>
      <c r="Q750">
        <f t="shared" si="217"/>
        <v>30</v>
      </c>
      <c r="R750">
        <f t="shared" si="224"/>
        <v>0</v>
      </c>
      <c r="S750">
        <f>IF(ABS(R750)&gt;0,R750*(B750-A750),0)</f>
        <v>0</v>
      </c>
      <c r="T750">
        <f>SUM($S$3:S750)</f>
        <v>166.64129144999981</v>
      </c>
      <c r="U750">
        <f>IF(J750="close",T750,0)</f>
        <v>0</v>
      </c>
      <c r="V750">
        <f t="shared" si="225"/>
        <v>216.29528144999972</v>
      </c>
      <c r="W750" s="3">
        <f t="shared" si="209"/>
        <v>2.0517036731260336E-2</v>
      </c>
      <c r="X750">
        <f t="shared" si="226"/>
        <v>0</v>
      </c>
    </row>
    <row r="751" spans="1:24">
      <c r="A751">
        <v>124.7877108</v>
      </c>
      <c r="B751">
        <v>122.0403764</v>
      </c>
      <c r="C751">
        <f t="shared" si="210"/>
        <v>0.97798393461674116</v>
      </c>
      <c r="D751">
        <f t="shared" si="214"/>
        <v>0.94134365466250824</v>
      </c>
      <c r="E751">
        <f t="shared" si="211"/>
        <v>0.90691971103078106</v>
      </c>
      <c r="F751">
        <f t="shared" si="212"/>
        <v>2.8572736137075193E-2</v>
      </c>
      <c r="G751">
        <f t="shared" si="213"/>
        <v>1.282351111859025</v>
      </c>
      <c r="H751" t="str">
        <f t="shared" si="215"/>
        <v/>
      </c>
      <c r="I751" t="str">
        <f t="shared" si="208"/>
        <v>sellhold</v>
      </c>
      <c r="J751" t="str">
        <f t="shared" si="216"/>
        <v>sellhold</v>
      </c>
      <c r="K751">
        <f t="shared" si="218"/>
        <v>15</v>
      </c>
      <c r="L751">
        <f t="shared" si="219"/>
        <v>0</v>
      </c>
      <c r="M751">
        <f t="shared" si="220"/>
        <v>0</v>
      </c>
      <c r="N751">
        <f t="shared" si="221"/>
        <v>-15</v>
      </c>
      <c r="O751">
        <f t="shared" si="222"/>
        <v>0</v>
      </c>
      <c r="P751">
        <f t="shared" si="223"/>
        <v>0</v>
      </c>
      <c r="Q751">
        <f t="shared" si="217"/>
        <v>30</v>
      </c>
      <c r="R751">
        <f t="shared" si="224"/>
        <v>0</v>
      </c>
      <c r="S751">
        <f>IF(ABS(R751)&gt;0,R751*(B751-A751),0)</f>
        <v>0</v>
      </c>
      <c r="T751">
        <f>SUM($S$3:S751)</f>
        <v>166.64129144999981</v>
      </c>
      <c r="U751">
        <f>IF(J751="close",T751,0)</f>
        <v>0</v>
      </c>
      <c r="V751">
        <f t="shared" si="225"/>
        <v>207.85130744999969</v>
      </c>
      <c r="W751" s="3">
        <f t="shared" si="209"/>
        <v>-3.9039104059012918E-2</v>
      </c>
      <c r="X751">
        <f t="shared" si="226"/>
        <v>0</v>
      </c>
    </row>
    <row r="752" spans="1:24">
      <c r="A752">
        <v>123.81956460000001</v>
      </c>
      <c r="B752">
        <v>121.2806283</v>
      </c>
      <c r="C752">
        <f t="shared" si="210"/>
        <v>0.97949486974694144</v>
      </c>
      <c r="D752">
        <f t="shared" si="214"/>
        <v>0.94721307236780561</v>
      </c>
      <c r="E752">
        <f t="shared" si="211"/>
        <v>0.90916392652289379</v>
      </c>
      <c r="F752">
        <f t="shared" si="212"/>
        <v>3.1554928796154486E-2</v>
      </c>
      <c r="G752">
        <f t="shared" si="213"/>
        <v>1.0230350252943663</v>
      </c>
      <c r="H752" t="str">
        <f t="shared" si="215"/>
        <v/>
      </c>
      <c r="I752" t="str">
        <f t="shared" si="208"/>
        <v>sellhold</v>
      </c>
      <c r="J752" t="str">
        <f t="shared" si="216"/>
        <v>sellhold</v>
      </c>
      <c r="K752">
        <f t="shared" si="218"/>
        <v>15</v>
      </c>
      <c r="L752">
        <f t="shared" si="219"/>
        <v>0</v>
      </c>
      <c r="M752">
        <f t="shared" si="220"/>
        <v>0</v>
      </c>
      <c r="N752">
        <f t="shared" si="221"/>
        <v>-15</v>
      </c>
      <c r="O752">
        <f t="shared" si="222"/>
        <v>0</v>
      </c>
      <c r="P752">
        <f t="shared" si="223"/>
        <v>0</v>
      </c>
      <c r="Q752">
        <f t="shared" si="217"/>
        <v>30</v>
      </c>
      <c r="R752">
        <f t="shared" si="224"/>
        <v>0</v>
      </c>
      <c r="S752">
        <f>IF(ABS(R752)&gt;0,R752*(B752-A752),0)</f>
        <v>0</v>
      </c>
      <c r="T752">
        <f>SUM($S$3:S752)</f>
        <v>166.64129144999981</v>
      </c>
      <c r="U752">
        <f>IF(J752="close",T752,0)</f>
        <v>0</v>
      </c>
      <c r="V752">
        <f t="shared" si="225"/>
        <v>204.72533594999982</v>
      </c>
      <c r="W752" s="3">
        <f t="shared" si="209"/>
        <v>-1.5039460364000142E-2</v>
      </c>
      <c r="X752">
        <f t="shared" si="226"/>
        <v>0</v>
      </c>
    </row>
    <row r="753" spans="1:24">
      <c r="A753">
        <v>123.1581363</v>
      </c>
      <c r="B753">
        <v>121.10208660000001</v>
      </c>
      <c r="C753">
        <f t="shared" si="210"/>
        <v>0.98330561210351808</v>
      </c>
      <c r="D753">
        <f t="shared" si="214"/>
        <v>0.95276577078868441</v>
      </c>
      <c r="E753">
        <f t="shared" si="211"/>
        <v>0.9117129384796876</v>
      </c>
      <c r="F753">
        <f t="shared" si="212"/>
        <v>3.4236483404538651E-2</v>
      </c>
      <c r="G753">
        <f t="shared" si="213"/>
        <v>0.89202623277556237</v>
      </c>
      <c r="H753" t="str">
        <f t="shared" si="215"/>
        <v/>
      </c>
      <c r="I753" t="str">
        <f t="shared" si="208"/>
        <v>sellhold</v>
      </c>
      <c r="J753" t="str">
        <f t="shared" si="216"/>
        <v>sellhold</v>
      </c>
      <c r="K753">
        <f t="shared" si="218"/>
        <v>15</v>
      </c>
      <c r="L753">
        <f t="shared" si="219"/>
        <v>0</v>
      </c>
      <c r="M753">
        <f t="shared" si="220"/>
        <v>0</v>
      </c>
      <c r="N753">
        <f t="shared" si="221"/>
        <v>-15</v>
      </c>
      <c r="O753">
        <f t="shared" si="222"/>
        <v>0</v>
      </c>
      <c r="P753">
        <f t="shared" si="223"/>
        <v>0</v>
      </c>
      <c r="Q753">
        <f t="shared" si="217"/>
        <v>30</v>
      </c>
      <c r="R753">
        <f t="shared" si="224"/>
        <v>0</v>
      </c>
      <c r="S753">
        <f>IF(ABS(R753)&gt;0,R753*(B753-A753),0)</f>
        <v>0</v>
      </c>
      <c r="T753">
        <f>SUM($S$3:S753)</f>
        <v>166.64129144999981</v>
      </c>
      <c r="U753">
        <f>IF(J753="close",T753,0)</f>
        <v>0</v>
      </c>
      <c r="V753">
        <f t="shared" si="225"/>
        <v>197.48203694999938</v>
      </c>
      <c r="W753" s="3">
        <f t="shared" si="209"/>
        <v>-3.5380569612397501E-2</v>
      </c>
      <c r="X753">
        <f t="shared" si="226"/>
        <v>0</v>
      </c>
    </row>
    <row r="754" spans="1:24">
      <c r="A754">
        <v>123.87004399999999</v>
      </c>
      <c r="B754">
        <v>120.72622339999999</v>
      </c>
      <c r="C754">
        <f t="shared" si="210"/>
        <v>0.9746200090152547</v>
      </c>
      <c r="D754">
        <f t="shared" si="214"/>
        <v>0.95612796128507982</v>
      </c>
      <c r="E754">
        <f t="shared" si="211"/>
        <v>0.91491805474945775</v>
      </c>
      <c r="F754">
        <f t="shared" si="212"/>
        <v>3.6593929476982569E-2</v>
      </c>
      <c r="G754">
        <f t="shared" si="213"/>
        <v>0.50533102059472179</v>
      </c>
      <c r="H754" t="str">
        <f t="shared" si="215"/>
        <v/>
      </c>
      <c r="I754" t="str">
        <f t="shared" si="208"/>
        <v>sellhold</v>
      </c>
      <c r="J754" t="str">
        <f t="shared" si="216"/>
        <v>close</v>
      </c>
      <c r="K754">
        <f t="shared" si="218"/>
        <v>0</v>
      </c>
      <c r="L754">
        <f t="shared" si="219"/>
        <v>0</v>
      </c>
      <c r="M754">
        <f t="shared" si="220"/>
        <v>-15</v>
      </c>
      <c r="N754">
        <f t="shared" si="221"/>
        <v>0</v>
      </c>
      <c r="O754">
        <f t="shared" si="222"/>
        <v>0</v>
      </c>
      <c r="P754">
        <f t="shared" si="223"/>
        <v>15</v>
      </c>
      <c r="Q754">
        <f t="shared" si="217"/>
        <v>0</v>
      </c>
      <c r="R754">
        <f t="shared" si="224"/>
        <v>-15</v>
      </c>
      <c r="S754">
        <f>IF(ABS(R754)&gt;0,R754*(B754-A754),0)</f>
        <v>47.15730899999997</v>
      </c>
      <c r="T754">
        <f>SUM($S$3:S754)</f>
        <v>213.79860044999978</v>
      </c>
      <c r="U754">
        <f>IF(J754="close",T754,0)</f>
        <v>213.79860044999978</v>
      </c>
      <c r="V754">
        <f t="shared" si="225"/>
        <v>213.79860044999978</v>
      </c>
      <c r="W754" s="3">
        <f t="shared" si="209"/>
        <v>8.2623026134430649E-2</v>
      </c>
      <c r="X754">
        <f t="shared" si="226"/>
        <v>30</v>
      </c>
    </row>
    <row r="755" spans="1:24">
      <c r="A755">
        <v>122.27318649999999</v>
      </c>
      <c r="B755">
        <v>119.3049329</v>
      </c>
      <c r="C755">
        <f t="shared" si="210"/>
        <v>0.97572441117333608</v>
      </c>
      <c r="D755">
        <f t="shared" si="214"/>
        <v>0.95914279972942695</v>
      </c>
      <c r="E755">
        <f t="shared" si="211"/>
        <v>0.91732145544740484</v>
      </c>
      <c r="F755">
        <f t="shared" si="212"/>
        <v>3.8249207932386238E-2</v>
      </c>
      <c r="G755">
        <f t="shared" si="213"/>
        <v>0.4335151586202966</v>
      </c>
      <c r="H755" t="str">
        <f t="shared" si="215"/>
        <v/>
      </c>
      <c r="I755" t="str">
        <f t="shared" si="208"/>
        <v/>
      </c>
      <c r="J755" t="str">
        <f t="shared" si="216"/>
        <v/>
      </c>
      <c r="K755">
        <f t="shared" si="218"/>
        <v>0</v>
      </c>
      <c r="L755">
        <f t="shared" si="219"/>
        <v>0</v>
      </c>
      <c r="M755">
        <f t="shared" si="220"/>
        <v>0</v>
      </c>
      <c r="N755">
        <f t="shared" si="221"/>
        <v>0</v>
      </c>
      <c r="O755">
        <f t="shared" si="222"/>
        <v>0</v>
      </c>
      <c r="P755">
        <f t="shared" si="223"/>
        <v>0</v>
      </c>
      <c r="Q755">
        <f t="shared" si="217"/>
        <v>0</v>
      </c>
      <c r="R755">
        <f t="shared" si="224"/>
        <v>0</v>
      </c>
      <c r="S755">
        <f>IF(ABS(R755)&gt;0,R755*(B755-A755),0)</f>
        <v>0</v>
      </c>
      <c r="T755">
        <f>SUM($S$3:S755)</f>
        <v>213.79860044999978</v>
      </c>
      <c r="U755">
        <f>IF(J755="close",T755,0)</f>
        <v>0</v>
      </c>
      <c r="V755">
        <f t="shared" si="225"/>
        <v>213.79860044999978</v>
      </c>
      <c r="W755" s="3">
        <f t="shared" si="209"/>
        <v>0</v>
      </c>
      <c r="X755">
        <f t="shared" si="226"/>
        <v>0</v>
      </c>
    </row>
    <row r="756" spans="1:24">
      <c r="A756">
        <v>123.3197753</v>
      </c>
      <c r="B756">
        <v>118.9919852</v>
      </c>
      <c r="C756">
        <f t="shared" si="210"/>
        <v>0.96490595211131558</v>
      </c>
      <c r="D756">
        <f t="shared" si="214"/>
        <v>0.96002943855740985</v>
      </c>
      <c r="E756">
        <f t="shared" si="211"/>
        <v>0.91965812491033971</v>
      </c>
      <c r="F756">
        <f t="shared" si="212"/>
        <v>3.9772381281933292E-2</v>
      </c>
      <c r="G756">
        <f t="shared" si="213"/>
        <v>0.12261055025440216</v>
      </c>
      <c r="H756" t="str">
        <f t="shared" si="215"/>
        <v/>
      </c>
      <c r="I756" t="str">
        <f t="shared" si="208"/>
        <v/>
      </c>
      <c r="J756" t="str">
        <f t="shared" si="216"/>
        <v/>
      </c>
      <c r="K756">
        <f t="shared" si="218"/>
        <v>0</v>
      </c>
      <c r="L756">
        <f t="shared" si="219"/>
        <v>0</v>
      </c>
      <c r="M756">
        <f t="shared" si="220"/>
        <v>0</v>
      </c>
      <c r="N756">
        <f t="shared" si="221"/>
        <v>0</v>
      </c>
      <c r="O756">
        <f t="shared" si="222"/>
        <v>0</v>
      </c>
      <c r="P756">
        <f t="shared" si="223"/>
        <v>0</v>
      </c>
      <c r="Q756">
        <f t="shared" si="217"/>
        <v>0</v>
      </c>
      <c r="R756">
        <f t="shared" si="224"/>
        <v>0</v>
      </c>
      <c r="S756">
        <f>IF(ABS(R756)&gt;0,R756*(B756-A756),0)</f>
        <v>0</v>
      </c>
      <c r="T756">
        <f>SUM($S$3:S756)</f>
        <v>213.79860044999978</v>
      </c>
      <c r="U756">
        <f>IF(J756="close",T756,0)</f>
        <v>0</v>
      </c>
      <c r="V756">
        <f t="shared" si="225"/>
        <v>213.79860044999978</v>
      </c>
      <c r="W756" s="3">
        <f t="shared" si="209"/>
        <v>0</v>
      </c>
      <c r="X756">
        <f t="shared" si="226"/>
        <v>0</v>
      </c>
    </row>
    <row r="757" spans="1:24">
      <c r="A757">
        <v>119.6098073</v>
      </c>
      <c r="B757">
        <v>117.2741539</v>
      </c>
      <c r="C757">
        <f t="shared" si="210"/>
        <v>0.98047272667080032</v>
      </c>
      <c r="D757">
        <f t="shared" si="214"/>
        <v>0.96317455980562372</v>
      </c>
      <c r="E757">
        <f t="shared" si="211"/>
        <v>0.92166884735246146</v>
      </c>
      <c r="F757">
        <f t="shared" si="212"/>
        <v>4.0607310329115111E-2</v>
      </c>
      <c r="G757">
        <f t="shared" si="213"/>
        <v>0.42598652126865827</v>
      </c>
      <c r="H757" t="str">
        <f t="shared" si="215"/>
        <v/>
      </c>
      <c r="I757" t="str">
        <f t="shared" si="208"/>
        <v/>
      </c>
      <c r="J757" t="str">
        <f t="shared" si="216"/>
        <v/>
      </c>
      <c r="K757">
        <f t="shared" si="218"/>
        <v>0</v>
      </c>
      <c r="L757">
        <f t="shared" si="219"/>
        <v>0</v>
      </c>
      <c r="M757">
        <f t="shared" si="220"/>
        <v>0</v>
      </c>
      <c r="N757">
        <f t="shared" si="221"/>
        <v>0</v>
      </c>
      <c r="O757">
        <f t="shared" si="222"/>
        <v>0</v>
      </c>
      <c r="P757">
        <f t="shared" si="223"/>
        <v>0</v>
      </c>
      <c r="Q757">
        <f t="shared" si="217"/>
        <v>0</v>
      </c>
      <c r="R757">
        <f t="shared" si="224"/>
        <v>0</v>
      </c>
      <c r="S757">
        <f>IF(ABS(R757)&gt;0,R757*(B757-A757),0)</f>
        <v>0</v>
      </c>
      <c r="T757">
        <f>SUM($S$3:S757)</f>
        <v>213.79860044999978</v>
      </c>
      <c r="U757">
        <f>IF(J757="close",T757,0)</f>
        <v>0</v>
      </c>
      <c r="V757">
        <f t="shared" si="225"/>
        <v>213.79860044999978</v>
      </c>
      <c r="W757" s="3">
        <f t="shared" si="209"/>
        <v>0</v>
      </c>
      <c r="X757">
        <f t="shared" si="226"/>
        <v>0</v>
      </c>
    </row>
    <row r="758" spans="1:24">
      <c r="A758">
        <v>118.3128002</v>
      </c>
      <c r="B758">
        <v>117.6537529</v>
      </c>
      <c r="C758">
        <f t="shared" si="210"/>
        <v>0.9944296196279192</v>
      </c>
      <c r="D758">
        <f t="shared" si="214"/>
        <v>0.96798303054751533</v>
      </c>
      <c r="E758">
        <f t="shared" si="211"/>
        <v>0.92452304400925167</v>
      </c>
      <c r="F758">
        <f t="shared" si="212"/>
        <v>4.1857677424752139E-2</v>
      </c>
      <c r="G758">
        <f t="shared" si="213"/>
        <v>0.6318217041054679</v>
      </c>
      <c r="H758" t="str">
        <f t="shared" si="215"/>
        <v/>
      </c>
      <c r="I758" t="str">
        <f t="shared" si="208"/>
        <v/>
      </c>
      <c r="J758" t="str">
        <f t="shared" si="216"/>
        <v/>
      </c>
      <c r="K758">
        <f t="shared" si="218"/>
        <v>0</v>
      </c>
      <c r="L758">
        <f t="shared" si="219"/>
        <v>0</v>
      </c>
      <c r="M758">
        <f t="shared" si="220"/>
        <v>0</v>
      </c>
      <c r="N758">
        <f t="shared" si="221"/>
        <v>0</v>
      </c>
      <c r="O758">
        <f t="shared" si="222"/>
        <v>0</v>
      </c>
      <c r="P758">
        <f t="shared" si="223"/>
        <v>0</v>
      </c>
      <c r="Q758">
        <f t="shared" si="217"/>
        <v>0</v>
      </c>
      <c r="R758">
        <f t="shared" si="224"/>
        <v>0</v>
      </c>
      <c r="S758">
        <f>IF(ABS(R758)&gt;0,R758*(B758-A758),0)</f>
        <v>0</v>
      </c>
      <c r="T758">
        <f>SUM($S$3:S758)</f>
        <v>213.79860044999978</v>
      </c>
      <c r="U758">
        <f>IF(J758="close",T758,0)</f>
        <v>0</v>
      </c>
      <c r="V758">
        <f t="shared" si="225"/>
        <v>213.79860044999978</v>
      </c>
      <c r="W758" s="3">
        <f t="shared" si="209"/>
        <v>0</v>
      </c>
      <c r="X758">
        <f t="shared" si="226"/>
        <v>0</v>
      </c>
    </row>
    <row r="759" spans="1:24">
      <c r="A759">
        <v>118.3358028</v>
      </c>
      <c r="B759">
        <v>120.6142875</v>
      </c>
      <c r="C759">
        <f t="shared" si="210"/>
        <v>1.0192543984668012</v>
      </c>
      <c r="D759">
        <f t="shared" si="214"/>
        <v>0.9758709333043285</v>
      </c>
      <c r="E759">
        <f t="shared" si="211"/>
        <v>0.92838378044460612</v>
      </c>
      <c r="F759">
        <f t="shared" si="212"/>
        <v>4.3169157188822381E-2</v>
      </c>
      <c r="G759">
        <f t="shared" si="213"/>
        <v>1.0049643770600605</v>
      </c>
      <c r="H759" t="str">
        <f t="shared" si="215"/>
        <v/>
      </c>
      <c r="I759" t="str">
        <f t="shared" si="208"/>
        <v/>
      </c>
      <c r="J759" t="str">
        <f t="shared" si="216"/>
        <v/>
      </c>
      <c r="K759">
        <f t="shared" si="218"/>
        <v>0</v>
      </c>
      <c r="L759">
        <f t="shared" si="219"/>
        <v>0</v>
      </c>
      <c r="M759">
        <f t="shared" si="220"/>
        <v>0</v>
      </c>
      <c r="N759">
        <f t="shared" si="221"/>
        <v>0</v>
      </c>
      <c r="O759">
        <f t="shared" si="222"/>
        <v>0</v>
      </c>
      <c r="P759">
        <f t="shared" si="223"/>
        <v>0</v>
      </c>
      <c r="Q759">
        <f t="shared" si="217"/>
        <v>0</v>
      </c>
      <c r="R759">
        <f t="shared" si="224"/>
        <v>0</v>
      </c>
      <c r="S759">
        <f>IF(ABS(R759)&gt;0,R759*(B759-A759),0)</f>
        <v>0</v>
      </c>
      <c r="T759">
        <f>SUM($S$3:S759)</f>
        <v>213.79860044999978</v>
      </c>
      <c r="U759">
        <f>IF(J759="close",T759,0)</f>
        <v>0</v>
      </c>
      <c r="V759">
        <f t="shared" si="225"/>
        <v>213.79860044999978</v>
      </c>
      <c r="W759" s="3">
        <f t="shared" si="209"/>
        <v>0</v>
      </c>
      <c r="X759">
        <f t="shared" si="226"/>
        <v>0</v>
      </c>
    </row>
    <row r="760" spans="1:24">
      <c r="A760">
        <v>117.93573189999999</v>
      </c>
      <c r="B760">
        <v>120.7119897</v>
      </c>
      <c r="C760">
        <f t="shared" si="210"/>
        <v>1.023540429649888</v>
      </c>
      <c r="D760">
        <f t="shared" si="214"/>
        <v>0.98320470197287613</v>
      </c>
      <c r="E760">
        <f t="shared" si="211"/>
        <v>0.9331982223383396</v>
      </c>
      <c r="F760">
        <f t="shared" si="212"/>
        <v>4.5539906042944417E-2</v>
      </c>
      <c r="G760">
        <f t="shared" si="213"/>
        <v>0.88572268109150321</v>
      </c>
      <c r="H760" t="str">
        <f t="shared" si="215"/>
        <v/>
      </c>
      <c r="I760" t="str">
        <f t="shared" ref="I760:I823" si="227">IF(AND(OR(H759="sellY",H759="buyY",J759="sellhold",J759="buyhold"),W759&lt;-0.5),"close",IF(AND(OR(H759="sellY",J759="sellhold"),G760&gt;0.5),"sellhold",IF(AND(OR(H759="sellY",J759="sellhold"),G760&lt;0.5,H760&lt;&gt;"buyY"),"close",IF(AND(OR(H759="sellY",J759="sellhold"),G760&lt;0.5,H760="buyY"),"close&amp;buy",IF(AND(OR(H759="buyY",J759="buyhold"),G760&lt;-0.5),"buyhold",IF(AND(OR(H759="buyY",J759="buyhold"),G760&gt;-0.5,H760&lt;&gt;"sellY"),"close",IF(AND(OR(H759="buyY",J759="buyhold"),G760&gt;-0.5,H760="sellY"),"close&amp;sell","")))))))</f>
        <v/>
      </c>
      <c r="J760" t="str">
        <f t="shared" si="216"/>
        <v/>
      </c>
      <c r="K760">
        <f t="shared" si="218"/>
        <v>0</v>
      </c>
      <c r="L760">
        <f t="shared" si="219"/>
        <v>0</v>
      </c>
      <c r="M760">
        <f t="shared" si="220"/>
        <v>0</v>
      </c>
      <c r="N760">
        <f t="shared" si="221"/>
        <v>0</v>
      </c>
      <c r="O760">
        <f t="shared" si="222"/>
        <v>0</v>
      </c>
      <c r="P760">
        <f t="shared" si="223"/>
        <v>0</v>
      </c>
      <c r="Q760">
        <f t="shared" si="217"/>
        <v>0</v>
      </c>
      <c r="R760">
        <f t="shared" si="224"/>
        <v>0</v>
      </c>
      <c r="S760">
        <f>IF(ABS(R760)&gt;0,R760*(B760-A760),0)</f>
        <v>0</v>
      </c>
      <c r="T760">
        <f>SUM($S$3:S760)</f>
        <v>213.79860044999978</v>
      </c>
      <c r="U760">
        <f>IF(J760="close",T760,0)</f>
        <v>0</v>
      </c>
      <c r="V760">
        <f t="shared" si="225"/>
        <v>213.79860044999978</v>
      </c>
      <c r="W760" s="3">
        <f t="shared" ref="W760:W823" si="228">(V760-V759)/V759</f>
        <v>0</v>
      </c>
      <c r="X760">
        <f t="shared" si="226"/>
        <v>0</v>
      </c>
    </row>
    <row r="761" spans="1:24">
      <c r="A761">
        <v>116.70794100000001</v>
      </c>
      <c r="B761">
        <v>120.0237566</v>
      </c>
      <c r="C761">
        <f t="shared" si="210"/>
        <v>1.0284112252481603</v>
      </c>
      <c r="D761">
        <f t="shared" si="214"/>
        <v>0.99015955170753522</v>
      </c>
      <c r="E761">
        <f t="shared" si="211"/>
        <v>0.93881059733563688</v>
      </c>
      <c r="F761">
        <f t="shared" si="212"/>
        <v>4.6671340229524891E-2</v>
      </c>
      <c r="G761">
        <f t="shared" si="213"/>
        <v>0.81959663794755533</v>
      </c>
      <c r="H761" t="str">
        <f t="shared" si="215"/>
        <v/>
      </c>
      <c r="I761" t="str">
        <f t="shared" si="227"/>
        <v/>
      </c>
      <c r="J761" t="str">
        <f t="shared" si="216"/>
        <v/>
      </c>
      <c r="K761">
        <f t="shared" si="218"/>
        <v>0</v>
      </c>
      <c r="L761">
        <f t="shared" si="219"/>
        <v>0</v>
      </c>
      <c r="M761">
        <f t="shared" si="220"/>
        <v>0</v>
      </c>
      <c r="N761">
        <f t="shared" si="221"/>
        <v>0</v>
      </c>
      <c r="O761">
        <f t="shared" si="222"/>
        <v>0</v>
      </c>
      <c r="P761">
        <f t="shared" si="223"/>
        <v>0</v>
      </c>
      <c r="Q761">
        <f t="shared" si="217"/>
        <v>0</v>
      </c>
      <c r="R761">
        <f t="shared" si="224"/>
        <v>0</v>
      </c>
      <c r="S761">
        <f>IF(ABS(R761)&gt;0,R761*(B761-A761),0)</f>
        <v>0</v>
      </c>
      <c r="T761">
        <f>SUM($S$3:S761)</f>
        <v>213.79860044999978</v>
      </c>
      <c r="U761">
        <f>IF(J761="close",T761,0)</f>
        <v>0</v>
      </c>
      <c r="V761">
        <f t="shared" si="225"/>
        <v>213.79860044999978</v>
      </c>
      <c r="W761" s="3">
        <f t="shared" si="228"/>
        <v>0</v>
      </c>
      <c r="X761">
        <f t="shared" si="226"/>
        <v>0</v>
      </c>
    </row>
    <row r="762" spans="1:24">
      <c r="A762">
        <v>116.29599330000001</v>
      </c>
      <c r="B762">
        <v>119.40883839999999</v>
      </c>
      <c r="C762">
        <f t="shared" si="210"/>
        <v>1.0267665721893791</v>
      </c>
      <c r="D762">
        <f t="shared" si="214"/>
        <v>0.99579140101243424</v>
      </c>
      <c r="E762">
        <f t="shared" si="211"/>
        <v>0.9443640546876424</v>
      </c>
      <c r="F762">
        <f t="shared" si="212"/>
        <v>4.7778113439334746E-2</v>
      </c>
      <c r="G762">
        <f t="shared" si="213"/>
        <v>0.64831298155534933</v>
      </c>
      <c r="H762" t="str">
        <f t="shared" si="215"/>
        <v/>
      </c>
      <c r="I762" t="str">
        <f t="shared" si="227"/>
        <v/>
      </c>
      <c r="J762" t="str">
        <f t="shared" si="216"/>
        <v/>
      </c>
      <c r="K762">
        <f t="shared" si="218"/>
        <v>0</v>
      </c>
      <c r="L762">
        <f t="shared" si="219"/>
        <v>0</v>
      </c>
      <c r="M762">
        <f t="shared" si="220"/>
        <v>0</v>
      </c>
      <c r="N762">
        <f t="shared" si="221"/>
        <v>0</v>
      </c>
      <c r="O762">
        <f t="shared" si="222"/>
        <v>0</v>
      </c>
      <c r="P762">
        <f t="shared" si="223"/>
        <v>0</v>
      </c>
      <c r="Q762">
        <f t="shared" si="217"/>
        <v>0</v>
      </c>
      <c r="R762">
        <f t="shared" si="224"/>
        <v>0</v>
      </c>
      <c r="S762">
        <f>IF(ABS(R762)&gt;0,R762*(B762-A762),0)</f>
        <v>0</v>
      </c>
      <c r="T762">
        <f>SUM($S$3:S762)</f>
        <v>213.79860044999978</v>
      </c>
      <c r="U762">
        <f>IF(J762="close",T762,0)</f>
        <v>0</v>
      </c>
      <c r="V762">
        <f t="shared" si="225"/>
        <v>213.79860044999978</v>
      </c>
      <c r="W762" s="3">
        <f t="shared" si="228"/>
        <v>0</v>
      </c>
      <c r="X762">
        <f t="shared" si="226"/>
        <v>0</v>
      </c>
    </row>
    <row r="763" spans="1:24">
      <c r="A763">
        <v>116.5980003</v>
      </c>
      <c r="B763">
        <v>120.3207979</v>
      </c>
      <c r="C763">
        <f t="shared" si="210"/>
        <v>1.031928485826699</v>
      </c>
      <c r="D763">
        <f t="shared" si="214"/>
        <v>1.0013509525223212</v>
      </c>
      <c r="E763">
        <f t="shared" si="211"/>
        <v>0.94938702763542404</v>
      </c>
      <c r="F763">
        <f t="shared" si="212"/>
        <v>4.8810269478991197E-2</v>
      </c>
      <c r="G763">
        <f t="shared" si="213"/>
        <v>0.62645696552728436</v>
      </c>
      <c r="H763" t="str">
        <f t="shared" si="215"/>
        <v/>
      </c>
      <c r="I763" t="str">
        <f t="shared" si="227"/>
        <v/>
      </c>
      <c r="J763" t="str">
        <f t="shared" si="216"/>
        <v/>
      </c>
      <c r="K763">
        <f t="shared" si="218"/>
        <v>0</v>
      </c>
      <c r="L763">
        <f t="shared" si="219"/>
        <v>0</v>
      </c>
      <c r="M763">
        <f t="shared" si="220"/>
        <v>0</v>
      </c>
      <c r="N763">
        <f t="shared" si="221"/>
        <v>0</v>
      </c>
      <c r="O763">
        <f t="shared" si="222"/>
        <v>0</v>
      </c>
      <c r="P763">
        <f t="shared" si="223"/>
        <v>0</v>
      </c>
      <c r="Q763">
        <f t="shared" si="217"/>
        <v>0</v>
      </c>
      <c r="R763">
        <f t="shared" si="224"/>
        <v>0</v>
      </c>
      <c r="S763">
        <f>IF(ABS(R763)&gt;0,R763*(B763-A763),0)</f>
        <v>0</v>
      </c>
      <c r="T763">
        <f>SUM($S$3:S763)</f>
        <v>213.79860044999978</v>
      </c>
      <c r="U763">
        <f>IF(J763="close",T763,0)</f>
        <v>0</v>
      </c>
      <c r="V763">
        <f t="shared" si="225"/>
        <v>213.79860044999978</v>
      </c>
      <c r="W763" s="3">
        <f t="shared" si="228"/>
        <v>0</v>
      </c>
      <c r="X763">
        <f t="shared" si="226"/>
        <v>0</v>
      </c>
    </row>
    <row r="764" spans="1:24">
      <c r="A764">
        <v>115.6649858</v>
      </c>
      <c r="B764">
        <v>121.70815469999999</v>
      </c>
      <c r="C764">
        <f t="shared" si="210"/>
        <v>1.052247176258245</v>
      </c>
      <c r="D764">
        <f t="shared" si="214"/>
        <v>1.0091811407893865</v>
      </c>
      <c r="E764">
        <f t="shared" si="211"/>
        <v>0.95439729906547754</v>
      </c>
      <c r="F764">
        <f t="shared" si="212"/>
        <v>4.9852204322076057E-2</v>
      </c>
      <c r="G764">
        <f t="shared" si="213"/>
        <v>0.86387424697663029</v>
      </c>
      <c r="H764" t="str">
        <f t="shared" si="215"/>
        <v/>
      </c>
      <c r="I764" t="str">
        <f t="shared" si="227"/>
        <v/>
      </c>
      <c r="J764" t="str">
        <f t="shared" si="216"/>
        <v/>
      </c>
      <c r="K764">
        <f t="shared" si="218"/>
        <v>0</v>
      </c>
      <c r="L764">
        <f t="shared" si="219"/>
        <v>0</v>
      </c>
      <c r="M764">
        <f t="shared" si="220"/>
        <v>0</v>
      </c>
      <c r="N764">
        <f t="shared" si="221"/>
        <v>0</v>
      </c>
      <c r="O764">
        <f t="shared" si="222"/>
        <v>0</v>
      </c>
      <c r="P764">
        <f t="shared" si="223"/>
        <v>0</v>
      </c>
      <c r="Q764">
        <f t="shared" si="217"/>
        <v>0</v>
      </c>
      <c r="R764">
        <f t="shared" si="224"/>
        <v>0</v>
      </c>
      <c r="S764">
        <f>IF(ABS(R764)&gt;0,R764*(B764-A764),0)</f>
        <v>0</v>
      </c>
      <c r="T764">
        <f>SUM($S$3:S764)</f>
        <v>213.79860044999978</v>
      </c>
      <c r="U764">
        <f>IF(J764="close",T764,0)</f>
        <v>0</v>
      </c>
      <c r="V764">
        <f t="shared" si="225"/>
        <v>213.79860044999978</v>
      </c>
      <c r="W764" s="3">
        <f t="shared" si="228"/>
        <v>0</v>
      </c>
      <c r="X764">
        <f t="shared" si="226"/>
        <v>0</v>
      </c>
    </row>
    <row r="765" spans="1:24">
      <c r="A765">
        <v>115.3661615</v>
      </c>
      <c r="B765">
        <v>122.2412758</v>
      </c>
      <c r="C765">
        <f t="shared" si="210"/>
        <v>1.0595938549970738</v>
      </c>
      <c r="D765">
        <f t="shared" si="214"/>
        <v>1.0169369429751844</v>
      </c>
      <c r="E765">
        <f t="shared" si="211"/>
        <v>0.96082689523831</v>
      </c>
      <c r="F765">
        <f t="shared" si="212"/>
        <v>5.0466442967681054E-2</v>
      </c>
      <c r="G765">
        <f t="shared" si="213"/>
        <v>0.84525299413725385</v>
      </c>
      <c r="H765" t="str">
        <f t="shared" si="215"/>
        <v/>
      </c>
      <c r="I765" t="str">
        <f t="shared" si="227"/>
        <v/>
      </c>
      <c r="J765" t="str">
        <f t="shared" si="216"/>
        <v/>
      </c>
      <c r="K765">
        <f t="shared" si="218"/>
        <v>0</v>
      </c>
      <c r="L765">
        <f t="shared" si="219"/>
        <v>0</v>
      </c>
      <c r="M765">
        <f t="shared" si="220"/>
        <v>0</v>
      </c>
      <c r="N765">
        <f t="shared" si="221"/>
        <v>0</v>
      </c>
      <c r="O765">
        <f t="shared" si="222"/>
        <v>0</v>
      </c>
      <c r="P765">
        <f t="shared" si="223"/>
        <v>0</v>
      </c>
      <c r="Q765">
        <f t="shared" si="217"/>
        <v>0</v>
      </c>
      <c r="R765">
        <f t="shared" si="224"/>
        <v>0</v>
      </c>
      <c r="S765">
        <f>IF(ABS(R765)&gt;0,R765*(B765-A765),0)</f>
        <v>0</v>
      </c>
      <c r="T765">
        <f>SUM($S$3:S765)</f>
        <v>213.79860044999978</v>
      </c>
      <c r="U765">
        <f>IF(J765="close",T765,0)</f>
        <v>0</v>
      </c>
      <c r="V765">
        <f t="shared" si="225"/>
        <v>213.79860044999978</v>
      </c>
      <c r="W765" s="3">
        <f t="shared" si="228"/>
        <v>0</v>
      </c>
      <c r="X765">
        <f t="shared" si="226"/>
        <v>0</v>
      </c>
    </row>
    <row r="766" spans="1:24">
      <c r="A766">
        <v>112.9231176</v>
      </c>
      <c r="B766">
        <v>121.7708288</v>
      </c>
      <c r="C766">
        <f t="shared" si="210"/>
        <v>1.0783516377163855</v>
      </c>
      <c r="D766">
        <f t="shared" si="214"/>
        <v>1.0263853575507538</v>
      </c>
      <c r="E766">
        <f t="shared" si="211"/>
        <v>0.96714591371798819</v>
      </c>
      <c r="F766">
        <f t="shared" si="212"/>
        <v>5.1385359084784525E-2</v>
      </c>
      <c r="G766">
        <f t="shared" si="213"/>
        <v>1.0113051867534628</v>
      </c>
      <c r="H766" t="str">
        <f t="shared" si="215"/>
        <v/>
      </c>
      <c r="I766" t="str">
        <f t="shared" si="227"/>
        <v/>
      </c>
      <c r="J766" t="str">
        <f t="shared" si="216"/>
        <v/>
      </c>
      <c r="K766">
        <f t="shared" si="218"/>
        <v>0</v>
      </c>
      <c r="L766">
        <f t="shared" si="219"/>
        <v>0</v>
      </c>
      <c r="M766">
        <f t="shared" si="220"/>
        <v>0</v>
      </c>
      <c r="N766">
        <f t="shared" si="221"/>
        <v>0</v>
      </c>
      <c r="O766">
        <f t="shared" si="222"/>
        <v>0</v>
      </c>
      <c r="P766">
        <f t="shared" si="223"/>
        <v>0</v>
      </c>
      <c r="Q766">
        <f t="shared" si="217"/>
        <v>0</v>
      </c>
      <c r="R766">
        <f t="shared" si="224"/>
        <v>0</v>
      </c>
      <c r="S766">
        <f>IF(ABS(R766)&gt;0,R766*(B766-A766),0)</f>
        <v>0</v>
      </c>
      <c r="T766">
        <f>SUM($S$3:S766)</f>
        <v>213.79860044999978</v>
      </c>
      <c r="U766">
        <f>IF(J766="close",T766,0)</f>
        <v>0</v>
      </c>
      <c r="V766">
        <f t="shared" si="225"/>
        <v>213.79860044999978</v>
      </c>
      <c r="W766" s="3">
        <f t="shared" si="228"/>
        <v>0</v>
      </c>
      <c r="X766">
        <f t="shared" si="226"/>
        <v>0</v>
      </c>
    </row>
    <row r="767" spans="1:24">
      <c r="A767">
        <v>111.8326139</v>
      </c>
      <c r="B767">
        <v>122.462602</v>
      </c>
      <c r="C767">
        <f t="shared" si="210"/>
        <v>1.0950526660273296</v>
      </c>
      <c r="D767">
        <f t="shared" si="214"/>
        <v>1.0369495588548423</v>
      </c>
      <c r="E767">
        <f t="shared" si="211"/>
        <v>0.9740607622285683</v>
      </c>
      <c r="F767">
        <f t="shared" si="212"/>
        <v>5.2890090131961581E-2</v>
      </c>
      <c r="G767">
        <f t="shared" si="213"/>
        <v>1.0985632096205395</v>
      </c>
      <c r="H767" t="str">
        <f t="shared" si="215"/>
        <v/>
      </c>
      <c r="I767" t="str">
        <f t="shared" si="227"/>
        <v/>
      </c>
      <c r="J767" t="str">
        <f t="shared" si="216"/>
        <v/>
      </c>
      <c r="K767">
        <f t="shared" si="218"/>
        <v>0</v>
      </c>
      <c r="L767">
        <f t="shared" si="219"/>
        <v>0</v>
      </c>
      <c r="M767">
        <f t="shared" si="220"/>
        <v>0</v>
      </c>
      <c r="N767">
        <f t="shared" si="221"/>
        <v>0</v>
      </c>
      <c r="O767">
        <f t="shared" si="222"/>
        <v>0</v>
      </c>
      <c r="P767">
        <f t="shared" si="223"/>
        <v>0</v>
      </c>
      <c r="Q767">
        <f t="shared" si="217"/>
        <v>0</v>
      </c>
      <c r="R767">
        <f t="shared" si="224"/>
        <v>0</v>
      </c>
      <c r="S767">
        <f>IF(ABS(R767)&gt;0,R767*(B767-A767),0)</f>
        <v>0</v>
      </c>
      <c r="T767">
        <f>SUM($S$3:S767)</f>
        <v>213.79860044999978</v>
      </c>
      <c r="U767">
        <f>IF(J767="close",T767,0)</f>
        <v>0</v>
      </c>
      <c r="V767">
        <f t="shared" si="225"/>
        <v>213.79860044999978</v>
      </c>
      <c r="W767" s="3">
        <f t="shared" si="228"/>
        <v>0</v>
      </c>
      <c r="X767">
        <f t="shared" si="226"/>
        <v>0</v>
      </c>
    </row>
    <row r="768" spans="1:24">
      <c r="A768">
        <v>112.6441743</v>
      </c>
      <c r="B768">
        <v>121.384494</v>
      </c>
      <c r="C768">
        <f t="shared" si="210"/>
        <v>1.0775922923161771</v>
      </c>
      <c r="D768">
        <f t="shared" si="214"/>
        <v>1.0432022870796631</v>
      </c>
      <c r="E768">
        <f t="shared" si="211"/>
        <v>0.98113603777342828</v>
      </c>
      <c r="F768">
        <f t="shared" si="212"/>
        <v>5.5383942671487482E-2</v>
      </c>
      <c r="G768">
        <f t="shared" si="213"/>
        <v>0.62093819214894108</v>
      </c>
      <c r="H768" t="str">
        <f t="shared" si="215"/>
        <v/>
      </c>
      <c r="I768" t="str">
        <f t="shared" si="227"/>
        <v/>
      </c>
      <c r="J768" t="str">
        <f t="shared" si="216"/>
        <v/>
      </c>
      <c r="K768">
        <f t="shared" si="218"/>
        <v>0</v>
      </c>
      <c r="L768">
        <f t="shared" si="219"/>
        <v>0</v>
      </c>
      <c r="M768">
        <f t="shared" si="220"/>
        <v>0</v>
      </c>
      <c r="N768">
        <f t="shared" si="221"/>
        <v>0</v>
      </c>
      <c r="O768">
        <f t="shared" si="222"/>
        <v>0</v>
      </c>
      <c r="P768">
        <f t="shared" si="223"/>
        <v>0</v>
      </c>
      <c r="Q768">
        <f t="shared" si="217"/>
        <v>0</v>
      </c>
      <c r="R768">
        <f t="shared" si="224"/>
        <v>0</v>
      </c>
      <c r="S768">
        <f>IF(ABS(R768)&gt;0,R768*(B768-A768),0)</f>
        <v>0</v>
      </c>
      <c r="T768">
        <f>SUM($S$3:S768)</f>
        <v>213.79860044999978</v>
      </c>
      <c r="U768">
        <f>IF(J768="close",T768,0)</f>
        <v>0</v>
      </c>
      <c r="V768">
        <f t="shared" si="225"/>
        <v>213.79860044999978</v>
      </c>
      <c r="W768" s="3">
        <f t="shared" si="228"/>
        <v>0</v>
      </c>
      <c r="X768">
        <f t="shared" si="226"/>
        <v>0</v>
      </c>
    </row>
    <row r="769" spans="1:24">
      <c r="A769">
        <v>110.89046980000001</v>
      </c>
      <c r="B769">
        <v>120.1650004</v>
      </c>
      <c r="C769">
        <f t="shared" si="210"/>
        <v>1.0836368591162735</v>
      </c>
      <c r="D769">
        <f t="shared" si="214"/>
        <v>1.0494229904699108</v>
      </c>
      <c r="E769">
        <f t="shared" si="211"/>
        <v>0.98695244179847241</v>
      </c>
      <c r="F769">
        <f t="shared" si="212"/>
        <v>5.6688387080191513E-2</v>
      </c>
      <c r="G769">
        <f t="shared" si="213"/>
        <v>0.60354281376825303</v>
      </c>
      <c r="H769" t="str">
        <f t="shared" si="215"/>
        <v/>
      </c>
      <c r="I769" t="str">
        <f t="shared" si="227"/>
        <v/>
      </c>
      <c r="J769" t="str">
        <f t="shared" si="216"/>
        <v/>
      </c>
      <c r="K769">
        <f t="shared" si="218"/>
        <v>0</v>
      </c>
      <c r="L769">
        <f t="shared" si="219"/>
        <v>0</v>
      </c>
      <c r="M769">
        <f t="shared" si="220"/>
        <v>0</v>
      </c>
      <c r="N769">
        <f t="shared" si="221"/>
        <v>0</v>
      </c>
      <c r="O769">
        <f t="shared" si="222"/>
        <v>0</v>
      </c>
      <c r="P769">
        <f t="shared" si="223"/>
        <v>0</v>
      </c>
      <c r="Q769">
        <f t="shared" si="217"/>
        <v>0</v>
      </c>
      <c r="R769">
        <f t="shared" si="224"/>
        <v>0</v>
      </c>
      <c r="S769">
        <f>IF(ABS(R769)&gt;0,R769*(B769-A769),0)</f>
        <v>0</v>
      </c>
      <c r="T769">
        <f>SUM($S$3:S769)</f>
        <v>213.79860044999978</v>
      </c>
      <c r="U769">
        <f>IF(J769="close",T769,0)</f>
        <v>0</v>
      </c>
      <c r="V769">
        <f t="shared" si="225"/>
        <v>213.79860044999978</v>
      </c>
      <c r="W769" s="3">
        <f t="shared" si="228"/>
        <v>0</v>
      </c>
      <c r="X769">
        <f t="shared" si="226"/>
        <v>0</v>
      </c>
    </row>
    <row r="770" spans="1:24">
      <c r="A770">
        <v>109.724186</v>
      </c>
      <c r="B770">
        <v>118.38337730000001</v>
      </c>
      <c r="C770">
        <f t="shared" si="210"/>
        <v>1.0789177993993047</v>
      </c>
      <c r="D770">
        <f t="shared" si="214"/>
        <v>1.0539606533821253</v>
      </c>
      <c r="E770">
        <f t="shared" si="211"/>
        <v>0.9935085889458255</v>
      </c>
      <c r="F770">
        <f t="shared" si="212"/>
        <v>5.6882385161373984E-2</v>
      </c>
      <c r="G770">
        <f t="shared" si="213"/>
        <v>0.43874999169561052</v>
      </c>
      <c r="H770" t="str">
        <f t="shared" si="215"/>
        <v/>
      </c>
      <c r="I770" t="str">
        <f t="shared" si="227"/>
        <v/>
      </c>
      <c r="J770" t="str">
        <f t="shared" si="216"/>
        <v/>
      </c>
      <c r="K770">
        <f t="shared" si="218"/>
        <v>0</v>
      </c>
      <c r="L770">
        <f t="shared" si="219"/>
        <v>0</v>
      </c>
      <c r="M770">
        <f t="shared" si="220"/>
        <v>0</v>
      </c>
      <c r="N770">
        <f t="shared" si="221"/>
        <v>0</v>
      </c>
      <c r="O770">
        <f t="shared" si="222"/>
        <v>0</v>
      </c>
      <c r="P770">
        <f t="shared" si="223"/>
        <v>0</v>
      </c>
      <c r="Q770">
        <f t="shared" si="217"/>
        <v>0</v>
      </c>
      <c r="R770">
        <f t="shared" si="224"/>
        <v>0</v>
      </c>
      <c r="S770">
        <f>IF(ABS(R770)&gt;0,R770*(B770-A770),0)</f>
        <v>0</v>
      </c>
      <c r="T770">
        <f>SUM($S$3:S770)</f>
        <v>213.79860044999978</v>
      </c>
      <c r="U770">
        <f>IF(J770="close",T770,0)</f>
        <v>0</v>
      </c>
      <c r="V770">
        <f t="shared" si="225"/>
        <v>213.79860044999978</v>
      </c>
      <c r="W770" s="3">
        <f t="shared" si="228"/>
        <v>0</v>
      </c>
      <c r="X770">
        <f t="shared" si="226"/>
        <v>0</v>
      </c>
    </row>
    <row r="771" spans="1:24">
      <c r="A771">
        <v>109.2747766</v>
      </c>
      <c r="B771">
        <v>118.0814069</v>
      </c>
      <c r="C771">
        <f t="shared" ref="C771:C834" si="229">B771/A771</f>
        <v>1.0805916111111045</v>
      </c>
      <c r="D771">
        <f t="shared" si="214"/>
        <v>1.0580577238019682</v>
      </c>
      <c r="E771">
        <f t="shared" si="211"/>
        <v>0.99980866307458327</v>
      </c>
      <c r="F771">
        <f t="shared" si="212"/>
        <v>5.6195769114980025E-2</v>
      </c>
      <c r="G771">
        <f t="shared" si="213"/>
        <v>0.40098903643494183</v>
      </c>
      <c r="H771" t="str">
        <f t="shared" si="215"/>
        <v/>
      </c>
      <c r="I771" t="str">
        <f t="shared" si="227"/>
        <v/>
      </c>
      <c r="J771" t="str">
        <f t="shared" si="216"/>
        <v/>
      </c>
      <c r="K771">
        <f t="shared" si="218"/>
        <v>0</v>
      </c>
      <c r="L771">
        <f t="shared" si="219"/>
        <v>0</v>
      </c>
      <c r="M771">
        <f t="shared" si="220"/>
        <v>0</v>
      </c>
      <c r="N771">
        <f t="shared" si="221"/>
        <v>0</v>
      </c>
      <c r="O771">
        <f t="shared" si="222"/>
        <v>0</v>
      </c>
      <c r="P771">
        <f t="shared" si="223"/>
        <v>0</v>
      </c>
      <c r="Q771">
        <f t="shared" si="217"/>
        <v>0</v>
      </c>
      <c r="R771">
        <f t="shared" si="224"/>
        <v>0</v>
      </c>
      <c r="S771">
        <f>IF(ABS(R771)&gt;0,R771*(B771-A771),0)</f>
        <v>0</v>
      </c>
      <c r="T771">
        <f>SUM($S$3:S771)</f>
        <v>213.79860044999978</v>
      </c>
      <c r="U771">
        <f>IF(J771="close",T771,0)</f>
        <v>0</v>
      </c>
      <c r="V771">
        <f t="shared" si="225"/>
        <v>213.79860044999978</v>
      </c>
      <c r="W771" s="3">
        <f t="shared" si="228"/>
        <v>0</v>
      </c>
      <c r="X771">
        <f t="shared" si="226"/>
        <v>0</v>
      </c>
    </row>
    <row r="772" spans="1:24">
      <c r="A772">
        <v>110.02079120000001</v>
      </c>
      <c r="B772">
        <v>117.330583</v>
      </c>
      <c r="C772">
        <f t="shared" si="229"/>
        <v>1.0664400948245498</v>
      </c>
      <c r="D772">
        <f t="shared" si="214"/>
        <v>1.0593473193439038</v>
      </c>
      <c r="E772">
        <f t="shared" si="211"/>
        <v>1.0066601167481208</v>
      </c>
      <c r="F772">
        <f t="shared" si="212"/>
        <v>5.3797532881739184E-2</v>
      </c>
      <c r="G772">
        <f t="shared" si="213"/>
        <v>0.13184202138484238</v>
      </c>
      <c r="H772" t="str">
        <f t="shared" si="215"/>
        <v/>
      </c>
      <c r="I772" t="str">
        <f t="shared" si="227"/>
        <v/>
      </c>
      <c r="J772" t="str">
        <f t="shared" si="216"/>
        <v/>
      </c>
      <c r="K772">
        <f t="shared" si="218"/>
        <v>0</v>
      </c>
      <c r="L772">
        <f t="shared" si="219"/>
        <v>0</v>
      </c>
      <c r="M772">
        <f t="shared" si="220"/>
        <v>0</v>
      </c>
      <c r="N772">
        <f t="shared" si="221"/>
        <v>0</v>
      </c>
      <c r="O772">
        <f t="shared" si="222"/>
        <v>0</v>
      </c>
      <c r="P772">
        <f t="shared" si="223"/>
        <v>0</v>
      </c>
      <c r="Q772">
        <f t="shared" si="217"/>
        <v>0</v>
      </c>
      <c r="R772">
        <f t="shared" si="224"/>
        <v>0</v>
      </c>
      <c r="S772">
        <f>IF(ABS(R772)&gt;0,R772*(B772-A772),0)</f>
        <v>0</v>
      </c>
      <c r="T772">
        <f>SUM($S$3:S772)</f>
        <v>213.79860044999978</v>
      </c>
      <c r="U772">
        <f>IF(J772="close",T772,0)</f>
        <v>0</v>
      </c>
      <c r="V772">
        <f t="shared" si="225"/>
        <v>213.79860044999978</v>
      </c>
      <c r="W772" s="3">
        <f t="shared" si="228"/>
        <v>0</v>
      </c>
      <c r="X772">
        <f t="shared" si="226"/>
        <v>0</v>
      </c>
    </row>
    <row r="773" spans="1:24">
      <c r="A773">
        <v>110.1070647</v>
      </c>
      <c r="B773">
        <v>115.6326937</v>
      </c>
      <c r="C773">
        <f t="shared" si="229"/>
        <v>1.0501841459043091</v>
      </c>
      <c r="D773">
        <f t="shared" si="214"/>
        <v>1.0579376003531968</v>
      </c>
      <c r="E773">
        <f t="shared" si="211"/>
        <v>1.0122356519819153</v>
      </c>
      <c r="F773">
        <f t="shared" si="212"/>
        <v>5.1483726305571999E-2</v>
      </c>
      <c r="G773">
        <f t="shared" si="213"/>
        <v>-0.15060010230938956</v>
      </c>
      <c r="H773" t="str">
        <f t="shared" si="215"/>
        <v/>
      </c>
      <c r="I773" t="str">
        <f t="shared" si="227"/>
        <v/>
      </c>
      <c r="J773" t="str">
        <f t="shared" si="216"/>
        <v/>
      </c>
      <c r="K773">
        <f t="shared" si="218"/>
        <v>0</v>
      </c>
      <c r="L773">
        <f t="shared" si="219"/>
        <v>0</v>
      </c>
      <c r="M773">
        <f t="shared" si="220"/>
        <v>0</v>
      </c>
      <c r="N773">
        <f t="shared" si="221"/>
        <v>0</v>
      </c>
      <c r="O773">
        <f t="shared" si="222"/>
        <v>0</v>
      </c>
      <c r="P773">
        <f t="shared" si="223"/>
        <v>0</v>
      </c>
      <c r="Q773">
        <f t="shared" si="217"/>
        <v>0</v>
      </c>
      <c r="R773">
        <f t="shared" si="224"/>
        <v>0</v>
      </c>
      <c r="S773">
        <f>IF(ABS(R773)&gt;0,R773*(B773-A773),0)</f>
        <v>0</v>
      </c>
      <c r="T773">
        <f>SUM($S$3:S773)</f>
        <v>213.79860044999978</v>
      </c>
      <c r="U773">
        <f>IF(J773="close",T773,0)</f>
        <v>0</v>
      </c>
      <c r="V773">
        <f t="shared" si="225"/>
        <v>213.79860044999978</v>
      </c>
      <c r="W773" s="3">
        <f t="shared" si="228"/>
        <v>0</v>
      </c>
      <c r="X773">
        <f t="shared" si="226"/>
        <v>0</v>
      </c>
    </row>
    <row r="774" spans="1:24">
      <c r="A774">
        <v>113.1592222</v>
      </c>
      <c r="B774">
        <v>116.6163751</v>
      </c>
      <c r="C774">
        <f t="shared" si="229"/>
        <v>1.0305512253688855</v>
      </c>
      <c r="D774">
        <f t="shared" si="214"/>
        <v>1.053724311894072</v>
      </c>
      <c r="E774">
        <f t="shared" si="211"/>
        <v>1.0169788234745987</v>
      </c>
      <c r="F774">
        <f t="shared" si="212"/>
        <v>4.8448970965223138E-2</v>
      </c>
      <c r="G774">
        <f t="shared" si="213"/>
        <v>-0.47829883821103636</v>
      </c>
      <c r="H774" t="str">
        <f t="shared" si="215"/>
        <v/>
      </c>
      <c r="I774" t="str">
        <f t="shared" si="227"/>
        <v/>
      </c>
      <c r="J774" t="str">
        <f t="shared" si="216"/>
        <v/>
      </c>
      <c r="K774">
        <f t="shared" si="218"/>
        <v>0</v>
      </c>
      <c r="L774">
        <f t="shared" si="219"/>
        <v>0</v>
      </c>
      <c r="M774">
        <f t="shared" si="220"/>
        <v>0</v>
      </c>
      <c r="N774">
        <f t="shared" si="221"/>
        <v>0</v>
      </c>
      <c r="O774">
        <f t="shared" si="222"/>
        <v>0</v>
      </c>
      <c r="P774">
        <f t="shared" si="223"/>
        <v>0</v>
      </c>
      <c r="Q774">
        <f t="shared" si="217"/>
        <v>0</v>
      </c>
      <c r="R774">
        <f t="shared" si="224"/>
        <v>0</v>
      </c>
      <c r="S774">
        <f>IF(ABS(R774)&gt;0,R774*(B774-A774),0)</f>
        <v>0</v>
      </c>
      <c r="T774">
        <f>SUM($S$3:S774)</f>
        <v>213.79860044999978</v>
      </c>
      <c r="U774">
        <f>IF(J774="close",T774,0)</f>
        <v>0</v>
      </c>
      <c r="V774">
        <f t="shared" si="225"/>
        <v>213.79860044999978</v>
      </c>
      <c r="W774" s="3">
        <f t="shared" si="228"/>
        <v>0</v>
      </c>
      <c r="X774">
        <f t="shared" si="226"/>
        <v>0</v>
      </c>
    </row>
    <row r="775" spans="1:24">
      <c r="A775">
        <v>113.1331881</v>
      </c>
      <c r="B775">
        <v>119.5615875</v>
      </c>
      <c r="C775">
        <f t="shared" si="229"/>
        <v>1.0568215172573219</v>
      </c>
      <c r="D775">
        <f t="shared" si="214"/>
        <v>1.0542008050268796</v>
      </c>
      <c r="E775">
        <f t="shared" si="211"/>
        <v>1.0203789306763285</v>
      </c>
      <c r="F775">
        <f t="shared" si="212"/>
        <v>4.5774863767965593E-2</v>
      </c>
      <c r="G775">
        <f t="shared" si="213"/>
        <v>5.7252212562045601E-2</v>
      </c>
      <c r="H775" t="str">
        <f t="shared" si="215"/>
        <v/>
      </c>
      <c r="I775" t="str">
        <f t="shared" si="227"/>
        <v/>
      </c>
      <c r="J775" t="str">
        <f t="shared" si="216"/>
        <v/>
      </c>
      <c r="K775">
        <f t="shared" si="218"/>
        <v>0</v>
      </c>
      <c r="L775">
        <f t="shared" si="219"/>
        <v>0</v>
      </c>
      <c r="M775">
        <f t="shared" si="220"/>
        <v>0</v>
      </c>
      <c r="N775">
        <f t="shared" si="221"/>
        <v>0</v>
      </c>
      <c r="O775">
        <f t="shared" si="222"/>
        <v>0</v>
      </c>
      <c r="P775">
        <f t="shared" si="223"/>
        <v>0</v>
      </c>
      <c r="Q775">
        <f t="shared" si="217"/>
        <v>0</v>
      </c>
      <c r="R775">
        <f t="shared" si="224"/>
        <v>0</v>
      </c>
      <c r="S775">
        <f>IF(ABS(R775)&gt;0,R775*(B775-A775),0)</f>
        <v>0</v>
      </c>
      <c r="T775">
        <f>SUM($S$3:S775)</f>
        <v>213.79860044999978</v>
      </c>
      <c r="U775">
        <f>IF(J775="close",T775,0)</f>
        <v>0</v>
      </c>
      <c r="V775">
        <f t="shared" si="225"/>
        <v>213.79860044999978</v>
      </c>
      <c r="W775" s="3">
        <f t="shared" si="228"/>
        <v>0</v>
      </c>
      <c r="X775">
        <f t="shared" si="226"/>
        <v>0</v>
      </c>
    </row>
    <row r="776" spans="1:24">
      <c r="A776">
        <v>112.0745491</v>
      </c>
      <c r="B776">
        <v>120.00791700000001</v>
      </c>
      <c r="C776">
        <f t="shared" si="229"/>
        <v>1.0707865252522351</v>
      </c>
      <c r="D776">
        <f t="shared" si="214"/>
        <v>1.056752454292319</v>
      </c>
      <c r="E776">
        <f t="shared" si="211"/>
        <v>1.0241448904140131</v>
      </c>
      <c r="F776">
        <f t="shared" si="212"/>
        <v>4.4197993952115593E-2</v>
      </c>
      <c r="G776">
        <f t="shared" si="213"/>
        <v>0.3175273288448488</v>
      </c>
      <c r="H776" t="str">
        <f t="shared" si="215"/>
        <v/>
      </c>
      <c r="I776" t="str">
        <f t="shared" si="227"/>
        <v/>
      </c>
      <c r="J776" t="str">
        <f t="shared" si="216"/>
        <v/>
      </c>
      <c r="K776">
        <f t="shared" si="218"/>
        <v>0</v>
      </c>
      <c r="L776">
        <f t="shared" si="219"/>
        <v>0</v>
      </c>
      <c r="M776">
        <f t="shared" si="220"/>
        <v>0</v>
      </c>
      <c r="N776">
        <f t="shared" si="221"/>
        <v>0</v>
      </c>
      <c r="O776">
        <f t="shared" si="222"/>
        <v>0</v>
      </c>
      <c r="P776">
        <f t="shared" si="223"/>
        <v>0</v>
      </c>
      <c r="Q776">
        <f t="shared" si="217"/>
        <v>0</v>
      </c>
      <c r="R776">
        <f t="shared" si="224"/>
        <v>0</v>
      </c>
      <c r="S776">
        <f>IF(ABS(R776)&gt;0,R776*(B776-A776),0)</f>
        <v>0</v>
      </c>
      <c r="T776">
        <f>SUM($S$3:S776)</f>
        <v>213.79860044999978</v>
      </c>
      <c r="U776">
        <f>IF(J776="close",T776,0)</f>
        <v>0</v>
      </c>
      <c r="V776">
        <f t="shared" si="225"/>
        <v>213.79860044999978</v>
      </c>
      <c r="W776" s="3">
        <f t="shared" si="228"/>
        <v>0</v>
      </c>
      <c r="X776">
        <f t="shared" si="226"/>
        <v>0</v>
      </c>
    </row>
    <row r="777" spans="1:24">
      <c r="A777">
        <v>113.6298096</v>
      </c>
      <c r="B777">
        <v>119.19040339999999</v>
      </c>
      <c r="C777">
        <f t="shared" si="229"/>
        <v>1.0489360478520064</v>
      </c>
      <c r="D777">
        <f t="shared" si="214"/>
        <v>1.0555499302245785</v>
      </c>
      <c r="E777">
        <f t="shared" si="211"/>
        <v>1.0282647396674858</v>
      </c>
      <c r="F777">
        <f t="shared" si="212"/>
        <v>4.2913371883152258E-2</v>
      </c>
      <c r="G777">
        <f t="shared" si="213"/>
        <v>-0.15412171270486211</v>
      </c>
      <c r="H777" t="str">
        <f t="shared" si="215"/>
        <v/>
      </c>
      <c r="I777" t="str">
        <f t="shared" si="227"/>
        <v/>
      </c>
      <c r="J777" t="str">
        <f t="shared" si="216"/>
        <v/>
      </c>
      <c r="K777">
        <f t="shared" si="218"/>
        <v>0</v>
      </c>
      <c r="L777">
        <f t="shared" si="219"/>
        <v>0</v>
      </c>
      <c r="M777">
        <f t="shared" si="220"/>
        <v>0</v>
      </c>
      <c r="N777">
        <f t="shared" si="221"/>
        <v>0</v>
      </c>
      <c r="O777">
        <f t="shared" si="222"/>
        <v>0</v>
      </c>
      <c r="P777">
        <f t="shared" si="223"/>
        <v>0</v>
      </c>
      <c r="Q777">
        <f t="shared" si="217"/>
        <v>0</v>
      </c>
      <c r="R777">
        <f t="shared" si="224"/>
        <v>0</v>
      </c>
      <c r="S777">
        <f>IF(ABS(R777)&gt;0,R777*(B777-A777),0)</f>
        <v>0</v>
      </c>
      <c r="T777">
        <f>SUM($S$3:S777)</f>
        <v>213.79860044999978</v>
      </c>
      <c r="U777">
        <f>IF(J777="close",T777,0)</f>
        <v>0</v>
      </c>
      <c r="V777">
        <f t="shared" si="225"/>
        <v>213.79860044999978</v>
      </c>
      <c r="W777" s="3">
        <f t="shared" si="228"/>
        <v>0</v>
      </c>
      <c r="X777">
        <f t="shared" si="226"/>
        <v>0</v>
      </c>
    </row>
    <row r="778" spans="1:24">
      <c r="A778">
        <v>114.86448040000001</v>
      </c>
      <c r="B778">
        <v>121.3437534</v>
      </c>
      <c r="C778">
        <f t="shared" si="229"/>
        <v>1.0564079772740607</v>
      </c>
      <c r="D778">
        <f t="shared" si="214"/>
        <v>1.0556819374629605</v>
      </c>
      <c r="E778">
        <f t="shared" si="211"/>
        <v>1.0308663472047663</v>
      </c>
      <c r="F778">
        <f t="shared" si="212"/>
        <v>4.1827576281385899E-2</v>
      </c>
      <c r="G778">
        <f t="shared" si="213"/>
        <v>1.7357922108991546E-2</v>
      </c>
      <c r="H778" t="str">
        <f t="shared" si="215"/>
        <v/>
      </c>
      <c r="I778" t="str">
        <f t="shared" si="227"/>
        <v/>
      </c>
      <c r="J778" t="str">
        <f t="shared" si="216"/>
        <v/>
      </c>
      <c r="K778">
        <f t="shared" si="218"/>
        <v>0</v>
      </c>
      <c r="L778">
        <f t="shared" si="219"/>
        <v>0</v>
      </c>
      <c r="M778">
        <f t="shared" si="220"/>
        <v>0</v>
      </c>
      <c r="N778">
        <f t="shared" si="221"/>
        <v>0</v>
      </c>
      <c r="O778">
        <f t="shared" si="222"/>
        <v>0</v>
      </c>
      <c r="P778">
        <f t="shared" si="223"/>
        <v>0</v>
      </c>
      <c r="Q778">
        <f t="shared" si="217"/>
        <v>0</v>
      </c>
      <c r="R778">
        <f t="shared" si="224"/>
        <v>0</v>
      </c>
      <c r="S778">
        <f>IF(ABS(R778)&gt;0,R778*(B778-A778),0)</f>
        <v>0</v>
      </c>
      <c r="T778">
        <f>SUM($S$3:S778)</f>
        <v>213.79860044999978</v>
      </c>
      <c r="U778">
        <f>IF(J778="close",T778,0)</f>
        <v>0</v>
      </c>
      <c r="V778">
        <f t="shared" si="225"/>
        <v>213.79860044999978</v>
      </c>
      <c r="W778" s="3">
        <f t="shared" si="228"/>
        <v>0</v>
      </c>
      <c r="X778">
        <f t="shared" si="226"/>
        <v>0</v>
      </c>
    </row>
    <row r="779" spans="1:24">
      <c r="A779">
        <v>114.2908942</v>
      </c>
      <c r="B779">
        <v>121.80838730000001</v>
      </c>
      <c r="C779">
        <f t="shared" si="229"/>
        <v>1.0657750834186754</v>
      </c>
      <c r="D779">
        <f t="shared" si="214"/>
        <v>1.0572347291484552</v>
      </c>
      <c r="E779">
        <f t="shared" si="211"/>
        <v>1.0338196313257861</v>
      </c>
      <c r="F779">
        <f t="shared" si="212"/>
        <v>4.0542500817383656E-2</v>
      </c>
      <c r="G779">
        <f t="shared" si="213"/>
        <v>0.21065188624374062</v>
      </c>
      <c r="H779" t="str">
        <f t="shared" si="215"/>
        <v/>
      </c>
      <c r="I779" t="str">
        <f t="shared" si="227"/>
        <v/>
      </c>
      <c r="J779" t="str">
        <f t="shared" si="216"/>
        <v/>
      </c>
      <c r="K779">
        <f t="shared" si="218"/>
        <v>0</v>
      </c>
      <c r="L779">
        <f t="shared" si="219"/>
        <v>0</v>
      </c>
      <c r="M779">
        <f t="shared" si="220"/>
        <v>0</v>
      </c>
      <c r="N779">
        <f t="shared" si="221"/>
        <v>0</v>
      </c>
      <c r="O779">
        <f t="shared" si="222"/>
        <v>0</v>
      </c>
      <c r="P779">
        <f t="shared" si="223"/>
        <v>0</v>
      </c>
      <c r="Q779">
        <f t="shared" si="217"/>
        <v>0</v>
      </c>
      <c r="R779">
        <f t="shared" si="224"/>
        <v>0</v>
      </c>
      <c r="S779">
        <f>IF(ABS(R779)&gt;0,R779*(B779-A779),0)</f>
        <v>0</v>
      </c>
      <c r="T779">
        <f>SUM($S$3:S779)</f>
        <v>213.79860044999978</v>
      </c>
      <c r="U779">
        <f>IF(J779="close",T779,0)</f>
        <v>0</v>
      </c>
      <c r="V779">
        <f t="shared" si="225"/>
        <v>213.79860044999978</v>
      </c>
      <c r="W779" s="3">
        <f t="shared" si="228"/>
        <v>0</v>
      </c>
      <c r="X779">
        <f t="shared" si="226"/>
        <v>0</v>
      </c>
    </row>
    <row r="780" spans="1:24">
      <c r="A780">
        <v>114.0477836</v>
      </c>
      <c r="B780">
        <v>121.957105</v>
      </c>
      <c r="C780">
        <f t="shared" si="229"/>
        <v>1.0693509435285509</v>
      </c>
      <c r="D780">
        <f t="shared" si="214"/>
        <v>1.0590987621300083</v>
      </c>
      <c r="E780">
        <f t="shared" si="211"/>
        <v>1.0369550294972838</v>
      </c>
      <c r="F780">
        <f t="shared" si="212"/>
        <v>3.9444294401415732E-2</v>
      </c>
      <c r="G780">
        <f t="shared" si="213"/>
        <v>0.25991544668560707</v>
      </c>
      <c r="H780" t="str">
        <f t="shared" si="215"/>
        <v/>
      </c>
      <c r="I780" t="str">
        <f t="shared" si="227"/>
        <v/>
      </c>
      <c r="J780" t="str">
        <f t="shared" si="216"/>
        <v/>
      </c>
      <c r="K780">
        <f t="shared" si="218"/>
        <v>0</v>
      </c>
      <c r="L780">
        <f t="shared" si="219"/>
        <v>0</v>
      </c>
      <c r="M780">
        <f t="shared" si="220"/>
        <v>0</v>
      </c>
      <c r="N780">
        <f t="shared" si="221"/>
        <v>0</v>
      </c>
      <c r="O780">
        <f t="shared" si="222"/>
        <v>0</v>
      </c>
      <c r="P780">
        <f t="shared" si="223"/>
        <v>0</v>
      </c>
      <c r="Q780">
        <f t="shared" si="217"/>
        <v>0</v>
      </c>
      <c r="R780">
        <f t="shared" si="224"/>
        <v>0</v>
      </c>
      <c r="S780">
        <f>IF(ABS(R780)&gt;0,R780*(B780-A780),0)</f>
        <v>0</v>
      </c>
      <c r="T780">
        <f>SUM($S$3:S780)</f>
        <v>213.79860044999978</v>
      </c>
      <c r="U780">
        <f>IF(J780="close",T780,0)</f>
        <v>0</v>
      </c>
      <c r="V780">
        <f t="shared" si="225"/>
        <v>213.79860044999978</v>
      </c>
      <c r="W780" s="3">
        <f t="shared" si="228"/>
        <v>0</v>
      </c>
      <c r="X780">
        <f t="shared" si="226"/>
        <v>0</v>
      </c>
    </row>
    <row r="781" spans="1:24">
      <c r="A781">
        <v>115.53395089999999</v>
      </c>
      <c r="B781">
        <v>123.98762259999999</v>
      </c>
      <c r="C781">
        <f t="shared" si="229"/>
        <v>1.0731704545213472</v>
      </c>
      <c r="D781">
        <f t="shared" si="214"/>
        <v>1.061263637882522</v>
      </c>
      <c r="E781">
        <f t="shared" si="211"/>
        <v>1.0401641749894843</v>
      </c>
      <c r="F781">
        <f t="shared" si="212"/>
        <v>3.8232949632647138E-2</v>
      </c>
      <c r="G781">
        <f t="shared" si="213"/>
        <v>0.31142814648697581</v>
      </c>
      <c r="H781" t="str">
        <f t="shared" si="215"/>
        <v/>
      </c>
      <c r="I781" t="str">
        <f t="shared" si="227"/>
        <v/>
      </c>
      <c r="J781" t="str">
        <f t="shared" si="216"/>
        <v/>
      </c>
      <c r="K781">
        <f t="shared" si="218"/>
        <v>0</v>
      </c>
      <c r="L781">
        <f t="shared" si="219"/>
        <v>0</v>
      </c>
      <c r="M781">
        <f t="shared" si="220"/>
        <v>0</v>
      </c>
      <c r="N781">
        <f t="shared" si="221"/>
        <v>0</v>
      </c>
      <c r="O781">
        <f t="shared" si="222"/>
        <v>0</v>
      </c>
      <c r="P781">
        <f t="shared" si="223"/>
        <v>0</v>
      </c>
      <c r="Q781">
        <f t="shared" si="217"/>
        <v>0</v>
      </c>
      <c r="R781">
        <f t="shared" si="224"/>
        <v>0</v>
      </c>
      <c r="S781">
        <f>IF(ABS(R781)&gt;0,R781*(B781-A781),0)</f>
        <v>0</v>
      </c>
      <c r="T781">
        <f>SUM($S$3:S781)</f>
        <v>213.79860044999978</v>
      </c>
      <c r="U781">
        <f>IF(J781="close",T781,0)</f>
        <v>0</v>
      </c>
      <c r="V781">
        <f t="shared" si="225"/>
        <v>213.79860044999978</v>
      </c>
      <c r="W781" s="3">
        <f t="shared" si="228"/>
        <v>0</v>
      </c>
      <c r="X781">
        <f t="shared" si="226"/>
        <v>0</v>
      </c>
    </row>
    <row r="782" spans="1:24">
      <c r="A782">
        <v>116.59197810000001</v>
      </c>
      <c r="B782">
        <v>122.70319189999999</v>
      </c>
      <c r="C782">
        <f t="shared" si="229"/>
        <v>1.0524153882590315</v>
      </c>
      <c r="D782">
        <f t="shared" si="214"/>
        <v>1.0599023687096774</v>
      </c>
      <c r="E782">
        <f t="shared" si="211"/>
        <v>1.0433736336472639</v>
      </c>
      <c r="F782">
        <f t="shared" si="212"/>
        <v>3.7036307828388237E-2</v>
      </c>
      <c r="G782">
        <f t="shared" si="213"/>
        <v>-0.20215245227298639</v>
      </c>
      <c r="H782" t="str">
        <f t="shared" si="215"/>
        <v/>
      </c>
      <c r="I782" t="str">
        <f t="shared" si="227"/>
        <v/>
      </c>
      <c r="J782" t="str">
        <f t="shared" si="216"/>
        <v/>
      </c>
      <c r="K782">
        <f t="shared" si="218"/>
        <v>0</v>
      </c>
      <c r="L782">
        <f t="shared" si="219"/>
        <v>0</v>
      </c>
      <c r="M782">
        <f t="shared" si="220"/>
        <v>0</v>
      </c>
      <c r="N782">
        <f t="shared" si="221"/>
        <v>0</v>
      </c>
      <c r="O782">
        <f t="shared" si="222"/>
        <v>0</v>
      </c>
      <c r="P782">
        <f t="shared" si="223"/>
        <v>0</v>
      </c>
      <c r="Q782">
        <f t="shared" si="217"/>
        <v>0</v>
      </c>
      <c r="R782">
        <f t="shared" si="224"/>
        <v>0</v>
      </c>
      <c r="S782">
        <f>IF(ABS(R782)&gt;0,R782*(B782-A782),0)</f>
        <v>0</v>
      </c>
      <c r="T782">
        <f>SUM($S$3:S782)</f>
        <v>213.79860044999978</v>
      </c>
      <c r="U782">
        <f>IF(J782="close",T782,0)</f>
        <v>0</v>
      </c>
      <c r="V782">
        <f t="shared" si="225"/>
        <v>213.79860044999978</v>
      </c>
      <c r="W782" s="3">
        <f t="shared" si="228"/>
        <v>0</v>
      </c>
      <c r="X782">
        <f t="shared" si="226"/>
        <v>0</v>
      </c>
    </row>
    <row r="783" spans="1:24">
      <c r="A783">
        <v>116.2178888</v>
      </c>
      <c r="B783">
        <v>123.39697169999999</v>
      </c>
      <c r="C783">
        <f t="shared" si="229"/>
        <v>1.0617726149917808</v>
      </c>
      <c r="D783">
        <f t="shared" si="214"/>
        <v>1.060190098906924</v>
      </c>
      <c r="E783">
        <f t="shared" si="211"/>
        <v>1.0461520400488273</v>
      </c>
      <c r="F783">
        <f t="shared" si="212"/>
        <v>3.4520055298446581E-2</v>
      </c>
      <c r="G783">
        <f t="shared" si="213"/>
        <v>4.5843382091222663E-2</v>
      </c>
      <c r="H783" t="str">
        <f t="shared" si="215"/>
        <v/>
      </c>
      <c r="I783" t="str">
        <f t="shared" si="227"/>
        <v/>
      </c>
      <c r="J783" t="str">
        <f t="shared" si="216"/>
        <v/>
      </c>
      <c r="K783">
        <f t="shared" si="218"/>
        <v>0</v>
      </c>
      <c r="L783">
        <f t="shared" si="219"/>
        <v>0</v>
      </c>
      <c r="M783">
        <f t="shared" si="220"/>
        <v>0</v>
      </c>
      <c r="N783">
        <f t="shared" si="221"/>
        <v>0</v>
      </c>
      <c r="O783">
        <f t="shared" si="222"/>
        <v>0</v>
      </c>
      <c r="P783">
        <f t="shared" si="223"/>
        <v>0</v>
      </c>
      <c r="Q783">
        <f t="shared" si="217"/>
        <v>0</v>
      </c>
      <c r="R783">
        <f t="shared" si="224"/>
        <v>0</v>
      </c>
      <c r="S783">
        <f>IF(ABS(R783)&gt;0,R783*(B783-A783),0)</f>
        <v>0</v>
      </c>
      <c r="T783">
        <f>SUM($S$3:S783)</f>
        <v>213.79860044999978</v>
      </c>
      <c r="U783">
        <f>IF(J783="close",T783,0)</f>
        <v>0</v>
      </c>
      <c r="V783">
        <f t="shared" si="225"/>
        <v>213.79860044999978</v>
      </c>
      <c r="W783" s="3">
        <f t="shared" si="228"/>
        <v>0</v>
      </c>
      <c r="X783">
        <f t="shared" si="226"/>
        <v>0</v>
      </c>
    </row>
    <row r="784" spans="1:24">
      <c r="A784">
        <v>115.9838022</v>
      </c>
      <c r="B784">
        <v>122.3494555</v>
      </c>
      <c r="C784">
        <f t="shared" si="229"/>
        <v>1.0548839853432568</v>
      </c>
      <c r="D784">
        <f t="shared" si="214"/>
        <v>1.0593737737432829</v>
      </c>
      <c r="E784">
        <f t="shared" si="211"/>
        <v>1.0492251901852003</v>
      </c>
      <c r="F784">
        <f t="shared" si="212"/>
        <v>3.1735968777138968E-2</v>
      </c>
      <c r="G784">
        <f t="shared" si="213"/>
        <v>-0.14147317926718975</v>
      </c>
      <c r="H784" t="str">
        <f t="shared" si="215"/>
        <v/>
      </c>
      <c r="I784" t="str">
        <f t="shared" si="227"/>
        <v/>
      </c>
      <c r="J784" t="str">
        <f t="shared" si="216"/>
        <v/>
      </c>
      <c r="K784">
        <f t="shared" si="218"/>
        <v>0</v>
      </c>
      <c r="L784">
        <f t="shared" si="219"/>
        <v>0</v>
      </c>
      <c r="M784">
        <f t="shared" si="220"/>
        <v>0</v>
      </c>
      <c r="N784">
        <f t="shared" si="221"/>
        <v>0</v>
      </c>
      <c r="O784">
        <f t="shared" si="222"/>
        <v>0</v>
      </c>
      <c r="P784">
        <f t="shared" si="223"/>
        <v>0</v>
      </c>
      <c r="Q784">
        <f t="shared" si="217"/>
        <v>0</v>
      </c>
      <c r="R784">
        <f t="shared" si="224"/>
        <v>0</v>
      </c>
      <c r="S784">
        <f>IF(ABS(R784)&gt;0,R784*(B784-A784),0)</f>
        <v>0</v>
      </c>
      <c r="T784">
        <f>SUM($S$3:S784)</f>
        <v>213.79860044999978</v>
      </c>
      <c r="U784">
        <f>IF(J784="close",T784,0)</f>
        <v>0</v>
      </c>
      <c r="V784">
        <f t="shared" si="225"/>
        <v>213.79860044999978</v>
      </c>
      <c r="W784" s="3">
        <f t="shared" si="228"/>
        <v>0</v>
      </c>
      <c r="X784">
        <f t="shared" si="226"/>
        <v>0</v>
      </c>
    </row>
    <row r="785" spans="1:24">
      <c r="A785">
        <v>119.0843919</v>
      </c>
      <c r="B785">
        <v>123.8944036</v>
      </c>
      <c r="C785">
        <f t="shared" si="229"/>
        <v>1.0403916216328264</v>
      </c>
      <c r="D785">
        <f t="shared" si="214"/>
        <v>1.0564534426493666</v>
      </c>
      <c r="E785">
        <f t="shared" si="211"/>
        <v>1.0524386913720554</v>
      </c>
      <c r="F785">
        <f t="shared" si="212"/>
        <v>2.7098434983329051E-2</v>
      </c>
      <c r="G785">
        <f t="shared" si="213"/>
        <v>-0.59272135185745656</v>
      </c>
      <c r="H785" t="str">
        <f t="shared" si="215"/>
        <v/>
      </c>
      <c r="I785" t="str">
        <f t="shared" si="227"/>
        <v/>
      </c>
      <c r="J785" t="str">
        <f t="shared" si="216"/>
        <v/>
      </c>
      <c r="K785">
        <f t="shared" si="218"/>
        <v>0</v>
      </c>
      <c r="L785">
        <f t="shared" si="219"/>
        <v>0</v>
      </c>
      <c r="M785">
        <f t="shared" si="220"/>
        <v>0</v>
      </c>
      <c r="N785">
        <f t="shared" si="221"/>
        <v>0</v>
      </c>
      <c r="O785">
        <f t="shared" si="222"/>
        <v>0</v>
      </c>
      <c r="P785">
        <f t="shared" si="223"/>
        <v>0</v>
      </c>
      <c r="Q785">
        <f t="shared" si="217"/>
        <v>0</v>
      </c>
      <c r="R785">
        <f t="shared" si="224"/>
        <v>0</v>
      </c>
      <c r="S785">
        <f>IF(ABS(R785)&gt;0,R785*(B785-A785),0)</f>
        <v>0</v>
      </c>
      <c r="T785">
        <f>SUM($S$3:S785)</f>
        <v>213.79860044999978</v>
      </c>
      <c r="U785">
        <f>IF(J785="close",T785,0)</f>
        <v>0</v>
      </c>
      <c r="V785">
        <f t="shared" si="225"/>
        <v>213.79860044999978</v>
      </c>
      <c r="W785" s="3">
        <f t="shared" si="228"/>
        <v>0</v>
      </c>
      <c r="X785">
        <f t="shared" si="226"/>
        <v>0</v>
      </c>
    </row>
    <row r="786" spans="1:24">
      <c r="A786">
        <v>118.1677746</v>
      </c>
      <c r="B786">
        <v>123.6426122</v>
      </c>
      <c r="C786">
        <f t="shared" si="229"/>
        <v>1.0463310544565336</v>
      </c>
      <c r="D786">
        <f t="shared" si="214"/>
        <v>1.0548961521581615</v>
      </c>
      <c r="E786">
        <f t="shared" si="211"/>
        <v>1.0545786519064133</v>
      </c>
      <c r="F786">
        <f t="shared" si="212"/>
        <v>2.3305211278749155E-2</v>
      </c>
      <c r="G786">
        <f t="shared" si="213"/>
        <v>-0.36751856051345533</v>
      </c>
      <c r="H786" t="str">
        <f t="shared" si="215"/>
        <v/>
      </c>
      <c r="I786" t="str">
        <f t="shared" si="227"/>
        <v/>
      </c>
      <c r="J786" t="str">
        <f t="shared" si="216"/>
        <v/>
      </c>
      <c r="K786">
        <f t="shared" si="218"/>
        <v>0</v>
      </c>
      <c r="L786">
        <f t="shared" si="219"/>
        <v>0</v>
      </c>
      <c r="M786">
        <f t="shared" si="220"/>
        <v>0</v>
      </c>
      <c r="N786">
        <f t="shared" si="221"/>
        <v>0</v>
      </c>
      <c r="O786">
        <f t="shared" si="222"/>
        <v>0</v>
      </c>
      <c r="P786">
        <f t="shared" si="223"/>
        <v>0</v>
      </c>
      <c r="Q786">
        <f t="shared" si="217"/>
        <v>0</v>
      </c>
      <c r="R786">
        <f t="shared" si="224"/>
        <v>0</v>
      </c>
      <c r="S786">
        <f>IF(ABS(R786)&gt;0,R786*(B786-A786),0)</f>
        <v>0</v>
      </c>
      <c r="T786">
        <f>SUM($S$3:S786)</f>
        <v>213.79860044999978</v>
      </c>
      <c r="U786">
        <f>IF(J786="close",T786,0)</f>
        <v>0</v>
      </c>
      <c r="V786">
        <f t="shared" si="225"/>
        <v>213.79860044999978</v>
      </c>
      <c r="W786" s="3">
        <f t="shared" si="228"/>
        <v>0</v>
      </c>
      <c r="X786">
        <f t="shared" si="226"/>
        <v>0</v>
      </c>
    </row>
    <row r="787" spans="1:24">
      <c r="A787">
        <v>117.6420621</v>
      </c>
      <c r="B787">
        <v>123.30375050000001</v>
      </c>
      <c r="C787">
        <f t="shared" si="229"/>
        <v>1.0481263954314857</v>
      </c>
      <c r="D787">
        <f t="shared" si="214"/>
        <v>1.0538546511232882</v>
      </c>
      <c r="E787">
        <f t="shared" si="211"/>
        <v>1.0564322745788639</v>
      </c>
      <c r="F787">
        <f t="shared" si="212"/>
        <v>2.020130053339762E-2</v>
      </c>
      <c r="G787">
        <f t="shared" si="213"/>
        <v>-0.28355875812710113</v>
      </c>
      <c r="H787" t="str">
        <f t="shared" si="215"/>
        <v/>
      </c>
      <c r="I787" t="str">
        <f t="shared" si="227"/>
        <v/>
      </c>
      <c r="J787" t="str">
        <f t="shared" si="216"/>
        <v/>
      </c>
      <c r="K787">
        <f t="shared" si="218"/>
        <v>0</v>
      </c>
      <c r="L787">
        <f t="shared" si="219"/>
        <v>0</v>
      </c>
      <c r="M787">
        <f t="shared" si="220"/>
        <v>0</v>
      </c>
      <c r="N787">
        <f t="shared" si="221"/>
        <v>0</v>
      </c>
      <c r="O787">
        <f t="shared" si="222"/>
        <v>0</v>
      </c>
      <c r="P787">
        <f t="shared" si="223"/>
        <v>0</v>
      </c>
      <c r="Q787">
        <f t="shared" si="217"/>
        <v>0</v>
      </c>
      <c r="R787">
        <f t="shared" si="224"/>
        <v>0</v>
      </c>
      <c r="S787">
        <f>IF(ABS(R787)&gt;0,R787*(B787-A787),0)</f>
        <v>0</v>
      </c>
      <c r="T787">
        <f>SUM($S$3:S787)</f>
        <v>213.79860044999978</v>
      </c>
      <c r="U787">
        <f>IF(J787="close",T787,0)</f>
        <v>0</v>
      </c>
      <c r="V787">
        <f t="shared" si="225"/>
        <v>213.79860044999978</v>
      </c>
      <c r="W787" s="3">
        <f t="shared" si="228"/>
        <v>0</v>
      </c>
      <c r="X787">
        <f t="shared" si="226"/>
        <v>0</v>
      </c>
    </row>
    <row r="788" spans="1:24">
      <c r="A788">
        <v>117.9207179</v>
      </c>
      <c r="B788">
        <v>122.662278</v>
      </c>
      <c r="C788">
        <f t="shared" si="229"/>
        <v>1.0402097289131242</v>
      </c>
      <c r="D788">
        <f t="shared" si="214"/>
        <v>1.0517554323217246</v>
      </c>
      <c r="E788">
        <f t="shared" si="211"/>
        <v>1.0574634173276025</v>
      </c>
      <c r="F788">
        <f t="shared" si="212"/>
        <v>1.8930203842882059E-2</v>
      </c>
      <c r="G788">
        <f t="shared" si="213"/>
        <v>-0.60990909048988873</v>
      </c>
      <c r="H788" t="str">
        <f t="shared" si="215"/>
        <v/>
      </c>
      <c r="I788" t="str">
        <f t="shared" si="227"/>
        <v/>
      </c>
      <c r="J788" t="str">
        <f t="shared" si="216"/>
        <v/>
      </c>
      <c r="K788">
        <f t="shared" si="218"/>
        <v>0</v>
      </c>
      <c r="L788">
        <f t="shared" si="219"/>
        <v>0</v>
      </c>
      <c r="M788">
        <f t="shared" si="220"/>
        <v>0</v>
      </c>
      <c r="N788">
        <f t="shared" si="221"/>
        <v>0</v>
      </c>
      <c r="O788">
        <f t="shared" si="222"/>
        <v>0</v>
      </c>
      <c r="P788">
        <f t="shared" si="223"/>
        <v>0</v>
      </c>
      <c r="Q788">
        <f t="shared" si="217"/>
        <v>0</v>
      </c>
      <c r="R788">
        <f t="shared" si="224"/>
        <v>0</v>
      </c>
      <c r="S788">
        <f>IF(ABS(R788)&gt;0,R788*(B788-A788),0)</f>
        <v>0</v>
      </c>
      <c r="T788">
        <f>SUM($S$3:S788)</f>
        <v>213.79860044999978</v>
      </c>
      <c r="U788">
        <f>IF(J788="close",T788,0)</f>
        <v>0</v>
      </c>
      <c r="V788">
        <f t="shared" si="225"/>
        <v>213.79860044999978</v>
      </c>
      <c r="W788" s="3">
        <f t="shared" si="228"/>
        <v>0</v>
      </c>
      <c r="X788">
        <f t="shared" si="226"/>
        <v>0</v>
      </c>
    </row>
    <row r="789" spans="1:24">
      <c r="A789">
        <v>119.1551059</v>
      </c>
      <c r="B789">
        <v>122.627161</v>
      </c>
      <c r="C789">
        <f t="shared" si="229"/>
        <v>1.0291389535830207</v>
      </c>
      <c r="D789">
        <f t="shared" si="214"/>
        <v>1.0482759740542318</v>
      </c>
      <c r="E789">
        <f t="shared" si="211"/>
        <v>1.0580587494441469</v>
      </c>
      <c r="F789">
        <f t="shared" si="212"/>
        <v>1.8066254172312977E-2</v>
      </c>
      <c r="G789">
        <f t="shared" si="213"/>
        <v>-1.0592688605333103</v>
      </c>
      <c r="H789" t="str">
        <f t="shared" si="215"/>
        <v/>
      </c>
      <c r="I789" t="str">
        <f t="shared" si="227"/>
        <v/>
      </c>
      <c r="J789" t="str">
        <f t="shared" si="216"/>
        <v/>
      </c>
      <c r="K789">
        <f t="shared" si="218"/>
        <v>0</v>
      </c>
      <c r="L789">
        <f t="shared" si="219"/>
        <v>0</v>
      </c>
      <c r="M789">
        <f t="shared" si="220"/>
        <v>0</v>
      </c>
      <c r="N789">
        <f t="shared" si="221"/>
        <v>0</v>
      </c>
      <c r="O789">
        <f t="shared" si="222"/>
        <v>0</v>
      </c>
      <c r="P789">
        <f t="shared" si="223"/>
        <v>0</v>
      </c>
      <c r="Q789">
        <f t="shared" si="217"/>
        <v>0</v>
      </c>
      <c r="R789">
        <f t="shared" si="224"/>
        <v>0</v>
      </c>
      <c r="S789">
        <f>IF(ABS(R789)&gt;0,R789*(B789-A789),0)</f>
        <v>0</v>
      </c>
      <c r="T789">
        <f>SUM($S$3:S789)</f>
        <v>213.79860044999978</v>
      </c>
      <c r="U789">
        <f>IF(J789="close",T789,0)</f>
        <v>0</v>
      </c>
      <c r="V789">
        <f t="shared" si="225"/>
        <v>213.79860044999978</v>
      </c>
      <c r="W789" s="3">
        <f t="shared" si="228"/>
        <v>0</v>
      </c>
      <c r="X789">
        <f t="shared" si="226"/>
        <v>0</v>
      </c>
    </row>
    <row r="790" spans="1:24">
      <c r="A790">
        <v>120.97813720000001</v>
      </c>
      <c r="B790">
        <v>121.8845705</v>
      </c>
      <c r="C790">
        <f t="shared" si="229"/>
        <v>1.0074925380815005</v>
      </c>
      <c r="D790">
        <f t="shared" si="214"/>
        <v>1.0420015992891962</v>
      </c>
      <c r="E790">
        <f t="shared" si="211"/>
        <v>1.0580847397418203</v>
      </c>
      <c r="F790">
        <f t="shared" si="212"/>
        <v>1.802249372612745E-2</v>
      </c>
      <c r="G790">
        <f t="shared" si="213"/>
        <v>-1.9147772629082651</v>
      </c>
      <c r="H790" t="str">
        <f t="shared" si="215"/>
        <v/>
      </c>
      <c r="I790" t="str">
        <f t="shared" si="227"/>
        <v/>
      </c>
      <c r="J790" t="str">
        <f t="shared" si="216"/>
        <v/>
      </c>
      <c r="K790">
        <f t="shared" si="218"/>
        <v>0</v>
      </c>
      <c r="L790">
        <f t="shared" si="219"/>
        <v>0</v>
      </c>
      <c r="M790">
        <f t="shared" si="220"/>
        <v>0</v>
      </c>
      <c r="N790">
        <f t="shared" si="221"/>
        <v>0</v>
      </c>
      <c r="O790">
        <f t="shared" si="222"/>
        <v>0</v>
      </c>
      <c r="P790">
        <f t="shared" si="223"/>
        <v>0</v>
      </c>
      <c r="Q790">
        <f t="shared" si="217"/>
        <v>0</v>
      </c>
      <c r="R790">
        <f t="shared" si="224"/>
        <v>0</v>
      </c>
      <c r="S790">
        <f>IF(ABS(R790)&gt;0,R790*(B790-A790),0)</f>
        <v>0</v>
      </c>
      <c r="T790">
        <f>SUM($S$3:S790)</f>
        <v>213.79860044999978</v>
      </c>
      <c r="U790">
        <f>IF(J790="close",T790,0)</f>
        <v>0</v>
      </c>
      <c r="V790">
        <f t="shared" si="225"/>
        <v>213.79860044999978</v>
      </c>
      <c r="W790" s="3">
        <f t="shared" si="228"/>
        <v>0</v>
      </c>
      <c r="X790">
        <f t="shared" si="226"/>
        <v>0</v>
      </c>
    </row>
    <row r="791" spans="1:24">
      <c r="A791">
        <v>122.0498966</v>
      </c>
      <c r="B791">
        <v>124.0343086</v>
      </c>
      <c r="C791">
        <f t="shared" si="229"/>
        <v>1.016259022377574</v>
      </c>
      <c r="D791">
        <f t="shared" si="214"/>
        <v>1.0380412028412545</v>
      </c>
      <c r="E791">
        <f t="shared" si="211"/>
        <v>1.0573963813808247</v>
      </c>
      <c r="F791">
        <f t="shared" si="212"/>
        <v>1.9565041926100216E-2</v>
      </c>
      <c r="G791">
        <f t="shared" si="213"/>
        <v>-1.1133214304346817</v>
      </c>
      <c r="H791" t="str">
        <f t="shared" si="215"/>
        <v/>
      </c>
      <c r="I791" t="str">
        <f t="shared" si="227"/>
        <v/>
      </c>
      <c r="J791" t="str">
        <f t="shared" si="216"/>
        <v/>
      </c>
      <c r="K791">
        <f t="shared" si="218"/>
        <v>0</v>
      </c>
      <c r="L791">
        <f t="shared" si="219"/>
        <v>0</v>
      </c>
      <c r="M791">
        <f t="shared" si="220"/>
        <v>0</v>
      </c>
      <c r="N791">
        <f t="shared" si="221"/>
        <v>0</v>
      </c>
      <c r="O791">
        <f t="shared" si="222"/>
        <v>0</v>
      </c>
      <c r="P791">
        <f t="shared" si="223"/>
        <v>0</v>
      </c>
      <c r="Q791">
        <f t="shared" si="217"/>
        <v>0</v>
      </c>
      <c r="R791">
        <f t="shared" si="224"/>
        <v>0</v>
      </c>
      <c r="S791">
        <f>IF(ABS(R791)&gt;0,R791*(B791-A791),0)</f>
        <v>0</v>
      </c>
      <c r="T791">
        <f>SUM($S$3:S791)</f>
        <v>213.79860044999978</v>
      </c>
      <c r="U791">
        <f>IF(J791="close",T791,0)</f>
        <v>0</v>
      </c>
      <c r="V791">
        <f t="shared" si="225"/>
        <v>213.79860044999978</v>
      </c>
      <c r="W791" s="3">
        <f t="shared" si="228"/>
        <v>0</v>
      </c>
      <c r="X791">
        <f t="shared" si="226"/>
        <v>0</v>
      </c>
    </row>
    <row r="792" spans="1:24">
      <c r="A792">
        <v>119.3042501</v>
      </c>
      <c r="B792">
        <v>123.04613019999999</v>
      </c>
      <c r="C792">
        <f t="shared" si="229"/>
        <v>1.0313641810485676</v>
      </c>
      <c r="D792">
        <f t="shared" si="214"/>
        <v>1.0370139687193027</v>
      </c>
      <c r="E792">
        <f t="shared" si="211"/>
        <v>1.0568367576862132</v>
      </c>
      <c r="F792">
        <f t="shared" si="212"/>
        <v>2.0521220244898528E-2</v>
      </c>
      <c r="G792">
        <f t="shared" si="213"/>
        <v>-0.27531441129284717</v>
      </c>
      <c r="H792" t="str">
        <f t="shared" si="215"/>
        <v/>
      </c>
      <c r="I792" t="str">
        <f t="shared" si="227"/>
        <v/>
      </c>
      <c r="J792" t="str">
        <f t="shared" si="216"/>
        <v/>
      </c>
      <c r="K792">
        <f t="shared" si="218"/>
        <v>0</v>
      </c>
      <c r="L792">
        <f t="shared" si="219"/>
        <v>0</v>
      </c>
      <c r="M792">
        <f t="shared" si="220"/>
        <v>0</v>
      </c>
      <c r="N792">
        <f t="shared" si="221"/>
        <v>0</v>
      </c>
      <c r="O792">
        <f t="shared" si="222"/>
        <v>0</v>
      </c>
      <c r="P792">
        <f t="shared" si="223"/>
        <v>0</v>
      </c>
      <c r="Q792">
        <f t="shared" si="217"/>
        <v>0</v>
      </c>
      <c r="R792">
        <f t="shared" si="224"/>
        <v>0</v>
      </c>
      <c r="S792">
        <f>IF(ABS(R792)&gt;0,R792*(B792-A792),0)</f>
        <v>0</v>
      </c>
      <c r="T792">
        <f>SUM($S$3:S792)</f>
        <v>213.79860044999978</v>
      </c>
      <c r="U792">
        <f>IF(J792="close",T792,0)</f>
        <v>0</v>
      </c>
      <c r="V792">
        <f t="shared" si="225"/>
        <v>213.79860044999978</v>
      </c>
      <c r="W792" s="3">
        <f t="shared" si="228"/>
        <v>0</v>
      </c>
      <c r="X792">
        <f t="shared" si="226"/>
        <v>0</v>
      </c>
    </row>
    <row r="793" spans="1:24">
      <c r="A793">
        <v>118.2537554</v>
      </c>
      <c r="B793">
        <v>121.7965715</v>
      </c>
      <c r="C793">
        <f t="shared" si="229"/>
        <v>1.0299594383959834</v>
      </c>
      <c r="D793">
        <f t="shared" si="214"/>
        <v>1.035928656361869</v>
      </c>
      <c r="E793">
        <f t="shared" si="211"/>
        <v>1.0560909364287245</v>
      </c>
      <c r="F793">
        <f t="shared" si="212"/>
        <v>2.1066443291976326E-2</v>
      </c>
      <c r="G793">
        <f t="shared" si="213"/>
        <v>-0.28335195852254758</v>
      </c>
      <c r="H793" t="str">
        <f t="shared" si="215"/>
        <v/>
      </c>
      <c r="I793" t="str">
        <f t="shared" si="227"/>
        <v/>
      </c>
      <c r="J793" t="str">
        <f t="shared" si="216"/>
        <v/>
      </c>
      <c r="K793">
        <f t="shared" si="218"/>
        <v>0</v>
      </c>
      <c r="L793">
        <f t="shared" si="219"/>
        <v>0</v>
      </c>
      <c r="M793">
        <f t="shared" si="220"/>
        <v>0</v>
      </c>
      <c r="N793">
        <f t="shared" si="221"/>
        <v>0</v>
      </c>
      <c r="O793">
        <f t="shared" si="222"/>
        <v>0</v>
      </c>
      <c r="P793">
        <f t="shared" si="223"/>
        <v>0</v>
      </c>
      <c r="Q793">
        <f t="shared" si="217"/>
        <v>0</v>
      </c>
      <c r="R793">
        <f t="shared" si="224"/>
        <v>0</v>
      </c>
      <c r="S793">
        <f>IF(ABS(R793)&gt;0,R793*(B793-A793),0)</f>
        <v>0</v>
      </c>
      <c r="T793">
        <f>SUM($S$3:S793)</f>
        <v>213.79860044999978</v>
      </c>
      <c r="U793">
        <f>IF(J793="close",T793,0)</f>
        <v>0</v>
      </c>
      <c r="V793">
        <f t="shared" si="225"/>
        <v>213.79860044999978</v>
      </c>
      <c r="W793" s="3">
        <f t="shared" si="228"/>
        <v>0</v>
      </c>
      <c r="X793">
        <f t="shared" si="226"/>
        <v>0</v>
      </c>
    </row>
    <row r="794" spans="1:24">
      <c r="A794">
        <v>117.0633764</v>
      </c>
      <c r="B794">
        <v>122.5760817</v>
      </c>
      <c r="C794">
        <f t="shared" si="229"/>
        <v>1.047091630786074</v>
      </c>
      <c r="D794">
        <f t="shared" si="214"/>
        <v>1.037646037042516</v>
      </c>
      <c r="E794">
        <f t="shared" si="211"/>
        <v>1.0550325644072571</v>
      </c>
      <c r="F794">
        <f t="shared" si="212"/>
        <v>2.1621051473244893E-2</v>
      </c>
      <c r="G794">
        <f t="shared" si="213"/>
        <v>0.43687023062900215</v>
      </c>
      <c r="H794" t="str">
        <f t="shared" si="215"/>
        <v/>
      </c>
      <c r="I794" t="str">
        <f t="shared" si="227"/>
        <v/>
      </c>
      <c r="J794" t="str">
        <f t="shared" si="216"/>
        <v/>
      </c>
      <c r="K794">
        <f t="shared" si="218"/>
        <v>0</v>
      </c>
      <c r="L794">
        <f t="shared" si="219"/>
        <v>0</v>
      </c>
      <c r="M794">
        <f t="shared" si="220"/>
        <v>0</v>
      </c>
      <c r="N794">
        <f t="shared" si="221"/>
        <v>0</v>
      </c>
      <c r="O794">
        <f t="shared" si="222"/>
        <v>0</v>
      </c>
      <c r="P794">
        <f t="shared" si="223"/>
        <v>0</v>
      </c>
      <c r="Q794">
        <f t="shared" si="217"/>
        <v>0</v>
      </c>
      <c r="R794">
        <f t="shared" si="224"/>
        <v>0</v>
      </c>
      <c r="S794">
        <f>IF(ABS(R794)&gt;0,R794*(B794-A794),0)</f>
        <v>0</v>
      </c>
      <c r="T794">
        <f>SUM($S$3:S794)</f>
        <v>213.79860044999978</v>
      </c>
      <c r="U794">
        <f>IF(J794="close",T794,0)</f>
        <v>0</v>
      </c>
      <c r="V794">
        <f t="shared" si="225"/>
        <v>213.79860044999978</v>
      </c>
      <c r="W794" s="3">
        <f t="shared" si="228"/>
        <v>0</v>
      </c>
      <c r="X794">
        <f t="shared" si="226"/>
        <v>0</v>
      </c>
    </row>
    <row r="795" spans="1:24">
      <c r="A795">
        <v>118.50622660000001</v>
      </c>
      <c r="B795">
        <v>126.95756729999999</v>
      </c>
      <c r="C795">
        <f t="shared" si="229"/>
        <v>1.0713155835138202</v>
      </c>
      <c r="D795">
        <f t="shared" si="214"/>
        <v>1.0428259672688704</v>
      </c>
      <c r="E795">
        <f t="shared" si="211"/>
        <v>1.0539161355883173</v>
      </c>
      <c r="F795">
        <f t="shared" si="212"/>
        <v>2.1174815647452629E-2</v>
      </c>
      <c r="G795">
        <f t="shared" si="213"/>
        <v>1.345448136091663</v>
      </c>
      <c r="H795" t="str">
        <f t="shared" si="215"/>
        <v/>
      </c>
      <c r="I795" t="str">
        <f t="shared" si="227"/>
        <v/>
      </c>
      <c r="J795" t="str">
        <f t="shared" si="216"/>
        <v/>
      </c>
      <c r="K795">
        <f t="shared" si="218"/>
        <v>0</v>
      </c>
      <c r="L795">
        <f t="shared" si="219"/>
        <v>0</v>
      </c>
      <c r="M795">
        <f t="shared" si="220"/>
        <v>0</v>
      </c>
      <c r="N795">
        <f t="shared" si="221"/>
        <v>0</v>
      </c>
      <c r="O795">
        <f t="shared" si="222"/>
        <v>0</v>
      </c>
      <c r="P795">
        <f t="shared" si="223"/>
        <v>0</v>
      </c>
      <c r="Q795">
        <f t="shared" si="217"/>
        <v>0</v>
      </c>
      <c r="R795">
        <f t="shared" si="224"/>
        <v>0</v>
      </c>
      <c r="S795">
        <f>IF(ABS(R795)&gt;0,R795*(B795-A795),0)</f>
        <v>0</v>
      </c>
      <c r="T795">
        <f>SUM($S$3:S795)</f>
        <v>213.79860044999978</v>
      </c>
      <c r="U795">
        <f>IF(J795="close",T795,0)</f>
        <v>0</v>
      </c>
      <c r="V795">
        <f t="shared" si="225"/>
        <v>213.79860044999978</v>
      </c>
      <c r="W795" s="3">
        <f t="shared" si="228"/>
        <v>0</v>
      </c>
      <c r="X795">
        <f t="shared" si="226"/>
        <v>0</v>
      </c>
    </row>
    <row r="796" spans="1:24">
      <c r="A796">
        <v>119.4513128</v>
      </c>
      <c r="B796">
        <v>128.7407345</v>
      </c>
      <c r="C796">
        <f t="shared" si="229"/>
        <v>1.0777674307820584</v>
      </c>
      <c r="D796">
        <f t="shared" si="214"/>
        <v>1.0482015770401301</v>
      </c>
      <c r="E796">
        <f t="shared" si="211"/>
        <v>1.0530683826414065</v>
      </c>
      <c r="F796">
        <f t="shared" si="212"/>
        <v>1.9903907626670565E-2</v>
      </c>
      <c r="G796">
        <f t="shared" si="213"/>
        <v>1.4854296099280064</v>
      </c>
      <c r="H796" t="str">
        <f t="shared" si="215"/>
        <v/>
      </c>
      <c r="I796" t="str">
        <f t="shared" si="227"/>
        <v/>
      </c>
      <c r="J796" t="str">
        <f t="shared" si="216"/>
        <v/>
      </c>
      <c r="K796">
        <f t="shared" si="218"/>
        <v>0</v>
      </c>
      <c r="L796">
        <f t="shared" si="219"/>
        <v>0</v>
      </c>
      <c r="M796">
        <f t="shared" si="220"/>
        <v>0</v>
      </c>
      <c r="N796">
        <f t="shared" si="221"/>
        <v>0</v>
      </c>
      <c r="O796">
        <f t="shared" si="222"/>
        <v>0</v>
      </c>
      <c r="P796">
        <f t="shared" si="223"/>
        <v>0</v>
      </c>
      <c r="Q796">
        <f t="shared" si="217"/>
        <v>0</v>
      </c>
      <c r="R796">
        <f t="shared" si="224"/>
        <v>0</v>
      </c>
      <c r="S796">
        <f>IF(ABS(R796)&gt;0,R796*(B796-A796),0)</f>
        <v>0</v>
      </c>
      <c r="T796">
        <f>SUM($S$3:S796)</f>
        <v>213.79860044999978</v>
      </c>
      <c r="U796">
        <f>IF(J796="close",T796,0)</f>
        <v>0</v>
      </c>
      <c r="V796">
        <f t="shared" si="225"/>
        <v>213.79860044999978</v>
      </c>
      <c r="W796" s="3">
        <f t="shared" si="228"/>
        <v>0</v>
      </c>
      <c r="X796">
        <f t="shared" si="226"/>
        <v>0</v>
      </c>
    </row>
    <row r="797" spans="1:24">
      <c r="A797">
        <v>119.9315754</v>
      </c>
      <c r="B797">
        <v>128.6335129</v>
      </c>
      <c r="C797">
        <f t="shared" si="229"/>
        <v>1.0725575184931657</v>
      </c>
      <c r="D797">
        <f t="shared" si="214"/>
        <v>1.0519486449559816</v>
      </c>
      <c r="E797">
        <f t="shared" si="211"/>
        <v>1.0530746375866165</v>
      </c>
      <c r="F797">
        <f t="shared" si="212"/>
        <v>1.9911925782317784E-2</v>
      </c>
      <c r="G797">
        <f t="shared" si="213"/>
        <v>1.0350015243369992</v>
      </c>
      <c r="H797" t="str">
        <f t="shared" si="215"/>
        <v/>
      </c>
      <c r="I797" t="str">
        <f t="shared" si="227"/>
        <v/>
      </c>
      <c r="J797" t="str">
        <f t="shared" si="216"/>
        <v/>
      </c>
      <c r="K797">
        <f t="shared" si="218"/>
        <v>0</v>
      </c>
      <c r="L797">
        <f t="shared" si="219"/>
        <v>0</v>
      </c>
      <c r="M797">
        <f t="shared" si="220"/>
        <v>0</v>
      </c>
      <c r="N797">
        <f t="shared" si="221"/>
        <v>0</v>
      </c>
      <c r="O797">
        <f t="shared" si="222"/>
        <v>0</v>
      </c>
      <c r="P797">
        <f t="shared" si="223"/>
        <v>0</v>
      </c>
      <c r="Q797">
        <f t="shared" si="217"/>
        <v>0</v>
      </c>
      <c r="R797">
        <f t="shared" si="224"/>
        <v>0</v>
      </c>
      <c r="S797">
        <f>IF(ABS(R797)&gt;0,R797*(B797-A797),0)</f>
        <v>0</v>
      </c>
      <c r="T797">
        <f>SUM($S$3:S797)</f>
        <v>213.79860044999978</v>
      </c>
      <c r="U797">
        <f>IF(J797="close",T797,0)</f>
        <v>0</v>
      </c>
      <c r="V797">
        <f t="shared" si="225"/>
        <v>213.79860044999978</v>
      </c>
      <c r="W797" s="3">
        <f t="shared" si="228"/>
        <v>0</v>
      </c>
      <c r="X797">
        <f t="shared" si="226"/>
        <v>0</v>
      </c>
    </row>
    <row r="798" spans="1:24">
      <c r="A798">
        <v>119.4295474</v>
      </c>
      <c r="B798">
        <v>129.199196</v>
      </c>
      <c r="C798">
        <f t="shared" si="229"/>
        <v>1.0818026092594906</v>
      </c>
      <c r="D798">
        <f t="shared" si="214"/>
        <v>1.0565415625411367</v>
      </c>
      <c r="E798">
        <f t="shared" si="211"/>
        <v>1.0526789468500768</v>
      </c>
      <c r="F798">
        <f t="shared" si="212"/>
        <v>1.9385216357253984E-2</v>
      </c>
      <c r="G798">
        <f t="shared" si="213"/>
        <v>1.3031088357649978</v>
      </c>
      <c r="H798" t="str">
        <f t="shared" si="215"/>
        <v/>
      </c>
      <c r="I798" t="str">
        <f t="shared" si="227"/>
        <v/>
      </c>
      <c r="J798" t="str">
        <f t="shared" si="216"/>
        <v/>
      </c>
      <c r="K798">
        <f t="shared" si="218"/>
        <v>0</v>
      </c>
      <c r="L798">
        <f t="shared" si="219"/>
        <v>0</v>
      </c>
      <c r="M798">
        <f t="shared" si="220"/>
        <v>0</v>
      </c>
      <c r="N798">
        <f t="shared" si="221"/>
        <v>0</v>
      </c>
      <c r="O798">
        <f t="shared" si="222"/>
        <v>0</v>
      </c>
      <c r="P798">
        <f t="shared" si="223"/>
        <v>0</v>
      </c>
      <c r="Q798">
        <f t="shared" si="217"/>
        <v>0</v>
      </c>
      <c r="R798">
        <f t="shared" si="224"/>
        <v>0</v>
      </c>
      <c r="S798">
        <f>IF(ABS(R798)&gt;0,R798*(B798-A798),0)</f>
        <v>0</v>
      </c>
      <c r="T798">
        <f>SUM($S$3:S798)</f>
        <v>213.79860044999978</v>
      </c>
      <c r="U798">
        <f>IF(J798="close",T798,0)</f>
        <v>0</v>
      </c>
      <c r="V798">
        <f t="shared" si="225"/>
        <v>213.79860044999978</v>
      </c>
      <c r="W798" s="3">
        <f t="shared" si="228"/>
        <v>0</v>
      </c>
      <c r="X798">
        <f t="shared" si="226"/>
        <v>0</v>
      </c>
    </row>
    <row r="799" spans="1:24">
      <c r="A799">
        <v>117.2619122</v>
      </c>
      <c r="B799">
        <v>129.3409068</v>
      </c>
      <c r="C799">
        <f t="shared" si="229"/>
        <v>1.1030086783797135</v>
      </c>
      <c r="D799">
        <f t="shared" si="214"/>
        <v>1.0636903495932255</v>
      </c>
      <c r="E799">
        <f t="shared" si="211"/>
        <v>1.052781975773655</v>
      </c>
      <c r="F799">
        <f t="shared" si="212"/>
        <v>1.9536908723837947E-2</v>
      </c>
      <c r="G799">
        <f t="shared" si="213"/>
        <v>2.0125153545153109</v>
      </c>
      <c r="H799" t="str">
        <f t="shared" si="215"/>
        <v>sellY</v>
      </c>
      <c r="I799" t="str">
        <f t="shared" si="227"/>
        <v/>
      </c>
      <c r="J799" t="str">
        <f t="shared" si="216"/>
        <v/>
      </c>
      <c r="K799">
        <f t="shared" si="218"/>
        <v>10</v>
      </c>
      <c r="L799">
        <f t="shared" si="219"/>
        <v>0</v>
      </c>
      <c r="M799">
        <f t="shared" si="220"/>
        <v>10</v>
      </c>
      <c r="N799">
        <f t="shared" si="221"/>
        <v>-10</v>
      </c>
      <c r="O799">
        <f t="shared" si="222"/>
        <v>0</v>
      </c>
      <c r="P799">
        <f t="shared" si="223"/>
        <v>-10</v>
      </c>
      <c r="Q799">
        <f t="shared" si="217"/>
        <v>20</v>
      </c>
      <c r="R799">
        <f t="shared" si="224"/>
        <v>10</v>
      </c>
      <c r="S799">
        <f>IF(ABS(R799)&gt;0,R799*(B799-A799),0)</f>
        <v>120.78994600000001</v>
      </c>
      <c r="T799">
        <f>SUM($S$3:S799)</f>
        <v>334.5885464499998</v>
      </c>
      <c r="U799">
        <f>IF(J799="close",T799,0)</f>
        <v>0</v>
      </c>
      <c r="V799">
        <f t="shared" si="225"/>
        <v>213.79860044999987</v>
      </c>
      <c r="W799" s="3">
        <f t="shared" si="228"/>
        <v>3.9881050723319696E-16</v>
      </c>
      <c r="X799">
        <f t="shared" si="226"/>
        <v>20</v>
      </c>
    </row>
    <row r="800" spans="1:24">
      <c r="A800">
        <v>117.8668393</v>
      </c>
      <c r="B800">
        <v>129.65513720000001</v>
      </c>
      <c r="C800">
        <f t="shared" si="229"/>
        <v>1.1000136931643336</v>
      </c>
      <c r="D800">
        <f t="shared" si="214"/>
        <v>1.0692785562964728</v>
      </c>
      <c r="E800">
        <f t="shared" ref="E800:E863" si="230">AVERAGE(C772:C799)</f>
        <v>1.0535825853189624</v>
      </c>
      <c r="F800">
        <f t="shared" ref="F800:F863" si="231">STDEV(C772:C799)</f>
        <v>2.1114371256545209E-2</v>
      </c>
      <c r="G800">
        <f t="shared" ref="G800:G863" si="232">(C800-D800)/F800</f>
        <v>1.4556501112167024</v>
      </c>
      <c r="H800" t="str">
        <f t="shared" si="215"/>
        <v/>
      </c>
      <c r="I800" t="str">
        <f t="shared" si="227"/>
        <v>sellhold</v>
      </c>
      <c r="J800" t="str">
        <f t="shared" si="216"/>
        <v>sellhold</v>
      </c>
      <c r="K800">
        <f t="shared" si="218"/>
        <v>10</v>
      </c>
      <c r="L800">
        <f t="shared" si="219"/>
        <v>0</v>
      </c>
      <c r="M800">
        <f t="shared" si="220"/>
        <v>0</v>
      </c>
      <c r="N800">
        <f t="shared" si="221"/>
        <v>-10</v>
      </c>
      <c r="O800">
        <f t="shared" si="222"/>
        <v>0</v>
      </c>
      <c r="P800">
        <f t="shared" si="223"/>
        <v>0</v>
      </c>
      <c r="Q800">
        <f t="shared" si="217"/>
        <v>20</v>
      </c>
      <c r="R800">
        <f t="shared" si="224"/>
        <v>0</v>
      </c>
      <c r="S800">
        <f>IF(ABS(R800)&gt;0,R800*(B800-A800),0)</f>
        <v>0</v>
      </c>
      <c r="T800">
        <f>SUM($S$3:S800)</f>
        <v>334.5885464499998</v>
      </c>
      <c r="U800">
        <f>IF(J800="close",T800,0)</f>
        <v>0</v>
      </c>
      <c r="V800">
        <f t="shared" si="225"/>
        <v>216.70556744999953</v>
      </c>
      <c r="W800" s="3">
        <f t="shared" si="228"/>
        <v>1.3596754112894707E-2</v>
      </c>
      <c r="X800">
        <f t="shared" si="226"/>
        <v>0</v>
      </c>
    </row>
    <row r="801" spans="1:24">
      <c r="A801">
        <v>118.33717559999999</v>
      </c>
      <c r="B801">
        <v>130.30967269999999</v>
      </c>
      <c r="C801">
        <f t="shared" si="229"/>
        <v>1.1011727467661481</v>
      </c>
      <c r="D801">
        <f t="shared" ref="D801:D864" si="233">((C801-D800)*2/13)+D800</f>
        <v>1.0741853548302691</v>
      </c>
      <c r="E801">
        <f t="shared" si="230"/>
        <v>1.054781642402526</v>
      </c>
      <c r="F801">
        <f t="shared" si="231"/>
        <v>2.2760692033880585E-2</v>
      </c>
      <c r="G801">
        <f t="shared" si="232"/>
        <v>1.1857017306726303</v>
      </c>
      <c r="H801" t="str">
        <f t="shared" ref="H801:H864" si="234">IF(G801&gt;2,"sellY",IF(G801&lt;-2,"buyY",""))</f>
        <v/>
      </c>
      <c r="I801" t="str">
        <f t="shared" si="227"/>
        <v>sellhold</v>
      </c>
      <c r="J801" t="str">
        <f t="shared" ref="J801:J864" si="235">IF(AND(OR(H800="sellY",J800="sellhold"),G801&gt;0.6),"sellhold",IF(AND(OR(H800="sellY",J800="sellhold"),G801&lt;0.6),"close",IF(AND(OR(H800="buyY",J800="buyhold"),G801&lt;-0.6),"buyhold",IF(AND(OR(H800="buyY",J800="buyhold"),G801&gt;-0.6),"close",""))))</f>
        <v>sellhold</v>
      </c>
      <c r="K801">
        <f t="shared" si="218"/>
        <v>10</v>
      </c>
      <c r="L801">
        <f t="shared" si="219"/>
        <v>0</v>
      </c>
      <c r="M801">
        <f t="shared" si="220"/>
        <v>0</v>
      </c>
      <c r="N801">
        <f t="shared" si="221"/>
        <v>-10</v>
      </c>
      <c r="O801">
        <f t="shared" si="222"/>
        <v>0</v>
      </c>
      <c r="P801">
        <f t="shared" si="223"/>
        <v>0</v>
      </c>
      <c r="Q801">
        <f t="shared" ref="Q801:Q864" si="236">ABS(K801)+ABS(N801)</f>
        <v>20</v>
      </c>
      <c r="R801">
        <f t="shared" si="224"/>
        <v>0</v>
      </c>
      <c r="S801">
        <f>IF(ABS(R801)&gt;0,R801*(B801-A801),0)</f>
        <v>0</v>
      </c>
      <c r="T801">
        <f>SUM($S$3:S801)</f>
        <v>334.5885464499998</v>
      </c>
      <c r="U801">
        <f>IF(J801="close",T801,0)</f>
        <v>0</v>
      </c>
      <c r="V801">
        <f t="shared" si="225"/>
        <v>214.86357544999987</v>
      </c>
      <c r="W801" s="3">
        <f t="shared" si="228"/>
        <v>-8.499975435216571E-3</v>
      </c>
      <c r="X801">
        <f t="shared" si="226"/>
        <v>0</v>
      </c>
    </row>
    <row r="802" spans="1:24">
      <c r="A802">
        <v>116.4777892</v>
      </c>
      <c r="B802">
        <v>129.52051220000001</v>
      </c>
      <c r="C802">
        <f t="shared" si="229"/>
        <v>1.1119760521690947</v>
      </c>
      <c r="D802">
        <f t="shared" si="233"/>
        <v>1.0799993082670114</v>
      </c>
      <c r="E802">
        <f t="shared" si="230"/>
        <v>1.0566026638618777</v>
      </c>
      <c r="F802">
        <f t="shared" si="231"/>
        <v>2.4362594281918407E-2</v>
      </c>
      <c r="G802">
        <f t="shared" si="232"/>
        <v>1.3125344342255039</v>
      </c>
      <c r="H802" t="str">
        <f t="shared" si="234"/>
        <v/>
      </c>
      <c r="I802" t="str">
        <f t="shared" si="227"/>
        <v>sellhold</v>
      </c>
      <c r="J802" t="str">
        <f t="shared" si="235"/>
        <v>sellhold</v>
      </c>
      <c r="K802">
        <f t="shared" ref="K802:K865" si="237">IF(H802="sellY",MAX(10+L802,K801),IF(H802="buyY",MIN(-10+L802,K801),IF(J802="sellhold",K801+L802,IF(J802="buyhold",K801+L802,0))))</f>
        <v>10</v>
      </c>
      <c r="L802">
        <f t="shared" ref="L802:L865" si="238">IF(AND(G802&gt;3,K801&lt;15),10,IF(AND(G802&gt;2.5,K801&lt;15),5,IF(AND(G802&lt;-3,K801&gt;-15),-10,IF(AND(G802&lt;-2.5,K801&gt;-15),-5,0))))</f>
        <v>0</v>
      </c>
      <c r="M802">
        <f t="shared" ref="M802:M865" si="239">K802-K801</f>
        <v>0</v>
      </c>
      <c r="N802">
        <f t="shared" ref="N802:N865" si="240">IF(H802="sellY",MIN(-10+O802,N801),IF(H802="buyY",MAX(10+O802,N801),IF(J802="sellhold",N801+O802,IF(J802="buyhold",N801+O802,0))))</f>
        <v>-10</v>
      </c>
      <c r="O802">
        <f t="shared" ref="O802:O865" si="241">IF(AND(G802&gt;3,K801&lt;15),-10,IF(AND(G802&gt;2.5,K801&lt;15),-5,IF(AND(G802&lt;-3,K801&gt;-15),10,IF(AND(G802&lt;-2.5,K801&gt;-15),5,0))))</f>
        <v>0</v>
      </c>
      <c r="P802">
        <f t="shared" ref="P802:P865" si="242">N802-N801</f>
        <v>0</v>
      </c>
      <c r="Q802">
        <f t="shared" si="236"/>
        <v>20</v>
      </c>
      <c r="R802">
        <f t="shared" ref="R802:R865" si="243">K802-K801</f>
        <v>0</v>
      </c>
      <c r="S802">
        <f>IF(ABS(R802)&gt;0,R802*(B802-A802),0)</f>
        <v>0</v>
      </c>
      <c r="T802">
        <f>SUM($S$3:S802)</f>
        <v>334.5885464499998</v>
      </c>
      <c r="U802">
        <f>IF(J802="close",T802,0)</f>
        <v>0</v>
      </c>
      <c r="V802">
        <f t="shared" si="225"/>
        <v>204.16131644999973</v>
      </c>
      <c r="W802" s="3">
        <f t="shared" si="228"/>
        <v>-4.9809554632914615E-2</v>
      </c>
      <c r="X802">
        <f t="shared" si="226"/>
        <v>0</v>
      </c>
    </row>
    <row r="803" spans="1:24">
      <c r="A803">
        <v>117.3610492</v>
      </c>
      <c r="B803">
        <v>129.33986469999999</v>
      </c>
      <c r="C803">
        <f t="shared" si="229"/>
        <v>1.1020680675714341</v>
      </c>
      <c r="D803">
        <f t="shared" si="233"/>
        <v>1.0833945020061533</v>
      </c>
      <c r="E803">
        <f t="shared" si="230"/>
        <v>1.0595106933904563</v>
      </c>
      <c r="F803">
        <f t="shared" si="231"/>
        <v>2.5945970134748524E-2</v>
      </c>
      <c r="G803">
        <f t="shared" si="232"/>
        <v>0.71970966852659413</v>
      </c>
      <c r="H803" t="str">
        <f t="shared" si="234"/>
        <v/>
      </c>
      <c r="I803" t="str">
        <f t="shared" si="227"/>
        <v>sellhold</v>
      </c>
      <c r="J803" t="str">
        <f t="shared" si="235"/>
        <v>sellhold</v>
      </c>
      <c r="K803">
        <f t="shared" si="237"/>
        <v>10</v>
      </c>
      <c r="L803">
        <f t="shared" si="238"/>
        <v>0</v>
      </c>
      <c r="M803">
        <f t="shared" si="239"/>
        <v>0</v>
      </c>
      <c r="N803">
        <f t="shared" si="240"/>
        <v>-10</v>
      </c>
      <c r="O803">
        <f t="shared" si="241"/>
        <v>0</v>
      </c>
      <c r="P803">
        <f t="shared" si="242"/>
        <v>0</v>
      </c>
      <c r="Q803">
        <f t="shared" si="236"/>
        <v>20</v>
      </c>
      <c r="R803">
        <f t="shared" si="243"/>
        <v>0</v>
      </c>
      <c r="S803">
        <f>IF(ABS(R803)&gt;0,R803*(B803-A803),0)</f>
        <v>0</v>
      </c>
      <c r="T803">
        <f>SUM($S$3:S803)</f>
        <v>334.5885464499998</v>
      </c>
      <c r="U803">
        <f>IF(J803="close",T803,0)</f>
        <v>0</v>
      </c>
      <c r="V803">
        <f t="shared" ref="V803:V866" si="244">T803+K803*A803+N803*B803</f>
        <v>214.80039144999978</v>
      </c>
      <c r="W803" s="3">
        <f t="shared" si="228"/>
        <v>5.2111120681403021E-2</v>
      </c>
      <c r="X803">
        <f t="shared" ref="X803:X866" si="245">ABS(Q803-Q802)</f>
        <v>0</v>
      </c>
    </row>
    <row r="804" spans="1:24">
      <c r="A804">
        <v>118.82081410000001</v>
      </c>
      <c r="B804">
        <v>127.88391729999999</v>
      </c>
      <c r="C804">
        <f t="shared" si="229"/>
        <v>1.0762753838092074</v>
      </c>
      <c r="D804">
        <f t="shared" si="233"/>
        <v>1.0822992530527771</v>
      </c>
      <c r="E804">
        <f t="shared" si="230"/>
        <v>1.0611266416159606</v>
      </c>
      <c r="F804">
        <f t="shared" si="231"/>
        <v>2.7153202685743293E-2</v>
      </c>
      <c r="G804">
        <f t="shared" si="232"/>
        <v>-0.22184746725042839</v>
      </c>
      <c r="H804" t="str">
        <f t="shared" si="234"/>
        <v/>
      </c>
      <c r="I804" t="str">
        <f t="shared" si="227"/>
        <v>close</v>
      </c>
      <c r="J804" t="str">
        <f t="shared" si="235"/>
        <v>close</v>
      </c>
      <c r="K804">
        <f t="shared" si="237"/>
        <v>0</v>
      </c>
      <c r="L804">
        <f t="shared" si="238"/>
        <v>0</v>
      </c>
      <c r="M804">
        <f t="shared" si="239"/>
        <v>-10</v>
      </c>
      <c r="N804">
        <f t="shared" si="240"/>
        <v>0</v>
      </c>
      <c r="O804">
        <f t="shared" si="241"/>
        <v>0</v>
      </c>
      <c r="P804">
        <f t="shared" si="242"/>
        <v>10</v>
      </c>
      <c r="Q804">
        <f t="shared" si="236"/>
        <v>0</v>
      </c>
      <c r="R804">
        <f t="shared" si="243"/>
        <v>-10</v>
      </c>
      <c r="S804">
        <f>IF(ABS(R804)&gt;0,R804*(B804-A804),0)</f>
        <v>-90.631031999999863</v>
      </c>
      <c r="T804">
        <f>SUM($S$3:S804)</f>
        <v>243.95751444999993</v>
      </c>
      <c r="U804">
        <f>IF(J804="close",T804,0)</f>
        <v>243.95751444999993</v>
      </c>
      <c r="V804">
        <f t="shared" si="244"/>
        <v>243.95751444999993</v>
      </c>
      <c r="W804" s="3">
        <f t="shared" si="228"/>
        <v>0.13574054871677091</v>
      </c>
      <c r="X804">
        <f t="shared" si="245"/>
        <v>20</v>
      </c>
    </row>
    <row r="805" spans="1:24">
      <c r="A805">
        <v>118.5950483</v>
      </c>
      <c r="B805">
        <v>126.8926254</v>
      </c>
      <c r="C805">
        <f t="shared" si="229"/>
        <v>1.0699656285733812</v>
      </c>
      <c r="D805">
        <f t="shared" si="233"/>
        <v>1.0804017723636392</v>
      </c>
      <c r="E805">
        <f t="shared" si="230"/>
        <v>1.0613226722787095</v>
      </c>
      <c r="F805">
        <f t="shared" si="231"/>
        <v>2.7245181896922734E-2</v>
      </c>
      <c r="G805">
        <f t="shared" si="232"/>
        <v>-0.38304548047215525</v>
      </c>
      <c r="H805" t="str">
        <f t="shared" si="234"/>
        <v/>
      </c>
      <c r="I805" t="str">
        <f t="shared" si="227"/>
        <v/>
      </c>
      <c r="J805" t="str">
        <f t="shared" si="235"/>
        <v/>
      </c>
      <c r="K805">
        <f t="shared" si="237"/>
        <v>0</v>
      </c>
      <c r="L805">
        <f t="shared" si="238"/>
        <v>0</v>
      </c>
      <c r="M805">
        <f t="shared" si="239"/>
        <v>0</v>
      </c>
      <c r="N805">
        <f t="shared" si="240"/>
        <v>0</v>
      </c>
      <c r="O805">
        <f t="shared" si="241"/>
        <v>0</v>
      </c>
      <c r="P805">
        <f t="shared" si="242"/>
        <v>0</v>
      </c>
      <c r="Q805">
        <f t="shared" si="236"/>
        <v>0</v>
      </c>
      <c r="R805">
        <f t="shared" si="243"/>
        <v>0</v>
      </c>
      <c r="S805">
        <f>IF(ABS(R805)&gt;0,R805*(B805-A805),0)</f>
        <v>0</v>
      </c>
      <c r="T805">
        <f>SUM($S$3:S805)</f>
        <v>243.95751444999993</v>
      </c>
      <c r="U805">
        <f>IF(J805="close",T805,0)</f>
        <v>0</v>
      </c>
      <c r="V805">
        <f t="shared" si="244"/>
        <v>243.95751444999993</v>
      </c>
      <c r="W805" s="3">
        <f t="shared" si="228"/>
        <v>0</v>
      </c>
      <c r="X805">
        <f t="shared" si="245"/>
        <v>0</v>
      </c>
    </row>
    <row r="806" spans="1:24">
      <c r="A806">
        <v>116.5627884</v>
      </c>
      <c r="B806">
        <v>126.5395132</v>
      </c>
      <c r="C806">
        <f t="shared" si="229"/>
        <v>1.0855909929484837</v>
      </c>
      <c r="D806">
        <f t="shared" si="233"/>
        <v>1.0812001139920768</v>
      </c>
      <c r="E806">
        <f t="shared" si="230"/>
        <v>1.0620737287330442</v>
      </c>
      <c r="F806">
        <f t="shared" si="231"/>
        <v>2.718085935645375E-2</v>
      </c>
      <c r="G806">
        <f t="shared" si="232"/>
        <v>0.16154305126354759</v>
      </c>
      <c r="H806" t="str">
        <f t="shared" si="234"/>
        <v/>
      </c>
      <c r="I806" t="str">
        <f t="shared" si="227"/>
        <v/>
      </c>
      <c r="J806" t="str">
        <f t="shared" si="235"/>
        <v/>
      </c>
      <c r="K806">
        <f t="shared" si="237"/>
        <v>0</v>
      </c>
      <c r="L806">
        <f t="shared" si="238"/>
        <v>0</v>
      </c>
      <c r="M806">
        <f t="shared" si="239"/>
        <v>0</v>
      </c>
      <c r="N806">
        <f t="shared" si="240"/>
        <v>0</v>
      </c>
      <c r="O806">
        <f t="shared" si="241"/>
        <v>0</v>
      </c>
      <c r="P806">
        <f t="shared" si="242"/>
        <v>0</v>
      </c>
      <c r="Q806">
        <f t="shared" si="236"/>
        <v>0</v>
      </c>
      <c r="R806">
        <f t="shared" si="243"/>
        <v>0</v>
      </c>
      <c r="S806">
        <f>IF(ABS(R806)&gt;0,R806*(B806-A806),0)</f>
        <v>0</v>
      </c>
      <c r="T806">
        <f>SUM($S$3:S806)</f>
        <v>243.95751444999993</v>
      </c>
      <c r="U806">
        <f>IF(J806="close",T806,0)</f>
        <v>0</v>
      </c>
      <c r="V806">
        <f t="shared" si="244"/>
        <v>243.95751444999993</v>
      </c>
      <c r="W806" s="3">
        <f t="shared" si="228"/>
        <v>0</v>
      </c>
      <c r="X806">
        <f t="shared" si="245"/>
        <v>0</v>
      </c>
    </row>
    <row r="807" spans="1:24">
      <c r="A807">
        <v>118.42932589999999</v>
      </c>
      <c r="B807">
        <v>125.81983820000001</v>
      </c>
      <c r="C807">
        <f t="shared" si="229"/>
        <v>1.0624044107642769</v>
      </c>
      <c r="D807">
        <f t="shared" si="233"/>
        <v>1.0783084673416461</v>
      </c>
      <c r="E807">
        <f t="shared" si="230"/>
        <v>1.0631159792928451</v>
      </c>
      <c r="F807">
        <f t="shared" si="231"/>
        <v>2.7513041403799558E-2</v>
      </c>
      <c r="G807">
        <f t="shared" si="232"/>
        <v>-0.57805519731354738</v>
      </c>
      <c r="H807" t="str">
        <f t="shared" si="234"/>
        <v/>
      </c>
      <c r="I807" t="str">
        <f t="shared" si="227"/>
        <v/>
      </c>
      <c r="J807" t="str">
        <f t="shared" si="235"/>
        <v/>
      </c>
      <c r="K807">
        <f t="shared" si="237"/>
        <v>0</v>
      </c>
      <c r="L807">
        <f t="shared" si="238"/>
        <v>0</v>
      </c>
      <c r="M807">
        <f t="shared" si="239"/>
        <v>0</v>
      </c>
      <c r="N807">
        <f t="shared" si="240"/>
        <v>0</v>
      </c>
      <c r="O807">
        <f t="shared" si="241"/>
        <v>0</v>
      </c>
      <c r="P807">
        <f t="shared" si="242"/>
        <v>0</v>
      </c>
      <c r="Q807">
        <f t="shared" si="236"/>
        <v>0</v>
      </c>
      <c r="R807">
        <f t="shared" si="243"/>
        <v>0</v>
      </c>
      <c r="S807">
        <f>IF(ABS(R807)&gt;0,R807*(B807-A807),0)</f>
        <v>0</v>
      </c>
      <c r="T807">
        <f>SUM($S$3:S807)</f>
        <v>243.95751444999993</v>
      </c>
      <c r="U807">
        <f>IF(J807="close",T807,0)</f>
        <v>0</v>
      </c>
      <c r="V807">
        <f t="shared" si="244"/>
        <v>243.95751444999993</v>
      </c>
      <c r="W807" s="3">
        <f t="shared" si="228"/>
        <v>0</v>
      </c>
      <c r="X807">
        <f t="shared" si="245"/>
        <v>0</v>
      </c>
    </row>
    <row r="808" spans="1:24">
      <c r="A808">
        <v>119.1772174</v>
      </c>
      <c r="B808">
        <v>121.7681154</v>
      </c>
      <c r="C808">
        <f t="shared" si="229"/>
        <v>1.0217398766016164</v>
      </c>
      <c r="D808">
        <f t="shared" si="233"/>
        <v>1.0696056072277953</v>
      </c>
      <c r="E808">
        <f t="shared" si="230"/>
        <v>1.0629955981266164</v>
      </c>
      <c r="F808">
        <f t="shared" si="231"/>
        <v>2.7508349443778536E-2</v>
      </c>
      <c r="G808">
        <f t="shared" si="232"/>
        <v>-1.7400437174177514</v>
      </c>
      <c r="H808" t="str">
        <f t="shared" si="234"/>
        <v/>
      </c>
      <c r="I808" t="str">
        <f t="shared" si="227"/>
        <v/>
      </c>
      <c r="J808" t="str">
        <f t="shared" si="235"/>
        <v/>
      </c>
      <c r="K808">
        <f t="shared" si="237"/>
        <v>0</v>
      </c>
      <c r="L808">
        <f t="shared" si="238"/>
        <v>0</v>
      </c>
      <c r="M808">
        <f t="shared" si="239"/>
        <v>0</v>
      </c>
      <c r="N808">
        <f t="shared" si="240"/>
        <v>0</v>
      </c>
      <c r="O808">
        <f t="shared" si="241"/>
        <v>0</v>
      </c>
      <c r="P808">
        <f t="shared" si="242"/>
        <v>0</v>
      </c>
      <c r="Q808">
        <f t="shared" si="236"/>
        <v>0</v>
      </c>
      <c r="R808">
        <f t="shared" si="243"/>
        <v>0</v>
      </c>
      <c r="S808">
        <f>IF(ABS(R808)&gt;0,R808*(B808-A808),0)</f>
        <v>0</v>
      </c>
      <c r="T808">
        <f>SUM($S$3:S808)</f>
        <v>243.95751444999993</v>
      </c>
      <c r="U808">
        <f>IF(J808="close",T808,0)</f>
        <v>0</v>
      </c>
      <c r="V808">
        <f t="shared" si="244"/>
        <v>243.95751444999993</v>
      </c>
      <c r="W808" s="3">
        <f t="shared" si="228"/>
        <v>0</v>
      </c>
      <c r="X808">
        <f t="shared" si="245"/>
        <v>0</v>
      </c>
    </row>
    <row r="809" spans="1:24">
      <c r="A809">
        <v>117.2753507</v>
      </c>
      <c r="B809">
        <v>123.5992603</v>
      </c>
      <c r="C809">
        <f t="shared" si="229"/>
        <v>1.0539236042548878</v>
      </c>
      <c r="D809">
        <f t="shared" si="233"/>
        <v>1.0671929913858096</v>
      </c>
      <c r="E809">
        <f t="shared" si="230"/>
        <v>1.061295202879226</v>
      </c>
      <c r="F809">
        <f t="shared" si="231"/>
        <v>2.8552639702650158E-2</v>
      </c>
      <c r="G809">
        <f t="shared" si="232"/>
        <v>-0.46473416360484948</v>
      </c>
      <c r="H809" t="str">
        <f t="shared" si="234"/>
        <v/>
      </c>
      <c r="I809" t="str">
        <f t="shared" si="227"/>
        <v/>
      </c>
      <c r="J809" t="str">
        <f t="shared" si="235"/>
        <v/>
      </c>
      <c r="K809">
        <f t="shared" si="237"/>
        <v>0</v>
      </c>
      <c r="L809">
        <f t="shared" si="238"/>
        <v>0</v>
      </c>
      <c r="M809">
        <f t="shared" si="239"/>
        <v>0</v>
      </c>
      <c r="N809">
        <f t="shared" si="240"/>
        <v>0</v>
      </c>
      <c r="O809">
        <f t="shared" si="241"/>
        <v>0</v>
      </c>
      <c r="P809">
        <f t="shared" si="242"/>
        <v>0</v>
      </c>
      <c r="Q809">
        <f t="shared" si="236"/>
        <v>0</v>
      </c>
      <c r="R809">
        <f t="shared" si="243"/>
        <v>0</v>
      </c>
      <c r="S809">
        <f>IF(ABS(R809)&gt;0,R809*(B809-A809),0)</f>
        <v>0</v>
      </c>
      <c r="T809">
        <f>SUM($S$3:S809)</f>
        <v>243.95751444999993</v>
      </c>
      <c r="U809">
        <f>IF(J809="close",T809,0)</f>
        <v>0</v>
      </c>
      <c r="V809">
        <f t="shared" si="244"/>
        <v>243.95751444999993</v>
      </c>
      <c r="W809" s="3">
        <f t="shared" si="228"/>
        <v>0</v>
      </c>
      <c r="X809">
        <f t="shared" si="245"/>
        <v>0</v>
      </c>
    </row>
    <row r="810" spans="1:24">
      <c r="A810">
        <v>115.23095069999999</v>
      </c>
      <c r="B810">
        <v>122.9293381</v>
      </c>
      <c r="C810">
        <f t="shared" si="229"/>
        <v>1.0668083301685369</v>
      </c>
      <c r="D810">
        <f t="shared" si="233"/>
        <v>1.0671338127369985</v>
      </c>
      <c r="E810">
        <f t="shared" si="230"/>
        <v>1.0606078153697096</v>
      </c>
      <c r="F810">
        <f t="shared" si="231"/>
        <v>2.8487766144861464E-2</v>
      </c>
      <c r="G810">
        <f t="shared" si="232"/>
        <v>-1.1425345420432454E-2</v>
      </c>
      <c r="H810" t="str">
        <f t="shared" si="234"/>
        <v/>
      </c>
      <c r="I810" t="str">
        <f t="shared" si="227"/>
        <v/>
      </c>
      <c r="J810" t="str">
        <f t="shared" si="235"/>
        <v/>
      </c>
      <c r="K810">
        <f t="shared" si="237"/>
        <v>0</v>
      </c>
      <c r="L810">
        <f t="shared" si="238"/>
        <v>0</v>
      </c>
      <c r="M810">
        <f t="shared" si="239"/>
        <v>0</v>
      </c>
      <c r="N810">
        <f t="shared" si="240"/>
        <v>0</v>
      </c>
      <c r="O810">
        <f t="shared" si="241"/>
        <v>0</v>
      </c>
      <c r="P810">
        <f t="shared" si="242"/>
        <v>0</v>
      </c>
      <c r="Q810">
        <f t="shared" si="236"/>
        <v>0</v>
      </c>
      <c r="R810">
        <f t="shared" si="243"/>
        <v>0</v>
      </c>
      <c r="S810">
        <f>IF(ABS(R810)&gt;0,R810*(B810-A810),0)</f>
        <v>0</v>
      </c>
      <c r="T810">
        <f>SUM($S$3:S810)</f>
        <v>243.95751444999993</v>
      </c>
      <c r="U810">
        <f>IF(J810="close",T810,0)</f>
        <v>0</v>
      </c>
      <c r="V810">
        <f t="shared" si="244"/>
        <v>243.95751444999993</v>
      </c>
      <c r="W810" s="3">
        <f t="shared" si="228"/>
        <v>0</v>
      </c>
      <c r="X810">
        <f t="shared" si="245"/>
        <v>0</v>
      </c>
    </row>
    <row r="811" spans="1:24">
      <c r="A811">
        <v>114.2371904</v>
      </c>
      <c r="B811">
        <v>123.70848530000001</v>
      </c>
      <c r="C811">
        <f t="shared" si="229"/>
        <v>1.0829090322235377</v>
      </c>
      <c r="D811">
        <f t="shared" si="233"/>
        <v>1.0695607695810814</v>
      </c>
      <c r="E811">
        <f t="shared" si="230"/>
        <v>1.061121849009335</v>
      </c>
      <c r="F811">
        <f t="shared" si="231"/>
        <v>2.8464310469394728E-2</v>
      </c>
      <c r="G811">
        <f t="shared" si="232"/>
        <v>0.46894733869659783</v>
      </c>
      <c r="H811" t="str">
        <f t="shared" si="234"/>
        <v/>
      </c>
      <c r="I811" t="str">
        <f t="shared" si="227"/>
        <v/>
      </c>
      <c r="J811" t="str">
        <f t="shared" si="235"/>
        <v/>
      </c>
      <c r="K811">
        <f t="shared" si="237"/>
        <v>0</v>
      </c>
      <c r="L811">
        <f t="shared" si="238"/>
        <v>0</v>
      </c>
      <c r="M811">
        <f t="shared" si="239"/>
        <v>0</v>
      </c>
      <c r="N811">
        <f t="shared" si="240"/>
        <v>0</v>
      </c>
      <c r="O811">
        <f t="shared" si="241"/>
        <v>0</v>
      </c>
      <c r="P811">
        <f t="shared" si="242"/>
        <v>0</v>
      </c>
      <c r="Q811">
        <f t="shared" si="236"/>
        <v>0</v>
      </c>
      <c r="R811">
        <f t="shared" si="243"/>
        <v>0</v>
      </c>
      <c r="S811">
        <f>IF(ABS(R811)&gt;0,R811*(B811-A811),0)</f>
        <v>0</v>
      </c>
      <c r="T811">
        <f>SUM($S$3:S811)</f>
        <v>243.95751444999993</v>
      </c>
      <c r="U811">
        <f>IF(J811="close",T811,0)</f>
        <v>0</v>
      </c>
      <c r="V811">
        <f t="shared" si="244"/>
        <v>243.95751444999993</v>
      </c>
      <c r="W811" s="3">
        <f t="shared" si="228"/>
        <v>0</v>
      </c>
      <c r="X811">
        <f t="shared" si="245"/>
        <v>0</v>
      </c>
    </row>
    <row r="812" spans="1:24">
      <c r="A812">
        <v>113.1932874</v>
      </c>
      <c r="B812">
        <v>124.1020662</v>
      </c>
      <c r="C812">
        <f t="shared" si="229"/>
        <v>1.0963730186707166</v>
      </c>
      <c r="D812">
        <f t="shared" si="233"/>
        <v>1.0736857309794867</v>
      </c>
      <c r="E812">
        <f t="shared" si="230"/>
        <v>1.0618767210533262</v>
      </c>
      <c r="F812">
        <f t="shared" si="231"/>
        <v>2.8760930784541144E-2</v>
      </c>
      <c r="G812">
        <f t="shared" si="232"/>
        <v>0.78882313862471221</v>
      </c>
      <c r="H812" t="str">
        <f t="shared" si="234"/>
        <v/>
      </c>
      <c r="I812" t="str">
        <f t="shared" si="227"/>
        <v/>
      </c>
      <c r="J812" t="str">
        <f t="shared" si="235"/>
        <v/>
      </c>
      <c r="K812">
        <f t="shared" si="237"/>
        <v>0</v>
      </c>
      <c r="L812">
        <f t="shared" si="238"/>
        <v>0</v>
      </c>
      <c r="M812">
        <f t="shared" si="239"/>
        <v>0</v>
      </c>
      <c r="N812">
        <f t="shared" si="240"/>
        <v>0</v>
      </c>
      <c r="O812">
        <f t="shared" si="241"/>
        <v>0</v>
      </c>
      <c r="P812">
        <f t="shared" si="242"/>
        <v>0</v>
      </c>
      <c r="Q812">
        <f t="shared" si="236"/>
        <v>0</v>
      </c>
      <c r="R812">
        <f t="shared" si="243"/>
        <v>0</v>
      </c>
      <c r="S812">
        <f>IF(ABS(R812)&gt;0,R812*(B812-A812),0)</f>
        <v>0</v>
      </c>
      <c r="T812">
        <f>SUM($S$3:S812)</f>
        <v>243.95751444999993</v>
      </c>
      <c r="U812">
        <f>IF(J812="close",T812,0)</f>
        <v>0</v>
      </c>
      <c r="V812">
        <f t="shared" si="244"/>
        <v>243.95751444999993</v>
      </c>
      <c r="W812" s="3">
        <f t="shared" si="228"/>
        <v>0</v>
      </c>
      <c r="X812">
        <f t="shared" si="245"/>
        <v>0</v>
      </c>
    </row>
    <row r="813" spans="1:24">
      <c r="A813">
        <v>112.7457552</v>
      </c>
      <c r="B813">
        <v>121.4440594</v>
      </c>
      <c r="C813">
        <f t="shared" si="229"/>
        <v>1.0771497266976486</v>
      </c>
      <c r="D813">
        <f t="shared" si="233"/>
        <v>1.0742186533976654</v>
      </c>
      <c r="E813">
        <f t="shared" si="230"/>
        <v>1.0633584722435925</v>
      </c>
      <c r="F813">
        <f t="shared" si="231"/>
        <v>2.9447870161993683E-2</v>
      </c>
      <c r="G813">
        <f t="shared" si="232"/>
        <v>9.9534305328680225E-2</v>
      </c>
      <c r="H813" t="str">
        <f t="shared" si="234"/>
        <v/>
      </c>
      <c r="I813" t="str">
        <f t="shared" si="227"/>
        <v/>
      </c>
      <c r="J813" t="str">
        <f t="shared" si="235"/>
        <v/>
      </c>
      <c r="K813">
        <f t="shared" si="237"/>
        <v>0</v>
      </c>
      <c r="L813">
        <f t="shared" si="238"/>
        <v>0</v>
      </c>
      <c r="M813">
        <f t="shared" si="239"/>
        <v>0</v>
      </c>
      <c r="N813">
        <f t="shared" si="240"/>
        <v>0</v>
      </c>
      <c r="O813">
        <f t="shared" si="241"/>
        <v>0</v>
      </c>
      <c r="P813">
        <f t="shared" si="242"/>
        <v>0</v>
      </c>
      <c r="Q813">
        <f t="shared" si="236"/>
        <v>0</v>
      </c>
      <c r="R813">
        <f t="shared" si="243"/>
        <v>0</v>
      </c>
      <c r="S813">
        <f>IF(ABS(R813)&gt;0,R813*(B813-A813),0)</f>
        <v>0</v>
      </c>
      <c r="T813">
        <f>SUM($S$3:S813)</f>
        <v>243.95751444999993</v>
      </c>
      <c r="U813">
        <f>IF(J813="close",T813,0)</f>
        <v>0</v>
      </c>
      <c r="V813">
        <f t="shared" si="244"/>
        <v>243.95751444999993</v>
      </c>
      <c r="W813" s="3">
        <f t="shared" si="228"/>
        <v>0</v>
      </c>
      <c r="X813">
        <f t="shared" si="245"/>
        <v>0</v>
      </c>
    </row>
    <row r="814" spans="1:24">
      <c r="A814">
        <v>110.7222676</v>
      </c>
      <c r="B814">
        <v>121.64618900000001</v>
      </c>
      <c r="C814">
        <f t="shared" si="229"/>
        <v>1.0986605642820126</v>
      </c>
      <c r="D814">
        <f t="shared" si="233"/>
        <v>1.0779789473798727</v>
      </c>
      <c r="E814">
        <f t="shared" si="230"/>
        <v>1.0646712617101934</v>
      </c>
      <c r="F814">
        <f t="shared" si="231"/>
        <v>2.9204418336699834E-2</v>
      </c>
      <c r="G814">
        <f t="shared" si="232"/>
        <v>0.70816739658020722</v>
      </c>
      <c r="H814" t="str">
        <f t="shared" si="234"/>
        <v/>
      </c>
      <c r="I814" t="str">
        <f t="shared" si="227"/>
        <v/>
      </c>
      <c r="J814" t="str">
        <f t="shared" si="235"/>
        <v/>
      </c>
      <c r="K814">
        <f t="shared" si="237"/>
        <v>0</v>
      </c>
      <c r="L814">
        <f t="shared" si="238"/>
        <v>0</v>
      </c>
      <c r="M814">
        <f t="shared" si="239"/>
        <v>0</v>
      </c>
      <c r="N814">
        <f t="shared" si="240"/>
        <v>0</v>
      </c>
      <c r="O814">
        <f t="shared" si="241"/>
        <v>0</v>
      </c>
      <c r="P814">
        <f t="shared" si="242"/>
        <v>0</v>
      </c>
      <c r="Q814">
        <f t="shared" si="236"/>
        <v>0</v>
      </c>
      <c r="R814">
        <f t="shared" si="243"/>
        <v>0</v>
      </c>
      <c r="S814">
        <f>IF(ABS(R814)&gt;0,R814*(B814-A814),0)</f>
        <v>0</v>
      </c>
      <c r="T814">
        <f>SUM($S$3:S814)</f>
        <v>243.95751444999993</v>
      </c>
      <c r="U814">
        <f>IF(J814="close",T814,0)</f>
        <v>0</v>
      </c>
      <c r="V814">
        <f t="shared" si="244"/>
        <v>243.95751444999993</v>
      </c>
      <c r="W814" s="3">
        <f t="shared" si="228"/>
        <v>0</v>
      </c>
      <c r="X814">
        <f t="shared" si="245"/>
        <v>0</v>
      </c>
    </row>
    <row r="815" spans="1:24">
      <c r="A815">
        <v>110.7097364</v>
      </c>
      <c r="B815">
        <v>121.1598293</v>
      </c>
      <c r="C815">
        <f t="shared" si="229"/>
        <v>1.0943918144854332</v>
      </c>
      <c r="D815">
        <f t="shared" si="233"/>
        <v>1.0805040038576512</v>
      </c>
      <c r="E815">
        <f t="shared" si="230"/>
        <v>1.0665401727753892</v>
      </c>
      <c r="F815">
        <f t="shared" si="231"/>
        <v>2.9658149618647739E-2</v>
      </c>
      <c r="G815">
        <f t="shared" si="232"/>
        <v>0.46826288242372172</v>
      </c>
      <c r="H815" t="str">
        <f t="shared" si="234"/>
        <v/>
      </c>
      <c r="I815" t="str">
        <f t="shared" si="227"/>
        <v/>
      </c>
      <c r="J815" t="str">
        <f t="shared" si="235"/>
        <v/>
      </c>
      <c r="K815">
        <f t="shared" si="237"/>
        <v>0</v>
      </c>
      <c r="L815">
        <f t="shared" si="238"/>
        <v>0</v>
      </c>
      <c r="M815">
        <f t="shared" si="239"/>
        <v>0</v>
      </c>
      <c r="N815">
        <f t="shared" si="240"/>
        <v>0</v>
      </c>
      <c r="O815">
        <f t="shared" si="241"/>
        <v>0</v>
      </c>
      <c r="P815">
        <f t="shared" si="242"/>
        <v>0</v>
      </c>
      <c r="Q815">
        <f t="shared" si="236"/>
        <v>0</v>
      </c>
      <c r="R815">
        <f t="shared" si="243"/>
        <v>0</v>
      </c>
      <c r="S815">
        <f>IF(ABS(R815)&gt;0,R815*(B815-A815),0)</f>
        <v>0</v>
      </c>
      <c r="T815">
        <f>SUM($S$3:S815)</f>
        <v>243.95751444999993</v>
      </c>
      <c r="U815">
        <f>IF(J815="close",T815,0)</f>
        <v>0</v>
      </c>
      <c r="V815">
        <f t="shared" si="244"/>
        <v>243.95751444999993</v>
      </c>
      <c r="W815" s="3">
        <f t="shared" si="228"/>
        <v>0</v>
      </c>
      <c r="X815">
        <f t="shared" si="245"/>
        <v>0</v>
      </c>
    </row>
    <row r="816" spans="1:24">
      <c r="A816">
        <v>109.9946616</v>
      </c>
      <c r="B816">
        <v>121.9841373</v>
      </c>
      <c r="C816">
        <f t="shared" si="229"/>
        <v>1.109000523530862</v>
      </c>
      <c r="D816">
        <f t="shared" si="233"/>
        <v>1.084888083807376</v>
      </c>
      <c r="E816">
        <f t="shared" si="230"/>
        <v>1.0681925091701729</v>
      </c>
      <c r="F816">
        <f t="shared" si="231"/>
        <v>2.9882212200452545E-2</v>
      </c>
      <c r="G816">
        <f t="shared" si="232"/>
        <v>0.80691615338709133</v>
      </c>
      <c r="H816" t="str">
        <f t="shared" si="234"/>
        <v/>
      </c>
      <c r="I816" t="str">
        <f t="shared" si="227"/>
        <v/>
      </c>
      <c r="J816" t="str">
        <f t="shared" si="235"/>
        <v/>
      </c>
      <c r="K816">
        <f t="shared" si="237"/>
        <v>0</v>
      </c>
      <c r="L816">
        <f t="shared" si="238"/>
        <v>0</v>
      </c>
      <c r="M816">
        <f t="shared" si="239"/>
        <v>0</v>
      </c>
      <c r="N816">
        <f t="shared" si="240"/>
        <v>0</v>
      </c>
      <c r="O816">
        <f t="shared" si="241"/>
        <v>0</v>
      </c>
      <c r="P816">
        <f t="shared" si="242"/>
        <v>0</v>
      </c>
      <c r="Q816">
        <f t="shared" si="236"/>
        <v>0</v>
      </c>
      <c r="R816">
        <f t="shared" si="243"/>
        <v>0</v>
      </c>
      <c r="S816">
        <f>IF(ABS(R816)&gt;0,R816*(B816-A816),0)</f>
        <v>0</v>
      </c>
      <c r="T816">
        <f>SUM($S$3:S816)</f>
        <v>243.95751444999993</v>
      </c>
      <c r="U816">
        <f>IF(J816="close",T816,0)</f>
        <v>0</v>
      </c>
      <c r="V816">
        <f t="shared" si="244"/>
        <v>243.95751444999993</v>
      </c>
      <c r="W816" s="3">
        <f t="shared" si="228"/>
        <v>0</v>
      </c>
      <c r="X816">
        <f t="shared" si="245"/>
        <v>0</v>
      </c>
    </row>
    <row r="817" spans="1:24">
      <c r="A817">
        <v>108.46060060000001</v>
      </c>
      <c r="B817">
        <v>122.0828759</v>
      </c>
      <c r="C817">
        <f t="shared" si="229"/>
        <v>1.1255965320553463</v>
      </c>
      <c r="D817">
        <f t="shared" si="233"/>
        <v>1.0911509219993714</v>
      </c>
      <c r="E817">
        <f t="shared" si="230"/>
        <v>1.0706493232636638</v>
      </c>
      <c r="F817">
        <f t="shared" si="231"/>
        <v>3.0321004950874777E-2</v>
      </c>
      <c r="G817">
        <f t="shared" si="232"/>
        <v>1.1360312796948089</v>
      </c>
      <c r="H817" t="str">
        <f t="shared" si="234"/>
        <v/>
      </c>
      <c r="I817" t="str">
        <f t="shared" si="227"/>
        <v/>
      </c>
      <c r="J817" t="str">
        <f t="shared" si="235"/>
        <v/>
      </c>
      <c r="K817">
        <f t="shared" si="237"/>
        <v>0</v>
      </c>
      <c r="L817">
        <f t="shared" si="238"/>
        <v>0</v>
      </c>
      <c r="M817">
        <f t="shared" si="239"/>
        <v>0</v>
      </c>
      <c r="N817">
        <f t="shared" si="240"/>
        <v>0</v>
      </c>
      <c r="O817">
        <f t="shared" si="241"/>
        <v>0</v>
      </c>
      <c r="P817">
        <f t="shared" si="242"/>
        <v>0</v>
      </c>
      <c r="Q817">
        <f t="shared" si="236"/>
        <v>0</v>
      </c>
      <c r="R817">
        <f t="shared" si="243"/>
        <v>0</v>
      </c>
      <c r="S817">
        <f>IF(ABS(R817)&gt;0,R817*(B817-A817),0)</f>
        <v>0</v>
      </c>
      <c r="T817">
        <f>SUM($S$3:S817)</f>
        <v>243.95751444999993</v>
      </c>
      <c r="U817">
        <f>IF(J817="close",T817,0)</f>
        <v>0</v>
      </c>
      <c r="V817">
        <f t="shared" si="244"/>
        <v>243.95751444999993</v>
      </c>
      <c r="W817" s="3">
        <f t="shared" si="228"/>
        <v>0</v>
      </c>
      <c r="X817">
        <f t="shared" si="245"/>
        <v>0</v>
      </c>
    </row>
    <row r="818" spans="1:24">
      <c r="A818">
        <v>106.2407498</v>
      </c>
      <c r="B818">
        <v>120.3481367</v>
      </c>
      <c r="C818">
        <f t="shared" si="229"/>
        <v>1.132786966644695</v>
      </c>
      <c r="D818">
        <f t="shared" si="233"/>
        <v>1.0975564673294211</v>
      </c>
      <c r="E818">
        <f t="shared" si="230"/>
        <v>1.0740942367805324</v>
      </c>
      <c r="F818">
        <f t="shared" si="231"/>
        <v>3.0904037348807773E-2</v>
      </c>
      <c r="G818">
        <f t="shared" si="232"/>
        <v>1.1399966586124068</v>
      </c>
      <c r="H818" t="str">
        <f t="shared" si="234"/>
        <v/>
      </c>
      <c r="I818" t="str">
        <f t="shared" si="227"/>
        <v/>
      </c>
      <c r="J818" t="str">
        <f t="shared" si="235"/>
        <v/>
      </c>
      <c r="K818">
        <f t="shared" si="237"/>
        <v>0</v>
      </c>
      <c r="L818">
        <f t="shared" si="238"/>
        <v>0</v>
      </c>
      <c r="M818">
        <f t="shared" si="239"/>
        <v>0</v>
      </c>
      <c r="N818">
        <f t="shared" si="240"/>
        <v>0</v>
      </c>
      <c r="O818">
        <f t="shared" si="241"/>
        <v>0</v>
      </c>
      <c r="P818">
        <f t="shared" si="242"/>
        <v>0</v>
      </c>
      <c r="Q818">
        <f t="shared" si="236"/>
        <v>0</v>
      </c>
      <c r="R818">
        <f t="shared" si="243"/>
        <v>0</v>
      </c>
      <c r="S818">
        <f>IF(ABS(R818)&gt;0,R818*(B818-A818),0)</f>
        <v>0</v>
      </c>
      <c r="T818">
        <f>SUM($S$3:S818)</f>
        <v>243.95751444999993</v>
      </c>
      <c r="U818">
        <f>IF(J818="close",T818,0)</f>
        <v>0</v>
      </c>
      <c r="V818">
        <f t="shared" si="244"/>
        <v>243.95751444999993</v>
      </c>
      <c r="W818" s="3">
        <f t="shared" si="228"/>
        <v>0</v>
      </c>
      <c r="X818">
        <f t="shared" si="245"/>
        <v>0</v>
      </c>
    </row>
    <row r="819" spans="1:24">
      <c r="A819">
        <v>105.318191</v>
      </c>
      <c r="B819">
        <v>120.0324296</v>
      </c>
      <c r="C819">
        <f t="shared" si="229"/>
        <v>1.1397122231239236</v>
      </c>
      <c r="D819">
        <f t="shared" si="233"/>
        <v>1.1040419682208831</v>
      </c>
      <c r="E819">
        <f t="shared" si="230"/>
        <v>1.0785690378006463</v>
      </c>
      <c r="F819">
        <f t="shared" si="231"/>
        <v>2.9959843366603001E-2</v>
      </c>
      <c r="G819">
        <f t="shared" si="232"/>
        <v>1.1906021826136475</v>
      </c>
      <c r="H819" t="str">
        <f t="shared" si="234"/>
        <v/>
      </c>
      <c r="I819" t="str">
        <f t="shared" si="227"/>
        <v/>
      </c>
      <c r="J819" t="str">
        <f t="shared" si="235"/>
        <v/>
      </c>
      <c r="K819">
        <f t="shared" si="237"/>
        <v>0</v>
      </c>
      <c r="L819">
        <f t="shared" si="238"/>
        <v>0</v>
      </c>
      <c r="M819">
        <f t="shared" si="239"/>
        <v>0</v>
      </c>
      <c r="N819">
        <f t="shared" si="240"/>
        <v>0</v>
      </c>
      <c r="O819">
        <f t="shared" si="241"/>
        <v>0</v>
      </c>
      <c r="P819">
        <f t="shared" si="242"/>
        <v>0</v>
      </c>
      <c r="Q819">
        <f t="shared" si="236"/>
        <v>0</v>
      </c>
      <c r="R819">
        <f t="shared" si="243"/>
        <v>0</v>
      </c>
      <c r="S819">
        <f>IF(ABS(R819)&gt;0,R819*(B819-A819),0)</f>
        <v>0</v>
      </c>
      <c r="T819">
        <f>SUM($S$3:S819)</f>
        <v>243.95751444999993</v>
      </c>
      <c r="U819">
        <f>IF(J819="close",T819,0)</f>
        <v>0</v>
      </c>
      <c r="V819">
        <f t="shared" si="244"/>
        <v>243.95751444999993</v>
      </c>
      <c r="W819" s="3">
        <f t="shared" si="228"/>
        <v>0</v>
      </c>
      <c r="X819">
        <f t="shared" si="245"/>
        <v>0</v>
      </c>
    </row>
    <row r="820" spans="1:24">
      <c r="A820">
        <v>105.60179290000001</v>
      </c>
      <c r="B820">
        <v>121.3151251</v>
      </c>
      <c r="C820">
        <f t="shared" si="229"/>
        <v>1.1487979679935907</v>
      </c>
      <c r="D820">
        <f t="shared" si="233"/>
        <v>1.1109275066474535</v>
      </c>
      <c r="E820">
        <f t="shared" si="230"/>
        <v>1.0829780806844447</v>
      </c>
      <c r="F820">
        <f t="shared" si="231"/>
        <v>2.9531295657135907E-2</v>
      </c>
      <c r="G820">
        <f t="shared" si="232"/>
        <v>1.2823840100285666</v>
      </c>
      <c r="H820" t="str">
        <f t="shared" si="234"/>
        <v/>
      </c>
      <c r="I820" t="str">
        <f t="shared" si="227"/>
        <v/>
      </c>
      <c r="J820" t="str">
        <f t="shared" si="235"/>
        <v/>
      </c>
      <c r="K820">
        <f t="shared" si="237"/>
        <v>0</v>
      </c>
      <c r="L820">
        <f t="shared" si="238"/>
        <v>0</v>
      </c>
      <c r="M820">
        <f t="shared" si="239"/>
        <v>0</v>
      </c>
      <c r="N820">
        <f t="shared" si="240"/>
        <v>0</v>
      </c>
      <c r="O820">
        <f t="shared" si="241"/>
        <v>0</v>
      </c>
      <c r="P820">
        <f t="shared" si="242"/>
        <v>0</v>
      </c>
      <c r="Q820">
        <f t="shared" si="236"/>
        <v>0</v>
      </c>
      <c r="R820">
        <f t="shared" si="243"/>
        <v>0</v>
      </c>
      <c r="S820">
        <f>IF(ABS(R820)&gt;0,R820*(B820-A820),0)</f>
        <v>0</v>
      </c>
      <c r="T820">
        <f>SUM($S$3:S820)</f>
        <v>243.95751444999993</v>
      </c>
      <c r="U820">
        <f>IF(J820="close",T820,0)</f>
        <v>0</v>
      </c>
      <c r="V820">
        <f t="shared" si="244"/>
        <v>243.95751444999993</v>
      </c>
      <c r="W820" s="3">
        <f t="shared" si="228"/>
        <v>0</v>
      </c>
      <c r="X820">
        <f t="shared" si="245"/>
        <v>0</v>
      </c>
    </row>
    <row r="821" spans="1:24">
      <c r="A821">
        <v>102.2565187</v>
      </c>
      <c r="B821">
        <v>120.2752519</v>
      </c>
      <c r="C821">
        <f t="shared" si="229"/>
        <v>1.1762110956746272</v>
      </c>
      <c r="D821">
        <f t="shared" si="233"/>
        <v>1.1209711357285572</v>
      </c>
      <c r="E821">
        <f t="shared" si="230"/>
        <v>1.0871721445039098</v>
      </c>
      <c r="F821">
        <f t="shared" si="231"/>
        <v>3.0259598146009262E-2</v>
      </c>
      <c r="G821">
        <f t="shared" si="232"/>
        <v>1.825535146882155</v>
      </c>
      <c r="H821" t="str">
        <f t="shared" si="234"/>
        <v/>
      </c>
      <c r="I821" t="str">
        <f t="shared" si="227"/>
        <v/>
      </c>
      <c r="J821" t="str">
        <f t="shared" si="235"/>
        <v/>
      </c>
      <c r="K821">
        <f t="shared" si="237"/>
        <v>0</v>
      </c>
      <c r="L821">
        <f t="shared" si="238"/>
        <v>0</v>
      </c>
      <c r="M821">
        <f t="shared" si="239"/>
        <v>0</v>
      </c>
      <c r="N821">
        <f t="shared" si="240"/>
        <v>0</v>
      </c>
      <c r="O821">
        <f t="shared" si="241"/>
        <v>0</v>
      </c>
      <c r="P821">
        <f t="shared" si="242"/>
        <v>0</v>
      </c>
      <c r="Q821">
        <f t="shared" si="236"/>
        <v>0</v>
      </c>
      <c r="R821">
        <f t="shared" si="243"/>
        <v>0</v>
      </c>
      <c r="S821">
        <f>IF(ABS(R821)&gt;0,R821*(B821-A821),0)</f>
        <v>0</v>
      </c>
      <c r="T821">
        <f>SUM($S$3:S821)</f>
        <v>243.95751444999993</v>
      </c>
      <c r="U821">
        <f>IF(J821="close",T821,0)</f>
        <v>0</v>
      </c>
      <c r="V821">
        <f t="shared" si="244"/>
        <v>243.95751444999993</v>
      </c>
      <c r="W821" s="3">
        <f t="shared" si="228"/>
        <v>0</v>
      </c>
      <c r="X821">
        <f t="shared" si="245"/>
        <v>0</v>
      </c>
    </row>
    <row r="822" spans="1:24">
      <c r="A822">
        <v>99.908539129999994</v>
      </c>
      <c r="B822">
        <v>121.0532762</v>
      </c>
      <c r="C822">
        <f t="shared" si="229"/>
        <v>1.2116409393444005</v>
      </c>
      <c r="D822">
        <f t="shared" si="233"/>
        <v>1.1349203362848408</v>
      </c>
      <c r="E822">
        <f t="shared" si="230"/>
        <v>1.0923954179781472</v>
      </c>
      <c r="F822">
        <f t="shared" si="231"/>
        <v>3.2553714723587736E-2</v>
      </c>
      <c r="G822">
        <f t="shared" si="232"/>
        <v>2.3567388149399005</v>
      </c>
      <c r="H822" t="str">
        <f t="shared" si="234"/>
        <v>sellY</v>
      </c>
      <c r="I822" t="str">
        <f t="shared" si="227"/>
        <v/>
      </c>
      <c r="J822" t="str">
        <f t="shared" si="235"/>
        <v/>
      </c>
      <c r="K822">
        <f t="shared" si="237"/>
        <v>10</v>
      </c>
      <c r="L822">
        <f t="shared" si="238"/>
        <v>0</v>
      </c>
      <c r="M822">
        <f t="shared" si="239"/>
        <v>10</v>
      </c>
      <c r="N822">
        <f t="shared" si="240"/>
        <v>-10</v>
      </c>
      <c r="O822">
        <f t="shared" si="241"/>
        <v>0</v>
      </c>
      <c r="P822">
        <f t="shared" si="242"/>
        <v>-10</v>
      </c>
      <c r="Q822">
        <f t="shared" si="236"/>
        <v>20</v>
      </c>
      <c r="R822">
        <f t="shared" si="243"/>
        <v>10</v>
      </c>
      <c r="S822">
        <f>IF(ABS(R822)&gt;0,R822*(B822-A822),0)</f>
        <v>211.44737070000005</v>
      </c>
      <c r="T822">
        <f>SUM($S$3:S822)</f>
        <v>455.40488514999998</v>
      </c>
      <c r="U822">
        <f>IF(J822="close",T822,0)</f>
        <v>0</v>
      </c>
      <c r="V822">
        <f t="shared" si="244"/>
        <v>243.95751444999996</v>
      </c>
      <c r="W822" s="3">
        <f t="shared" si="228"/>
        <v>1.165027012776405E-16</v>
      </c>
      <c r="X822">
        <f t="shared" si="245"/>
        <v>20</v>
      </c>
    </row>
    <row r="823" spans="1:24">
      <c r="A823">
        <v>99.777288510000005</v>
      </c>
      <c r="B823">
        <v>120.5979236</v>
      </c>
      <c r="C823">
        <f t="shared" si="229"/>
        <v>1.2086710853834566</v>
      </c>
      <c r="D823">
        <f t="shared" si="233"/>
        <v>1.1462666053769355</v>
      </c>
      <c r="E823">
        <f t="shared" si="230"/>
        <v>1.0982721789980874</v>
      </c>
      <c r="F823">
        <f t="shared" si="231"/>
        <v>3.8400010374127193E-2</v>
      </c>
      <c r="G823">
        <f t="shared" si="232"/>
        <v>1.6251162277957982</v>
      </c>
      <c r="H823" t="str">
        <f t="shared" si="234"/>
        <v/>
      </c>
      <c r="I823" t="str">
        <f t="shared" si="227"/>
        <v>sellhold</v>
      </c>
      <c r="J823" t="str">
        <f t="shared" si="235"/>
        <v>sellhold</v>
      </c>
      <c r="K823">
        <f t="shared" si="237"/>
        <v>10</v>
      </c>
      <c r="L823">
        <f t="shared" si="238"/>
        <v>0</v>
      </c>
      <c r="M823">
        <f t="shared" si="239"/>
        <v>0</v>
      </c>
      <c r="N823">
        <f t="shared" si="240"/>
        <v>-10</v>
      </c>
      <c r="O823">
        <f t="shared" si="241"/>
        <v>0</v>
      </c>
      <c r="P823">
        <f t="shared" si="242"/>
        <v>0</v>
      </c>
      <c r="Q823">
        <f t="shared" si="236"/>
        <v>20</v>
      </c>
      <c r="R823">
        <f t="shared" si="243"/>
        <v>0</v>
      </c>
      <c r="S823">
        <f>IF(ABS(R823)&gt;0,R823*(B823-A823),0)</f>
        <v>0</v>
      </c>
      <c r="T823">
        <f>SUM($S$3:S823)</f>
        <v>455.40488514999998</v>
      </c>
      <c r="U823">
        <f>IF(J823="close",T823,0)</f>
        <v>0</v>
      </c>
      <c r="V823">
        <f t="shared" si="244"/>
        <v>247.19853424999997</v>
      </c>
      <c r="W823" s="3">
        <f t="shared" si="228"/>
        <v>1.3285181263249275E-2</v>
      </c>
      <c r="X823">
        <f t="shared" si="245"/>
        <v>0</v>
      </c>
    </row>
    <row r="824" spans="1:24">
      <c r="A824">
        <v>100.4652732</v>
      </c>
      <c r="B824">
        <v>122.656008</v>
      </c>
      <c r="C824">
        <f t="shared" si="229"/>
        <v>1.2208796541649181</v>
      </c>
      <c r="D824">
        <f t="shared" si="233"/>
        <v>1.157745535959702</v>
      </c>
      <c r="E824">
        <f t="shared" si="230"/>
        <v>1.1031777326362886</v>
      </c>
      <c r="F824">
        <f t="shared" si="231"/>
        <v>4.3290832671188134E-2</v>
      </c>
      <c r="G824">
        <f t="shared" si="232"/>
        <v>1.4583715375665316</v>
      </c>
      <c r="H824" t="str">
        <f t="shared" si="234"/>
        <v/>
      </c>
      <c r="I824" t="str">
        <f t="shared" ref="I824:I887" si="246">IF(AND(OR(H823="sellY",H823="buyY",J823="sellhold",J823="buyhold"),W823&lt;-0.5),"close",IF(AND(OR(H823="sellY",J823="sellhold"),G824&gt;0.5),"sellhold",IF(AND(OR(H823="sellY",J823="sellhold"),G824&lt;0.5,H824&lt;&gt;"buyY"),"close",IF(AND(OR(H823="sellY",J823="sellhold"),G824&lt;0.5,H824="buyY"),"close&amp;buy",IF(AND(OR(H823="buyY",J823="buyhold"),G824&lt;-0.5),"buyhold",IF(AND(OR(H823="buyY",J823="buyhold"),G824&gt;-0.5,H824&lt;&gt;"sellY"),"close",IF(AND(OR(H823="buyY",J823="buyhold"),G824&gt;-0.5,H824="sellY"),"close&amp;sell","")))))))</f>
        <v>sellhold</v>
      </c>
      <c r="J824" t="str">
        <f t="shared" si="235"/>
        <v>sellhold</v>
      </c>
      <c r="K824">
        <f t="shared" si="237"/>
        <v>10</v>
      </c>
      <c r="L824">
        <f t="shared" si="238"/>
        <v>0</v>
      </c>
      <c r="M824">
        <f t="shared" si="239"/>
        <v>0</v>
      </c>
      <c r="N824">
        <f t="shared" si="240"/>
        <v>-10</v>
      </c>
      <c r="O824">
        <f t="shared" si="241"/>
        <v>0</v>
      </c>
      <c r="P824">
        <f t="shared" si="242"/>
        <v>0</v>
      </c>
      <c r="Q824">
        <f t="shared" si="236"/>
        <v>20</v>
      </c>
      <c r="R824">
        <f t="shared" si="243"/>
        <v>0</v>
      </c>
      <c r="S824">
        <f>IF(ABS(R824)&gt;0,R824*(B824-A824),0)</f>
        <v>0</v>
      </c>
      <c r="T824">
        <f>SUM($S$3:S824)</f>
        <v>455.40488514999998</v>
      </c>
      <c r="U824">
        <f>IF(J824="close",T824,0)</f>
        <v>0</v>
      </c>
      <c r="V824">
        <f t="shared" si="244"/>
        <v>233.49753714999997</v>
      </c>
      <c r="W824" s="3">
        <f t="shared" ref="W824:W887" si="247">(V824-V823)/V823</f>
        <v>-5.542507418811686E-2</v>
      </c>
      <c r="X824">
        <f t="shared" si="245"/>
        <v>0</v>
      </c>
    </row>
    <row r="825" spans="1:24">
      <c r="A825">
        <v>100.82645170000001</v>
      </c>
      <c r="B825">
        <v>123.0680629</v>
      </c>
      <c r="C825">
        <f t="shared" si="229"/>
        <v>1.2205930172587833</v>
      </c>
      <c r="D825">
        <f t="shared" si="233"/>
        <v>1.1674143792364837</v>
      </c>
      <c r="E825">
        <f t="shared" si="230"/>
        <v>1.1082888834713907</v>
      </c>
      <c r="F825">
        <f t="shared" si="231"/>
        <v>4.8334171621853439E-2</v>
      </c>
      <c r="G825">
        <f t="shared" si="232"/>
        <v>1.100228600964702</v>
      </c>
      <c r="H825" t="str">
        <f t="shared" si="234"/>
        <v/>
      </c>
      <c r="I825" t="str">
        <f t="shared" si="246"/>
        <v>sellhold</v>
      </c>
      <c r="J825" t="str">
        <f t="shared" si="235"/>
        <v>sellhold</v>
      </c>
      <c r="K825">
        <f t="shared" si="237"/>
        <v>10</v>
      </c>
      <c r="L825">
        <f t="shared" si="238"/>
        <v>0</v>
      </c>
      <c r="M825">
        <f t="shared" si="239"/>
        <v>0</v>
      </c>
      <c r="N825">
        <f t="shared" si="240"/>
        <v>-10</v>
      </c>
      <c r="O825">
        <f t="shared" si="241"/>
        <v>0</v>
      </c>
      <c r="P825">
        <f t="shared" si="242"/>
        <v>0</v>
      </c>
      <c r="Q825">
        <f t="shared" si="236"/>
        <v>20</v>
      </c>
      <c r="R825">
        <f t="shared" si="243"/>
        <v>0</v>
      </c>
      <c r="S825">
        <f>IF(ABS(R825)&gt;0,R825*(B825-A825),0)</f>
        <v>0</v>
      </c>
      <c r="T825">
        <f>SUM($S$3:S825)</f>
        <v>455.40488514999998</v>
      </c>
      <c r="U825">
        <f>IF(J825="close",T825,0)</f>
        <v>0</v>
      </c>
      <c r="V825">
        <f t="shared" si="244"/>
        <v>232.98877315000004</v>
      </c>
      <c r="W825" s="3">
        <f t="shared" si="247"/>
        <v>-2.1788837955626734E-3</v>
      </c>
      <c r="X825">
        <f t="shared" si="245"/>
        <v>0</v>
      </c>
    </row>
    <row r="826" spans="1:24">
      <c r="A826">
        <v>101.0678265</v>
      </c>
      <c r="B826">
        <v>124.0237975</v>
      </c>
      <c r="C826">
        <f t="shared" si="229"/>
        <v>1.227134309650955</v>
      </c>
      <c r="D826">
        <f t="shared" si="233"/>
        <v>1.17660206083871</v>
      </c>
      <c r="E826">
        <f t="shared" si="230"/>
        <v>1.1135758655701629</v>
      </c>
      <c r="F826">
        <f t="shared" si="231"/>
        <v>5.2221045474654483E-2</v>
      </c>
      <c r="G826">
        <f t="shared" si="232"/>
        <v>0.96766061178861129</v>
      </c>
      <c r="H826" t="str">
        <f t="shared" si="234"/>
        <v/>
      </c>
      <c r="I826" t="str">
        <f t="shared" si="246"/>
        <v>sellhold</v>
      </c>
      <c r="J826" t="str">
        <f t="shared" si="235"/>
        <v>sellhold</v>
      </c>
      <c r="K826">
        <f t="shared" si="237"/>
        <v>10</v>
      </c>
      <c r="L826">
        <f t="shared" si="238"/>
        <v>0</v>
      </c>
      <c r="M826">
        <f t="shared" si="239"/>
        <v>0</v>
      </c>
      <c r="N826">
        <f t="shared" si="240"/>
        <v>-10</v>
      </c>
      <c r="O826">
        <f t="shared" si="241"/>
        <v>0</v>
      </c>
      <c r="P826">
        <f t="shared" si="242"/>
        <v>0</v>
      </c>
      <c r="Q826">
        <f t="shared" si="236"/>
        <v>20</v>
      </c>
      <c r="R826">
        <f t="shared" si="243"/>
        <v>0</v>
      </c>
      <c r="S826">
        <f>IF(ABS(R826)&gt;0,R826*(B826-A826),0)</f>
        <v>0</v>
      </c>
      <c r="T826">
        <f>SUM($S$3:S826)</f>
        <v>455.40488514999998</v>
      </c>
      <c r="U826">
        <f>IF(J826="close",T826,0)</f>
        <v>0</v>
      </c>
      <c r="V826">
        <f t="shared" si="244"/>
        <v>225.84517514999993</v>
      </c>
      <c r="W826" s="3">
        <f t="shared" si="247"/>
        <v>-3.0660696236213085E-2</v>
      </c>
      <c r="X826">
        <f t="shared" si="245"/>
        <v>0</v>
      </c>
    </row>
    <row r="827" spans="1:24">
      <c r="A827">
        <v>103.9711492</v>
      </c>
      <c r="B827">
        <v>123.98737680000001</v>
      </c>
      <c r="C827">
        <f t="shared" si="229"/>
        <v>1.1925171333972329</v>
      </c>
      <c r="D827">
        <f t="shared" si="233"/>
        <v>1.1790505335400212</v>
      </c>
      <c r="E827">
        <f t="shared" si="230"/>
        <v>1.1187662834412866</v>
      </c>
      <c r="F827">
        <f t="shared" si="231"/>
        <v>5.6029642648335348E-2</v>
      </c>
      <c r="G827">
        <f t="shared" si="232"/>
        <v>0.24034777344081015</v>
      </c>
      <c r="H827" t="str">
        <f t="shared" si="234"/>
        <v/>
      </c>
      <c r="I827" t="str">
        <f t="shared" si="246"/>
        <v>close</v>
      </c>
      <c r="J827" t="str">
        <f t="shared" si="235"/>
        <v>close</v>
      </c>
      <c r="K827">
        <f t="shared" si="237"/>
        <v>0</v>
      </c>
      <c r="L827">
        <f t="shared" si="238"/>
        <v>0</v>
      </c>
      <c r="M827">
        <f t="shared" si="239"/>
        <v>-10</v>
      </c>
      <c r="N827">
        <f t="shared" si="240"/>
        <v>0</v>
      </c>
      <c r="O827">
        <f t="shared" si="241"/>
        <v>0</v>
      </c>
      <c r="P827">
        <f t="shared" si="242"/>
        <v>10</v>
      </c>
      <c r="Q827">
        <f t="shared" si="236"/>
        <v>0</v>
      </c>
      <c r="R827">
        <f t="shared" si="243"/>
        <v>-10</v>
      </c>
      <c r="S827">
        <f>IF(ABS(R827)&gt;0,R827*(B827-A827),0)</f>
        <v>-200.16227600000008</v>
      </c>
      <c r="T827">
        <f>SUM($S$3:S827)</f>
        <v>255.24260914999991</v>
      </c>
      <c r="U827">
        <f>IF(J827="close",T827,0)</f>
        <v>255.24260914999991</v>
      </c>
      <c r="V827">
        <f t="shared" si="244"/>
        <v>255.24260914999991</v>
      </c>
      <c r="W827" s="3">
        <f t="shared" si="247"/>
        <v>0.1301663140710225</v>
      </c>
      <c r="X827">
        <f t="shared" si="245"/>
        <v>20</v>
      </c>
    </row>
    <row r="828" spans="1:24">
      <c r="A828">
        <v>104.1807838</v>
      </c>
      <c r="B828">
        <v>126.33968489999999</v>
      </c>
      <c r="C828">
        <f t="shared" si="229"/>
        <v>1.2126966249605045</v>
      </c>
      <c r="D828">
        <f t="shared" si="233"/>
        <v>1.1842268552970185</v>
      </c>
      <c r="E828">
        <f t="shared" si="230"/>
        <v>1.1219630139776264</v>
      </c>
      <c r="F828">
        <f t="shared" si="231"/>
        <v>5.7627929967654798E-2</v>
      </c>
      <c r="G828">
        <f t="shared" si="232"/>
        <v>0.49402728294188814</v>
      </c>
      <c r="H828" t="str">
        <f t="shared" si="234"/>
        <v/>
      </c>
      <c r="I828" t="str">
        <f t="shared" si="246"/>
        <v/>
      </c>
      <c r="J828" t="str">
        <f t="shared" si="235"/>
        <v/>
      </c>
      <c r="K828">
        <f t="shared" si="237"/>
        <v>0</v>
      </c>
      <c r="L828">
        <f t="shared" si="238"/>
        <v>0</v>
      </c>
      <c r="M828">
        <f t="shared" si="239"/>
        <v>0</v>
      </c>
      <c r="N828">
        <f t="shared" si="240"/>
        <v>0</v>
      </c>
      <c r="O828">
        <f t="shared" si="241"/>
        <v>0</v>
      </c>
      <c r="P828">
        <f t="shared" si="242"/>
        <v>0</v>
      </c>
      <c r="Q828">
        <f t="shared" si="236"/>
        <v>0</v>
      </c>
      <c r="R828">
        <f t="shared" si="243"/>
        <v>0</v>
      </c>
      <c r="S828">
        <f>IF(ABS(R828)&gt;0,R828*(B828-A828),0)</f>
        <v>0</v>
      </c>
      <c r="T828">
        <f>SUM($S$3:S828)</f>
        <v>255.24260914999991</v>
      </c>
      <c r="U828">
        <f>IF(J828="close",T828,0)</f>
        <v>0</v>
      </c>
      <c r="V828">
        <f t="shared" si="244"/>
        <v>255.24260914999991</v>
      </c>
      <c r="W828" s="3">
        <f t="shared" si="247"/>
        <v>0</v>
      </c>
      <c r="X828">
        <f t="shared" si="245"/>
        <v>0</v>
      </c>
    </row>
    <row r="829" spans="1:24">
      <c r="A829">
        <v>102.53555729999999</v>
      </c>
      <c r="B829">
        <v>127.308038</v>
      </c>
      <c r="C829">
        <f t="shared" si="229"/>
        <v>1.2415989277506956</v>
      </c>
      <c r="D829">
        <f t="shared" si="233"/>
        <v>1.1930533279821995</v>
      </c>
      <c r="E829">
        <f t="shared" si="230"/>
        <v>1.125987404398918</v>
      </c>
      <c r="F829">
        <f t="shared" si="231"/>
        <v>5.992703891063219E-2</v>
      </c>
      <c r="G829">
        <f t="shared" si="232"/>
        <v>0.81007839951663507</v>
      </c>
      <c r="H829" t="str">
        <f t="shared" si="234"/>
        <v/>
      </c>
      <c r="I829" t="str">
        <f t="shared" si="246"/>
        <v/>
      </c>
      <c r="J829" t="str">
        <f t="shared" si="235"/>
        <v/>
      </c>
      <c r="K829">
        <f t="shared" si="237"/>
        <v>0</v>
      </c>
      <c r="L829">
        <f t="shared" si="238"/>
        <v>0</v>
      </c>
      <c r="M829">
        <f t="shared" si="239"/>
        <v>0</v>
      </c>
      <c r="N829">
        <f t="shared" si="240"/>
        <v>0</v>
      </c>
      <c r="O829">
        <f t="shared" si="241"/>
        <v>0</v>
      </c>
      <c r="P829">
        <f t="shared" si="242"/>
        <v>0</v>
      </c>
      <c r="Q829">
        <f t="shared" si="236"/>
        <v>0</v>
      </c>
      <c r="R829">
        <f t="shared" si="243"/>
        <v>0</v>
      </c>
      <c r="S829">
        <f>IF(ABS(R829)&gt;0,R829*(B829-A829),0)</f>
        <v>0</v>
      </c>
      <c r="T829">
        <f>SUM($S$3:S829)</f>
        <v>255.24260914999991</v>
      </c>
      <c r="U829">
        <f>IF(J829="close",T829,0)</f>
        <v>0</v>
      </c>
      <c r="V829">
        <f t="shared" si="244"/>
        <v>255.24260914999991</v>
      </c>
      <c r="W829" s="3">
        <f t="shared" si="247"/>
        <v>0</v>
      </c>
      <c r="X829">
        <f t="shared" si="245"/>
        <v>0</v>
      </c>
    </row>
    <row r="830" spans="1:24">
      <c r="A830">
        <v>103.8315288</v>
      </c>
      <c r="B830">
        <v>126.87947579999999</v>
      </c>
      <c r="C830">
        <f t="shared" si="229"/>
        <v>1.2219744548343778</v>
      </c>
      <c r="D830">
        <f t="shared" si="233"/>
        <v>1.1975027321133038</v>
      </c>
      <c r="E830">
        <f t="shared" si="230"/>
        <v>1.1310026251483662</v>
      </c>
      <c r="F830">
        <f t="shared" si="231"/>
        <v>6.3540520347182425E-2</v>
      </c>
      <c r="G830">
        <f t="shared" si="232"/>
        <v>0.38513569903679828</v>
      </c>
      <c r="H830" t="str">
        <f t="shared" si="234"/>
        <v/>
      </c>
      <c r="I830" t="str">
        <f t="shared" si="246"/>
        <v/>
      </c>
      <c r="J830" t="str">
        <f t="shared" si="235"/>
        <v/>
      </c>
      <c r="K830">
        <f t="shared" si="237"/>
        <v>0</v>
      </c>
      <c r="L830">
        <f t="shared" si="238"/>
        <v>0</v>
      </c>
      <c r="M830">
        <f t="shared" si="239"/>
        <v>0</v>
      </c>
      <c r="N830">
        <f t="shared" si="240"/>
        <v>0</v>
      </c>
      <c r="O830">
        <f t="shared" si="241"/>
        <v>0</v>
      </c>
      <c r="P830">
        <f t="shared" si="242"/>
        <v>0</v>
      </c>
      <c r="Q830">
        <f t="shared" si="236"/>
        <v>0</v>
      </c>
      <c r="R830">
        <f t="shared" si="243"/>
        <v>0</v>
      </c>
      <c r="S830">
        <f>IF(ABS(R830)&gt;0,R830*(B830-A830),0)</f>
        <v>0</v>
      </c>
      <c r="T830">
        <f>SUM($S$3:S830)</f>
        <v>255.24260914999991</v>
      </c>
      <c r="U830">
        <f>IF(J830="close",T830,0)</f>
        <v>0</v>
      </c>
      <c r="V830">
        <f t="shared" si="244"/>
        <v>255.24260914999991</v>
      </c>
      <c r="W830" s="3">
        <f t="shared" si="247"/>
        <v>0</v>
      </c>
      <c r="X830">
        <f t="shared" si="245"/>
        <v>0</v>
      </c>
    </row>
    <row r="831" spans="1:24">
      <c r="A831">
        <v>106.56905949999999</v>
      </c>
      <c r="B831">
        <v>129.27108129999999</v>
      </c>
      <c r="C831">
        <f t="shared" si="229"/>
        <v>1.2130263878325773</v>
      </c>
      <c r="D831">
        <f t="shared" si="233"/>
        <v>1.1998909868393459</v>
      </c>
      <c r="E831">
        <f t="shared" si="230"/>
        <v>1.1349311395292692</v>
      </c>
      <c r="F831">
        <f t="shared" si="231"/>
        <v>6.5684845654049542E-2</v>
      </c>
      <c r="G831">
        <f t="shared" si="232"/>
        <v>0.19997612634142795</v>
      </c>
      <c r="H831" t="str">
        <f t="shared" si="234"/>
        <v/>
      </c>
      <c r="I831" t="str">
        <f t="shared" si="246"/>
        <v/>
      </c>
      <c r="J831" t="str">
        <f t="shared" si="235"/>
        <v/>
      </c>
      <c r="K831">
        <f t="shared" si="237"/>
        <v>0</v>
      </c>
      <c r="L831">
        <f t="shared" si="238"/>
        <v>0</v>
      </c>
      <c r="M831">
        <f t="shared" si="239"/>
        <v>0</v>
      </c>
      <c r="N831">
        <f t="shared" si="240"/>
        <v>0</v>
      </c>
      <c r="O831">
        <f t="shared" si="241"/>
        <v>0</v>
      </c>
      <c r="P831">
        <f t="shared" si="242"/>
        <v>0</v>
      </c>
      <c r="Q831">
        <f t="shared" si="236"/>
        <v>0</v>
      </c>
      <c r="R831">
        <f t="shared" si="243"/>
        <v>0</v>
      </c>
      <c r="S831">
        <f>IF(ABS(R831)&gt;0,R831*(B831-A831),0)</f>
        <v>0</v>
      </c>
      <c r="T831">
        <f>SUM($S$3:S831)</f>
        <v>255.24260914999991</v>
      </c>
      <c r="U831">
        <f>IF(J831="close",T831,0)</f>
        <v>0</v>
      </c>
      <c r="V831">
        <f t="shared" si="244"/>
        <v>255.24260914999991</v>
      </c>
      <c r="W831" s="3">
        <f t="shared" si="247"/>
        <v>0</v>
      </c>
      <c r="X831">
        <f t="shared" si="245"/>
        <v>0</v>
      </c>
    </row>
    <row r="832" spans="1:24">
      <c r="A832">
        <v>109.72131709999999</v>
      </c>
      <c r="B832">
        <v>128.8134618</v>
      </c>
      <c r="C832">
        <f t="shared" si="229"/>
        <v>1.1740057921707177</v>
      </c>
      <c r="D832">
        <f t="shared" si="233"/>
        <v>1.1959086491980184</v>
      </c>
      <c r="E832">
        <f t="shared" si="230"/>
        <v>1.1388939366814528</v>
      </c>
      <c r="F832">
        <f t="shared" si="231"/>
        <v>6.6963409744818736E-2</v>
      </c>
      <c r="G832">
        <f t="shared" si="232"/>
        <v>-0.32708694361244789</v>
      </c>
      <c r="H832" t="str">
        <f t="shared" si="234"/>
        <v/>
      </c>
      <c r="I832" t="str">
        <f t="shared" si="246"/>
        <v/>
      </c>
      <c r="J832" t="str">
        <f t="shared" si="235"/>
        <v/>
      </c>
      <c r="K832">
        <f t="shared" si="237"/>
        <v>0</v>
      </c>
      <c r="L832">
        <f t="shared" si="238"/>
        <v>0</v>
      </c>
      <c r="M832">
        <f t="shared" si="239"/>
        <v>0</v>
      </c>
      <c r="N832">
        <f t="shared" si="240"/>
        <v>0</v>
      </c>
      <c r="O832">
        <f t="shared" si="241"/>
        <v>0</v>
      </c>
      <c r="P832">
        <f t="shared" si="242"/>
        <v>0</v>
      </c>
      <c r="Q832">
        <f t="shared" si="236"/>
        <v>0</v>
      </c>
      <c r="R832">
        <f t="shared" si="243"/>
        <v>0</v>
      </c>
      <c r="S832">
        <f>IF(ABS(R832)&gt;0,R832*(B832-A832),0)</f>
        <v>0</v>
      </c>
      <c r="T832">
        <f>SUM($S$3:S832)</f>
        <v>255.24260914999991</v>
      </c>
      <c r="U832">
        <f>IF(J832="close",T832,0)</f>
        <v>0</v>
      </c>
      <c r="V832">
        <f t="shared" si="244"/>
        <v>255.24260914999991</v>
      </c>
      <c r="W832" s="3">
        <f t="shared" si="247"/>
        <v>0</v>
      </c>
      <c r="X832">
        <f t="shared" si="245"/>
        <v>0</v>
      </c>
    </row>
    <row r="833" spans="1:24">
      <c r="A833">
        <v>109.94400760000001</v>
      </c>
      <c r="B833">
        <v>128.57056320000001</v>
      </c>
      <c r="C833">
        <f t="shared" si="229"/>
        <v>1.1694185613805113</v>
      </c>
      <c r="D833">
        <f t="shared" si="233"/>
        <v>1.191833251072248</v>
      </c>
      <c r="E833">
        <f t="shared" si="230"/>
        <v>1.1423843084086498</v>
      </c>
      <c r="F833">
        <f t="shared" si="231"/>
        <v>6.6120343813792046E-2</v>
      </c>
      <c r="G833">
        <f t="shared" si="232"/>
        <v>-0.33899838383873143</v>
      </c>
      <c r="H833" t="str">
        <f t="shared" si="234"/>
        <v/>
      </c>
      <c r="I833" t="str">
        <f t="shared" si="246"/>
        <v/>
      </c>
      <c r="J833" t="str">
        <f t="shared" si="235"/>
        <v/>
      </c>
      <c r="K833">
        <f t="shared" si="237"/>
        <v>0</v>
      </c>
      <c r="L833">
        <f t="shared" si="238"/>
        <v>0</v>
      </c>
      <c r="M833">
        <f t="shared" si="239"/>
        <v>0</v>
      </c>
      <c r="N833">
        <f t="shared" si="240"/>
        <v>0</v>
      </c>
      <c r="O833">
        <f t="shared" si="241"/>
        <v>0</v>
      </c>
      <c r="P833">
        <f t="shared" si="242"/>
        <v>0</v>
      </c>
      <c r="Q833">
        <f t="shared" si="236"/>
        <v>0</v>
      </c>
      <c r="R833">
        <f t="shared" si="243"/>
        <v>0</v>
      </c>
      <c r="S833">
        <f>IF(ABS(R833)&gt;0,R833*(B833-A833),0)</f>
        <v>0</v>
      </c>
      <c r="T833">
        <f>SUM($S$3:S833)</f>
        <v>255.24260914999991</v>
      </c>
      <c r="U833">
        <f>IF(J833="close",T833,0)</f>
        <v>0</v>
      </c>
      <c r="V833">
        <f t="shared" si="244"/>
        <v>255.24260914999991</v>
      </c>
      <c r="W833" s="3">
        <f t="shared" si="247"/>
        <v>0</v>
      </c>
      <c r="X833">
        <f t="shared" si="245"/>
        <v>0</v>
      </c>
    </row>
    <row r="834" spans="1:24">
      <c r="A834">
        <v>109.1537945</v>
      </c>
      <c r="B834">
        <v>129.15618499999999</v>
      </c>
      <c r="C834">
        <f t="shared" si="229"/>
        <v>1.183249612087466</v>
      </c>
      <c r="D834">
        <f t="shared" si="233"/>
        <v>1.1905126912284354</v>
      </c>
      <c r="E834">
        <f t="shared" si="230"/>
        <v>1.1459361988660475</v>
      </c>
      <c r="F834">
        <f t="shared" si="231"/>
        <v>6.4742920706981927E-2</v>
      </c>
      <c r="G834">
        <f t="shared" si="232"/>
        <v>-0.11218337173636495</v>
      </c>
      <c r="H834" t="str">
        <f t="shared" si="234"/>
        <v/>
      </c>
      <c r="I834" t="str">
        <f t="shared" si="246"/>
        <v/>
      </c>
      <c r="J834" t="str">
        <f t="shared" si="235"/>
        <v/>
      </c>
      <c r="K834">
        <f t="shared" si="237"/>
        <v>0</v>
      </c>
      <c r="L834">
        <f t="shared" si="238"/>
        <v>0</v>
      </c>
      <c r="M834">
        <f t="shared" si="239"/>
        <v>0</v>
      </c>
      <c r="N834">
        <f t="shared" si="240"/>
        <v>0</v>
      </c>
      <c r="O834">
        <f t="shared" si="241"/>
        <v>0</v>
      </c>
      <c r="P834">
        <f t="shared" si="242"/>
        <v>0</v>
      </c>
      <c r="Q834">
        <f t="shared" si="236"/>
        <v>0</v>
      </c>
      <c r="R834">
        <f t="shared" si="243"/>
        <v>0</v>
      </c>
      <c r="S834">
        <f>IF(ABS(R834)&gt;0,R834*(B834-A834),0)</f>
        <v>0</v>
      </c>
      <c r="T834">
        <f>SUM($S$3:S834)</f>
        <v>255.24260914999991</v>
      </c>
      <c r="U834">
        <f>IF(J834="close",T834,0)</f>
        <v>0</v>
      </c>
      <c r="V834">
        <f t="shared" si="244"/>
        <v>255.24260914999991</v>
      </c>
      <c r="W834" s="3">
        <f t="shared" si="247"/>
        <v>0</v>
      </c>
      <c r="X834">
        <f t="shared" si="245"/>
        <v>0</v>
      </c>
    </row>
    <row r="835" spans="1:24">
      <c r="A835">
        <v>109.54147690000001</v>
      </c>
      <c r="B835">
        <v>129.9078255</v>
      </c>
      <c r="C835">
        <f t="shared" ref="C835:C898" si="248">B835/A835</f>
        <v>1.1859236261584492</v>
      </c>
      <c r="D835">
        <f t="shared" si="233"/>
        <v>1.1898066812176682</v>
      </c>
      <c r="E835">
        <f t="shared" si="230"/>
        <v>1.1494240066924395</v>
      </c>
      <c r="F835">
        <f t="shared" si="231"/>
        <v>6.3997849656575817E-2</v>
      </c>
      <c r="G835">
        <f t="shared" si="232"/>
        <v>-6.0674773919064895E-2</v>
      </c>
      <c r="H835" t="str">
        <f t="shared" si="234"/>
        <v/>
      </c>
      <c r="I835" t="str">
        <f t="shared" si="246"/>
        <v/>
      </c>
      <c r="J835" t="str">
        <f t="shared" si="235"/>
        <v/>
      </c>
      <c r="K835">
        <f t="shared" si="237"/>
        <v>0</v>
      </c>
      <c r="L835">
        <f t="shared" si="238"/>
        <v>0</v>
      </c>
      <c r="M835">
        <f t="shared" si="239"/>
        <v>0</v>
      </c>
      <c r="N835">
        <f t="shared" si="240"/>
        <v>0</v>
      </c>
      <c r="O835">
        <f t="shared" si="241"/>
        <v>0</v>
      </c>
      <c r="P835">
        <f t="shared" si="242"/>
        <v>0</v>
      </c>
      <c r="Q835">
        <f t="shared" si="236"/>
        <v>0</v>
      </c>
      <c r="R835">
        <f t="shared" si="243"/>
        <v>0</v>
      </c>
      <c r="S835">
        <f>IF(ABS(R835)&gt;0,R835*(B835-A835),0)</f>
        <v>0</v>
      </c>
      <c r="T835">
        <f>SUM($S$3:S835)</f>
        <v>255.24260914999991</v>
      </c>
      <c r="U835">
        <f>IF(J835="close",T835,0)</f>
        <v>0</v>
      </c>
      <c r="V835">
        <f t="shared" si="244"/>
        <v>255.24260914999991</v>
      </c>
      <c r="W835" s="3">
        <f t="shared" si="247"/>
        <v>0</v>
      </c>
      <c r="X835">
        <f t="shared" si="245"/>
        <v>0</v>
      </c>
    </row>
    <row r="836" spans="1:24">
      <c r="A836">
        <v>108.8380899</v>
      </c>
      <c r="B836">
        <v>130.3063435</v>
      </c>
      <c r="C836">
        <f t="shared" si="248"/>
        <v>1.1972494520964576</v>
      </c>
      <c r="D836">
        <f t="shared" si="233"/>
        <v>1.190951722891328</v>
      </c>
      <c r="E836">
        <f t="shared" si="230"/>
        <v>1.1538354072422314</v>
      </c>
      <c r="F836">
        <f t="shared" si="231"/>
        <v>6.2003431192070788E-2</v>
      </c>
      <c r="G836">
        <f t="shared" si="232"/>
        <v>0.10157065639836695</v>
      </c>
      <c r="H836" t="str">
        <f t="shared" si="234"/>
        <v/>
      </c>
      <c r="I836" t="str">
        <f t="shared" si="246"/>
        <v/>
      </c>
      <c r="J836" t="str">
        <f t="shared" si="235"/>
        <v/>
      </c>
      <c r="K836">
        <f t="shared" si="237"/>
        <v>0</v>
      </c>
      <c r="L836">
        <f t="shared" si="238"/>
        <v>0</v>
      </c>
      <c r="M836">
        <f t="shared" si="239"/>
        <v>0</v>
      </c>
      <c r="N836">
        <f t="shared" si="240"/>
        <v>0</v>
      </c>
      <c r="O836">
        <f t="shared" si="241"/>
        <v>0</v>
      </c>
      <c r="P836">
        <f t="shared" si="242"/>
        <v>0</v>
      </c>
      <c r="Q836">
        <f t="shared" si="236"/>
        <v>0</v>
      </c>
      <c r="R836">
        <f t="shared" si="243"/>
        <v>0</v>
      </c>
      <c r="S836">
        <f>IF(ABS(R836)&gt;0,R836*(B836-A836),0)</f>
        <v>0</v>
      </c>
      <c r="T836">
        <f>SUM($S$3:S836)</f>
        <v>255.24260914999991</v>
      </c>
      <c r="U836">
        <f>IF(J836="close",T836,0)</f>
        <v>0</v>
      </c>
      <c r="V836">
        <f t="shared" si="244"/>
        <v>255.24260914999991</v>
      </c>
      <c r="W836" s="3">
        <f t="shared" si="247"/>
        <v>0</v>
      </c>
      <c r="X836">
        <f t="shared" si="245"/>
        <v>0</v>
      </c>
    </row>
    <row r="837" spans="1:24">
      <c r="A837">
        <v>107.0454818</v>
      </c>
      <c r="B837">
        <v>130.29669319999999</v>
      </c>
      <c r="C837">
        <f t="shared" si="248"/>
        <v>1.2172087136142908</v>
      </c>
      <c r="D837">
        <f t="shared" si="233"/>
        <v>1.19499125992563</v>
      </c>
      <c r="E837">
        <f t="shared" si="230"/>
        <v>1.1601036063670471</v>
      </c>
      <c r="F837">
        <f t="shared" si="231"/>
        <v>5.6808616018655493E-2</v>
      </c>
      <c r="G837">
        <f t="shared" si="232"/>
        <v>0.3910930285885641</v>
      </c>
      <c r="H837" t="str">
        <f t="shared" si="234"/>
        <v/>
      </c>
      <c r="I837" t="str">
        <f t="shared" si="246"/>
        <v/>
      </c>
      <c r="J837" t="str">
        <f t="shared" si="235"/>
        <v/>
      </c>
      <c r="K837">
        <f t="shared" si="237"/>
        <v>0</v>
      </c>
      <c r="L837">
        <f t="shared" si="238"/>
        <v>0</v>
      </c>
      <c r="M837">
        <f t="shared" si="239"/>
        <v>0</v>
      </c>
      <c r="N837">
        <f t="shared" si="240"/>
        <v>0</v>
      </c>
      <c r="O837">
        <f t="shared" si="241"/>
        <v>0</v>
      </c>
      <c r="P837">
        <f t="shared" si="242"/>
        <v>0</v>
      </c>
      <c r="Q837">
        <f t="shared" si="236"/>
        <v>0</v>
      </c>
      <c r="R837">
        <f t="shared" si="243"/>
        <v>0</v>
      </c>
      <c r="S837">
        <f>IF(ABS(R837)&gt;0,R837*(B837-A837),0)</f>
        <v>0</v>
      </c>
      <c r="T837">
        <f>SUM($S$3:S837)</f>
        <v>255.24260914999991</v>
      </c>
      <c r="U837">
        <f>IF(J837="close",T837,0)</f>
        <v>0</v>
      </c>
      <c r="V837">
        <f t="shared" si="244"/>
        <v>255.24260914999991</v>
      </c>
      <c r="W837" s="3">
        <f t="shared" si="247"/>
        <v>0</v>
      </c>
      <c r="X837">
        <f t="shared" si="245"/>
        <v>0</v>
      </c>
    </row>
    <row r="838" spans="1:24">
      <c r="A838">
        <v>105.3613142</v>
      </c>
      <c r="B838">
        <v>130.4260496</v>
      </c>
      <c r="C838">
        <f t="shared" si="248"/>
        <v>1.2378931545255916</v>
      </c>
      <c r="D838">
        <f t="shared" si="233"/>
        <v>1.2015915514025473</v>
      </c>
      <c r="E838">
        <f t="shared" si="230"/>
        <v>1.1659352174155972</v>
      </c>
      <c r="F838">
        <f t="shared" si="231"/>
        <v>5.3806750999457031E-2</v>
      </c>
      <c r="G838">
        <f t="shared" si="232"/>
        <v>0.67466632808605442</v>
      </c>
      <c r="H838" t="str">
        <f t="shared" si="234"/>
        <v/>
      </c>
      <c r="I838" t="str">
        <f t="shared" si="246"/>
        <v/>
      </c>
      <c r="J838" t="str">
        <f t="shared" si="235"/>
        <v/>
      </c>
      <c r="K838">
        <f t="shared" si="237"/>
        <v>0</v>
      </c>
      <c r="L838">
        <f t="shared" si="238"/>
        <v>0</v>
      </c>
      <c r="M838">
        <f t="shared" si="239"/>
        <v>0</v>
      </c>
      <c r="N838">
        <f t="shared" si="240"/>
        <v>0</v>
      </c>
      <c r="O838">
        <f t="shared" si="241"/>
        <v>0</v>
      </c>
      <c r="P838">
        <f t="shared" si="242"/>
        <v>0</v>
      </c>
      <c r="Q838">
        <f t="shared" si="236"/>
        <v>0</v>
      </c>
      <c r="R838">
        <f t="shared" si="243"/>
        <v>0</v>
      </c>
      <c r="S838">
        <f>IF(ABS(R838)&gt;0,R838*(B838-A838),0)</f>
        <v>0</v>
      </c>
      <c r="T838">
        <f>SUM($S$3:S838)</f>
        <v>255.24260914999991</v>
      </c>
      <c r="U838">
        <f>IF(J838="close",T838,0)</f>
        <v>0</v>
      </c>
      <c r="V838">
        <f t="shared" si="244"/>
        <v>255.24260914999991</v>
      </c>
      <c r="W838" s="3">
        <f t="shared" si="247"/>
        <v>0</v>
      </c>
      <c r="X838">
        <f t="shared" si="245"/>
        <v>0</v>
      </c>
    </row>
    <row r="839" spans="1:24">
      <c r="A839">
        <v>106.2229189</v>
      </c>
      <c r="B839">
        <v>132.2513386</v>
      </c>
      <c r="C839">
        <f t="shared" si="248"/>
        <v>1.2450358168419715</v>
      </c>
      <c r="D839">
        <f t="shared" si="233"/>
        <v>1.2082752845470741</v>
      </c>
      <c r="E839">
        <f t="shared" si="230"/>
        <v>1.1720453897140632</v>
      </c>
      <c r="F839">
        <f t="shared" si="231"/>
        <v>5.1810173967811624E-2</v>
      </c>
      <c r="G839">
        <f t="shared" si="232"/>
        <v>0.70952342908046984</v>
      </c>
      <c r="H839" t="str">
        <f t="shared" si="234"/>
        <v/>
      </c>
      <c r="I839" t="str">
        <f t="shared" si="246"/>
        <v/>
      </c>
      <c r="J839" t="str">
        <f t="shared" si="235"/>
        <v/>
      </c>
      <c r="K839">
        <f t="shared" si="237"/>
        <v>0</v>
      </c>
      <c r="L839">
        <f t="shared" si="238"/>
        <v>0</v>
      </c>
      <c r="M839">
        <f t="shared" si="239"/>
        <v>0</v>
      </c>
      <c r="N839">
        <f t="shared" si="240"/>
        <v>0</v>
      </c>
      <c r="O839">
        <f t="shared" si="241"/>
        <v>0</v>
      </c>
      <c r="P839">
        <f t="shared" si="242"/>
        <v>0</v>
      </c>
      <c r="Q839">
        <f t="shared" si="236"/>
        <v>0</v>
      </c>
      <c r="R839">
        <f t="shared" si="243"/>
        <v>0</v>
      </c>
      <c r="S839">
        <f>IF(ABS(R839)&gt;0,R839*(B839-A839),0)</f>
        <v>0</v>
      </c>
      <c r="T839">
        <f>SUM($S$3:S839)</f>
        <v>255.24260914999991</v>
      </c>
      <c r="U839">
        <f>IF(J839="close",T839,0)</f>
        <v>0</v>
      </c>
      <c r="V839">
        <f t="shared" si="244"/>
        <v>255.24260914999991</v>
      </c>
      <c r="W839" s="3">
        <f t="shared" si="247"/>
        <v>0</v>
      </c>
      <c r="X839">
        <f t="shared" si="245"/>
        <v>0</v>
      </c>
    </row>
    <row r="840" spans="1:24">
      <c r="A840">
        <v>106.22847109999999</v>
      </c>
      <c r="B840">
        <v>132.48621779999999</v>
      </c>
      <c r="C840">
        <f t="shared" si="248"/>
        <v>1.2471818188485628</v>
      </c>
      <c r="D840">
        <f t="shared" si="233"/>
        <v>1.2142609052088416</v>
      </c>
      <c r="E840">
        <f t="shared" si="230"/>
        <v>1.1778356320218646</v>
      </c>
      <c r="F840">
        <f t="shared" si="231"/>
        <v>5.0523005495345621E-2</v>
      </c>
      <c r="G840">
        <f t="shared" si="232"/>
        <v>0.65160243965996989</v>
      </c>
      <c r="H840" t="str">
        <f t="shared" si="234"/>
        <v/>
      </c>
      <c r="I840" t="str">
        <f t="shared" si="246"/>
        <v/>
      </c>
      <c r="J840" t="str">
        <f t="shared" si="235"/>
        <v/>
      </c>
      <c r="K840">
        <f t="shared" si="237"/>
        <v>0</v>
      </c>
      <c r="L840">
        <f t="shared" si="238"/>
        <v>0</v>
      </c>
      <c r="M840">
        <f t="shared" si="239"/>
        <v>0</v>
      </c>
      <c r="N840">
        <f t="shared" si="240"/>
        <v>0</v>
      </c>
      <c r="O840">
        <f t="shared" si="241"/>
        <v>0</v>
      </c>
      <c r="P840">
        <f t="shared" si="242"/>
        <v>0</v>
      </c>
      <c r="Q840">
        <f t="shared" si="236"/>
        <v>0</v>
      </c>
      <c r="R840">
        <f t="shared" si="243"/>
        <v>0</v>
      </c>
      <c r="S840">
        <f>IF(ABS(R840)&gt;0,R840*(B840-A840),0)</f>
        <v>0</v>
      </c>
      <c r="T840">
        <f>SUM($S$3:S840)</f>
        <v>255.24260914999991</v>
      </c>
      <c r="U840">
        <f>IF(J840="close",T840,0)</f>
        <v>0</v>
      </c>
      <c r="V840">
        <f t="shared" si="244"/>
        <v>255.24260914999991</v>
      </c>
      <c r="W840" s="3">
        <f t="shared" si="247"/>
        <v>0</v>
      </c>
      <c r="X840">
        <f t="shared" si="245"/>
        <v>0</v>
      </c>
    </row>
    <row r="841" spans="1:24">
      <c r="A841">
        <v>105.6278992</v>
      </c>
      <c r="B841">
        <v>130.904584</v>
      </c>
      <c r="C841">
        <f t="shared" si="248"/>
        <v>1.2392993232984795</v>
      </c>
      <c r="D841">
        <f t="shared" si="233"/>
        <v>1.2181129695303243</v>
      </c>
      <c r="E841">
        <f t="shared" si="230"/>
        <v>1.1832216605996446</v>
      </c>
      <c r="F841">
        <f t="shared" si="231"/>
        <v>4.9546078822876351E-2</v>
      </c>
      <c r="G841">
        <f t="shared" si="232"/>
        <v>0.42760909180915857</v>
      </c>
      <c r="H841" t="str">
        <f t="shared" si="234"/>
        <v/>
      </c>
      <c r="I841" t="str">
        <f t="shared" si="246"/>
        <v/>
      </c>
      <c r="J841" t="str">
        <f t="shared" si="235"/>
        <v/>
      </c>
      <c r="K841">
        <f t="shared" si="237"/>
        <v>0</v>
      </c>
      <c r="L841">
        <f t="shared" si="238"/>
        <v>0</v>
      </c>
      <c r="M841">
        <f t="shared" si="239"/>
        <v>0</v>
      </c>
      <c r="N841">
        <f t="shared" si="240"/>
        <v>0</v>
      </c>
      <c r="O841">
        <f t="shared" si="241"/>
        <v>0</v>
      </c>
      <c r="P841">
        <f t="shared" si="242"/>
        <v>0</v>
      </c>
      <c r="Q841">
        <f t="shared" si="236"/>
        <v>0</v>
      </c>
      <c r="R841">
        <f t="shared" si="243"/>
        <v>0</v>
      </c>
      <c r="S841">
        <f>IF(ABS(R841)&gt;0,R841*(B841-A841),0)</f>
        <v>0</v>
      </c>
      <c r="T841">
        <f>SUM($S$3:S841)</f>
        <v>255.24260914999991</v>
      </c>
      <c r="U841">
        <f>IF(J841="close",T841,0)</f>
        <v>0</v>
      </c>
      <c r="V841">
        <f t="shared" si="244"/>
        <v>255.24260914999991</v>
      </c>
      <c r="W841" s="3">
        <f t="shared" si="247"/>
        <v>0</v>
      </c>
      <c r="X841">
        <f t="shared" si="245"/>
        <v>0</v>
      </c>
    </row>
    <row r="842" spans="1:24">
      <c r="A842">
        <v>105.400869</v>
      </c>
      <c r="B842">
        <v>130.42847190000001</v>
      </c>
      <c r="C842">
        <f t="shared" si="248"/>
        <v>1.2374515802142012</v>
      </c>
      <c r="D842">
        <f t="shared" si="233"/>
        <v>1.2210881404047669</v>
      </c>
      <c r="E842">
        <f t="shared" si="230"/>
        <v>1.1890127176211032</v>
      </c>
      <c r="F842">
        <f t="shared" si="231"/>
        <v>4.6041208415474578E-2</v>
      </c>
      <c r="G842">
        <f t="shared" si="232"/>
        <v>0.35540856490496747</v>
      </c>
      <c r="H842" t="str">
        <f t="shared" si="234"/>
        <v/>
      </c>
      <c r="I842" t="str">
        <f t="shared" si="246"/>
        <v/>
      </c>
      <c r="J842" t="str">
        <f t="shared" si="235"/>
        <v/>
      </c>
      <c r="K842">
        <f t="shared" si="237"/>
        <v>0</v>
      </c>
      <c r="L842">
        <f t="shared" si="238"/>
        <v>0</v>
      </c>
      <c r="M842">
        <f t="shared" si="239"/>
        <v>0</v>
      </c>
      <c r="N842">
        <f t="shared" si="240"/>
        <v>0</v>
      </c>
      <c r="O842">
        <f t="shared" si="241"/>
        <v>0</v>
      </c>
      <c r="P842">
        <f t="shared" si="242"/>
        <v>0</v>
      </c>
      <c r="Q842">
        <f t="shared" si="236"/>
        <v>0</v>
      </c>
      <c r="R842">
        <f t="shared" si="243"/>
        <v>0</v>
      </c>
      <c r="S842">
        <f>IF(ABS(R842)&gt;0,R842*(B842-A842),0)</f>
        <v>0</v>
      </c>
      <c r="T842">
        <f>SUM($S$3:S842)</f>
        <v>255.24260914999991</v>
      </c>
      <c r="U842">
        <f>IF(J842="close",T842,0)</f>
        <v>0</v>
      </c>
      <c r="V842">
        <f t="shared" si="244"/>
        <v>255.24260914999991</v>
      </c>
      <c r="W842" s="3">
        <f t="shared" si="247"/>
        <v>0</v>
      </c>
      <c r="X842">
        <f t="shared" si="245"/>
        <v>0</v>
      </c>
    </row>
    <row r="843" spans="1:24">
      <c r="A843">
        <v>106.8847075</v>
      </c>
      <c r="B843">
        <v>129.5485334</v>
      </c>
      <c r="C843">
        <f t="shared" si="248"/>
        <v>1.2120399300339573</v>
      </c>
      <c r="D843">
        <f t="shared" si="233"/>
        <v>1.219696108040027</v>
      </c>
      <c r="E843">
        <f t="shared" si="230"/>
        <v>1.1939695396186811</v>
      </c>
      <c r="F843">
        <f t="shared" si="231"/>
        <v>4.334583451690549E-2</v>
      </c>
      <c r="G843">
        <f t="shared" si="232"/>
        <v>-0.17663007510176673</v>
      </c>
      <c r="H843" t="str">
        <f t="shared" si="234"/>
        <v/>
      </c>
      <c r="I843" t="str">
        <f t="shared" si="246"/>
        <v/>
      </c>
      <c r="J843" t="str">
        <f t="shared" si="235"/>
        <v/>
      </c>
      <c r="K843">
        <f t="shared" si="237"/>
        <v>0</v>
      </c>
      <c r="L843">
        <f t="shared" si="238"/>
        <v>0</v>
      </c>
      <c r="M843">
        <f t="shared" si="239"/>
        <v>0</v>
      </c>
      <c r="N843">
        <f t="shared" si="240"/>
        <v>0</v>
      </c>
      <c r="O843">
        <f t="shared" si="241"/>
        <v>0</v>
      </c>
      <c r="P843">
        <f t="shared" si="242"/>
        <v>0</v>
      </c>
      <c r="Q843">
        <f t="shared" si="236"/>
        <v>0</v>
      </c>
      <c r="R843">
        <f t="shared" si="243"/>
        <v>0</v>
      </c>
      <c r="S843">
        <f>IF(ABS(R843)&gt;0,R843*(B843-A843),0)</f>
        <v>0</v>
      </c>
      <c r="T843">
        <f>SUM($S$3:S843)</f>
        <v>255.24260914999991</v>
      </c>
      <c r="U843">
        <f>IF(J843="close",T843,0)</f>
        <v>0</v>
      </c>
      <c r="V843">
        <f t="shared" si="244"/>
        <v>255.24260914999991</v>
      </c>
      <c r="W843" s="3">
        <f t="shared" si="247"/>
        <v>0</v>
      </c>
      <c r="X843">
        <f t="shared" si="245"/>
        <v>0</v>
      </c>
    </row>
    <row r="844" spans="1:24">
      <c r="A844">
        <v>109.00494569999999</v>
      </c>
      <c r="B844">
        <v>132.0091189</v>
      </c>
      <c r="C844">
        <f t="shared" si="248"/>
        <v>1.2110378850452472</v>
      </c>
      <c r="D844">
        <f t="shared" si="233"/>
        <v>1.2183640737331378</v>
      </c>
      <c r="E844">
        <f t="shared" si="230"/>
        <v>1.1981712580311286</v>
      </c>
      <c r="F844">
        <f t="shared" si="231"/>
        <v>3.8799459905971001E-2</v>
      </c>
      <c r="G844">
        <f t="shared" si="232"/>
        <v>-0.18882192447125104</v>
      </c>
      <c r="H844" t="str">
        <f t="shared" si="234"/>
        <v/>
      </c>
      <c r="I844" t="str">
        <f t="shared" si="246"/>
        <v/>
      </c>
      <c r="J844" t="str">
        <f t="shared" si="235"/>
        <v/>
      </c>
      <c r="K844">
        <f t="shared" si="237"/>
        <v>0</v>
      </c>
      <c r="L844">
        <f t="shared" si="238"/>
        <v>0</v>
      </c>
      <c r="M844">
        <f t="shared" si="239"/>
        <v>0</v>
      </c>
      <c r="N844">
        <f t="shared" si="240"/>
        <v>0</v>
      </c>
      <c r="O844">
        <f t="shared" si="241"/>
        <v>0</v>
      </c>
      <c r="P844">
        <f t="shared" si="242"/>
        <v>0</v>
      </c>
      <c r="Q844">
        <f t="shared" si="236"/>
        <v>0</v>
      </c>
      <c r="R844">
        <f t="shared" si="243"/>
        <v>0</v>
      </c>
      <c r="S844">
        <f>IF(ABS(R844)&gt;0,R844*(B844-A844),0)</f>
        <v>0</v>
      </c>
      <c r="T844">
        <f>SUM($S$3:S844)</f>
        <v>255.24260914999991</v>
      </c>
      <c r="U844">
        <f>IF(J844="close",T844,0)</f>
        <v>0</v>
      </c>
      <c r="V844">
        <f t="shared" si="244"/>
        <v>255.24260914999991</v>
      </c>
      <c r="W844" s="3">
        <f t="shared" si="247"/>
        <v>0</v>
      </c>
      <c r="X844">
        <f t="shared" si="245"/>
        <v>0</v>
      </c>
    </row>
    <row r="845" spans="1:24">
      <c r="A845">
        <v>107.44336130000001</v>
      </c>
      <c r="B845">
        <v>134.06780910000001</v>
      </c>
      <c r="C845">
        <f t="shared" si="248"/>
        <v>1.247799840565859</v>
      </c>
      <c r="D845">
        <f t="shared" si="233"/>
        <v>1.2228926532458642</v>
      </c>
      <c r="E845">
        <f t="shared" si="230"/>
        <v>1.2018154495137854</v>
      </c>
      <c r="F845">
        <f t="shared" si="231"/>
        <v>3.4688046248489278E-2</v>
      </c>
      <c r="G845">
        <f t="shared" si="232"/>
        <v>0.71803373247288638</v>
      </c>
      <c r="H845" t="str">
        <f t="shared" si="234"/>
        <v/>
      </c>
      <c r="I845" t="str">
        <f t="shared" si="246"/>
        <v/>
      </c>
      <c r="J845" t="str">
        <f t="shared" si="235"/>
        <v/>
      </c>
      <c r="K845">
        <f t="shared" si="237"/>
        <v>0</v>
      </c>
      <c r="L845">
        <f t="shared" si="238"/>
        <v>0</v>
      </c>
      <c r="M845">
        <f t="shared" si="239"/>
        <v>0</v>
      </c>
      <c r="N845">
        <f t="shared" si="240"/>
        <v>0</v>
      </c>
      <c r="O845">
        <f t="shared" si="241"/>
        <v>0</v>
      </c>
      <c r="P845">
        <f t="shared" si="242"/>
        <v>0</v>
      </c>
      <c r="Q845">
        <f t="shared" si="236"/>
        <v>0</v>
      </c>
      <c r="R845">
        <f t="shared" si="243"/>
        <v>0</v>
      </c>
      <c r="S845">
        <f>IF(ABS(R845)&gt;0,R845*(B845-A845),0)</f>
        <v>0</v>
      </c>
      <c r="T845">
        <f>SUM($S$3:S845)</f>
        <v>255.24260914999991</v>
      </c>
      <c r="U845">
        <f>IF(J845="close",T845,0)</f>
        <v>0</v>
      </c>
      <c r="V845">
        <f t="shared" si="244"/>
        <v>255.24260914999991</v>
      </c>
      <c r="W845" s="3">
        <f t="shared" si="247"/>
        <v>0</v>
      </c>
      <c r="X845">
        <f t="shared" si="245"/>
        <v>0</v>
      </c>
    </row>
    <row r="846" spans="1:24">
      <c r="A846">
        <v>105.1865597</v>
      </c>
      <c r="B846">
        <v>134.75431359999999</v>
      </c>
      <c r="C846">
        <f t="shared" si="248"/>
        <v>1.2810982123983277</v>
      </c>
      <c r="D846">
        <f t="shared" si="233"/>
        <v>1.2318473546539355</v>
      </c>
      <c r="E846">
        <f t="shared" si="230"/>
        <v>1.2061798533891608</v>
      </c>
      <c r="F846">
        <f t="shared" si="231"/>
        <v>3.2352188755974703E-2</v>
      </c>
      <c r="G846">
        <f t="shared" si="232"/>
        <v>1.5223346437510104</v>
      </c>
      <c r="H846" t="str">
        <f t="shared" si="234"/>
        <v/>
      </c>
      <c r="I846" t="str">
        <f t="shared" si="246"/>
        <v/>
      </c>
      <c r="J846" t="str">
        <f t="shared" si="235"/>
        <v/>
      </c>
      <c r="K846">
        <f t="shared" si="237"/>
        <v>0</v>
      </c>
      <c r="L846">
        <f t="shared" si="238"/>
        <v>0</v>
      </c>
      <c r="M846">
        <f t="shared" si="239"/>
        <v>0</v>
      </c>
      <c r="N846">
        <f t="shared" si="240"/>
        <v>0</v>
      </c>
      <c r="O846">
        <f t="shared" si="241"/>
        <v>0</v>
      </c>
      <c r="P846">
        <f t="shared" si="242"/>
        <v>0</v>
      </c>
      <c r="Q846">
        <f t="shared" si="236"/>
        <v>0</v>
      </c>
      <c r="R846">
        <f t="shared" si="243"/>
        <v>0</v>
      </c>
      <c r="S846">
        <f>IF(ABS(R846)&gt;0,R846*(B846-A846),0)</f>
        <v>0</v>
      </c>
      <c r="T846">
        <f>SUM($S$3:S846)</f>
        <v>255.24260914999991</v>
      </c>
      <c r="U846">
        <f>IF(J846="close",T846,0)</f>
        <v>0</v>
      </c>
      <c r="V846">
        <f t="shared" si="244"/>
        <v>255.24260914999991</v>
      </c>
      <c r="W846" s="3">
        <f t="shared" si="247"/>
        <v>0</v>
      </c>
      <c r="X846">
        <f t="shared" si="245"/>
        <v>0</v>
      </c>
    </row>
    <row r="847" spans="1:24">
      <c r="A847">
        <v>103.16449160000001</v>
      </c>
      <c r="B847">
        <v>136.10338350000001</v>
      </c>
      <c r="C847">
        <f t="shared" si="248"/>
        <v>1.3192851667191272</v>
      </c>
      <c r="D847">
        <f t="shared" si="233"/>
        <v>1.245299325740888</v>
      </c>
      <c r="E847">
        <f t="shared" si="230"/>
        <v>1.2114766835946473</v>
      </c>
      <c r="F847">
        <f t="shared" si="231"/>
        <v>3.2030423253629217E-2</v>
      </c>
      <c r="G847">
        <f t="shared" si="232"/>
        <v>2.3098614836398159</v>
      </c>
      <c r="H847" t="str">
        <f t="shared" si="234"/>
        <v>sellY</v>
      </c>
      <c r="I847" t="str">
        <f t="shared" si="246"/>
        <v/>
      </c>
      <c r="J847" t="str">
        <f t="shared" si="235"/>
        <v/>
      </c>
      <c r="K847">
        <f t="shared" si="237"/>
        <v>10</v>
      </c>
      <c r="L847">
        <f t="shared" si="238"/>
        <v>0</v>
      </c>
      <c r="M847">
        <f t="shared" si="239"/>
        <v>10</v>
      </c>
      <c r="N847">
        <f t="shared" si="240"/>
        <v>-10</v>
      </c>
      <c r="O847">
        <f t="shared" si="241"/>
        <v>0</v>
      </c>
      <c r="P847">
        <f t="shared" si="242"/>
        <v>-10</v>
      </c>
      <c r="Q847">
        <f t="shared" si="236"/>
        <v>20</v>
      </c>
      <c r="R847">
        <f t="shared" si="243"/>
        <v>10</v>
      </c>
      <c r="S847">
        <f>IF(ABS(R847)&gt;0,R847*(B847-A847),0)</f>
        <v>329.38891899999999</v>
      </c>
      <c r="T847">
        <f>SUM($S$3:S847)</f>
        <v>584.63152814999989</v>
      </c>
      <c r="U847">
        <f>IF(J847="close",T847,0)</f>
        <v>0</v>
      </c>
      <c r="V847">
        <f t="shared" si="244"/>
        <v>255.24260914999968</v>
      </c>
      <c r="W847" s="3">
        <f t="shared" si="247"/>
        <v>-8.9081394442888665E-16</v>
      </c>
      <c r="X847">
        <f t="shared" si="245"/>
        <v>20</v>
      </c>
    </row>
    <row r="848" spans="1:24">
      <c r="A848">
        <v>103.1096541</v>
      </c>
      <c r="B848">
        <v>138.2376016</v>
      </c>
      <c r="C848">
        <f t="shared" si="248"/>
        <v>1.3406853393759954</v>
      </c>
      <c r="D848">
        <f t="shared" si="233"/>
        <v>1.259974097069366</v>
      </c>
      <c r="E848">
        <f t="shared" si="230"/>
        <v>1.2178900030087618</v>
      </c>
      <c r="F848">
        <f t="shared" si="231"/>
        <v>3.4971665236584557E-2</v>
      </c>
      <c r="G848">
        <f t="shared" si="232"/>
        <v>2.3079038919255055</v>
      </c>
      <c r="H848" t="str">
        <f t="shared" si="234"/>
        <v>sellY</v>
      </c>
      <c r="I848" t="str">
        <f t="shared" si="246"/>
        <v>sellhold</v>
      </c>
      <c r="J848" t="str">
        <f t="shared" si="235"/>
        <v>sellhold</v>
      </c>
      <c r="K848">
        <f t="shared" si="237"/>
        <v>10</v>
      </c>
      <c r="L848">
        <f t="shared" si="238"/>
        <v>0</v>
      </c>
      <c r="M848">
        <f t="shared" si="239"/>
        <v>0</v>
      </c>
      <c r="N848">
        <f t="shared" si="240"/>
        <v>-10</v>
      </c>
      <c r="O848">
        <f t="shared" si="241"/>
        <v>0</v>
      </c>
      <c r="P848">
        <f t="shared" si="242"/>
        <v>0</v>
      </c>
      <c r="Q848">
        <f t="shared" si="236"/>
        <v>20</v>
      </c>
      <c r="R848">
        <f t="shared" si="243"/>
        <v>0</v>
      </c>
      <c r="S848">
        <f>IF(ABS(R848)&gt;0,R848*(B848-A848),0)</f>
        <v>0</v>
      </c>
      <c r="T848">
        <f>SUM($S$3:S848)</f>
        <v>584.63152814999989</v>
      </c>
      <c r="U848">
        <f>IF(J848="close",T848,0)</f>
        <v>0</v>
      </c>
      <c r="V848">
        <f t="shared" si="244"/>
        <v>233.35205314999962</v>
      </c>
      <c r="W848" s="3">
        <f t="shared" si="247"/>
        <v>-8.5763721319489922E-2</v>
      </c>
      <c r="X848">
        <f t="shared" si="245"/>
        <v>0</v>
      </c>
    </row>
    <row r="849" spans="1:24">
      <c r="A849">
        <v>102.6618867</v>
      </c>
      <c r="B849">
        <v>135.77710020000001</v>
      </c>
      <c r="C849">
        <f t="shared" si="248"/>
        <v>1.3225657989003237</v>
      </c>
      <c r="D849">
        <f t="shared" si="233"/>
        <v>1.2696035896587441</v>
      </c>
      <c r="E849">
        <f t="shared" si="230"/>
        <v>1.2247431234152761</v>
      </c>
      <c r="F849">
        <f t="shared" si="231"/>
        <v>3.9445896864391122E-2</v>
      </c>
      <c r="G849">
        <f t="shared" si="232"/>
        <v>1.3426544571582548</v>
      </c>
      <c r="H849" t="str">
        <f t="shared" si="234"/>
        <v/>
      </c>
      <c r="I849" t="str">
        <f t="shared" si="246"/>
        <v>sellhold</v>
      </c>
      <c r="J849" t="str">
        <f t="shared" si="235"/>
        <v>sellhold</v>
      </c>
      <c r="K849">
        <f t="shared" si="237"/>
        <v>10</v>
      </c>
      <c r="L849">
        <f t="shared" si="238"/>
        <v>0</v>
      </c>
      <c r="M849">
        <f t="shared" si="239"/>
        <v>0</v>
      </c>
      <c r="N849">
        <f t="shared" si="240"/>
        <v>-10</v>
      </c>
      <c r="O849">
        <f t="shared" si="241"/>
        <v>0</v>
      </c>
      <c r="P849">
        <f t="shared" si="242"/>
        <v>0</v>
      </c>
      <c r="Q849">
        <f t="shared" si="236"/>
        <v>20</v>
      </c>
      <c r="R849">
        <f t="shared" si="243"/>
        <v>0</v>
      </c>
      <c r="S849">
        <f>IF(ABS(R849)&gt;0,R849*(B849-A849),0)</f>
        <v>0</v>
      </c>
      <c r="T849">
        <f>SUM($S$3:S849)</f>
        <v>584.63152814999989</v>
      </c>
      <c r="U849">
        <f>IF(J849="close",T849,0)</f>
        <v>0</v>
      </c>
      <c r="V849">
        <f t="shared" si="244"/>
        <v>253.47939314999985</v>
      </c>
      <c r="W849" s="3">
        <f t="shared" si="247"/>
        <v>8.6253108675509699E-2</v>
      </c>
      <c r="X849">
        <f t="shared" si="245"/>
        <v>0</v>
      </c>
    </row>
    <row r="850" spans="1:24">
      <c r="A850">
        <v>103.9385341</v>
      </c>
      <c r="B850">
        <v>136.239484</v>
      </c>
      <c r="C850">
        <f t="shared" si="248"/>
        <v>1.3107697273171375</v>
      </c>
      <c r="D850">
        <f t="shared" si="233"/>
        <v>1.2759368416061891</v>
      </c>
      <c r="E850">
        <f t="shared" si="230"/>
        <v>1.2299700771019082</v>
      </c>
      <c r="F850">
        <f t="shared" si="231"/>
        <v>4.236541038071924E-2</v>
      </c>
      <c r="G850">
        <f t="shared" si="232"/>
        <v>0.82220106917224622</v>
      </c>
      <c r="H850" t="str">
        <f t="shared" si="234"/>
        <v/>
      </c>
      <c r="I850" t="str">
        <f t="shared" si="246"/>
        <v>sellhold</v>
      </c>
      <c r="J850" t="str">
        <f t="shared" si="235"/>
        <v>sellhold</v>
      </c>
      <c r="K850">
        <f t="shared" si="237"/>
        <v>10</v>
      </c>
      <c r="L850">
        <f t="shared" si="238"/>
        <v>0</v>
      </c>
      <c r="M850">
        <f t="shared" si="239"/>
        <v>0</v>
      </c>
      <c r="N850">
        <f t="shared" si="240"/>
        <v>-10</v>
      </c>
      <c r="O850">
        <f t="shared" si="241"/>
        <v>0</v>
      </c>
      <c r="P850">
        <f t="shared" si="242"/>
        <v>0</v>
      </c>
      <c r="Q850">
        <f t="shared" si="236"/>
        <v>20</v>
      </c>
      <c r="R850">
        <f t="shared" si="243"/>
        <v>0</v>
      </c>
      <c r="S850">
        <f>IF(ABS(R850)&gt;0,R850*(B850-A850),0)</f>
        <v>0</v>
      </c>
      <c r="T850">
        <f>SUM($S$3:S850)</f>
        <v>584.63152814999989</v>
      </c>
      <c r="U850">
        <f>IF(J850="close",T850,0)</f>
        <v>0</v>
      </c>
      <c r="V850">
        <f t="shared" si="244"/>
        <v>261.62202914999989</v>
      </c>
      <c r="W850" s="3">
        <f t="shared" si="247"/>
        <v>3.2123463366434381E-2</v>
      </c>
      <c r="X850">
        <f t="shared" si="245"/>
        <v>0</v>
      </c>
    </row>
    <row r="851" spans="1:24">
      <c r="A851">
        <v>102.9159707</v>
      </c>
      <c r="B851">
        <v>135.7535944</v>
      </c>
      <c r="C851">
        <f t="shared" si="248"/>
        <v>1.3190721855572995</v>
      </c>
      <c r="D851">
        <f t="shared" si="233"/>
        <v>1.2825730483678985</v>
      </c>
      <c r="E851">
        <f t="shared" si="230"/>
        <v>1.2335103909580774</v>
      </c>
      <c r="F851">
        <f t="shared" si="231"/>
        <v>4.4846253848248183E-2</v>
      </c>
      <c r="G851">
        <f t="shared" si="232"/>
        <v>0.8138725993236281</v>
      </c>
      <c r="H851" t="str">
        <f t="shared" si="234"/>
        <v/>
      </c>
      <c r="I851" t="str">
        <f t="shared" si="246"/>
        <v>sellhold</v>
      </c>
      <c r="J851" t="str">
        <f t="shared" si="235"/>
        <v>sellhold</v>
      </c>
      <c r="K851">
        <f t="shared" si="237"/>
        <v>10</v>
      </c>
      <c r="L851">
        <f t="shared" si="238"/>
        <v>0</v>
      </c>
      <c r="M851">
        <f t="shared" si="239"/>
        <v>0</v>
      </c>
      <c r="N851">
        <f t="shared" si="240"/>
        <v>-10</v>
      </c>
      <c r="O851">
        <f t="shared" si="241"/>
        <v>0</v>
      </c>
      <c r="P851">
        <f t="shared" si="242"/>
        <v>0</v>
      </c>
      <c r="Q851">
        <f t="shared" si="236"/>
        <v>20</v>
      </c>
      <c r="R851">
        <f t="shared" si="243"/>
        <v>0</v>
      </c>
      <c r="S851">
        <f>IF(ABS(R851)&gt;0,R851*(B851-A851),0)</f>
        <v>0</v>
      </c>
      <c r="T851">
        <f>SUM($S$3:S851)</f>
        <v>584.63152814999989</v>
      </c>
      <c r="U851">
        <f>IF(J851="close",T851,0)</f>
        <v>0</v>
      </c>
      <c r="V851">
        <f t="shared" si="244"/>
        <v>256.25529114999995</v>
      </c>
      <c r="W851" s="3">
        <f t="shared" si="247"/>
        <v>-2.0513326104213282E-2</v>
      </c>
      <c r="X851">
        <f t="shared" si="245"/>
        <v>0</v>
      </c>
    </row>
    <row r="852" spans="1:24">
      <c r="A852">
        <v>103.49012879999999</v>
      </c>
      <c r="B852">
        <v>134.917733</v>
      </c>
      <c r="C852">
        <f t="shared" si="248"/>
        <v>1.3036773126520644</v>
      </c>
      <c r="D852">
        <f t="shared" si="233"/>
        <v>1.2858198582577702</v>
      </c>
      <c r="E852">
        <f t="shared" si="230"/>
        <v>1.2374532873928576</v>
      </c>
      <c r="F852">
        <f t="shared" si="231"/>
        <v>4.7364060669308691E-2</v>
      </c>
      <c r="G852">
        <f t="shared" si="232"/>
        <v>0.37702541002498136</v>
      </c>
      <c r="H852" t="str">
        <f t="shared" si="234"/>
        <v/>
      </c>
      <c r="I852" t="str">
        <f t="shared" si="246"/>
        <v>close</v>
      </c>
      <c r="J852" t="str">
        <f t="shared" si="235"/>
        <v>close</v>
      </c>
      <c r="K852">
        <f t="shared" si="237"/>
        <v>0</v>
      </c>
      <c r="L852">
        <f t="shared" si="238"/>
        <v>0</v>
      </c>
      <c r="M852">
        <f t="shared" si="239"/>
        <v>-10</v>
      </c>
      <c r="N852">
        <f t="shared" si="240"/>
        <v>0</v>
      </c>
      <c r="O852">
        <f t="shared" si="241"/>
        <v>0</v>
      </c>
      <c r="P852">
        <f t="shared" si="242"/>
        <v>10</v>
      </c>
      <c r="Q852">
        <f t="shared" si="236"/>
        <v>0</v>
      </c>
      <c r="R852">
        <f t="shared" si="243"/>
        <v>-10</v>
      </c>
      <c r="S852">
        <f>IF(ABS(R852)&gt;0,R852*(B852-A852),0)</f>
        <v>-314.27604200000007</v>
      </c>
      <c r="T852">
        <f>SUM($S$3:S852)</f>
        <v>270.35548614999982</v>
      </c>
      <c r="U852">
        <f>IF(J852="close",T852,0)</f>
        <v>270.35548614999982</v>
      </c>
      <c r="V852">
        <f t="shared" si="244"/>
        <v>270.35548614999982</v>
      </c>
      <c r="W852" s="3">
        <f t="shared" si="247"/>
        <v>5.5024015062175913E-2</v>
      </c>
      <c r="X852">
        <f t="shared" si="245"/>
        <v>20</v>
      </c>
    </row>
    <row r="853" spans="1:24">
      <c r="A853">
        <v>103.3147446</v>
      </c>
      <c r="B853">
        <v>133.275689</v>
      </c>
      <c r="C853">
        <f t="shared" si="248"/>
        <v>1.2899967910291867</v>
      </c>
      <c r="D853">
        <f t="shared" si="233"/>
        <v>1.2864624632995265</v>
      </c>
      <c r="E853">
        <f t="shared" si="230"/>
        <v>1.2404103466245413</v>
      </c>
      <c r="F853">
        <f t="shared" si="231"/>
        <v>4.8852257685455598E-2</v>
      </c>
      <c r="G853">
        <f t="shared" si="232"/>
        <v>7.2347275174397374E-2</v>
      </c>
      <c r="H853" t="str">
        <f t="shared" si="234"/>
        <v/>
      </c>
      <c r="I853" t="str">
        <f t="shared" si="246"/>
        <v/>
      </c>
      <c r="J853" t="str">
        <f t="shared" si="235"/>
        <v/>
      </c>
      <c r="K853">
        <f t="shared" si="237"/>
        <v>0</v>
      </c>
      <c r="L853">
        <f t="shared" si="238"/>
        <v>0</v>
      </c>
      <c r="M853">
        <f t="shared" si="239"/>
        <v>0</v>
      </c>
      <c r="N853">
        <f t="shared" si="240"/>
        <v>0</v>
      </c>
      <c r="O853">
        <f t="shared" si="241"/>
        <v>0</v>
      </c>
      <c r="P853">
        <f t="shared" si="242"/>
        <v>0</v>
      </c>
      <c r="Q853">
        <f t="shared" si="236"/>
        <v>0</v>
      </c>
      <c r="R853">
        <f t="shared" si="243"/>
        <v>0</v>
      </c>
      <c r="S853">
        <f>IF(ABS(R853)&gt;0,R853*(B853-A853),0)</f>
        <v>0</v>
      </c>
      <c r="T853">
        <f>SUM($S$3:S853)</f>
        <v>270.35548614999982</v>
      </c>
      <c r="U853">
        <f>IF(J853="close",T853,0)</f>
        <v>0</v>
      </c>
      <c r="V853">
        <f t="shared" si="244"/>
        <v>270.35548614999982</v>
      </c>
      <c r="W853" s="3">
        <f t="shared" si="247"/>
        <v>0</v>
      </c>
      <c r="X853">
        <f t="shared" si="245"/>
        <v>0</v>
      </c>
    </row>
    <row r="854" spans="1:24">
      <c r="A854">
        <v>103.2144764</v>
      </c>
      <c r="B854">
        <v>132.93371669999999</v>
      </c>
      <c r="C854">
        <f t="shared" si="248"/>
        <v>1.2879367443073131</v>
      </c>
      <c r="D854">
        <f t="shared" si="233"/>
        <v>1.286689275762263</v>
      </c>
      <c r="E854">
        <f t="shared" si="230"/>
        <v>1.2428890528306273</v>
      </c>
      <c r="F854">
        <f t="shared" si="231"/>
        <v>4.9565041648176857E-2</v>
      </c>
      <c r="G854">
        <f t="shared" si="232"/>
        <v>2.5168314270870292E-2</v>
      </c>
      <c r="H854" t="str">
        <f t="shared" si="234"/>
        <v/>
      </c>
      <c r="I854" t="str">
        <f t="shared" si="246"/>
        <v/>
      </c>
      <c r="J854" t="str">
        <f t="shared" si="235"/>
        <v/>
      </c>
      <c r="K854">
        <f t="shared" si="237"/>
        <v>0</v>
      </c>
      <c r="L854">
        <f t="shared" si="238"/>
        <v>0</v>
      </c>
      <c r="M854">
        <f t="shared" si="239"/>
        <v>0</v>
      </c>
      <c r="N854">
        <f t="shared" si="240"/>
        <v>0</v>
      </c>
      <c r="O854">
        <f t="shared" si="241"/>
        <v>0</v>
      </c>
      <c r="P854">
        <f t="shared" si="242"/>
        <v>0</v>
      </c>
      <c r="Q854">
        <f t="shared" si="236"/>
        <v>0</v>
      </c>
      <c r="R854">
        <f t="shared" si="243"/>
        <v>0</v>
      </c>
      <c r="S854">
        <f>IF(ABS(R854)&gt;0,R854*(B854-A854),0)</f>
        <v>0</v>
      </c>
      <c r="T854">
        <f>SUM($S$3:S854)</f>
        <v>270.35548614999982</v>
      </c>
      <c r="U854">
        <f>IF(J854="close",T854,0)</f>
        <v>0</v>
      </c>
      <c r="V854">
        <f t="shared" si="244"/>
        <v>270.35548614999982</v>
      </c>
      <c r="W854" s="3">
        <f t="shared" si="247"/>
        <v>0</v>
      </c>
      <c r="X854">
        <f t="shared" si="245"/>
        <v>0</v>
      </c>
    </row>
    <row r="855" spans="1:24">
      <c r="A855">
        <v>103.8881519</v>
      </c>
      <c r="B855">
        <v>130.72035639999999</v>
      </c>
      <c r="C855">
        <f t="shared" si="248"/>
        <v>1.258279736517288</v>
      </c>
      <c r="D855">
        <f t="shared" si="233"/>
        <v>1.2823185774168822</v>
      </c>
      <c r="E855">
        <f t="shared" si="230"/>
        <v>1.2450605683540688</v>
      </c>
      <c r="F855">
        <f t="shared" si="231"/>
        <v>5.0177377849063731E-2</v>
      </c>
      <c r="G855">
        <f t="shared" si="232"/>
        <v>-0.4790772640990591</v>
      </c>
      <c r="H855" t="str">
        <f t="shared" si="234"/>
        <v/>
      </c>
      <c r="I855" t="str">
        <f t="shared" si="246"/>
        <v/>
      </c>
      <c r="J855" t="str">
        <f t="shared" si="235"/>
        <v/>
      </c>
      <c r="K855">
        <f t="shared" si="237"/>
        <v>0</v>
      </c>
      <c r="L855">
        <f t="shared" si="238"/>
        <v>0</v>
      </c>
      <c r="M855">
        <f t="shared" si="239"/>
        <v>0</v>
      </c>
      <c r="N855">
        <f t="shared" si="240"/>
        <v>0</v>
      </c>
      <c r="O855">
        <f t="shared" si="241"/>
        <v>0</v>
      </c>
      <c r="P855">
        <f t="shared" si="242"/>
        <v>0</v>
      </c>
      <c r="Q855">
        <f t="shared" si="236"/>
        <v>0</v>
      </c>
      <c r="R855">
        <f t="shared" si="243"/>
        <v>0</v>
      </c>
      <c r="S855">
        <f>IF(ABS(R855)&gt;0,R855*(B855-A855),0)</f>
        <v>0</v>
      </c>
      <c r="T855">
        <f>SUM($S$3:S855)</f>
        <v>270.35548614999982</v>
      </c>
      <c r="U855">
        <f>IF(J855="close",T855,0)</f>
        <v>0</v>
      </c>
      <c r="V855">
        <f t="shared" si="244"/>
        <v>270.35548614999982</v>
      </c>
      <c r="W855" s="3">
        <f t="shared" si="247"/>
        <v>0</v>
      </c>
      <c r="X855">
        <f t="shared" si="245"/>
        <v>0</v>
      </c>
    </row>
    <row r="856" spans="1:24">
      <c r="A856">
        <v>106.2515701</v>
      </c>
      <c r="B856">
        <v>133.4399813</v>
      </c>
      <c r="C856">
        <f t="shared" si="248"/>
        <v>1.2558871475914313</v>
      </c>
      <c r="D856">
        <f t="shared" si="233"/>
        <v>1.2782522035975821</v>
      </c>
      <c r="E856">
        <f t="shared" si="230"/>
        <v>1.2474092327512134</v>
      </c>
      <c r="F856">
        <f t="shared" si="231"/>
        <v>4.9155554019517357E-2</v>
      </c>
      <c r="G856">
        <f t="shared" si="232"/>
        <v>-0.45498533079844211</v>
      </c>
      <c r="H856" t="str">
        <f t="shared" si="234"/>
        <v/>
      </c>
      <c r="I856" t="str">
        <f t="shared" si="246"/>
        <v/>
      </c>
      <c r="J856" t="str">
        <f t="shared" si="235"/>
        <v/>
      </c>
      <c r="K856">
        <f t="shared" si="237"/>
        <v>0</v>
      </c>
      <c r="L856">
        <f t="shared" si="238"/>
        <v>0</v>
      </c>
      <c r="M856">
        <f t="shared" si="239"/>
        <v>0</v>
      </c>
      <c r="N856">
        <f t="shared" si="240"/>
        <v>0</v>
      </c>
      <c r="O856">
        <f t="shared" si="241"/>
        <v>0</v>
      </c>
      <c r="P856">
        <f t="shared" si="242"/>
        <v>0</v>
      </c>
      <c r="Q856">
        <f t="shared" si="236"/>
        <v>0</v>
      </c>
      <c r="R856">
        <f t="shared" si="243"/>
        <v>0</v>
      </c>
      <c r="S856">
        <f>IF(ABS(R856)&gt;0,R856*(B856-A856),0)</f>
        <v>0</v>
      </c>
      <c r="T856">
        <f>SUM($S$3:S856)</f>
        <v>270.35548614999982</v>
      </c>
      <c r="U856">
        <f>IF(J856="close",T856,0)</f>
        <v>0</v>
      </c>
      <c r="V856">
        <f t="shared" si="244"/>
        <v>270.35548614999982</v>
      </c>
      <c r="W856" s="3">
        <f t="shared" si="247"/>
        <v>0</v>
      </c>
      <c r="X856">
        <f t="shared" si="245"/>
        <v>0</v>
      </c>
    </row>
    <row r="857" spans="1:24">
      <c r="A857">
        <v>103.9691196</v>
      </c>
      <c r="B857">
        <v>131.3813519</v>
      </c>
      <c r="C857">
        <f t="shared" si="248"/>
        <v>1.2636574437242807</v>
      </c>
      <c r="D857">
        <f t="shared" si="233"/>
        <v>1.2760068559247664</v>
      </c>
      <c r="E857">
        <f t="shared" si="230"/>
        <v>1.2489517514166035</v>
      </c>
      <c r="F857">
        <f t="shared" si="231"/>
        <v>4.8701485629925191E-2</v>
      </c>
      <c r="G857">
        <f t="shared" si="232"/>
        <v>-0.25357362389983129</v>
      </c>
      <c r="H857" t="str">
        <f t="shared" si="234"/>
        <v/>
      </c>
      <c r="I857" t="str">
        <f t="shared" si="246"/>
        <v/>
      </c>
      <c r="J857" t="str">
        <f t="shared" si="235"/>
        <v/>
      </c>
      <c r="K857">
        <f t="shared" si="237"/>
        <v>0</v>
      </c>
      <c r="L857">
        <f t="shared" si="238"/>
        <v>0</v>
      </c>
      <c r="M857">
        <f t="shared" si="239"/>
        <v>0</v>
      </c>
      <c r="N857">
        <f t="shared" si="240"/>
        <v>0</v>
      </c>
      <c r="O857">
        <f t="shared" si="241"/>
        <v>0</v>
      </c>
      <c r="P857">
        <f t="shared" si="242"/>
        <v>0</v>
      </c>
      <c r="Q857">
        <f t="shared" si="236"/>
        <v>0</v>
      </c>
      <c r="R857">
        <f t="shared" si="243"/>
        <v>0</v>
      </c>
      <c r="S857">
        <f>IF(ABS(R857)&gt;0,R857*(B857-A857),0)</f>
        <v>0</v>
      </c>
      <c r="T857">
        <f>SUM($S$3:S857)</f>
        <v>270.35548614999982</v>
      </c>
      <c r="U857">
        <f>IF(J857="close",T857,0)</f>
        <v>0</v>
      </c>
      <c r="V857">
        <f t="shared" si="244"/>
        <v>270.35548614999982</v>
      </c>
      <c r="W857" s="3">
        <f t="shared" si="247"/>
        <v>0</v>
      </c>
      <c r="X857">
        <f t="shared" si="245"/>
        <v>0</v>
      </c>
    </row>
    <row r="858" spans="1:24">
      <c r="A858">
        <v>104.8655316</v>
      </c>
      <c r="B858">
        <v>132.13881480000001</v>
      </c>
      <c r="C858">
        <f t="shared" si="248"/>
        <v>1.2600786243475259</v>
      </c>
      <c r="D858">
        <f t="shared" si="233"/>
        <v>1.2735563587590371</v>
      </c>
      <c r="E858">
        <f t="shared" si="230"/>
        <v>1.2497395555585176</v>
      </c>
      <c r="F858">
        <f t="shared" si="231"/>
        <v>4.8756520000573303E-2</v>
      </c>
      <c r="G858">
        <f t="shared" si="232"/>
        <v>-0.27642937624245217</v>
      </c>
      <c r="H858" t="str">
        <f t="shared" si="234"/>
        <v/>
      </c>
      <c r="I858" t="str">
        <f t="shared" si="246"/>
        <v/>
      </c>
      <c r="J858" t="str">
        <f t="shared" si="235"/>
        <v/>
      </c>
      <c r="K858">
        <f t="shared" si="237"/>
        <v>0</v>
      </c>
      <c r="L858">
        <f t="shared" si="238"/>
        <v>0</v>
      </c>
      <c r="M858">
        <f t="shared" si="239"/>
        <v>0</v>
      </c>
      <c r="N858">
        <f t="shared" si="240"/>
        <v>0</v>
      </c>
      <c r="O858">
        <f t="shared" si="241"/>
        <v>0</v>
      </c>
      <c r="P858">
        <f t="shared" si="242"/>
        <v>0</v>
      </c>
      <c r="Q858">
        <f t="shared" si="236"/>
        <v>0</v>
      </c>
      <c r="R858">
        <f t="shared" si="243"/>
        <v>0</v>
      </c>
      <c r="S858">
        <f>IF(ABS(R858)&gt;0,R858*(B858-A858),0)</f>
        <v>0</v>
      </c>
      <c r="T858">
        <f>SUM($S$3:S858)</f>
        <v>270.35548614999982</v>
      </c>
      <c r="U858">
        <f>IF(J858="close",T858,0)</f>
        <v>0</v>
      </c>
      <c r="V858">
        <f t="shared" si="244"/>
        <v>270.35548614999982</v>
      </c>
      <c r="W858" s="3">
        <f t="shared" si="247"/>
        <v>0</v>
      </c>
      <c r="X858">
        <f t="shared" si="245"/>
        <v>0</v>
      </c>
    </row>
    <row r="859" spans="1:24">
      <c r="A859">
        <v>104.5902528</v>
      </c>
      <c r="B859">
        <v>131.11339409999999</v>
      </c>
      <c r="C859">
        <f t="shared" si="248"/>
        <v>1.2535909474348264</v>
      </c>
      <c r="D859">
        <f t="shared" si="233"/>
        <v>1.2704847570168507</v>
      </c>
      <c r="E859">
        <f t="shared" si="230"/>
        <v>1.2511004187554156</v>
      </c>
      <c r="F859">
        <f t="shared" si="231"/>
        <v>4.8483862726783615E-2</v>
      </c>
      <c r="G859">
        <f t="shared" si="232"/>
        <v>-0.34844190689228688</v>
      </c>
      <c r="H859" t="str">
        <f t="shared" si="234"/>
        <v/>
      </c>
      <c r="I859" t="str">
        <f t="shared" si="246"/>
        <v/>
      </c>
      <c r="J859" t="str">
        <f t="shared" si="235"/>
        <v/>
      </c>
      <c r="K859">
        <f t="shared" si="237"/>
        <v>0</v>
      </c>
      <c r="L859">
        <f t="shared" si="238"/>
        <v>0</v>
      </c>
      <c r="M859">
        <f t="shared" si="239"/>
        <v>0</v>
      </c>
      <c r="N859">
        <f t="shared" si="240"/>
        <v>0</v>
      </c>
      <c r="O859">
        <f t="shared" si="241"/>
        <v>0</v>
      </c>
      <c r="P859">
        <f t="shared" si="242"/>
        <v>0</v>
      </c>
      <c r="Q859">
        <f t="shared" si="236"/>
        <v>0</v>
      </c>
      <c r="R859">
        <f t="shared" si="243"/>
        <v>0</v>
      </c>
      <c r="S859">
        <f>IF(ABS(R859)&gt;0,R859*(B859-A859),0)</f>
        <v>0</v>
      </c>
      <c r="T859">
        <f>SUM($S$3:S859)</f>
        <v>270.35548614999982</v>
      </c>
      <c r="U859">
        <f>IF(J859="close",T859,0)</f>
        <v>0</v>
      </c>
      <c r="V859">
        <f t="shared" si="244"/>
        <v>270.35548614999982</v>
      </c>
      <c r="W859" s="3">
        <f t="shared" si="247"/>
        <v>0</v>
      </c>
      <c r="X859">
        <f t="shared" si="245"/>
        <v>0</v>
      </c>
    </row>
    <row r="860" spans="1:24">
      <c r="A860">
        <v>106.9224998</v>
      </c>
      <c r="B860">
        <v>130.36701529999999</v>
      </c>
      <c r="C860">
        <f t="shared" si="248"/>
        <v>1.2192664363801191</v>
      </c>
      <c r="D860">
        <f t="shared" si="233"/>
        <v>1.2626050153804305</v>
      </c>
      <c r="E860">
        <f t="shared" si="230"/>
        <v>1.2525491530269244</v>
      </c>
      <c r="F860">
        <f t="shared" si="231"/>
        <v>4.7906659688301892E-2</v>
      </c>
      <c r="G860">
        <f t="shared" si="232"/>
        <v>-0.90464622835922748</v>
      </c>
      <c r="H860" t="str">
        <f t="shared" si="234"/>
        <v/>
      </c>
      <c r="I860" t="str">
        <f t="shared" si="246"/>
        <v/>
      </c>
      <c r="J860" t="str">
        <f t="shared" si="235"/>
        <v/>
      </c>
      <c r="K860">
        <f t="shared" si="237"/>
        <v>0</v>
      </c>
      <c r="L860">
        <f t="shared" si="238"/>
        <v>0</v>
      </c>
      <c r="M860">
        <f t="shared" si="239"/>
        <v>0</v>
      </c>
      <c r="N860">
        <f t="shared" si="240"/>
        <v>0</v>
      </c>
      <c r="O860">
        <f t="shared" si="241"/>
        <v>0</v>
      </c>
      <c r="P860">
        <f t="shared" si="242"/>
        <v>0</v>
      </c>
      <c r="Q860">
        <f t="shared" si="236"/>
        <v>0</v>
      </c>
      <c r="R860">
        <f t="shared" si="243"/>
        <v>0</v>
      </c>
      <c r="S860">
        <f>IF(ABS(R860)&gt;0,R860*(B860-A860),0)</f>
        <v>0</v>
      </c>
      <c r="T860">
        <f>SUM($S$3:S860)</f>
        <v>270.35548614999982</v>
      </c>
      <c r="U860">
        <f>IF(J860="close",T860,0)</f>
        <v>0</v>
      </c>
      <c r="V860">
        <f t="shared" si="244"/>
        <v>270.35548614999982</v>
      </c>
      <c r="W860" s="3">
        <f t="shared" si="247"/>
        <v>0</v>
      </c>
      <c r="X860">
        <f t="shared" si="245"/>
        <v>0</v>
      </c>
    </row>
    <row r="861" spans="1:24">
      <c r="A861">
        <v>108.7440634</v>
      </c>
      <c r="B861">
        <v>130.31933530000001</v>
      </c>
      <c r="C861">
        <f t="shared" si="248"/>
        <v>1.198404135595323</v>
      </c>
      <c r="D861">
        <f t="shared" si="233"/>
        <v>1.2527279569519525</v>
      </c>
      <c r="E861">
        <f t="shared" si="230"/>
        <v>1.2541656046058314</v>
      </c>
      <c r="F861">
        <f t="shared" si="231"/>
        <v>4.5878993498704189E-2</v>
      </c>
      <c r="G861">
        <f t="shared" si="232"/>
        <v>-1.1840674176551809</v>
      </c>
      <c r="H861" t="str">
        <f t="shared" si="234"/>
        <v/>
      </c>
      <c r="I861" t="str">
        <f t="shared" si="246"/>
        <v/>
      </c>
      <c r="J861" t="str">
        <f t="shared" si="235"/>
        <v/>
      </c>
      <c r="K861">
        <f t="shared" si="237"/>
        <v>0</v>
      </c>
      <c r="L861">
        <f t="shared" si="238"/>
        <v>0</v>
      </c>
      <c r="M861">
        <f t="shared" si="239"/>
        <v>0</v>
      </c>
      <c r="N861">
        <f t="shared" si="240"/>
        <v>0</v>
      </c>
      <c r="O861">
        <f t="shared" si="241"/>
        <v>0</v>
      </c>
      <c r="P861">
        <f t="shared" si="242"/>
        <v>0</v>
      </c>
      <c r="Q861">
        <f t="shared" si="236"/>
        <v>0</v>
      </c>
      <c r="R861">
        <f t="shared" si="243"/>
        <v>0</v>
      </c>
      <c r="S861">
        <f>IF(ABS(R861)&gt;0,R861*(B861-A861),0)</f>
        <v>0</v>
      </c>
      <c r="T861">
        <f>SUM($S$3:S861)</f>
        <v>270.35548614999982</v>
      </c>
      <c r="U861">
        <f>IF(J861="close",T861,0)</f>
        <v>0</v>
      </c>
      <c r="V861">
        <f t="shared" si="244"/>
        <v>270.35548614999982</v>
      </c>
      <c r="W861" s="3">
        <f t="shared" si="247"/>
        <v>0</v>
      </c>
      <c r="X861">
        <f t="shared" si="245"/>
        <v>0</v>
      </c>
    </row>
    <row r="862" spans="1:24">
      <c r="A862">
        <v>109.7049174</v>
      </c>
      <c r="B862">
        <v>128.8771911</v>
      </c>
      <c r="C862">
        <f t="shared" si="248"/>
        <v>1.1747622089727767</v>
      </c>
      <c r="D862">
        <f t="shared" si="233"/>
        <v>1.2407332264936177</v>
      </c>
      <c r="E862">
        <f t="shared" si="230"/>
        <v>1.255200803684932</v>
      </c>
      <c r="F862">
        <f t="shared" si="231"/>
        <v>4.4191958985053757E-2</v>
      </c>
      <c r="G862">
        <f t="shared" si="232"/>
        <v>-1.4928285379508335</v>
      </c>
      <c r="H862" t="str">
        <f t="shared" si="234"/>
        <v/>
      </c>
      <c r="I862" t="str">
        <f t="shared" si="246"/>
        <v/>
      </c>
      <c r="J862" t="str">
        <f t="shared" si="235"/>
        <v/>
      </c>
      <c r="K862">
        <f t="shared" si="237"/>
        <v>0</v>
      </c>
      <c r="L862">
        <f t="shared" si="238"/>
        <v>0</v>
      </c>
      <c r="M862">
        <f t="shared" si="239"/>
        <v>0</v>
      </c>
      <c r="N862">
        <f t="shared" si="240"/>
        <v>0</v>
      </c>
      <c r="O862">
        <f t="shared" si="241"/>
        <v>0</v>
      </c>
      <c r="P862">
        <f t="shared" si="242"/>
        <v>0</v>
      </c>
      <c r="Q862">
        <f t="shared" si="236"/>
        <v>0</v>
      </c>
      <c r="R862">
        <f t="shared" si="243"/>
        <v>0</v>
      </c>
      <c r="S862">
        <f>IF(ABS(R862)&gt;0,R862*(B862-A862),0)</f>
        <v>0</v>
      </c>
      <c r="T862">
        <f>SUM($S$3:S862)</f>
        <v>270.35548614999982</v>
      </c>
      <c r="U862">
        <f>IF(J862="close",T862,0)</f>
        <v>0</v>
      </c>
      <c r="V862">
        <f t="shared" si="244"/>
        <v>270.35548614999982</v>
      </c>
      <c r="W862" s="3">
        <f t="shared" si="247"/>
        <v>0</v>
      </c>
      <c r="X862">
        <f t="shared" si="245"/>
        <v>0</v>
      </c>
    </row>
    <row r="863" spans="1:24">
      <c r="A863">
        <v>109.5969182</v>
      </c>
      <c r="B863">
        <v>128.21453159999999</v>
      </c>
      <c r="C863">
        <f t="shared" si="248"/>
        <v>1.1698735120090265</v>
      </c>
      <c r="D863">
        <f t="shared" si="233"/>
        <v>1.2298317319575267</v>
      </c>
      <c r="E863">
        <f t="shared" si="230"/>
        <v>1.2548976821451219</v>
      </c>
      <c r="F863">
        <f t="shared" si="231"/>
        <v>4.4729603373037684E-2</v>
      </c>
      <c r="G863">
        <f t="shared" si="232"/>
        <v>-1.3404594592189509</v>
      </c>
      <c r="H863" t="str">
        <f t="shared" si="234"/>
        <v/>
      </c>
      <c r="I863" t="str">
        <f t="shared" si="246"/>
        <v/>
      </c>
      <c r="J863" t="str">
        <f t="shared" si="235"/>
        <v/>
      </c>
      <c r="K863">
        <f t="shared" si="237"/>
        <v>0</v>
      </c>
      <c r="L863">
        <f t="shared" si="238"/>
        <v>0</v>
      </c>
      <c r="M863">
        <f t="shared" si="239"/>
        <v>0</v>
      </c>
      <c r="N863">
        <f t="shared" si="240"/>
        <v>0</v>
      </c>
      <c r="O863">
        <f t="shared" si="241"/>
        <v>0</v>
      </c>
      <c r="P863">
        <f t="shared" si="242"/>
        <v>0</v>
      </c>
      <c r="Q863">
        <f t="shared" si="236"/>
        <v>0</v>
      </c>
      <c r="R863">
        <f t="shared" si="243"/>
        <v>0</v>
      </c>
      <c r="S863">
        <f>IF(ABS(R863)&gt;0,R863*(B863-A863),0)</f>
        <v>0</v>
      </c>
      <c r="T863">
        <f>SUM($S$3:S863)</f>
        <v>270.35548614999982</v>
      </c>
      <c r="U863">
        <f>IF(J863="close",T863,0)</f>
        <v>0</v>
      </c>
      <c r="V863">
        <f t="shared" si="244"/>
        <v>270.35548614999982</v>
      </c>
      <c r="W863" s="3">
        <f t="shared" si="247"/>
        <v>0</v>
      </c>
      <c r="X863">
        <f t="shared" si="245"/>
        <v>0</v>
      </c>
    </row>
    <row r="864" spans="1:24">
      <c r="A864">
        <v>109.57095889999999</v>
      </c>
      <c r="B864">
        <v>126.6380626</v>
      </c>
      <c r="C864">
        <f t="shared" si="248"/>
        <v>1.1557630221669988</v>
      </c>
      <c r="D864">
        <f t="shared" si="233"/>
        <v>1.218436545835907</v>
      </c>
      <c r="E864">
        <f t="shared" ref="E864:E927" si="249">AVERAGE(C836:C863)</f>
        <v>1.2543244637826425</v>
      </c>
      <c r="F864">
        <f t="shared" ref="F864:F927" si="250">STDEV(C836:C863)</f>
        <v>4.5737738357449542E-2</v>
      </c>
      <c r="G864">
        <f t="shared" ref="G864:G927" si="251">(C864-D864)/F864</f>
        <v>-1.3702803400356645</v>
      </c>
      <c r="H864" t="str">
        <f t="shared" si="234"/>
        <v/>
      </c>
      <c r="I864" t="str">
        <f t="shared" si="246"/>
        <v/>
      </c>
      <c r="J864" t="str">
        <f t="shared" si="235"/>
        <v/>
      </c>
      <c r="K864">
        <f t="shared" si="237"/>
        <v>0</v>
      </c>
      <c r="L864">
        <f t="shared" si="238"/>
        <v>0</v>
      </c>
      <c r="M864">
        <f t="shared" si="239"/>
        <v>0</v>
      </c>
      <c r="N864">
        <f t="shared" si="240"/>
        <v>0</v>
      </c>
      <c r="O864">
        <f t="shared" si="241"/>
        <v>0</v>
      </c>
      <c r="P864">
        <f t="shared" si="242"/>
        <v>0</v>
      </c>
      <c r="Q864">
        <f t="shared" si="236"/>
        <v>0</v>
      </c>
      <c r="R864">
        <f t="shared" si="243"/>
        <v>0</v>
      </c>
      <c r="S864">
        <f>IF(ABS(R864)&gt;0,R864*(B864-A864),0)</f>
        <v>0</v>
      </c>
      <c r="T864">
        <f>SUM($S$3:S864)</f>
        <v>270.35548614999982</v>
      </c>
      <c r="U864">
        <f>IF(J864="close",T864,0)</f>
        <v>0</v>
      </c>
      <c r="V864">
        <f t="shared" si="244"/>
        <v>270.35548614999982</v>
      </c>
      <c r="W864" s="3">
        <f t="shared" si="247"/>
        <v>0</v>
      </c>
      <c r="X864">
        <f t="shared" si="245"/>
        <v>0</v>
      </c>
    </row>
    <row r="865" spans="1:24">
      <c r="A865">
        <v>109.45228969999999</v>
      </c>
      <c r="B865">
        <v>125.6313356</v>
      </c>
      <c r="C865">
        <f t="shared" si="248"/>
        <v>1.1478182497994833</v>
      </c>
      <c r="D865">
        <f t="shared" ref="D865:D928" si="252">((C865-D864)*2/13)+D864</f>
        <v>1.2075721925995342</v>
      </c>
      <c r="E865">
        <f t="shared" si="249"/>
        <v>1.2528428055708762</v>
      </c>
      <c r="F865">
        <f t="shared" si="250"/>
        <v>4.825769225816693E-2</v>
      </c>
      <c r="G865">
        <f t="shared" si="251"/>
        <v>-1.238226280701153</v>
      </c>
      <c r="H865" t="str">
        <f t="shared" ref="H865:H928" si="253">IF(G865&gt;2,"sellY",IF(G865&lt;-2,"buyY",""))</f>
        <v/>
      </c>
      <c r="I865" t="str">
        <f t="shared" si="246"/>
        <v/>
      </c>
      <c r="J865" t="str">
        <f t="shared" ref="J865:J928" si="254">IF(AND(OR(H864="sellY",J864="sellhold"),G865&gt;0.6),"sellhold",IF(AND(OR(H864="sellY",J864="sellhold"),G865&lt;0.6),"close",IF(AND(OR(H864="buyY",J864="buyhold"),G865&lt;-0.6),"buyhold",IF(AND(OR(H864="buyY",J864="buyhold"),G865&gt;-0.6),"close",""))))</f>
        <v/>
      </c>
      <c r="K865">
        <f t="shared" si="237"/>
        <v>0</v>
      </c>
      <c r="L865">
        <f t="shared" si="238"/>
        <v>0</v>
      </c>
      <c r="M865">
        <f t="shared" si="239"/>
        <v>0</v>
      </c>
      <c r="N865">
        <f t="shared" si="240"/>
        <v>0</v>
      </c>
      <c r="O865">
        <f t="shared" si="241"/>
        <v>0</v>
      </c>
      <c r="P865">
        <f t="shared" si="242"/>
        <v>0</v>
      </c>
      <c r="Q865">
        <f t="shared" ref="Q865:Q928" si="255">ABS(K865)+ABS(N865)</f>
        <v>0</v>
      </c>
      <c r="R865">
        <f t="shared" si="243"/>
        <v>0</v>
      </c>
      <c r="S865">
        <f>IF(ABS(R865)&gt;0,R865*(B865-A865),0)</f>
        <v>0</v>
      </c>
      <c r="T865">
        <f>SUM($S$3:S865)</f>
        <v>270.35548614999982</v>
      </c>
      <c r="U865">
        <f>IF(J865="close",T865,0)</f>
        <v>0</v>
      </c>
      <c r="V865">
        <f t="shared" si="244"/>
        <v>270.35548614999982</v>
      </c>
      <c r="W865" s="3">
        <f t="shared" si="247"/>
        <v>0</v>
      </c>
      <c r="X865">
        <f t="shared" si="245"/>
        <v>0</v>
      </c>
    </row>
    <row r="866" spans="1:24">
      <c r="A866">
        <v>109.6349084</v>
      </c>
      <c r="B866">
        <v>127.0672977</v>
      </c>
      <c r="C866">
        <f t="shared" si="248"/>
        <v>1.1590040029622535</v>
      </c>
      <c r="D866">
        <f t="shared" si="252"/>
        <v>1.2001001634245678</v>
      </c>
      <c r="E866">
        <f t="shared" si="249"/>
        <v>1.2503645747203473</v>
      </c>
      <c r="F866">
        <f t="shared" si="250"/>
        <v>5.1806668558852298E-2</v>
      </c>
      <c r="G866">
        <f t="shared" si="251"/>
        <v>-0.79326004943995132</v>
      </c>
      <c r="H866" t="str">
        <f t="shared" si="253"/>
        <v/>
      </c>
      <c r="I866" t="str">
        <f t="shared" si="246"/>
        <v/>
      </c>
      <c r="J866" t="str">
        <f t="shared" si="254"/>
        <v/>
      </c>
      <c r="K866">
        <f t="shared" ref="K866:K929" si="256">IF(H866="sellY",MAX(10+L866,K865),IF(H866="buyY",MIN(-10+L866,K865),IF(J866="sellhold",K865+L866,IF(J866="buyhold",K865+L866,0))))</f>
        <v>0</v>
      </c>
      <c r="L866">
        <f t="shared" ref="L866:L929" si="257">IF(AND(G866&gt;3,K865&lt;15),10,IF(AND(G866&gt;2.5,K865&lt;15),5,IF(AND(G866&lt;-3,K865&gt;-15),-10,IF(AND(G866&lt;-2.5,K865&gt;-15),-5,0))))</f>
        <v>0</v>
      </c>
      <c r="M866">
        <f t="shared" ref="M866:M929" si="258">K866-K865</f>
        <v>0</v>
      </c>
      <c r="N866">
        <f t="shared" ref="N866:N929" si="259">IF(H866="sellY",MIN(-10+O866,N865),IF(H866="buyY",MAX(10+O866,N865),IF(J866="sellhold",N865+O866,IF(J866="buyhold",N865+O866,0))))</f>
        <v>0</v>
      </c>
      <c r="O866">
        <f t="shared" ref="O866:O929" si="260">IF(AND(G866&gt;3,K865&lt;15),-10,IF(AND(G866&gt;2.5,K865&lt;15),-5,IF(AND(G866&lt;-3,K865&gt;-15),10,IF(AND(G866&lt;-2.5,K865&gt;-15),5,0))))</f>
        <v>0</v>
      </c>
      <c r="P866">
        <f t="shared" ref="P866:P929" si="261">N866-N865</f>
        <v>0</v>
      </c>
      <c r="Q866">
        <f t="shared" si="255"/>
        <v>0</v>
      </c>
      <c r="R866">
        <f t="shared" ref="R866:R929" si="262">K866-K865</f>
        <v>0</v>
      </c>
      <c r="S866">
        <f>IF(ABS(R866)&gt;0,R866*(B866-A866),0)</f>
        <v>0</v>
      </c>
      <c r="T866">
        <f>SUM($S$3:S866)</f>
        <v>270.35548614999982</v>
      </c>
      <c r="U866">
        <f>IF(J866="close",T866,0)</f>
        <v>0</v>
      </c>
      <c r="V866">
        <f t="shared" si="244"/>
        <v>270.35548614999982</v>
      </c>
      <c r="W866" s="3">
        <f t="shared" si="247"/>
        <v>0</v>
      </c>
      <c r="X866">
        <f t="shared" si="245"/>
        <v>0</v>
      </c>
    </row>
    <row r="867" spans="1:24">
      <c r="A867">
        <v>108.6094519</v>
      </c>
      <c r="B867">
        <v>129.1319421</v>
      </c>
      <c r="C867">
        <f t="shared" si="248"/>
        <v>1.188956760585586</v>
      </c>
      <c r="D867">
        <f t="shared" si="252"/>
        <v>1.1983857937570321</v>
      </c>
      <c r="E867">
        <f t="shared" si="249"/>
        <v>1.2475471050216567</v>
      </c>
      <c r="F867">
        <f t="shared" si="250"/>
        <v>5.4580923424225256E-2</v>
      </c>
      <c r="G867">
        <f t="shared" si="251"/>
        <v>-0.1727532731199849</v>
      </c>
      <c r="H867" t="str">
        <f t="shared" si="253"/>
        <v/>
      </c>
      <c r="I867" t="str">
        <f t="shared" si="246"/>
        <v/>
      </c>
      <c r="J867" t="str">
        <f t="shared" si="254"/>
        <v/>
      </c>
      <c r="K867">
        <f t="shared" si="256"/>
        <v>0</v>
      </c>
      <c r="L867">
        <f t="shared" si="257"/>
        <v>0</v>
      </c>
      <c r="M867">
        <f t="shared" si="258"/>
        <v>0</v>
      </c>
      <c r="N867">
        <f t="shared" si="259"/>
        <v>0</v>
      </c>
      <c r="O867">
        <f t="shared" si="260"/>
        <v>0</v>
      </c>
      <c r="P867">
        <f t="shared" si="261"/>
        <v>0</v>
      </c>
      <c r="Q867">
        <f t="shared" si="255"/>
        <v>0</v>
      </c>
      <c r="R867">
        <f t="shared" si="262"/>
        <v>0</v>
      </c>
      <c r="S867">
        <f>IF(ABS(R867)&gt;0,R867*(B867-A867),0)</f>
        <v>0</v>
      </c>
      <c r="T867">
        <f>SUM($S$3:S867)</f>
        <v>270.35548614999982</v>
      </c>
      <c r="U867">
        <f>IF(J867="close",T867,0)</f>
        <v>0</v>
      </c>
      <c r="V867">
        <f t="shared" ref="V867:V930" si="263">T867+K867*A867+N867*B867</f>
        <v>270.35548614999982</v>
      </c>
      <c r="W867" s="3">
        <f t="shared" si="247"/>
        <v>0</v>
      </c>
      <c r="X867">
        <f t="shared" ref="X867:X930" si="264">ABS(Q867-Q866)</f>
        <v>0</v>
      </c>
    </row>
    <row r="868" spans="1:24">
      <c r="A868">
        <v>108.3157152</v>
      </c>
      <c r="B868">
        <v>128.79883219999999</v>
      </c>
      <c r="C868">
        <f t="shared" si="248"/>
        <v>1.1891056802069659</v>
      </c>
      <c r="D868">
        <f t="shared" si="252"/>
        <v>1.1969580839800988</v>
      </c>
      <c r="E868">
        <f t="shared" si="249"/>
        <v>1.2455442815839284</v>
      </c>
      <c r="F868">
        <f t="shared" si="250"/>
        <v>5.5694035153156164E-2</v>
      </c>
      <c r="G868">
        <f t="shared" si="251"/>
        <v>-0.14099182706979538</v>
      </c>
      <c r="H868" t="str">
        <f t="shared" si="253"/>
        <v/>
      </c>
      <c r="I868" t="str">
        <f t="shared" si="246"/>
        <v/>
      </c>
      <c r="J868" t="str">
        <f t="shared" si="254"/>
        <v/>
      </c>
      <c r="K868">
        <f t="shared" si="256"/>
        <v>0</v>
      </c>
      <c r="L868">
        <f t="shared" si="257"/>
        <v>0</v>
      </c>
      <c r="M868">
        <f t="shared" si="258"/>
        <v>0</v>
      </c>
      <c r="N868">
        <f t="shared" si="259"/>
        <v>0</v>
      </c>
      <c r="O868">
        <f t="shared" si="260"/>
        <v>0</v>
      </c>
      <c r="P868">
        <f t="shared" si="261"/>
        <v>0</v>
      </c>
      <c r="Q868">
        <f t="shared" si="255"/>
        <v>0</v>
      </c>
      <c r="R868">
        <f t="shared" si="262"/>
        <v>0</v>
      </c>
      <c r="S868">
        <f>IF(ABS(R868)&gt;0,R868*(B868-A868),0)</f>
        <v>0</v>
      </c>
      <c r="T868">
        <f>SUM($S$3:S868)</f>
        <v>270.35548614999982</v>
      </c>
      <c r="U868">
        <f>IF(J868="close",T868,0)</f>
        <v>0</v>
      </c>
      <c r="V868">
        <f t="shared" si="263"/>
        <v>270.35548614999982</v>
      </c>
      <c r="W868" s="3">
        <f t="shared" si="247"/>
        <v>0</v>
      </c>
      <c r="X868">
        <f t="shared" si="264"/>
        <v>0</v>
      </c>
    </row>
    <row r="869" spans="1:24">
      <c r="A869">
        <v>109.86444179999999</v>
      </c>
      <c r="B869">
        <v>128.74090870000001</v>
      </c>
      <c r="C869">
        <f t="shared" si="248"/>
        <v>1.1718159815016691</v>
      </c>
      <c r="D869">
        <f t="shared" si="252"/>
        <v>1.1930900682141865</v>
      </c>
      <c r="E869">
        <f t="shared" si="249"/>
        <v>1.2434701337753</v>
      </c>
      <c r="F869">
        <f t="shared" si="250"/>
        <v>5.6703081631492722E-2</v>
      </c>
      <c r="G869">
        <f t="shared" si="251"/>
        <v>-0.37518396003193305</v>
      </c>
      <c r="H869" t="str">
        <f t="shared" si="253"/>
        <v/>
      </c>
      <c r="I869" t="str">
        <f t="shared" si="246"/>
        <v/>
      </c>
      <c r="J869" t="str">
        <f t="shared" si="254"/>
        <v/>
      </c>
      <c r="K869">
        <f t="shared" si="256"/>
        <v>0</v>
      </c>
      <c r="L869">
        <f t="shared" si="257"/>
        <v>0</v>
      </c>
      <c r="M869">
        <f t="shared" si="258"/>
        <v>0</v>
      </c>
      <c r="N869">
        <f t="shared" si="259"/>
        <v>0</v>
      </c>
      <c r="O869">
        <f t="shared" si="260"/>
        <v>0</v>
      </c>
      <c r="P869">
        <f t="shared" si="261"/>
        <v>0</v>
      </c>
      <c r="Q869">
        <f t="shared" si="255"/>
        <v>0</v>
      </c>
      <c r="R869">
        <f t="shared" si="262"/>
        <v>0</v>
      </c>
      <c r="S869">
        <f>IF(ABS(R869)&gt;0,R869*(B869-A869),0)</f>
        <v>0</v>
      </c>
      <c r="T869">
        <f>SUM($S$3:S869)</f>
        <v>270.35548614999982</v>
      </c>
      <c r="U869">
        <f>IF(J869="close",T869,0)</f>
        <v>0</v>
      </c>
      <c r="V869">
        <f t="shared" si="263"/>
        <v>270.35548614999982</v>
      </c>
      <c r="W869" s="3">
        <f t="shared" si="247"/>
        <v>0</v>
      </c>
      <c r="X869">
        <f t="shared" si="264"/>
        <v>0</v>
      </c>
    </row>
    <row r="870" spans="1:24">
      <c r="A870">
        <v>109.0192564</v>
      </c>
      <c r="B870">
        <v>130.22174699999999</v>
      </c>
      <c r="C870">
        <f t="shared" si="248"/>
        <v>1.1944839040380759</v>
      </c>
      <c r="D870">
        <f t="shared" si="252"/>
        <v>1.193304504494785</v>
      </c>
      <c r="E870">
        <f t="shared" si="249"/>
        <v>1.2410600144254136</v>
      </c>
      <c r="F870">
        <f t="shared" si="250"/>
        <v>5.8298638750989937E-2</v>
      </c>
      <c r="G870">
        <f t="shared" si="251"/>
        <v>2.0230310150610695E-2</v>
      </c>
      <c r="H870" t="str">
        <f t="shared" si="253"/>
        <v/>
      </c>
      <c r="I870" t="str">
        <f t="shared" si="246"/>
        <v/>
      </c>
      <c r="J870" t="str">
        <f t="shared" si="254"/>
        <v/>
      </c>
      <c r="K870">
        <f t="shared" si="256"/>
        <v>0</v>
      </c>
      <c r="L870">
        <f t="shared" si="257"/>
        <v>0</v>
      </c>
      <c r="M870">
        <f t="shared" si="258"/>
        <v>0</v>
      </c>
      <c r="N870">
        <f t="shared" si="259"/>
        <v>0</v>
      </c>
      <c r="O870">
        <f t="shared" si="260"/>
        <v>0</v>
      </c>
      <c r="P870">
        <f t="shared" si="261"/>
        <v>0</v>
      </c>
      <c r="Q870">
        <f t="shared" si="255"/>
        <v>0</v>
      </c>
      <c r="R870">
        <f t="shared" si="262"/>
        <v>0</v>
      </c>
      <c r="S870">
        <f>IF(ABS(R870)&gt;0,R870*(B870-A870),0)</f>
        <v>0</v>
      </c>
      <c r="T870">
        <f>SUM($S$3:S870)</f>
        <v>270.35548614999982</v>
      </c>
      <c r="U870">
        <f>IF(J870="close",T870,0)</f>
        <v>0</v>
      </c>
      <c r="V870">
        <f t="shared" si="263"/>
        <v>270.35548614999982</v>
      </c>
      <c r="W870" s="3">
        <f t="shared" si="247"/>
        <v>0</v>
      </c>
      <c r="X870">
        <f t="shared" si="264"/>
        <v>0</v>
      </c>
    </row>
    <row r="871" spans="1:24">
      <c r="A871">
        <v>107.7602921</v>
      </c>
      <c r="B871">
        <v>129.8944688</v>
      </c>
      <c r="C871">
        <f t="shared" si="248"/>
        <v>1.205401973850069</v>
      </c>
      <c r="D871">
        <f t="shared" si="252"/>
        <v>1.1951656536263671</v>
      </c>
      <c r="E871">
        <f t="shared" si="249"/>
        <v>1.2395254545619807</v>
      </c>
      <c r="F871">
        <f t="shared" si="250"/>
        <v>5.8958906390923521E-2</v>
      </c>
      <c r="G871">
        <f t="shared" si="251"/>
        <v>0.17361787811718554</v>
      </c>
      <c r="H871" t="str">
        <f t="shared" si="253"/>
        <v/>
      </c>
      <c r="I871" t="str">
        <f t="shared" si="246"/>
        <v/>
      </c>
      <c r="J871" t="str">
        <f t="shared" si="254"/>
        <v/>
      </c>
      <c r="K871">
        <f t="shared" si="256"/>
        <v>0</v>
      </c>
      <c r="L871">
        <f t="shared" si="257"/>
        <v>0</v>
      </c>
      <c r="M871">
        <f t="shared" si="258"/>
        <v>0</v>
      </c>
      <c r="N871">
        <f t="shared" si="259"/>
        <v>0</v>
      </c>
      <c r="O871">
        <f t="shared" si="260"/>
        <v>0</v>
      </c>
      <c r="P871">
        <f t="shared" si="261"/>
        <v>0</v>
      </c>
      <c r="Q871">
        <f t="shared" si="255"/>
        <v>0</v>
      </c>
      <c r="R871">
        <f t="shared" si="262"/>
        <v>0</v>
      </c>
      <c r="S871">
        <f>IF(ABS(R871)&gt;0,R871*(B871-A871),0)</f>
        <v>0</v>
      </c>
      <c r="T871">
        <f>SUM($S$3:S871)</f>
        <v>270.35548614999982</v>
      </c>
      <c r="U871">
        <f>IF(J871="close",T871,0)</f>
        <v>0</v>
      </c>
      <c r="V871">
        <f t="shared" si="263"/>
        <v>270.35548614999982</v>
      </c>
      <c r="W871" s="3">
        <f t="shared" si="247"/>
        <v>0</v>
      </c>
      <c r="X871">
        <f t="shared" si="264"/>
        <v>0</v>
      </c>
    </row>
    <row r="872" spans="1:24">
      <c r="A872">
        <v>107.2510803</v>
      </c>
      <c r="B872">
        <v>129.52297139999999</v>
      </c>
      <c r="C872">
        <f t="shared" si="248"/>
        <v>1.2076612285647998</v>
      </c>
      <c r="D872">
        <f t="shared" si="252"/>
        <v>1.1970880497707412</v>
      </c>
      <c r="E872">
        <f t="shared" si="249"/>
        <v>1.2392883846982701</v>
      </c>
      <c r="F872">
        <f t="shared" si="250"/>
        <v>5.9086723950332182E-2</v>
      </c>
      <c r="G872">
        <f t="shared" si="251"/>
        <v>0.1789433918006072</v>
      </c>
      <c r="H872" t="str">
        <f t="shared" si="253"/>
        <v/>
      </c>
      <c r="I872" t="str">
        <f t="shared" si="246"/>
        <v/>
      </c>
      <c r="J872" t="str">
        <f t="shared" si="254"/>
        <v/>
      </c>
      <c r="K872">
        <f t="shared" si="256"/>
        <v>0</v>
      </c>
      <c r="L872">
        <f t="shared" si="257"/>
        <v>0</v>
      </c>
      <c r="M872">
        <f t="shared" si="258"/>
        <v>0</v>
      </c>
      <c r="N872">
        <f t="shared" si="259"/>
        <v>0</v>
      </c>
      <c r="O872">
        <f t="shared" si="260"/>
        <v>0</v>
      </c>
      <c r="P872">
        <f t="shared" si="261"/>
        <v>0</v>
      </c>
      <c r="Q872">
        <f t="shared" si="255"/>
        <v>0</v>
      </c>
      <c r="R872">
        <f t="shared" si="262"/>
        <v>0</v>
      </c>
      <c r="S872">
        <f>IF(ABS(R872)&gt;0,R872*(B872-A872),0)</f>
        <v>0</v>
      </c>
      <c r="T872">
        <f>SUM($S$3:S872)</f>
        <v>270.35548614999982</v>
      </c>
      <c r="U872">
        <f>IF(J872="close",T872,0)</f>
        <v>0</v>
      </c>
      <c r="V872">
        <f t="shared" si="263"/>
        <v>270.35548614999982</v>
      </c>
      <c r="W872" s="3">
        <f t="shared" si="247"/>
        <v>0</v>
      </c>
      <c r="X872">
        <f t="shared" si="264"/>
        <v>0</v>
      </c>
    </row>
    <row r="873" spans="1:24">
      <c r="A873">
        <v>106.8128833</v>
      </c>
      <c r="B873">
        <v>128.35339010000001</v>
      </c>
      <c r="C873">
        <f t="shared" si="248"/>
        <v>1.2016658115997139</v>
      </c>
      <c r="D873">
        <f t="shared" si="252"/>
        <v>1.1977923208213523</v>
      </c>
      <c r="E873">
        <f t="shared" si="249"/>
        <v>1.2391677898239688</v>
      </c>
      <c r="F873">
        <f t="shared" si="250"/>
        <v>5.9149930227842408E-2</v>
      </c>
      <c r="G873">
        <f t="shared" si="251"/>
        <v>6.5485973752480164E-2</v>
      </c>
      <c r="H873" t="str">
        <f t="shared" si="253"/>
        <v/>
      </c>
      <c r="I873" t="str">
        <f t="shared" si="246"/>
        <v/>
      </c>
      <c r="J873" t="str">
        <f t="shared" si="254"/>
        <v/>
      </c>
      <c r="K873">
        <f t="shared" si="256"/>
        <v>0</v>
      </c>
      <c r="L873">
        <f t="shared" si="257"/>
        <v>0</v>
      </c>
      <c r="M873">
        <f t="shared" si="258"/>
        <v>0</v>
      </c>
      <c r="N873">
        <f t="shared" si="259"/>
        <v>0</v>
      </c>
      <c r="O873">
        <f t="shared" si="260"/>
        <v>0</v>
      </c>
      <c r="P873">
        <f t="shared" si="261"/>
        <v>0</v>
      </c>
      <c r="Q873">
        <f t="shared" si="255"/>
        <v>0</v>
      </c>
      <c r="R873">
        <f t="shared" si="262"/>
        <v>0</v>
      </c>
      <c r="S873">
        <f>IF(ABS(R873)&gt;0,R873*(B873-A873),0)</f>
        <v>0</v>
      </c>
      <c r="T873">
        <f>SUM($S$3:S873)</f>
        <v>270.35548614999982</v>
      </c>
      <c r="U873">
        <f>IF(J873="close",T873,0)</f>
        <v>0</v>
      </c>
      <c r="V873">
        <f t="shared" si="263"/>
        <v>270.35548614999982</v>
      </c>
      <c r="W873" s="3">
        <f t="shared" si="247"/>
        <v>0</v>
      </c>
      <c r="X873">
        <f t="shared" si="264"/>
        <v>0</v>
      </c>
    </row>
    <row r="874" spans="1:24">
      <c r="A874">
        <v>107.24831880000001</v>
      </c>
      <c r="B874">
        <v>128.3939785</v>
      </c>
      <c r="C874">
        <f t="shared" si="248"/>
        <v>1.1971654188764775</v>
      </c>
      <c r="D874">
        <f t="shared" si="252"/>
        <v>1.1976958743682946</v>
      </c>
      <c r="E874">
        <f t="shared" si="249"/>
        <v>1.2375201459323206</v>
      </c>
      <c r="F874">
        <f t="shared" si="250"/>
        <v>5.9541817941052809E-2</v>
      </c>
      <c r="G874">
        <f t="shared" si="251"/>
        <v>-8.9089569341371175E-3</v>
      </c>
      <c r="H874" t="str">
        <f t="shared" si="253"/>
        <v/>
      </c>
      <c r="I874" t="str">
        <f t="shared" si="246"/>
        <v/>
      </c>
      <c r="J874" t="str">
        <f t="shared" si="254"/>
        <v/>
      </c>
      <c r="K874">
        <f t="shared" si="256"/>
        <v>0</v>
      </c>
      <c r="L874">
        <f t="shared" si="257"/>
        <v>0</v>
      </c>
      <c r="M874">
        <f t="shared" si="258"/>
        <v>0</v>
      </c>
      <c r="N874">
        <f t="shared" si="259"/>
        <v>0</v>
      </c>
      <c r="O874">
        <f t="shared" si="260"/>
        <v>0</v>
      </c>
      <c r="P874">
        <f t="shared" si="261"/>
        <v>0</v>
      </c>
      <c r="Q874">
        <f t="shared" si="255"/>
        <v>0</v>
      </c>
      <c r="R874">
        <f t="shared" si="262"/>
        <v>0</v>
      </c>
      <c r="S874">
        <f>IF(ABS(R874)&gt;0,R874*(B874-A874),0)</f>
        <v>0</v>
      </c>
      <c r="T874">
        <f>SUM($S$3:S874)</f>
        <v>270.35548614999982</v>
      </c>
      <c r="U874">
        <f>IF(J874="close",T874,0)</f>
        <v>0</v>
      </c>
      <c r="V874">
        <f t="shared" si="263"/>
        <v>270.35548614999982</v>
      </c>
      <c r="W874" s="3">
        <f t="shared" si="247"/>
        <v>0</v>
      </c>
      <c r="X874">
        <f t="shared" si="264"/>
        <v>0</v>
      </c>
    </row>
    <row r="875" spans="1:24">
      <c r="A875">
        <v>106.87278790000001</v>
      </c>
      <c r="B875">
        <v>127.3489644</v>
      </c>
      <c r="C875">
        <f t="shared" si="248"/>
        <v>1.1915939211687767</v>
      </c>
      <c r="D875">
        <f t="shared" si="252"/>
        <v>1.1967571123375995</v>
      </c>
      <c r="E875">
        <f t="shared" si="249"/>
        <v>1.2345225461636835</v>
      </c>
      <c r="F875">
        <f t="shared" si="250"/>
        <v>5.937920120246714E-2</v>
      </c>
      <c r="G875">
        <f t="shared" si="251"/>
        <v>-8.6952856627654937E-2</v>
      </c>
      <c r="H875" t="str">
        <f t="shared" si="253"/>
        <v/>
      </c>
      <c r="I875" t="str">
        <f t="shared" si="246"/>
        <v/>
      </c>
      <c r="J875" t="str">
        <f t="shared" si="254"/>
        <v/>
      </c>
      <c r="K875">
        <f t="shared" si="256"/>
        <v>0</v>
      </c>
      <c r="L875">
        <f t="shared" si="257"/>
        <v>0</v>
      </c>
      <c r="M875">
        <f t="shared" si="258"/>
        <v>0</v>
      </c>
      <c r="N875">
        <f t="shared" si="259"/>
        <v>0</v>
      </c>
      <c r="O875">
        <f t="shared" si="260"/>
        <v>0</v>
      </c>
      <c r="P875">
        <f t="shared" si="261"/>
        <v>0</v>
      </c>
      <c r="Q875">
        <f t="shared" si="255"/>
        <v>0</v>
      </c>
      <c r="R875">
        <f t="shared" si="262"/>
        <v>0</v>
      </c>
      <c r="S875">
        <f>IF(ABS(R875)&gt;0,R875*(B875-A875),0)</f>
        <v>0</v>
      </c>
      <c r="T875">
        <f>SUM($S$3:S875)</f>
        <v>270.35548614999982</v>
      </c>
      <c r="U875">
        <f>IF(J875="close",T875,0)</f>
        <v>0</v>
      </c>
      <c r="V875">
        <f t="shared" si="263"/>
        <v>270.35548614999982</v>
      </c>
      <c r="W875" s="3">
        <f t="shared" si="247"/>
        <v>0</v>
      </c>
      <c r="X875">
        <f t="shared" si="264"/>
        <v>0</v>
      </c>
    </row>
    <row r="876" spans="1:24">
      <c r="A876">
        <v>107.4338321</v>
      </c>
      <c r="B876">
        <v>127.5906402</v>
      </c>
      <c r="C876">
        <f t="shared" si="248"/>
        <v>1.1876206750331491</v>
      </c>
      <c r="D876">
        <f t="shared" si="252"/>
        <v>1.1953515065984532</v>
      </c>
      <c r="E876">
        <f t="shared" si="249"/>
        <v>1.2299621445368853</v>
      </c>
      <c r="F876">
        <f t="shared" si="250"/>
        <v>5.7501967468288104E-2</v>
      </c>
      <c r="G876">
        <f t="shared" si="251"/>
        <v>-0.1344446443431293</v>
      </c>
      <c r="H876" t="str">
        <f t="shared" si="253"/>
        <v/>
      </c>
      <c r="I876" t="str">
        <f t="shared" si="246"/>
        <v/>
      </c>
      <c r="J876" t="str">
        <f t="shared" si="254"/>
        <v/>
      </c>
      <c r="K876">
        <f t="shared" si="256"/>
        <v>0</v>
      </c>
      <c r="L876">
        <f t="shared" si="257"/>
        <v>0</v>
      </c>
      <c r="M876">
        <f t="shared" si="258"/>
        <v>0</v>
      </c>
      <c r="N876">
        <f t="shared" si="259"/>
        <v>0</v>
      </c>
      <c r="O876">
        <f t="shared" si="260"/>
        <v>0</v>
      </c>
      <c r="P876">
        <f t="shared" si="261"/>
        <v>0</v>
      </c>
      <c r="Q876">
        <f t="shared" si="255"/>
        <v>0</v>
      </c>
      <c r="R876">
        <f t="shared" si="262"/>
        <v>0</v>
      </c>
      <c r="S876">
        <f>IF(ABS(R876)&gt;0,R876*(B876-A876),0)</f>
        <v>0</v>
      </c>
      <c r="T876">
        <f>SUM($S$3:S876)</f>
        <v>270.35548614999982</v>
      </c>
      <c r="U876">
        <f>IF(J876="close",T876,0)</f>
        <v>0</v>
      </c>
      <c r="V876">
        <f t="shared" si="263"/>
        <v>270.35548614999982</v>
      </c>
      <c r="W876" s="3">
        <f t="shared" si="247"/>
        <v>0</v>
      </c>
      <c r="X876">
        <f t="shared" si="264"/>
        <v>0</v>
      </c>
    </row>
    <row r="877" spans="1:24">
      <c r="A877">
        <v>107.2270154</v>
      </c>
      <c r="B877">
        <v>129.05137479999999</v>
      </c>
      <c r="C877">
        <f t="shared" si="248"/>
        <v>1.2035341496598253</v>
      </c>
      <c r="D877">
        <f t="shared" si="252"/>
        <v>1.1966103747617411</v>
      </c>
      <c r="E877">
        <f t="shared" si="249"/>
        <v>1.2244955493817835</v>
      </c>
      <c r="F877">
        <f t="shared" si="250"/>
        <v>5.3738492551256477E-2</v>
      </c>
      <c r="G877">
        <f t="shared" si="251"/>
        <v>0.12884200075914243</v>
      </c>
      <c r="H877" t="str">
        <f t="shared" si="253"/>
        <v/>
      </c>
      <c r="I877" t="str">
        <f t="shared" si="246"/>
        <v/>
      </c>
      <c r="J877" t="str">
        <f t="shared" si="254"/>
        <v/>
      </c>
      <c r="K877">
        <f t="shared" si="256"/>
        <v>0</v>
      </c>
      <c r="L877">
        <f t="shared" si="257"/>
        <v>0</v>
      </c>
      <c r="M877">
        <f t="shared" si="258"/>
        <v>0</v>
      </c>
      <c r="N877">
        <f t="shared" si="259"/>
        <v>0</v>
      </c>
      <c r="O877">
        <f t="shared" si="260"/>
        <v>0</v>
      </c>
      <c r="P877">
        <f t="shared" si="261"/>
        <v>0</v>
      </c>
      <c r="Q877">
        <f t="shared" si="255"/>
        <v>0</v>
      </c>
      <c r="R877">
        <f t="shared" si="262"/>
        <v>0</v>
      </c>
      <c r="S877">
        <f>IF(ABS(R877)&gt;0,R877*(B877-A877),0)</f>
        <v>0</v>
      </c>
      <c r="T877">
        <f>SUM($S$3:S877)</f>
        <v>270.35548614999982</v>
      </c>
      <c r="U877">
        <f>IF(J877="close",T877,0)</f>
        <v>0</v>
      </c>
      <c r="V877">
        <f t="shared" si="263"/>
        <v>270.35548614999982</v>
      </c>
      <c r="W877" s="3">
        <f t="shared" si="247"/>
        <v>0</v>
      </c>
      <c r="X877">
        <f t="shared" si="264"/>
        <v>0</v>
      </c>
    </row>
    <row r="878" spans="1:24">
      <c r="A878">
        <v>107.8226694</v>
      </c>
      <c r="B878">
        <v>129.68673810000001</v>
      </c>
      <c r="C878">
        <f t="shared" si="248"/>
        <v>1.202778031945108</v>
      </c>
      <c r="D878">
        <f t="shared" si="252"/>
        <v>1.1975592450976438</v>
      </c>
      <c r="E878">
        <f t="shared" si="249"/>
        <v>1.2202444190517656</v>
      </c>
      <c r="F878">
        <f t="shared" si="250"/>
        <v>5.0290591892687926E-2</v>
      </c>
      <c r="G878">
        <f t="shared" si="251"/>
        <v>0.10377262726595655</v>
      </c>
      <c r="H878" t="str">
        <f t="shared" si="253"/>
        <v/>
      </c>
      <c r="I878" t="str">
        <f t="shared" si="246"/>
        <v/>
      </c>
      <c r="J878" t="str">
        <f t="shared" si="254"/>
        <v/>
      </c>
      <c r="K878">
        <f t="shared" si="256"/>
        <v>0</v>
      </c>
      <c r="L878">
        <f t="shared" si="257"/>
        <v>0</v>
      </c>
      <c r="M878">
        <f t="shared" si="258"/>
        <v>0</v>
      </c>
      <c r="N878">
        <f t="shared" si="259"/>
        <v>0</v>
      </c>
      <c r="O878">
        <f t="shared" si="260"/>
        <v>0</v>
      </c>
      <c r="P878">
        <f t="shared" si="261"/>
        <v>0</v>
      </c>
      <c r="Q878">
        <f t="shared" si="255"/>
        <v>0</v>
      </c>
      <c r="R878">
        <f t="shared" si="262"/>
        <v>0</v>
      </c>
      <c r="S878">
        <f>IF(ABS(R878)&gt;0,R878*(B878-A878),0)</f>
        <v>0</v>
      </c>
      <c r="T878">
        <f>SUM($S$3:S878)</f>
        <v>270.35548614999982</v>
      </c>
      <c r="U878">
        <f>IF(J878="close",T878,0)</f>
        <v>0</v>
      </c>
      <c r="V878">
        <f t="shared" si="263"/>
        <v>270.35548614999982</v>
      </c>
      <c r="W878" s="3">
        <f t="shared" si="247"/>
        <v>0</v>
      </c>
      <c r="X878">
        <f t="shared" si="264"/>
        <v>0</v>
      </c>
    </row>
    <row r="879" spans="1:24">
      <c r="A879">
        <v>107.0645777</v>
      </c>
      <c r="B879">
        <v>129.20317969999999</v>
      </c>
      <c r="C879">
        <f t="shared" si="248"/>
        <v>1.2067780257073764</v>
      </c>
      <c r="D879">
        <f t="shared" si="252"/>
        <v>1.1989775190376026</v>
      </c>
      <c r="E879">
        <f t="shared" si="249"/>
        <v>1.216387572788479</v>
      </c>
      <c r="F879">
        <f t="shared" si="250"/>
        <v>4.7132835909686657E-2</v>
      </c>
      <c r="G879">
        <f t="shared" si="251"/>
        <v>0.16550047369779791</v>
      </c>
      <c r="H879" t="str">
        <f t="shared" si="253"/>
        <v/>
      </c>
      <c r="I879" t="str">
        <f t="shared" si="246"/>
        <v/>
      </c>
      <c r="J879" t="str">
        <f t="shared" si="254"/>
        <v/>
      </c>
      <c r="K879">
        <f t="shared" si="256"/>
        <v>0</v>
      </c>
      <c r="L879">
        <f t="shared" si="257"/>
        <v>0</v>
      </c>
      <c r="M879">
        <f t="shared" si="258"/>
        <v>0</v>
      </c>
      <c r="N879">
        <f t="shared" si="259"/>
        <v>0</v>
      </c>
      <c r="O879">
        <f t="shared" si="260"/>
        <v>0</v>
      </c>
      <c r="P879">
        <f t="shared" si="261"/>
        <v>0</v>
      </c>
      <c r="Q879">
        <f t="shared" si="255"/>
        <v>0</v>
      </c>
      <c r="R879">
        <f t="shared" si="262"/>
        <v>0</v>
      </c>
      <c r="S879">
        <f>IF(ABS(R879)&gt;0,R879*(B879-A879),0)</f>
        <v>0</v>
      </c>
      <c r="T879">
        <f>SUM($S$3:S879)</f>
        <v>270.35548614999982</v>
      </c>
      <c r="U879">
        <f>IF(J879="close",T879,0)</f>
        <v>0</v>
      </c>
      <c r="V879">
        <f t="shared" si="263"/>
        <v>270.35548614999982</v>
      </c>
      <c r="W879" s="3">
        <f t="shared" si="247"/>
        <v>0</v>
      </c>
      <c r="X879">
        <f t="shared" si="264"/>
        <v>0</v>
      </c>
    </row>
    <row r="880" spans="1:24">
      <c r="A880">
        <v>105.9196458</v>
      </c>
      <c r="B880">
        <v>132.11772360000001</v>
      </c>
      <c r="C880">
        <f t="shared" si="248"/>
        <v>1.2473391749200884</v>
      </c>
      <c r="D880">
        <f t="shared" si="252"/>
        <v>1.2064177737887543</v>
      </c>
      <c r="E880">
        <f t="shared" si="249"/>
        <v>1.2123770670795531</v>
      </c>
      <c r="F880">
        <f t="shared" si="250"/>
        <v>4.2634741220116998E-2</v>
      </c>
      <c r="G880">
        <f t="shared" si="251"/>
        <v>0.95981352203037573</v>
      </c>
      <c r="H880" t="str">
        <f t="shared" si="253"/>
        <v/>
      </c>
      <c r="I880" t="str">
        <f t="shared" si="246"/>
        <v/>
      </c>
      <c r="J880" t="str">
        <f t="shared" si="254"/>
        <v/>
      </c>
      <c r="K880">
        <f t="shared" si="256"/>
        <v>0</v>
      </c>
      <c r="L880">
        <f t="shared" si="257"/>
        <v>0</v>
      </c>
      <c r="M880">
        <f t="shared" si="258"/>
        <v>0</v>
      </c>
      <c r="N880">
        <f t="shared" si="259"/>
        <v>0</v>
      </c>
      <c r="O880">
        <f t="shared" si="260"/>
        <v>0</v>
      </c>
      <c r="P880">
        <f t="shared" si="261"/>
        <v>0</v>
      </c>
      <c r="Q880">
        <f t="shared" si="255"/>
        <v>0</v>
      </c>
      <c r="R880">
        <f t="shared" si="262"/>
        <v>0</v>
      </c>
      <c r="S880">
        <f>IF(ABS(R880)&gt;0,R880*(B880-A880),0)</f>
        <v>0</v>
      </c>
      <c r="T880">
        <f>SUM($S$3:S880)</f>
        <v>270.35548614999982</v>
      </c>
      <c r="U880">
        <f>IF(J880="close",T880,0)</f>
        <v>0</v>
      </c>
      <c r="V880">
        <f t="shared" si="263"/>
        <v>270.35548614999982</v>
      </c>
      <c r="W880" s="3">
        <f t="shared" si="247"/>
        <v>0</v>
      </c>
      <c r="X880">
        <f t="shared" si="264"/>
        <v>0</v>
      </c>
    </row>
    <row r="881" spans="1:24">
      <c r="A881">
        <v>105.4387478</v>
      </c>
      <c r="B881">
        <v>130.251126</v>
      </c>
      <c r="C881">
        <f t="shared" si="248"/>
        <v>1.2353250462255585</v>
      </c>
      <c r="D881">
        <f t="shared" si="252"/>
        <v>1.2108650464713395</v>
      </c>
      <c r="E881">
        <f t="shared" si="249"/>
        <v>1.2103649907319824</v>
      </c>
      <c r="F881">
        <f t="shared" si="250"/>
        <v>3.9370852538361839E-2</v>
      </c>
      <c r="G881">
        <f t="shared" si="251"/>
        <v>0.62127178298681363</v>
      </c>
      <c r="H881" t="str">
        <f t="shared" si="253"/>
        <v/>
      </c>
      <c r="I881" t="str">
        <f t="shared" si="246"/>
        <v/>
      </c>
      <c r="J881" t="str">
        <f t="shared" si="254"/>
        <v/>
      </c>
      <c r="K881">
        <f t="shared" si="256"/>
        <v>0</v>
      </c>
      <c r="L881">
        <f t="shared" si="257"/>
        <v>0</v>
      </c>
      <c r="M881">
        <f t="shared" si="258"/>
        <v>0</v>
      </c>
      <c r="N881">
        <f t="shared" si="259"/>
        <v>0</v>
      </c>
      <c r="O881">
        <f t="shared" si="260"/>
        <v>0</v>
      </c>
      <c r="P881">
        <f t="shared" si="261"/>
        <v>0</v>
      </c>
      <c r="Q881">
        <f t="shared" si="255"/>
        <v>0</v>
      </c>
      <c r="R881">
        <f t="shared" si="262"/>
        <v>0</v>
      </c>
      <c r="S881">
        <f>IF(ABS(R881)&gt;0,R881*(B881-A881),0)</f>
        <v>0</v>
      </c>
      <c r="T881">
        <f>SUM($S$3:S881)</f>
        <v>270.35548614999982</v>
      </c>
      <c r="U881">
        <f>IF(J881="close",T881,0)</f>
        <v>0</v>
      </c>
      <c r="V881">
        <f t="shared" si="263"/>
        <v>270.35548614999982</v>
      </c>
      <c r="W881" s="3">
        <f t="shared" si="247"/>
        <v>0</v>
      </c>
      <c r="X881">
        <f t="shared" si="264"/>
        <v>0</v>
      </c>
    </row>
    <row r="882" spans="1:24">
      <c r="A882">
        <v>104.3581605</v>
      </c>
      <c r="B882">
        <v>130.3006637</v>
      </c>
      <c r="C882">
        <f t="shared" si="248"/>
        <v>1.2485910356766015</v>
      </c>
      <c r="D882">
        <f t="shared" si="252"/>
        <v>1.2166690448106106</v>
      </c>
      <c r="E882">
        <f t="shared" si="249"/>
        <v>1.2084124284175675</v>
      </c>
      <c r="F882">
        <f t="shared" si="250"/>
        <v>3.6528405771810935E-2</v>
      </c>
      <c r="G882">
        <f t="shared" si="251"/>
        <v>0.87389499189765307</v>
      </c>
      <c r="H882" t="str">
        <f t="shared" si="253"/>
        <v/>
      </c>
      <c r="I882" t="str">
        <f t="shared" si="246"/>
        <v/>
      </c>
      <c r="J882" t="str">
        <f t="shared" si="254"/>
        <v/>
      </c>
      <c r="K882">
        <f t="shared" si="256"/>
        <v>0</v>
      </c>
      <c r="L882">
        <f t="shared" si="257"/>
        <v>0</v>
      </c>
      <c r="M882">
        <f t="shared" si="258"/>
        <v>0</v>
      </c>
      <c r="N882">
        <f t="shared" si="259"/>
        <v>0</v>
      </c>
      <c r="O882">
        <f t="shared" si="260"/>
        <v>0</v>
      </c>
      <c r="P882">
        <f t="shared" si="261"/>
        <v>0</v>
      </c>
      <c r="Q882">
        <f t="shared" si="255"/>
        <v>0</v>
      </c>
      <c r="R882">
        <f t="shared" si="262"/>
        <v>0</v>
      </c>
      <c r="S882">
        <f>IF(ABS(R882)&gt;0,R882*(B882-A882),0)</f>
        <v>0</v>
      </c>
      <c r="T882">
        <f>SUM($S$3:S882)</f>
        <v>270.35548614999982</v>
      </c>
      <c r="U882">
        <f>IF(J882="close",T882,0)</f>
        <v>0</v>
      </c>
      <c r="V882">
        <f t="shared" si="263"/>
        <v>270.35548614999982</v>
      </c>
      <c r="W882" s="3">
        <f t="shared" si="247"/>
        <v>0</v>
      </c>
      <c r="X882">
        <f t="shared" si="264"/>
        <v>0</v>
      </c>
    </row>
    <row r="883" spans="1:24">
      <c r="A883">
        <v>105.2151353</v>
      </c>
      <c r="B883">
        <v>132.3983149</v>
      </c>
      <c r="C883">
        <f t="shared" si="248"/>
        <v>1.2583580729378201</v>
      </c>
      <c r="D883">
        <f t="shared" si="252"/>
        <v>1.2230827414455658</v>
      </c>
      <c r="E883">
        <f t="shared" si="249"/>
        <v>1.2070072245378991</v>
      </c>
      <c r="F883">
        <f t="shared" si="250"/>
        <v>3.4027045062416217E-2</v>
      </c>
      <c r="G883">
        <f t="shared" si="251"/>
        <v>1.0366851258329455</v>
      </c>
      <c r="H883" t="str">
        <f t="shared" si="253"/>
        <v/>
      </c>
      <c r="I883" t="str">
        <f t="shared" si="246"/>
        <v/>
      </c>
      <c r="J883" t="str">
        <f t="shared" si="254"/>
        <v/>
      </c>
      <c r="K883">
        <f t="shared" si="256"/>
        <v>0</v>
      </c>
      <c r="L883">
        <f t="shared" si="257"/>
        <v>0</v>
      </c>
      <c r="M883">
        <f t="shared" si="258"/>
        <v>0</v>
      </c>
      <c r="N883">
        <f t="shared" si="259"/>
        <v>0</v>
      </c>
      <c r="O883">
        <f t="shared" si="260"/>
        <v>0</v>
      </c>
      <c r="P883">
        <f t="shared" si="261"/>
        <v>0</v>
      </c>
      <c r="Q883">
        <f t="shared" si="255"/>
        <v>0</v>
      </c>
      <c r="R883">
        <f t="shared" si="262"/>
        <v>0</v>
      </c>
      <c r="S883">
        <f>IF(ABS(R883)&gt;0,R883*(B883-A883),0)</f>
        <v>0</v>
      </c>
      <c r="T883">
        <f>SUM($S$3:S883)</f>
        <v>270.35548614999982</v>
      </c>
      <c r="U883">
        <f>IF(J883="close",T883,0)</f>
        <v>0</v>
      </c>
      <c r="V883">
        <f t="shared" si="263"/>
        <v>270.35548614999982</v>
      </c>
      <c r="W883" s="3">
        <f t="shared" si="247"/>
        <v>0</v>
      </c>
      <c r="X883">
        <f t="shared" si="264"/>
        <v>0</v>
      </c>
    </row>
    <row r="884" spans="1:24">
      <c r="A884">
        <v>105.4761178</v>
      </c>
      <c r="B884">
        <v>131.3937813</v>
      </c>
      <c r="C884">
        <f t="shared" si="248"/>
        <v>1.245720681046909</v>
      </c>
      <c r="D884">
        <f t="shared" si="252"/>
        <v>1.226565501384234</v>
      </c>
      <c r="E884">
        <f t="shared" si="249"/>
        <v>1.2070100222672036</v>
      </c>
      <c r="F884">
        <f t="shared" si="250"/>
        <v>3.4031419801958722E-2</v>
      </c>
      <c r="G884">
        <f t="shared" si="251"/>
        <v>0.56286748464054659</v>
      </c>
      <c r="H884" t="str">
        <f t="shared" si="253"/>
        <v/>
      </c>
      <c r="I884" t="str">
        <f t="shared" si="246"/>
        <v/>
      </c>
      <c r="J884" t="str">
        <f t="shared" si="254"/>
        <v/>
      </c>
      <c r="K884">
        <f t="shared" si="256"/>
        <v>0</v>
      </c>
      <c r="L884">
        <f t="shared" si="257"/>
        <v>0</v>
      </c>
      <c r="M884">
        <f t="shared" si="258"/>
        <v>0</v>
      </c>
      <c r="N884">
        <f t="shared" si="259"/>
        <v>0</v>
      </c>
      <c r="O884">
        <f t="shared" si="260"/>
        <v>0</v>
      </c>
      <c r="P884">
        <f t="shared" si="261"/>
        <v>0</v>
      </c>
      <c r="Q884">
        <f t="shared" si="255"/>
        <v>0</v>
      </c>
      <c r="R884">
        <f t="shared" si="262"/>
        <v>0</v>
      </c>
      <c r="S884">
        <f>IF(ABS(R884)&gt;0,R884*(B884-A884),0)</f>
        <v>0</v>
      </c>
      <c r="T884">
        <f>SUM($S$3:S884)</f>
        <v>270.35548614999982</v>
      </c>
      <c r="U884">
        <f>IF(J884="close",T884,0)</f>
        <v>0</v>
      </c>
      <c r="V884">
        <f t="shared" si="263"/>
        <v>270.35548614999982</v>
      </c>
      <c r="W884" s="3">
        <f t="shared" si="247"/>
        <v>0</v>
      </c>
      <c r="X884">
        <f t="shared" si="264"/>
        <v>0</v>
      </c>
    </row>
    <row r="885" spans="1:24">
      <c r="A885">
        <v>103.5208813</v>
      </c>
      <c r="B885">
        <v>131.21213220000001</v>
      </c>
      <c r="C885">
        <f t="shared" si="248"/>
        <v>1.2674943504369105</v>
      </c>
      <c r="D885">
        <f t="shared" si="252"/>
        <v>1.2328622473923381</v>
      </c>
      <c r="E885">
        <f t="shared" si="249"/>
        <v>1.206646934176328</v>
      </c>
      <c r="F885">
        <f t="shared" si="250"/>
        <v>3.3541330949968182E-2</v>
      </c>
      <c r="G885">
        <f t="shared" si="251"/>
        <v>1.0325202388727892</v>
      </c>
      <c r="H885" t="str">
        <f t="shared" si="253"/>
        <v/>
      </c>
      <c r="I885" t="str">
        <f t="shared" si="246"/>
        <v/>
      </c>
      <c r="J885" t="str">
        <f t="shared" si="254"/>
        <v/>
      </c>
      <c r="K885">
        <f t="shared" si="256"/>
        <v>0</v>
      </c>
      <c r="L885">
        <f t="shared" si="257"/>
        <v>0</v>
      </c>
      <c r="M885">
        <f t="shared" si="258"/>
        <v>0</v>
      </c>
      <c r="N885">
        <f t="shared" si="259"/>
        <v>0</v>
      </c>
      <c r="O885">
        <f t="shared" si="260"/>
        <v>0</v>
      </c>
      <c r="P885">
        <f t="shared" si="261"/>
        <v>0</v>
      </c>
      <c r="Q885">
        <f t="shared" si="255"/>
        <v>0</v>
      </c>
      <c r="R885">
        <f t="shared" si="262"/>
        <v>0</v>
      </c>
      <c r="S885">
        <f>IF(ABS(R885)&gt;0,R885*(B885-A885),0)</f>
        <v>0</v>
      </c>
      <c r="T885">
        <f>SUM($S$3:S885)</f>
        <v>270.35548614999982</v>
      </c>
      <c r="U885">
        <f>IF(J885="close",T885,0)</f>
        <v>0</v>
      </c>
      <c r="V885">
        <f t="shared" si="263"/>
        <v>270.35548614999982</v>
      </c>
      <c r="W885" s="3">
        <f t="shared" si="247"/>
        <v>0</v>
      </c>
      <c r="X885">
        <f t="shared" si="264"/>
        <v>0</v>
      </c>
    </row>
    <row r="886" spans="1:24">
      <c r="A886">
        <v>102.0399937</v>
      </c>
      <c r="B886">
        <v>130.8262909</v>
      </c>
      <c r="C886">
        <f t="shared" si="248"/>
        <v>1.2821079868412419</v>
      </c>
      <c r="D886">
        <f t="shared" si="252"/>
        <v>1.2404385149998618</v>
      </c>
      <c r="E886">
        <f t="shared" si="249"/>
        <v>1.2067839665589219</v>
      </c>
      <c r="F886">
        <f t="shared" si="250"/>
        <v>3.3789790205401182E-2</v>
      </c>
      <c r="G886">
        <f t="shared" si="251"/>
        <v>1.2331971162910453</v>
      </c>
      <c r="H886" t="str">
        <f t="shared" si="253"/>
        <v/>
      </c>
      <c r="I886" t="str">
        <f t="shared" si="246"/>
        <v/>
      </c>
      <c r="J886" t="str">
        <f t="shared" si="254"/>
        <v/>
      </c>
      <c r="K886">
        <f t="shared" si="256"/>
        <v>0</v>
      </c>
      <c r="L886">
        <f t="shared" si="257"/>
        <v>0</v>
      </c>
      <c r="M886">
        <f t="shared" si="258"/>
        <v>0</v>
      </c>
      <c r="N886">
        <f t="shared" si="259"/>
        <v>0</v>
      </c>
      <c r="O886">
        <f t="shared" si="260"/>
        <v>0</v>
      </c>
      <c r="P886">
        <f t="shared" si="261"/>
        <v>0</v>
      </c>
      <c r="Q886">
        <f t="shared" si="255"/>
        <v>0</v>
      </c>
      <c r="R886">
        <f t="shared" si="262"/>
        <v>0</v>
      </c>
      <c r="S886">
        <f>IF(ABS(R886)&gt;0,R886*(B886-A886),0)</f>
        <v>0</v>
      </c>
      <c r="T886">
        <f>SUM($S$3:S886)</f>
        <v>270.35548614999982</v>
      </c>
      <c r="U886">
        <f>IF(J886="close",T886,0)</f>
        <v>0</v>
      </c>
      <c r="V886">
        <f t="shared" si="263"/>
        <v>270.35548614999982</v>
      </c>
      <c r="W886" s="3">
        <f t="shared" si="247"/>
        <v>0</v>
      </c>
      <c r="X886">
        <f t="shared" si="264"/>
        <v>0</v>
      </c>
    </row>
    <row r="887" spans="1:24">
      <c r="A887">
        <v>103.2110448</v>
      </c>
      <c r="B887">
        <v>131.32948089999999</v>
      </c>
      <c r="C887">
        <f t="shared" si="248"/>
        <v>1.2724363090644732</v>
      </c>
      <c r="D887">
        <f t="shared" si="252"/>
        <v>1.2453612525482636</v>
      </c>
      <c r="E887">
        <f t="shared" si="249"/>
        <v>1.2075707295051259</v>
      </c>
      <c r="F887">
        <f t="shared" si="250"/>
        <v>3.5299409025545576E-2</v>
      </c>
      <c r="G887">
        <f t="shared" si="251"/>
        <v>0.76701160907866528</v>
      </c>
      <c r="H887" t="str">
        <f t="shared" si="253"/>
        <v/>
      </c>
      <c r="I887" t="str">
        <f t="shared" si="246"/>
        <v/>
      </c>
      <c r="J887" t="str">
        <f t="shared" si="254"/>
        <v/>
      </c>
      <c r="K887">
        <f t="shared" si="256"/>
        <v>0</v>
      </c>
      <c r="L887">
        <f t="shared" si="257"/>
        <v>0</v>
      </c>
      <c r="M887">
        <f t="shared" si="258"/>
        <v>0</v>
      </c>
      <c r="N887">
        <f t="shared" si="259"/>
        <v>0</v>
      </c>
      <c r="O887">
        <f t="shared" si="260"/>
        <v>0</v>
      </c>
      <c r="P887">
        <f t="shared" si="261"/>
        <v>0</v>
      </c>
      <c r="Q887">
        <f t="shared" si="255"/>
        <v>0</v>
      </c>
      <c r="R887">
        <f t="shared" si="262"/>
        <v>0</v>
      </c>
      <c r="S887">
        <f>IF(ABS(R887)&gt;0,R887*(B887-A887),0)</f>
        <v>0</v>
      </c>
      <c r="T887">
        <f>SUM($S$3:S887)</f>
        <v>270.35548614999982</v>
      </c>
      <c r="U887">
        <f>IF(J887="close",T887,0)</f>
        <v>0</v>
      </c>
      <c r="V887">
        <f t="shared" si="263"/>
        <v>270.35548614999982</v>
      </c>
      <c r="W887" s="3">
        <f t="shared" si="247"/>
        <v>0</v>
      </c>
      <c r="X887">
        <f t="shared" si="264"/>
        <v>0</v>
      </c>
    </row>
    <row r="888" spans="1:24">
      <c r="A888">
        <v>103.5439892</v>
      </c>
      <c r="B888">
        <v>130.3762117</v>
      </c>
      <c r="C888">
        <f t="shared" si="248"/>
        <v>1.2591383884985572</v>
      </c>
      <c r="D888">
        <f t="shared" si="252"/>
        <v>1.2474808119252319</v>
      </c>
      <c r="E888">
        <f t="shared" si="249"/>
        <v>1.2082437781347564</v>
      </c>
      <c r="F888">
        <f t="shared" si="250"/>
        <v>3.6372711893096314E-2</v>
      </c>
      <c r="G888">
        <f t="shared" si="251"/>
        <v>0.32050336547872277</v>
      </c>
      <c r="H888" t="str">
        <f t="shared" si="253"/>
        <v/>
      </c>
      <c r="I888" t="str">
        <f t="shared" ref="I888:I951" si="265">IF(AND(OR(H887="sellY",H887="buyY",J887="sellhold",J887="buyhold"),W887&lt;-0.5),"close",IF(AND(OR(H887="sellY",J887="sellhold"),G888&gt;0.5),"sellhold",IF(AND(OR(H887="sellY",J887="sellhold"),G888&lt;0.5,H888&lt;&gt;"buyY"),"close",IF(AND(OR(H887="sellY",J887="sellhold"),G888&lt;0.5,H888="buyY"),"close&amp;buy",IF(AND(OR(H887="buyY",J887="buyhold"),G888&lt;-0.5),"buyhold",IF(AND(OR(H887="buyY",J887="buyhold"),G888&gt;-0.5,H888&lt;&gt;"sellY"),"close",IF(AND(OR(H887="buyY",J887="buyhold"),G888&gt;-0.5,H888="sellY"),"close&amp;sell","")))))))</f>
        <v/>
      </c>
      <c r="J888" t="str">
        <f t="shared" si="254"/>
        <v/>
      </c>
      <c r="K888">
        <f t="shared" si="256"/>
        <v>0</v>
      </c>
      <c r="L888">
        <f t="shared" si="257"/>
        <v>0</v>
      </c>
      <c r="M888">
        <f t="shared" si="258"/>
        <v>0</v>
      </c>
      <c r="N888">
        <f t="shared" si="259"/>
        <v>0</v>
      </c>
      <c r="O888">
        <f t="shared" si="260"/>
        <v>0</v>
      </c>
      <c r="P888">
        <f t="shared" si="261"/>
        <v>0</v>
      </c>
      <c r="Q888">
        <f t="shared" si="255"/>
        <v>0</v>
      </c>
      <c r="R888">
        <f t="shared" si="262"/>
        <v>0</v>
      </c>
      <c r="S888">
        <f>IF(ABS(R888)&gt;0,R888*(B888-A888),0)</f>
        <v>0</v>
      </c>
      <c r="T888">
        <f>SUM($S$3:S888)</f>
        <v>270.35548614999982</v>
      </c>
      <c r="U888">
        <f>IF(J888="close",T888,0)</f>
        <v>0</v>
      </c>
      <c r="V888">
        <f t="shared" si="263"/>
        <v>270.35548614999982</v>
      </c>
      <c r="W888" s="3">
        <f t="shared" ref="W888:W951" si="266">(V888-V887)/V887</f>
        <v>0</v>
      </c>
      <c r="X888">
        <f t="shared" si="264"/>
        <v>0</v>
      </c>
    </row>
    <row r="889" spans="1:24">
      <c r="A889">
        <v>102.7262563</v>
      </c>
      <c r="B889">
        <v>130.12171839999999</v>
      </c>
      <c r="C889">
        <f t="shared" si="248"/>
        <v>1.2666841281550723</v>
      </c>
      <c r="D889">
        <f t="shared" si="252"/>
        <v>1.2504351682682842</v>
      </c>
      <c r="E889">
        <f t="shared" si="249"/>
        <v>1.2096677764247006</v>
      </c>
      <c r="F889">
        <f t="shared" si="250"/>
        <v>3.758067242614014E-2</v>
      </c>
      <c r="G889">
        <f t="shared" si="251"/>
        <v>0.4323754429547072</v>
      </c>
      <c r="H889" t="str">
        <f t="shared" si="253"/>
        <v/>
      </c>
      <c r="I889" t="str">
        <f t="shared" si="265"/>
        <v/>
      </c>
      <c r="J889" t="str">
        <f t="shared" si="254"/>
        <v/>
      </c>
      <c r="K889">
        <f t="shared" si="256"/>
        <v>0</v>
      </c>
      <c r="L889">
        <f t="shared" si="257"/>
        <v>0</v>
      </c>
      <c r="M889">
        <f t="shared" si="258"/>
        <v>0</v>
      </c>
      <c r="N889">
        <f t="shared" si="259"/>
        <v>0</v>
      </c>
      <c r="O889">
        <f t="shared" si="260"/>
        <v>0</v>
      </c>
      <c r="P889">
        <f t="shared" si="261"/>
        <v>0</v>
      </c>
      <c r="Q889">
        <f t="shared" si="255"/>
        <v>0</v>
      </c>
      <c r="R889">
        <f t="shared" si="262"/>
        <v>0</v>
      </c>
      <c r="S889">
        <f>IF(ABS(R889)&gt;0,R889*(B889-A889),0)</f>
        <v>0</v>
      </c>
      <c r="T889">
        <f>SUM($S$3:S889)</f>
        <v>270.35548614999982</v>
      </c>
      <c r="U889">
        <f>IF(J889="close",T889,0)</f>
        <v>0</v>
      </c>
      <c r="V889">
        <f t="shared" si="263"/>
        <v>270.35548614999982</v>
      </c>
      <c r="W889" s="3">
        <f t="shared" si="266"/>
        <v>0</v>
      </c>
      <c r="X889">
        <f t="shared" si="264"/>
        <v>0</v>
      </c>
    </row>
    <row r="890" spans="1:24">
      <c r="A890">
        <v>102.15935140000001</v>
      </c>
      <c r="B890">
        <v>133.04991820000001</v>
      </c>
      <c r="C890">
        <f t="shared" si="248"/>
        <v>1.3023763011087401</v>
      </c>
      <c r="D890">
        <f t="shared" si="252"/>
        <v>1.2584261117822004</v>
      </c>
      <c r="E890">
        <f t="shared" si="249"/>
        <v>1.2121063475875486</v>
      </c>
      <c r="F890">
        <f t="shared" si="250"/>
        <v>3.9010813562152101E-2</v>
      </c>
      <c r="G890">
        <f t="shared" si="251"/>
        <v>1.1266155538263305</v>
      </c>
      <c r="H890" t="str">
        <f t="shared" si="253"/>
        <v/>
      </c>
      <c r="I890" t="str">
        <f t="shared" si="265"/>
        <v/>
      </c>
      <c r="J890" t="str">
        <f t="shared" si="254"/>
        <v/>
      </c>
      <c r="K890">
        <f t="shared" si="256"/>
        <v>0</v>
      </c>
      <c r="L890">
        <f t="shared" si="257"/>
        <v>0</v>
      </c>
      <c r="M890">
        <f t="shared" si="258"/>
        <v>0</v>
      </c>
      <c r="N890">
        <f t="shared" si="259"/>
        <v>0</v>
      </c>
      <c r="O890">
        <f t="shared" si="260"/>
        <v>0</v>
      </c>
      <c r="P890">
        <f t="shared" si="261"/>
        <v>0</v>
      </c>
      <c r="Q890">
        <f t="shared" si="255"/>
        <v>0</v>
      </c>
      <c r="R890">
        <f t="shared" si="262"/>
        <v>0</v>
      </c>
      <c r="S890">
        <f>IF(ABS(R890)&gt;0,R890*(B890-A890),0)</f>
        <v>0</v>
      </c>
      <c r="T890">
        <f>SUM($S$3:S890)</f>
        <v>270.35548614999982</v>
      </c>
      <c r="U890">
        <f>IF(J890="close",T890,0)</f>
        <v>0</v>
      </c>
      <c r="V890">
        <f t="shared" si="263"/>
        <v>270.35548614999982</v>
      </c>
      <c r="W890" s="3">
        <f t="shared" si="266"/>
        <v>0</v>
      </c>
      <c r="X890">
        <f t="shared" si="264"/>
        <v>0</v>
      </c>
    </row>
    <row r="891" spans="1:24">
      <c r="A891">
        <v>102.4156572</v>
      </c>
      <c r="B891">
        <v>130.9532553</v>
      </c>
      <c r="C891">
        <f t="shared" si="248"/>
        <v>1.2786448759906996</v>
      </c>
      <c r="D891">
        <f t="shared" si="252"/>
        <v>1.2615366908912002</v>
      </c>
      <c r="E891">
        <f t="shared" si="249"/>
        <v>1.2166639937352615</v>
      </c>
      <c r="F891">
        <f t="shared" si="250"/>
        <v>4.1838417780229363E-2</v>
      </c>
      <c r="G891">
        <f t="shared" si="251"/>
        <v>0.4089109007268395</v>
      </c>
      <c r="H891" t="str">
        <f t="shared" si="253"/>
        <v/>
      </c>
      <c r="I891" t="str">
        <f t="shared" si="265"/>
        <v/>
      </c>
      <c r="J891" t="str">
        <f t="shared" si="254"/>
        <v/>
      </c>
      <c r="K891">
        <f t="shared" si="256"/>
        <v>0</v>
      </c>
      <c r="L891">
        <f t="shared" si="257"/>
        <v>0</v>
      </c>
      <c r="M891">
        <f t="shared" si="258"/>
        <v>0</v>
      </c>
      <c r="N891">
        <f t="shared" si="259"/>
        <v>0</v>
      </c>
      <c r="O891">
        <f t="shared" si="260"/>
        <v>0</v>
      </c>
      <c r="P891">
        <f t="shared" si="261"/>
        <v>0</v>
      </c>
      <c r="Q891">
        <f t="shared" si="255"/>
        <v>0</v>
      </c>
      <c r="R891">
        <f t="shared" si="262"/>
        <v>0</v>
      </c>
      <c r="S891">
        <f>IF(ABS(R891)&gt;0,R891*(B891-A891),0)</f>
        <v>0</v>
      </c>
      <c r="T891">
        <f>SUM($S$3:S891)</f>
        <v>270.35548614999982</v>
      </c>
      <c r="U891">
        <f>IF(J891="close",T891,0)</f>
        <v>0</v>
      </c>
      <c r="V891">
        <f t="shared" si="263"/>
        <v>270.35548614999982</v>
      </c>
      <c r="W891" s="3">
        <f t="shared" si="266"/>
        <v>0</v>
      </c>
      <c r="X891">
        <f t="shared" si="264"/>
        <v>0</v>
      </c>
    </row>
    <row r="892" spans="1:24">
      <c r="A892">
        <v>101.47539810000001</v>
      </c>
      <c r="B892">
        <v>130.1749149</v>
      </c>
      <c r="C892">
        <f t="shared" si="248"/>
        <v>1.282822411514146</v>
      </c>
      <c r="D892">
        <f t="shared" si="252"/>
        <v>1.2648114171408842</v>
      </c>
      <c r="E892">
        <f t="shared" si="249"/>
        <v>1.2205486853060354</v>
      </c>
      <c r="F892">
        <f t="shared" si="250"/>
        <v>4.2379228773031505E-2</v>
      </c>
      <c r="G892">
        <f t="shared" si="251"/>
        <v>0.42499580324414282</v>
      </c>
      <c r="H892" t="str">
        <f t="shared" si="253"/>
        <v/>
      </c>
      <c r="I892" t="str">
        <f t="shared" si="265"/>
        <v/>
      </c>
      <c r="J892" t="str">
        <f t="shared" si="254"/>
        <v/>
      </c>
      <c r="K892">
        <f t="shared" si="256"/>
        <v>0</v>
      </c>
      <c r="L892">
        <f t="shared" si="257"/>
        <v>0</v>
      </c>
      <c r="M892">
        <f t="shared" si="258"/>
        <v>0</v>
      </c>
      <c r="N892">
        <f t="shared" si="259"/>
        <v>0</v>
      </c>
      <c r="O892">
        <f t="shared" si="260"/>
        <v>0</v>
      </c>
      <c r="P892">
        <f t="shared" si="261"/>
        <v>0</v>
      </c>
      <c r="Q892">
        <f t="shared" si="255"/>
        <v>0</v>
      </c>
      <c r="R892">
        <f t="shared" si="262"/>
        <v>0</v>
      </c>
      <c r="S892">
        <f>IF(ABS(R892)&gt;0,R892*(B892-A892),0)</f>
        <v>0</v>
      </c>
      <c r="T892">
        <f>SUM($S$3:S892)</f>
        <v>270.35548614999982</v>
      </c>
      <c r="U892">
        <f>IF(J892="close",T892,0)</f>
        <v>0</v>
      </c>
      <c r="V892">
        <f t="shared" si="263"/>
        <v>270.35548614999982</v>
      </c>
      <c r="W892" s="3">
        <f t="shared" si="266"/>
        <v>0</v>
      </c>
      <c r="X892">
        <f t="shared" si="264"/>
        <v>0</v>
      </c>
    </row>
    <row r="893" spans="1:24">
      <c r="A893">
        <v>100.8291394</v>
      </c>
      <c r="B893">
        <v>129.9239092</v>
      </c>
      <c r="C893">
        <f t="shared" si="248"/>
        <v>1.2885551733668767</v>
      </c>
      <c r="D893">
        <f t="shared" si="252"/>
        <v>1.2684643027141138</v>
      </c>
      <c r="E893">
        <f t="shared" si="249"/>
        <v>1.2250865206398625</v>
      </c>
      <c r="F893">
        <f t="shared" si="250"/>
        <v>4.1985991530112725E-2</v>
      </c>
      <c r="G893">
        <f t="shared" si="251"/>
        <v>0.4785136642147319</v>
      </c>
      <c r="H893" t="str">
        <f t="shared" si="253"/>
        <v/>
      </c>
      <c r="I893" t="str">
        <f t="shared" si="265"/>
        <v/>
      </c>
      <c r="J893" t="str">
        <f t="shared" si="254"/>
        <v/>
      </c>
      <c r="K893">
        <f t="shared" si="256"/>
        <v>0</v>
      </c>
      <c r="L893">
        <f t="shared" si="257"/>
        <v>0</v>
      </c>
      <c r="M893">
        <f t="shared" si="258"/>
        <v>0</v>
      </c>
      <c r="N893">
        <f t="shared" si="259"/>
        <v>0</v>
      </c>
      <c r="O893">
        <f t="shared" si="260"/>
        <v>0</v>
      </c>
      <c r="P893">
        <f t="shared" si="261"/>
        <v>0</v>
      </c>
      <c r="Q893">
        <f t="shared" si="255"/>
        <v>0</v>
      </c>
      <c r="R893">
        <f t="shared" si="262"/>
        <v>0</v>
      </c>
      <c r="S893">
        <f>IF(ABS(R893)&gt;0,R893*(B893-A893),0)</f>
        <v>0</v>
      </c>
      <c r="T893">
        <f>SUM($S$3:S893)</f>
        <v>270.35548614999982</v>
      </c>
      <c r="U893">
        <f>IF(J893="close",T893,0)</f>
        <v>0</v>
      </c>
      <c r="V893">
        <f t="shared" si="263"/>
        <v>270.35548614999982</v>
      </c>
      <c r="W893" s="3">
        <f t="shared" si="266"/>
        <v>0</v>
      </c>
      <c r="X893">
        <f t="shared" si="264"/>
        <v>0</v>
      </c>
    </row>
    <row r="894" spans="1:24">
      <c r="A894">
        <v>100.70152210000001</v>
      </c>
      <c r="B894">
        <v>128.67441969999999</v>
      </c>
      <c r="C894">
        <f t="shared" si="248"/>
        <v>1.2777802859049334</v>
      </c>
      <c r="D894">
        <f t="shared" si="252"/>
        <v>1.2698975308973168</v>
      </c>
      <c r="E894">
        <f t="shared" si="249"/>
        <v>1.2301128393386977</v>
      </c>
      <c r="F894">
        <f t="shared" si="250"/>
        <v>4.0800657973309347E-2</v>
      </c>
      <c r="G894">
        <f t="shared" si="251"/>
        <v>0.19320166387447163</v>
      </c>
      <c r="H894" t="str">
        <f t="shared" si="253"/>
        <v/>
      </c>
      <c r="I894" t="str">
        <f t="shared" si="265"/>
        <v/>
      </c>
      <c r="J894" t="str">
        <f t="shared" si="254"/>
        <v/>
      </c>
      <c r="K894">
        <f t="shared" si="256"/>
        <v>0</v>
      </c>
      <c r="L894">
        <f t="shared" si="257"/>
        <v>0</v>
      </c>
      <c r="M894">
        <f t="shared" si="258"/>
        <v>0</v>
      </c>
      <c r="N894">
        <f t="shared" si="259"/>
        <v>0</v>
      </c>
      <c r="O894">
        <f t="shared" si="260"/>
        <v>0</v>
      </c>
      <c r="P894">
        <f t="shared" si="261"/>
        <v>0</v>
      </c>
      <c r="Q894">
        <f t="shared" si="255"/>
        <v>0</v>
      </c>
      <c r="R894">
        <f t="shared" si="262"/>
        <v>0</v>
      </c>
      <c r="S894">
        <f>IF(ABS(R894)&gt;0,R894*(B894-A894),0)</f>
        <v>0</v>
      </c>
      <c r="T894">
        <f>SUM($S$3:S894)</f>
        <v>270.35548614999982</v>
      </c>
      <c r="U894">
        <f>IF(J894="close",T894,0)</f>
        <v>0</v>
      </c>
      <c r="V894">
        <f t="shared" si="263"/>
        <v>270.35548614999982</v>
      </c>
      <c r="W894" s="3">
        <f t="shared" si="266"/>
        <v>0</v>
      </c>
      <c r="X894">
        <f t="shared" si="264"/>
        <v>0</v>
      </c>
    </row>
    <row r="895" spans="1:24">
      <c r="A895">
        <v>100.2247824</v>
      </c>
      <c r="B895">
        <v>127.8798287</v>
      </c>
      <c r="C895">
        <f t="shared" si="248"/>
        <v>1.2759302204281964</v>
      </c>
      <c r="D895">
        <f t="shared" si="252"/>
        <v>1.2708256369789905</v>
      </c>
      <c r="E895">
        <f t="shared" si="249"/>
        <v>1.2343548494437935</v>
      </c>
      <c r="F895">
        <f t="shared" si="250"/>
        <v>3.9279906425424782E-2</v>
      </c>
      <c r="G895">
        <f t="shared" si="251"/>
        <v>0.1299540633809092</v>
      </c>
      <c r="H895" t="str">
        <f t="shared" si="253"/>
        <v/>
      </c>
      <c r="I895" t="str">
        <f t="shared" si="265"/>
        <v/>
      </c>
      <c r="J895" t="str">
        <f t="shared" si="254"/>
        <v/>
      </c>
      <c r="K895">
        <f t="shared" si="256"/>
        <v>0</v>
      </c>
      <c r="L895">
        <f t="shared" si="257"/>
        <v>0</v>
      </c>
      <c r="M895">
        <f t="shared" si="258"/>
        <v>0</v>
      </c>
      <c r="N895">
        <f t="shared" si="259"/>
        <v>0</v>
      </c>
      <c r="O895">
        <f t="shared" si="260"/>
        <v>0</v>
      </c>
      <c r="P895">
        <f t="shared" si="261"/>
        <v>0</v>
      </c>
      <c r="Q895">
        <f t="shared" si="255"/>
        <v>0</v>
      </c>
      <c r="R895">
        <f t="shared" si="262"/>
        <v>0</v>
      </c>
      <c r="S895">
        <f>IF(ABS(R895)&gt;0,R895*(B895-A895),0)</f>
        <v>0</v>
      </c>
      <c r="T895">
        <f>SUM($S$3:S895)</f>
        <v>270.35548614999982</v>
      </c>
      <c r="U895">
        <f>IF(J895="close",T895,0)</f>
        <v>0</v>
      </c>
      <c r="V895">
        <f t="shared" si="263"/>
        <v>270.35548614999982</v>
      </c>
      <c r="W895" s="3">
        <f t="shared" si="266"/>
        <v>0</v>
      </c>
      <c r="X895">
        <f t="shared" si="264"/>
        <v>0</v>
      </c>
    </row>
    <row r="896" spans="1:24">
      <c r="A896">
        <v>101.2804304</v>
      </c>
      <c r="B896">
        <v>128.088505</v>
      </c>
      <c r="C896">
        <f t="shared" si="248"/>
        <v>1.2646915548652724</v>
      </c>
      <c r="D896">
        <f t="shared" si="252"/>
        <v>1.2698819320384185</v>
      </c>
      <c r="E896">
        <f t="shared" si="249"/>
        <v>1.2374610444381722</v>
      </c>
      <c r="F896">
        <f t="shared" si="250"/>
        <v>3.8994760708022318E-2</v>
      </c>
      <c r="G896">
        <f t="shared" si="251"/>
        <v>-0.13310447554761556</v>
      </c>
      <c r="H896" t="str">
        <f t="shared" si="253"/>
        <v/>
      </c>
      <c r="I896" t="str">
        <f t="shared" si="265"/>
        <v/>
      </c>
      <c r="J896" t="str">
        <f t="shared" si="254"/>
        <v/>
      </c>
      <c r="K896">
        <f t="shared" si="256"/>
        <v>0</v>
      </c>
      <c r="L896">
        <f t="shared" si="257"/>
        <v>0</v>
      </c>
      <c r="M896">
        <f t="shared" si="258"/>
        <v>0</v>
      </c>
      <c r="N896">
        <f t="shared" si="259"/>
        <v>0</v>
      </c>
      <c r="O896">
        <f t="shared" si="260"/>
        <v>0</v>
      </c>
      <c r="P896">
        <f t="shared" si="261"/>
        <v>0</v>
      </c>
      <c r="Q896">
        <f t="shared" si="255"/>
        <v>0</v>
      </c>
      <c r="R896">
        <f t="shared" si="262"/>
        <v>0</v>
      </c>
      <c r="S896">
        <f>IF(ABS(R896)&gt;0,R896*(B896-A896),0)</f>
        <v>0</v>
      </c>
      <c r="T896">
        <f>SUM($S$3:S896)</f>
        <v>270.35548614999982</v>
      </c>
      <c r="U896">
        <f>IF(J896="close",T896,0)</f>
        <v>0</v>
      </c>
      <c r="V896">
        <f t="shared" si="263"/>
        <v>270.35548614999982</v>
      </c>
      <c r="W896" s="3">
        <f t="shared" si="266"/>
        <v>0</v>
      </c>
      <c r="X896">
        <f t="shared" si="264"/>
        <v>0</v>
      </c>
    </row>
    <row r="897" spans="1:24">
      <c r="A897">
        <v>99.868379469999994</v>
      </c>
      <c r="B897">
        <v>129.93388039999999</v>
      </c>
      <c r="C897">
        <f t="shared" si="248"/>
        <v>1.3010512545568194</v>
      </c>
      <c r="D897">
        <f t="shared" si="252"/>
        <v>1.2746772124258647</v>
      </c>
      <c r="E897">
        <f t="shared" si="249"/>
        <v>1.2401605399616835</v>
      </c>
      <c r="F897">
        <f t="shared" si="250"/>
        <v>3.8129983589337536E-2</v>
      </c>
      <c r="G897">
        <f t="shared" si="251"/>
        <v>0.69168773884103418</v>
      </c>
      <c r="H897" t="str">
        <f t="shared" si="253"/>
        <v/>
      </c>
      <c r="I897" t="str">
        <f t="shared" si="265"/>
        <v/>
      </c>
      <c r="J897" t="str">
        <f t="shared" si="254"/>
        <v/>
      </c>
      <c r="K897">
        <f t="shared" si="256"/>
        <v>0</v>
      </c>
      <c r="L897">
        <f t="shared" si="257"/>
        <v>0</v>
      </c>
      <c r="M897">
        <f t="shared" si="258"/>
        <v>0</v>
      </c>
      <c r="N897">
        <f t="shared" si="259"/>
        <v>0</v>
      </c>
      <c r="O897">
        <f t="shared" si="260"/>
        <v>0</v>
      </c>
      <c r="P897">
        <f t="shared" si="261"/>
        <v>0</v>
      </c>
      <c r="Q897">
        <f t="shared" si="255"/>
        <v>0</v>
      </c>
      <c r="R897">
        <f t="shared" si="262"/>
        <v>0</v>
      </c>
      <c r="S897">
        <f>IF(ABS(R897)&gt;0,R897*(B897-A897),0)</f>
        <v>0</v>
      </c>
      <c r="T897">
        <f>SUM($S$3:S897)</f>
        <v>270.35548614999982</v>
      </c>
      <c r="U897">
        <f>IF(J897="close",T897,0)</f>
        <v>0</v>
      </c>
      <c r="V897">
        <f t="shared" si="263"/>
        <v>270.35548614999982</v>
      </c>
      <c r="W897" s="3">
        <f t="shared" si="266"/>
        <v>0</v>
      </c>
      <c r="X897">
        <f t="shared" si="264"/>
        <v>0</v>
      </c>
    </row>
    <row r="898" spans="1:24">
      <c r="A898">
        <v>98.721120459999995</v>
      </c>
      <c r="B898">
        <v>126.9149523</v>
      </c>
      <c r="C898">
        <f t="shared" si="248"/>
        <v>1.2855906791639751</v>
      </c>
      <c r="D898">
        <f t="shared" si="252"/>
        <v>1.276356207308651</v>
      </c>
      <c r="E898">
        <f t="shared" si="249"/>
        <v>1.2447760854279386</v>
      </c>
      <c r="F898">
        <f t="shared" si="250"/>
        <v>3.7364764390240293E-2</v>
      </c>
      <c r="G898">
        <f t="shared" si="251"/>
        <v>0.24714385346789883</v>
      </c>
      <c r="H898" t="str">
        <f t="shared" si="253"/>
        <v/>
      </c>
      <c r="I898" t="str">
        <f t="shared" si="265"/>
        <v/>
      </c>
      <c r="J898" t="str">
        <f t="shared" si="254"/>
        <v/>
      </c>
      <c r="K898">
        <f t="shared" si="256"/>
        <v>0</v>
      </c>
      <c r="L898">
        <f t="shared" si="257"/>
        <v>0</v>
      </c>
      <c r="M898">
        <f t="shared" si="258"/>
        <v>0</v>
      </c>
      <c r="N898">
        <f t="shared" si="259"/>
        <v>0</v>
      </c>
      <c r="O898">
        <f t="shared" si="260"/>
        <v>0</v>
      </c>
      <c r="P898">
        <f t="shared" si="261"/>
        <v>0</v>
      </c>
      <c r="Q898">
        <f t="shared" si="255"/>
        <v>0</v>
      </c>
      <c r="R898">
        <f t="shared" si="262"/>
        <v>0</v>
      </c>
      <c r="S898">
        <f>IF(ABS(R898)&gt;0,R898*(B898-A898),0)</f>
        <v>0</v>
      </c>
      <c r="T898">
        <f>SUM($S$3:S898)</f>
        <v>270.35548614999982</v>
      </c>
      <c r="U898">
        <f>IF(J898="close",T898,0)</f>
        <v>0</v>
      </c>
      <c r="V898">
        <f t="shared" si="263"/>
        <v>270.35548614999982</v>
      </c>
      <c r="W898" s="3">
        <f t="shared" si="266"/>
        <v>0</v>
      </c>
      <c r="X898">
        <f t="shared" si="264"/>
        <v>0</v>
      </c>
    </row>
    <row r="899" spans="1:24">
      <c r="A899">
        <v>100.65653450000001</v>
      </c>
      <c r="B899">
        <v>127.10928149999999</v>
      </c>
      <c r="C899">
        <f t="shared" ref="C899:C962" si="267">B899/A899</f>
        <v>1.2628020836540919</v>
      </c>
      <c r="D899">
        <f t="shared" si="252"/>
        <v>1.2742709575156419</v>
      </c>
      <c r="E899">
        <f t="shared" si="249"/>
        <v>1.2480298988252922</v>
      </c>
      <c r="F899">
        <f t="shared" si="250"/>
        <v>3.6785401085571767E-2</v>
      </c>
      <c r="G899">
        <f t="shared" si="251"/>
        <v>-0.31177786630273951</v>
      </c>
      <c r="H899" t="str">
        <f t="shared" si="253"/>
        <v/>
      </c>
      <c r="I899" t="str">
        <f t="shared" si="265"/>
        <v/>
      </c>
      <c r="J899" t="str">
        <f t="shared" si="254"/>
        <v/>
      </c>
      <c r="K899">
        <f t="shared" si="256"/>
        <v>0</v>
      </c>
      <c r="L899">
        <f t="shared" si="257"/>
        <v>0</v>
      </c>
      <c r="M899">
        <f t="shared" si="258"/>
        <v>0</v>
      </c>
      <c r="N899">
        <f t="shared" si="259"/>
        <v>0</v>
      </c>
      <c r="O899">
        <f t="shared" si="260"/>
        <v>0</v>
      </c>
      <c r="P899">
        <f t="shared" si="261"/>
        <v>0</v>
      </c>
      <c r="Q899">
        <f t="shared" si="255"/>
        <v>0</v>
      </c>
      <c r="R899">
        <f t="shared" si="262"/>
        <v>0</v>
      </c>
      <c r="S899">
        <f>IF(ABS(R899)&gt;0,R899*(B899-A899),0)</f>
        <v>0</v>
      </c>
      <c r="T899">
        <f>SUM($S$3:S899)</f>
        <v>270.35548614999982</v>
      </c>
      <c r="U899">
        <f>IF(J899="close",T899,0)</f>
        <v>0</v>
      </c>
      <c r="V899">
        <f t="shared" si="263"/>
        <v>270.35548614999982</v>
      </c>
      <c r="W899" s="3">
        <f t="shared" si="266"/>
        <v>0</v>
      </c>
      <c r="X899">
        <f t="shared" si="264"/>
        <v>0</v>
      </c>
    </row>
    <row r="900" spans="1:24">
      <c r="A900">
        <v>102.5650359</v>
      </c>
      <c r="B900">
        <v>127.681084</v>
      </c>
      <c r="C900">
        <f t="shared" si="267"/>
        <v>1.2448792405677889</v>
      </c>
      <c r="D900">
        <f t="shared" si="252"/>
        <v>1.26974915490828</v>
      </c>
      <c r="E900">
        <f t="shared" si="249"/>
        <v>1.250079902746865</v>
      </c>
      <c r="F900">
        <f t="shared" si="250"/>
        <v>3.591083700995553E-2</v>
      </c>
      <c r="G900">
        <f t="shared" si="251"/>
        <v>-0.69254621755534307</v>
      </c>
      <c r="H900" t="str">
        <f t="shared" si="253"/>
        <v/>
      </c>
      <c r="I900" t="str">
        <f t="shared" si="265"/>
        <v/>
      </c>
      <c r="J900" t="str">
        <f t="shared" si="254"/>
        <v/>
      </c>
      <c r="K900">
        <f t="shared" si="256"/>
        <v>0</v>
      </c>
      <c r="L900">
        <f t="shared" si="257"/>
        <v>0</v>
      </c>
      <c r="M900">
        <f t="shared" si="258"/>
        <v>0</v>
      </c>
      <c r="N900">
        <f t="shared" si="259"/>
        <v>0</v>
      </c>
      <c r="O900">
        <f t="shared" si="260"/>
        <v>0</v>
      </c>
      <c r="P900">
        <f t="shared" si="261"/>
        <v>0</v>
      </c>
      <c r="Q900">
        <f t="shared" si="255"/>
        <v>0</v>
      </c>
      <c r="R900">
        <f t="shared" si="262"/>
        <v>0</v>
      </c>
      <c r="S900">
        <f>IF(ABS(R900)&gt;0,R900*(B900-A900),0)</f>
        <v>0</v>
      </c>
      <c r="T900">
        <f>SUM($S$3:S900)</f>
        <v>270.35548614999982</v>
      </c>
      <c r="U900">
        <f>IF(J900="close",T900,0)</f>
        <v>0</v>
      </c>
      <c r="V900">
        <f t="shared" si="263"/>
        <v>270.35548614999982</v>
      </c>
      <c r="W900" s="3">
        <f t="shared" si="266"/>
        <v>0</v>
      </c>
      <c r="X900">
        <f t="shared" si="264"/>
        <v>0</v>
      </c>
    </row>
    <row r="901" spans="1:24">
      <c r="A901">
        <v>102.3432263</v>
      </c>
      <c r="B901">
        <v>128.4384781</v>
      </c>
      <c r="C901">
        <f t="shared" si="267"/>
        <v>1.2549778108763805</v>
      </c>
      <c r="D901">
        <f t="shared" si="252"/>
        <v>1.2674766404418338</v>
      </c>
      <c r="E901">
        <f t="shared" si="249"/>
        <v>1.2514091174612574</v>
      </c>
      <c r="F901">
        <f t="shared" si="250"/>
        <v>3.4958766206815699E-2</v>
      </c>
      <c r="G901">
        <f t="shared" si="251"/>
        <v>-0.35753062598120294</v>
      </c>
      <c r="H901" t="str">
        <f t="shared" si="253"/>
        <v/>
      </c>
      <c r="I901" t="str">
        <f t="shared" si="265"/>
        <v/>
      </c>
      <c r="J901" t="str">
        <f t="shared" si="254"/>
        <v/>
      </c>
      <c r="K901">
        <f t="shared" si="256"/>
        <v>0</v>
      </c>
      <c r="L901">
        <f t="shared" si="257"/>
        <v>0</v>
      </c>
      <c r="M901">
        <f t="shared" si="258"/>
        <v>0</v>
      </c>
      <c r="N901">
        <f t="shared" si="259"/>
        <v>0</v>
      </c>
      <c r="O901">
        <f t="shared" si="260"/>
        <v>0</v>
      </c>
      <c r="P901">
        <f t="shared" si="261"/>
        <v>0</v>
      </c>
      <c r="Q901">
        <f t="shared" si="255"/>
        <v>0</v>
      </c>
      <c r="R901">
        <f t="shared" si="262"/>
        <v>0</v>
      </c>
      <c r="S901">
        <f>IF(ABS(R901)&gt;0,R901*(B901-A901),0)</f>
        <v>0</v>
      </c>
      <c r="T901">
        <f>SUM($S$3:S901)</f>
        <v>270.35548614999982</v>
      </c>
      <c r="U901">
        <f>IF(J901="close",T901,0)</f>
        <v>0</v>
      </c>
      <c r="V901">
        <f t="shared" si="263"/>
        <v>270.35548614999982</v>
      </c>
      <c r="W901" s="3">
        <f t="shared" si="266"/>
        <v>0</v>
      </c>
      <c r="X901">
        <f t="shared" si="264"/>
        <v>0</v>
      </c>
    </row>
    <row r="902" spans="1:24">
      <c r="A902">
        <v>102.98673650000001</v>
      </c>
      <c r="B902">
        <v>129.33054870000001</v>
      </c>
      <c r="C902">
        <f t="shared" si="267"/>
        <v>1.2557981065843367</v>
      </c>
      <c r="D902">
        <f t="shared" si="252"/>
        <v>1.2656799429252958</v>
      </c>
      <c r="E902">
        <f t="shared" si="249"/>
        <v>1.2533131174354242</v>
      </c>
      <c r="F902">
        <f t="shared" si="250"/>
        <v>3.357354949095654E-2</v>
      </c>
      <c r="G902">
        <f t="shared" si="251"/>
        <v>-0.29433397691897245</v>
      </c>
      <c r="H902" t="str">
        <f t="shared" si="253"/>
        <v/>
      </c>
      <c r="I902" t="str">
        <f t="shared" si="265"/>
        <v/>
      </c>
      <c r="J902" t="str">
        <f t="shared" si="254"/>
        <v/>
      </c>
      <c r="K902">
        <f t="shared" si="256"/>
        <v>0</v>
      </c>
      <c r="L902">
        <f t="shared" si="257"/>
        <v>0</v>
      </c>
      <c r="M902">
        <f t="shared" si="258"/>
        <v>0</v>
      </c>
      <c r="N902">
        <f t="shared" si="259"/>
        <v>0</v>
      </c>
      <c r="O902">
        <f t="shared" si="260"/>
        <v>0</v>
      </c>
      <c r="P902">
        <f t="shared" si="261"/>
        <v>0</v>
      </c>
      <c r="Q902">
        <f t="shared" si="255"/>
        <v>0</v>
      </c>
      <c r="R902">
        <f t="shared" si="262"/>
        <v>0</v>
      </c>
      <c r="S902">
        <f>IF(ABS(R902)&gt;0,R902*(B902-A902),0)</f>
        <v>0</v>
      </c>
      <c r="T902">
        <f>SUM($S$3:S902)</f>
        <v>270.35548614999982</v>
      </c>
      <c r="U902">
        <f>IF(J902="close",T902,0)</f>
        <v>0</v>
      </c>
      <c r="V902">
        <f t="shared" si="263"/>
        <v>270.35548614999982</v>
      </c>
      <c r="W902" s="3">
        <f t="shared" si="266"/>
        <v>0</v>
      </c>
      <c r="X902">
        <f t="shared" si="264"/>
        <v>0</v>
      </c>
    </row>
    <row r="903" spans="1:24">
      <c r="A903">
        <v>104.9738546</v>
      </c>
      <c r="B903">
        <v>129.2790344</v>
      </c>
      <c r="C903">
        <f t="shared" si="267"/>
        <v>1.2315355560926502</v>
      </c>
      <c r="D903">
        <f t="shared" si="252"/>
        <v>1.2604269603356582</v>
      </c>
      <c r="E903">
        <f t="shared" si="249"/>
        <v>1.2554071419964188</v>
      </c>
      <c r="F903">
        <f t="shared" si="250"/>
        <v>3.1719126088945039E-2</v>
      </c>
      <c r="G903">
        <f t="shared" si="251"/>
        <v>-0.91085120573600487</v>
      </c>
      <c r="H903" t="str">
        <f t="shared" si="253"/>
        <v/>
      </c>
      <c r="I903" t="str">
        <f t="shared" si="265"/>
        <v/>
      </c>
      <c r="J903" t="str">
        <f t="shared" si="254"/>
        <v/>
      </c>
      <c r="K903">
        <f t="shared" si="256"/>
        <v>0</v>
      </c>
      <c r="L903">
        <f t="shared" si="257"/>
        <v>0</v>
      </c>
      <c r="M903">
        <f t="shared" si="258"/>
        <v>0</v>
      </c>
      <c r="N903">
        <f t="shared" si="259"/>
        <v>0</v>
      </c>
      <c r="O903">
        <f t="shared" si="260"/>
        <v>0</v>
      </c>
      <c r="P903">
        <f t="shared" si="261"/>
        <v>0</v>
      </c>
      <c r="Q903">
        <f t="shared" si="255"/>
        <v>0</v>
      </c>
      <c r="R903">
        <f t="shared" si="262"/>
        <v>0</v>
      </c>
      <c r="S903">
        <f>IF(ABS(R903)&gt;0,R903*(B903-A903),0)</f>
        <v>0</v>
      </c>
      <c r="T903">
        <f>SUM($S$3:S903)</f>
        <v>270.35548614999982</v>
      </c>
      <c r="U903">
        <f>IF(J903="close",T903,0)</f>
        <v>0</v>
      </c>
      <c r="V903">
        <f t="shared" si="263"/>
        <v>270.35548614999982</v>
      </c>
      <c r="W903" s="3">
        <f t="shared" si="266"/>
        <v>0</v>
      </c>
      <c r="X903">
        <f t="shared" si="264"/>
        <v>0</v>
      </c>
    </row>
    <row r="904" spans="1:24">
      <c r="A904">
        <v>106.9712524</v>
      </c>
      <c r="B904">
        <v>126.7282793</v>
      </c>
      <c r="C904">
        <f t="shared" si="267"/>
        <v>1.184694732993516</v>
      </c>
      <c r="D904">
        <f t="shared" si="252"/>
        <v>1.248775848436867</v>
      </c>
      <c r="E904">
        <f t="shared" si="249"/>
        <v>1.256833628957986</v>
      </c>
      <c r="F904">
        <f t="shared" si="250"/>
        <v>2.9568206871804715E-2</v>
      </c>
      <c r="G904">
        <f t="shared" si="251"/>
        <v>-2.1672303539128919</v>
      </c>
      <c r="H904" t="str">
        <f t="shared" si="253"/>
        <v>buyY</v>
      </c>
      <c r="I904" t="str">
        <f t="shared" si="265"/>
        <v/>
      </c>
      <c r="J904" t="str">
        <f t="shared" si="254"/>
        <v/>
      </c>
      <c r="K904">
        <f t="shared" si="256"/>
        <v>-10</v>
      </c>
      <c r="L904">
        <f t="shared" si="257"/>
        <v>0</v>
      </c>
      <c r="M904">
        <f t="shared" si="258"/>
        <v>-10</v>
      </c>
      <c r="N904">
        <f t="shared" si="259"/>
        <v>10</v>
      </c>
      <c r="O904">
        <f t="shared" si="260"/>
        <v>0</v>
      </c>
      <c r="P904">
        <f t="shared" si="261"/>
        <v>10</v>
      </c>
      <c r="Q904">
        <f t="shared" si="255"/>
        <v>20</v>
      </c>
      <c r="R904">
        <f t="shared" si="262"/>
        <v>-10</v>
      </c>
      <c r="S904">
        <f>IF(ABS(R904)&gt;0,R904*(B904-A904),0)</f>
        <v>-197.570269</v>
      </c>
      <c r="T904">
        <f>SUM($S$3:S904)</f>
        <v>72.785217149999824</v>
      </c>
      <c r="U904">
        <f>IF(J904="close",T904,0)</f>
        <v>0</v>
      </c>
      <c r="V904">
        <f t="shared" si="263"/>
        <v>270.35548614999971</v>
      </c>
      <c r="W904" s="3">
        <f t="shared" si="266"/>
        <v>-4.2050871369608455E-16</v>
      </c>
      <c r="X904">
        <f t="shared" si="264"/>
        <v>20</v>
      </c>
    </row>
    <row r="905" spans="1:24">
      <c r="A905">
        <v>106.8150169</v>
      </c>
      <c r="B905">
        <v>125.9246009</v>
      </c>
      <c r="C905">
        <f t="shared" si="267"/>
        <v>1.1789035339281027</v>
      </c>
      <c r="D905">
        <f t="shared" si="252"/>
        <v>1.2380262615893647</v>
      </c>
      <c r="E905">
        <f t="shared" si="249"/>
        <v>1.2567291310279989</v>
      </c>
      <c r="F905">
        <f t="shared" si="250"/>
        <v>2.9825921314296452E-2</v>
      </c>
      <c r="G905">
        <f t="shared" si="251"/>
        <v>-1.9822598952852044</v>
      </c>
      <c r="H905" t="str">
        <f t="shared" si="253"/>
        <v/>
      </c>
      <c r="I905" t="str">
        <f t="shared" si="265"/>
        <v>buyhold</v>
      </c>
      <c r="J905" t="str">
        <f t="shared" si="254"/>
        <v>buyhold</v>
      </c>
      <c r="K905">
        <f t="shared" si="256"/>
        <v>-10</v>
      </c>
      <c r="L905">
        <f t="shared" si="257"/>
        <v>0</v>
      </c>
      <c r="M905">
        <f t="shared" si="258"/>
        <v>0</v>
      </c>
      <c r="N905">
        <f t="shared" si="259"/>
        <v>10</v>
      </c>
      <c r="O905">
        <f t="shared" si="260"/>
        <v>0</v>
      </c>
      <c r="P905">
        <f t="shared" si="261"/>
        <v>0</v>
      </c>
      <c r="Q905">
        <f t="shared" si="255"/>
        <v>20</v>
      </c>
      <c r="R905">
        <f t="shared" si="262"/>
        <v>0</v>
      </c>
      <c r="S905">
        <f>IF(ABS(R905)&gt;0,R905*(B905-A905),0)</f>
        <v>0</v>
      </c>
      <c r="T905">
        <f>SUM($S$3:S905)</f>
        <v>72.785217149999824</v>
      </c>
      <c r="U905">
        <f>IF(J905="close",T905,0)</f>
        <v>0</v>
      </c>
      <c r="V905">
        <f t="shared" si="263"/>
        <v>263.88105714999983</v>
      </c>
      <c r="W905" s="3">
        <f t="shared" si="266"/>
        <v>-2.3947836576941901E-2</v>
      </c>
      <c r="X905">
        <f t="shared" si="264"/>
        <v>0</v>
      </c>
    </row>
    <row r="906" spans="1:24">
      <c r="A906">
        <v>106.86728290000001</v>
      </c>
      <c r="B906">
        <v>125.92312509999999</v>
      </c>
      <c r="C906">
        <f t="shared" si="267"/>
        <v>1.1783131533140156</v>
      </c>
      <c r="D906">
        <f t="shared" si="252"/>
        <v>1.2288396295470032</v>
      </c>
      <c r="E906">
        <f t="shared" si="249"/>
        <v>1.2558494661804367</v>
      </c>
      <c r="F906">
        <f t="shared" si="250"/>
        <v>3.1753834154622511E-2</v>
      </c>
      <c r="G906">
        <f t="shared" si="251"/>
        <v>-1.5911929245127789</v>
      </c>
      <c r="H906" t="str">
        <f t="shared" si="253"/>
        <v/>
      </c>
      <c r="I906" t="str">
        <f t="shared" si="265"/>
        <v>buyhold</v>
      </c>
      <c r="J906" t="str">
        <f t="shared" si="254"/>
        <v>buyhold</v>
      </c>
      <c r="K906">
        <f t="shared" si="256"/>
        <v>-10</v>
      </c>
      <c r="L906">
        <f t="shared" si="257"/>
        <v>0</v>
      </c>
      <c r="M906">
        <f t="shared" si="258"/>
        <v>0</v>
      </c>
      <c r="N906">
        <f t="shared" si="259"/>
        <v>10</v>
      </c>
      <c r="O906">
        <f t="shared" si="260"/>
        <v>0</v>
      </c>
      <c r="P906">
        <f t="shared" si="261"/>
        <v>0</v>
      </c>
      <c r="Q906">
        <f t="shared" si="255"/>
        <v>20</v>
      </c>
      <c r="R906">
        <f t="shared" si="262"/>
        <v>0</v>
      </c>
      <c r="S906">
        <f>IF(ABS(R906)&gt;0,R906*(B906-A906),0)</f>
        <v>0</v>
      </c>
      <c r="T906">
        <f>SUM($S$3:S906)</f>
        <v>72.785217149999824</v>
      </c>
      <c r="U906">
        <f>IF(J906="close",T906,0)</f>
        <v>0</v>
      </c>
      <c r="V906">
        <f t="shared" si="263"/>
        <v>263.34363914999972</v>
      </c>
      <c r="W906" s="3">
        <f t="shared" si="266"/>
        <v>-2.0365918107362576E-3</v>
      </c>
      <c r="X906">
        <f t="shared" si="264"/>
        <v>0</v>
      </c>
    </row>
    <row r="907" spans="1:24">
      <c r="A907">
        <v>105.8655002</v>
      </c>
      <c r="B907">
        <v>124.36613389999999</v>
      </c>
      <c r="C907">
        <f t="shared" si="267"/>
        <v>1.1747560221701006</v>
      </c>
      <c r="D907">
        <f t="shared" si="252"/>
        <v>1.2205190745659413</v>
      </c>
      <c r="E907">
        <f t="shared" si="249"/>
        <v>1.2549757205150409</v>
      </c>
      <c r="F907">
        <f t="shared" si="250"/>
        <v>3.3553819760744744E-2</v>
      </c>
      <c r="G907">
        <f t="shared" si="251"/>
        <v>-1.3638701263270134</v>
      </c>
      <c r="H907" t="str">
        <f t="shared" si="253"/>
        <v/>
      </c>
      <c r="I907" t="str">
        <f t="shared" si="265"/>
        <v>buyhold</v>
      </c>
      <c r="J907" t="str">
        <f t="shared" si="254"/>
        <v>buyhold</v>
      </c>
      <c r="K907">
        <f t="shared" si="256"/>
        <v>-10</v>
      </c>
      <c r="L907">
        <f t="shared" si="257"/>
        <v>0</v>
      </c>
      <c r="M907">
        <f t="shared" si="258"/>
        <v>0</v>
      </c>
      <c r="N907">
        <f t="shared" si="259"/>
        <v>10</v>
      </c>
      <c r="O907">
        <f t="shared" si="260"/>
        <v>0</v>
      </c>
      <c r="P907">
        <f t="shared" si="261"/>
        <v>0</v>
      </c>
      <c r="Q907">
        <f t="shared" si="255"/>
        <v>20</v>
      </c>
      <c r="R907">
        <f t="shared" si="262"/>
        <v>0</v>
      </c>
      <c r="S907">
        <f>IF(ABS(R907)&gt;0,R907*(B907-A907),0)</f>
        <v>0</v>
      </c>
      <c r="T907">
        <f>SUM($S$3:S907)</f>
        <v>72.785217149999824</v>
      </c>
      <c r="U907">
        <f>IF(J907="close",T907,0)</f>
        <v>0</v>
      </c>
      <c r="V907">
        <f t="shared" si="263"/>
        <v>257.79155414999991</v>
      </c>
      <c r="W907" s="3">
        <f t="shared" si="266"/>
        <v>-2.1083041982408984E-2</v>
      </c>
      <c r="X907">
        <f t="shared" si="264"/>
        <v>0</v>
      </c>
    </row>
    <row r="908" spans="1:24">
      <c r="A908">
        <v>105.6090215</v>
      </c>
      <c r="B908">
        <v>125.7713282</v>
      </c>
      <c r="C908">
        <f t="shared" si="267"/>
        <v>1.1909146246563793</v>
      </c>
      <c r="D908">
        <f t="shared" si="252"/>
        <v>1.2159645438106241</v>
      </c>
      <c r="E908">
        <f t="shared" si="249"/>
        <v>1.2538320775315668</v>
      </c>
      <c r="F908">
        <f t="shared" si="250"/>
        <v>3.5732415324343271E-2</v>
      </c>
      <c r="G908">
        <f t="shared" si="251"/>
        <v>-0.70104186707969784</v>
      </c>
      <c r="H908" t="str">
        <f t="shared" si="253"/>
        <v/>
      </c>
      <c r="I908" t="str">
        <f t="shared" si="265"/>
        <v>buyhold</v>
      </c>
      <c r="J908" t="str">
        <f t="shared" si="254"/>
        <v>buyhold</v>
      </c>
      <c r="K908">
        <f t="shared" si="256"/>
        <v>-10</v>
      </c>
      <c r="L908">
        <f t="shared" si="257"/>
        <v>0</v>
      </c>
      <c r="M908">
        <f t="shared" si="258"/>
        <v>0</v>
      </c>
      <c r="N908">
        <f t="shared" si="259"/>
        <v>10</v>
      </c>
      <c r="O908">
        <f t="shared" si="260"/>
        <v>0</v>
      </c>
      <c r="P908">
        <f t="shared" si="261"/>
        <v>0</v>
      </c>
      <c r="Q908">
        <f t="shared" si="255"/>
        <v>20</v>
      </c>
      <c r="R908">
        <f t="shared" si="262"/>
        <v>0</v>
      </c>
      <c r="S908">
        <f>IF(ABS(R908)&gt;0,R908*(B908-A908),0)</f>
        <v>0</v>
      </c>
      <c r="T908">
        <f>SUM($S$3:S908)</f>
        <v>72.785217149999824</v>
      </c>
      <c r="U908">
        <f>IF(J908="close",T908,0)</f>
        <v>0</v>
      </c>
      <c r="V908">
        <f t="shared" si="263"/>
        <v>274.40828414999987</v>
      </c>
      <c r="W908" s="3">
        <f t="shared" si="266"/>
        <v>6.4458007768288889E-2</v>
      </c>
      <c r="X908">
        <f t="shared" si="264"/>
        <v>0</v>
      </c>
    </row>
    <row r="909" spans="1:24">
      <c r="A909">
        <v>105.3615844</v>
      </c>
      <c r="B909">
        <v>125.8218244</v>
      </c>
      <c r="C909">
        <f t="shared" si="267"/>
        <v>1.1941907016348929</v>
      </c>
      <c r="D909">
        <f t="shared" si="252"/>
        <v>1.2126147219374348</v>
      </c>
      <c r="E909">
        <f t="shared" si="249"/>
        <v>1.2518169150221488</v>
      </c>
      <c r="F909">
        <f t="shared" si="250"/>
        <v>3.7651664704860525E-2</v>
      </c>
      <c r="G909">
        <f t="shared" si="251"/>
        <v>-0.4893281730558775</v>
      </c>
      <c r="H909" t="str">
        <f t="shared" si="253"/>
        <v/>
      </c>
      <c r="I909" t="str">
        <f t="shared" si="265"/>
        <v>close</v>
      </c>
      <c r="J909" t="str">
        <f t="shared" si="254"/>
        <v>close</v>
      </c>
      <c r="K909">
        <f t="shared" si="256"/>
        <v>0</v>
      </c>
      <c r="L909">
        <f t="shared" si="257"/>
        <v>0</v>
      </c>
      <c r="M909">
        <f t="shared" si="258"/>
        <v>10</v>
      </c>
      <c r="N909">
        <f t="shared" si="259"/>
        <v>0</v>
      </c>
      <c r="O909">
        <f t="shared" si="260"/>
        <v>0</v>
      </c>
      <c r="P909">
        <f t="shared" si="261"/>
        <v>-10</v>
      </c>
      <c r="Q909">
        <f t="shared" si="255"/>
        <v>0</v>
      </c>
      <c r="R909">
        <f t="shared" si="262"/>
        <v>10</v>
      </c>
      <c r="S909">
        <f>IF(ABS(R909)&gt;0,R909*(B909-A909),0)</f>
        <v>204.60239999999999</v>
      </c>
      <c r="T909">
        <f>SUM($S$3:S909)</f>
        <v>277.38761714999981</v>
      </c>
      <c r="U909">
        <f>IF(J909="close",T909,0)</f>
        <v>277.38761714999981</v>
      </c>
      <c r="V909">
        <f t="shared" si="263"/>
        <v>277.38761714999981</v>
      </c>
      <c r="W909" s="3">
        <f t="shared" si="266"/>
        <v>1.0857299768586237E-2</v>
      </c>
      <c r="X909">
        <f t="shared" si="264"/>
        <v>20</v>
      </c>
    </row>
    <row r="910" spans="1:24">
      <c r="A910">
        <v>106.2073781</v>
      </c>
      <c r="B910">
        <v>128.3649695</v>
      </c>
      <c r="C910">
        <f t="shared" si="267"/>
        <v>1.2086257263514917</v>
      </c>
      <c r="D910">
        <f t="shared" si="252"/>
        <v>1.2120010303088282</v>
      </c>
      <c r="E910">
        <f t="shared" si="249"/>
        <v>1.2503478312867677</v>
      </c>
      <c r="F910">
        <f t="shared" si="250"/>
        <v>3.9093838210428646E-2</v>
      </c>
      <c r="G910">
        <f t="shared" si="251"/>
        <v>-8.6338515526882847E-2</v>
      </c>
      <c r="H910" t="str">
        <f t="shared" si="253"/>
        <v/>
      </c>
      <c r="I910" t="str">
        <f t="shared" si="265"/>
        <v/>
      </c>
      <c r="J910" t="str">
        <f t="shared" si="254"/>
        <v/>
      </c>
      <c r="K910">
        <f t="shared" si="256"/>
        <v>0</v>
      </c>
      <c r="L910">
        <f t="shared" si="257"/>
        <v>0</v>
      </c>
      <c r="M910">
        <f t="shared" si="258"/>
        <v>0</v>
      </c>
      <c r="N910">
        <f t="shared" si="259"/>
        <v>0</v>
      </c>
      <c r="O910">
        <f t="shared" si="260"/>
        <v>0</v>
      </c>
      <c r="P910">
        <f t="shared" si="261"/>
        <v>0</v>
      </c>
      <c r="Q910">
        <f t="shared" si="255"/>
        <v>0</v>
      </c>
      <c r="R910">
        <f t="shared" si="262"/>
        <v>0</v>
      </c>
      <c r="S910">
        <f>IF(ABS(R910)&gt;0,R910*(B910-A910),0)</f>
        <v>0</v>
      </c>
      <c r="T910">
        <f>SUM($S$3:S910)</f>
        <v>277.38761714999981</v>
      </c>
      <c r="U910">
        <f>IF(J910="close",T910,0)</f>
        <v>0</v>
      </c>
      <c r="V910">
        <f t="shared" si="263"/>
        <v>277.38761714999981</v>
      </c>
      <c r="W910" s="3">
        <f t="shared" si="266"/>
        <v>0</v>
      </c>
      <c r="X910">
        <f t="shared" si="264"/>
        <v>0</v>
      </c>
    </row>
    <row r="911" spans="1:24">
      <c r="A911">
        <v>108.33141670000001</v>
      </c>
      <c r="B911">
        <v>129.8354018</v>
      </c>
      <c r="C911">
        <f t="shared" si="267"/>
        <v>1.1985018358944806</v>
      </c>
      <c r="D911">
        <f t="shared" si="252"/>
        <v>1.2099242311681593</v>
      </c>
      <c r="E911">
        <f t="shared" si="249"/>
        <v>1.2489204988108711</v>
      </c>
      <c r="F911">
        <f t="shared" si="250"/>
        <v>3.9881985605744026E-2</v>
      </c>
      <c r="G911">
        <f t="shared" si="251"/>
        <v>-0.28640487930053321</v>
      </c>
      <c r="H911" t="str">
        <f t="shared" si="253"/>
        <v/>
      </c>
      <c r="I911" t="str">
        <f t="shared" si="265"/>
        <v/>
      </c>
      <c r="J911" t="str">
        <f t="shared" si="254"/>
        <v/>
      </c>
      <c r="K911">
        <f t="shared" si="256"/>
        <v>0</v>
      </c>
      <c r="L911">
        <f t="shared" si="257"/>
        <v>0</v>
      </c>
      <c r="M911">
        <f t="shared" si="258"/>
        <v>0</v>
      </c>
      <c r="N911">
        <f t="shared" si="259"/>
        <v>0</v>
      </c>
      <c r="O911">
        <f t="shared" si="260"/>
        <v>0</v>
      </c>
      <c r="P911">
        <f t="shared" si="261"/>
        <v>0</v>
      </c>
      <c r="Q911">
        <f t="shared" si="255"/>
        <v>0</v>
      </c>
      <c r="R911">
        <f t="shared" si="262"/>
        <v>0</v>
      </c>
      <c r="S911">
        <f>IF(ABS(R911)&gt;0,R911*(B911-A911),0)</f>
        <v>0</v>
      </c>
      <c r="T911">
        <f>SUM($S$3:S911)</f>
        <v>277.38761714999981</v>
      </c>
      <c r="U911">
        <f>IF(J911="close",T911,0)</f>
        <v>0</v>
      </c>
      <c r="V911">
        <f t="shared" si="263"/>
        <v>277.38761714999981</v>
      </c>
      <c r="W911" s="3">
        <f t="shared" si="266"/>
        <v>0</v>
      </c>
      <c r="X911">
        <f t="shared" si="264"/>
        <v>0</v>
      </c>
    </row>
    <row r="912" spans="1:24">
      <c r="A912">
        <v>109.3613474</v>
      </c>
      <c r="B912">
        <v>132.6183293</v>
      </c>
      <c r="C912">
        <f t="shared" si="267"/>
        <v>1.2126618083346694</v>
      </c>
      <c r="D912">
        <f t="shared" si="252"/>
        <v>1.210345396886084</v>
      </c>
      <c r="E912">
        <f t="shared" si="249"/>
        <v>1.2467827760593233</v>
      </c>
      <c r="F912">
        <f t="shared" si="250"/>
        <v>4.0947338661429619E-2</v>
      </c>
      <c r="G912">
        <f t="shared" si="251"/>
        <v>5.6570500655451758E-2</v>
      </c>
      <c r="H912" t="str">
        <f t="shared" si="253"/>
        <v/>
      </c>
      <c r="I912" t="str">
        <f t="shared" si="265"/>
        <v/>
      </c>
      <c r="J912" t="str">
        <f t="shared" si="254"/>
        <v/>
      </c>
      <c r="K912">
        <f t="shared" si="256"/>
        <v>0</v>
      </c>
      <c r="L912">
        <f t="shared" si="257"/>
        <v>0</v>
      </c>
      <c r="M912">
        <f t="shared" si="258"/>
        <v>0</v>
      </c>
      <c r="N912">
        <f t="shared" si="259"/>
        <v>0</v>
      </c>
      <c r="O912">
        <f t="shared" si="260"/>
        <v>0</v>
      </c>
      <c r="P912">
        <f t="shared" si="261"/>
        <v>0</v>
      </c>
      <c r="Q912">
        <f t="shared" si="255"/>
        <v>0</v>
      </c>
      <c r="R912">
        <f t="shared" si="262"/>
        <v>0</v>
      </c>
      <c r="S912">
        <f>IF(ABS(R912)&gt;0,R912*(B912-A912),0)</f>
        <v>0</v>
      </c>
      <c r="T912">
        <f>SUM($S$3:S912)</f>
        <v>277.38761714999981</v>
      </c>
      <c r="U912">
        <f>IF(J912="close",T912,0)</f>
        <v>0</v>
      </c>
      <c r="V912">
        <f t="shared" si="263"/>
        <v>277.38761714999981</v>
      </c>
      <c r="W912" s="3">
        <f t="shared" si="266"/>
        <v>0</v>
      </c>
      <c r="X912">
        <f t="shared" si="264"/>
        <v>0</v>
      </c>
    </row>
    <row r="913" spans="1:24">
      <c r="A913">
        <v>108.7250918</v>
      </c>
      <c r="B913">
        <v>134.18872909999999</v>
      </c>
      <c r="C913">
        <f t="shared" si="267"/>
        <v>1.2342020308140129</v>
      </c>
      <c r="D913">
        <f t="shared" si="252"/>
        <v>1.2140156482596116</v>
      </c>
      <c r="E913">
        <f t="shared" si="249"/>
        <v>1.2456021020338859</v>
      </c>
      <c r="F913">
        <f t="shared" si="250"/>
        <v>4.1452589301063193E-2</v>
      </c>
      <c r="G913">
        <f t="shared" si="251"/>
        <v>0.48697519008501494</v>
      </c>
      <c r="H913" t="str">
        <f t="shared" si="253"/>
        <v/>
      </c>
      <c r="I913" t="str">
        <f t="shared" si="265"/>
        <v/>
      </c>
      <c r="J913" t="str">
        <f t="shared" si="254"/>
        <v/>
      </c>
      <c r="K913">
        <f t="shared" si="256"/>
        <v>0</v>
      </c>
      <c r="L913">
        <f t="shared" si="257"/>
        <v>0</v>
      </c>
      <c r="M913">
        <f t="shared" si="258"/>
        <v>0</v>
      </c>
      <c r="N913">
        <f t="shared" si="259"/>
        <v>0</v>
      </c>
      <c r="O913">
        <f t="shared" si="260"/>
        <v>0</v>
      </c>
      <c r="P913">
        <f t="shared" si="261"/>
        <v>0</v>
      </c>
      <c r="Q913">
        <f t="shared" si="255"/>
        <v>0</v>
      </c>
      <c r="R913">
        <f t="shared" si="262"/>
        <v>0</v>
      </c>
      <c r="S913">
        <f>IF(ABS(R913)&gt;0,R913*(B913-A913),0)</f>
        <v>0</v>
      </c>
      <c r="T913">
        <f>SUM($S$3:S913)</f>
        <v>277.38761714999981</v>
      </c>
      <c r="U913">
        <f>IF(J913="close",T913,0)</f>
        <v>0</v>
      </c>
      <c r="V913">
        <f t="shared" si="263"/>
        <v>277.38761714999981</v>
      </c>
      <c r="W913" s="3">
        <f t="shared" si="266"/>
        <v>0</v>
      </c>
      <c r="X913">
        <f t="shared" si="264"/>
        <v>0</v>
      </c>
    </row>
    <row r="914" spans="1:24">
      <c r="A914">
        <v>105.7095367</v>
      </c>
      <c r="B914">
        <v>134.0559447</v>
      </c>
      <c r="C914">
        <f t="shared" si="267"/>
        <v>1.2681537435969104</v>
      </c>
      <c r="D914">
        <f t="shared" si="252"/>
        <v>1.2223445860038114</v>
      </c>
      <c r="E914">
        <f t="shared" si="249"/>
        <v>1.2444130906187827</v>
      </c>
      <c r="F914">
        <f t="shared" si="250"/>
        <v>4.1278489353457196E-2</v>
      </c>
      <c r="G914">
        <f t="shared" si="251"/>
        <v>1.1097585766970988</v>
      </c>
      <c r="H914" t="str">
        <f t="shared" si="253"/>
        <v/>
      </c>
      <c r="I914" t="str">
        <f t="shared" si="265"/>
        <v/>
      </c>
      <c r="J914" t="str">
        <f t="shared" si="254"/>
        <v/>
      </c>
      <c r="K914">
        <f t="shared" si="256"/>
        <v>0</v>
      </c>
      <c r="L914">
        <f t="shared" si="257"/>
        <v>0</v>
      </c>
      <c r="M914">
        <f t="shared" si="258"/>
        <v>0</v>
      </c>
      <c r="N914">
        <f t="shared" si="259"/>
        <v>0</v>
      </c>
      <c r="O914">
        <f t="shared" si="260"/>
        <v>0</v>
      </c>
      <c r="P914">
        <f t="shared" si="261"/>
        <v>0</v>
      </c>
      <c r="Q914">
        <f t="shared" si="255"/>
        <v>0</v>
      </c>
      <c r="R914">
        <f t="shared" si="262"/>
        <v>0</v>
      </c>
      <c r="S914">
        <f>IF(ABS(R914)&gt;0,R914*(B914-A914),0)</f>
        <v>0</v>
      </c>
      <c r="T914">
        <f>SUM($S$3:S914)</f>
        <v>277.38761714999981</v>
      </c>
      <c r="U914">
        <f>IF(J914="close",T914,0)</f>
        <v>0</v>
      </c>
      <c r="V914">
        <f t="shared" si="263"/>
        <v>277.38761714999981</v>
      </c>
      <c r="W914" s="3">
        <f t="shared" si="266"/>
        <v>0</v>
      </c>
      <c r="X914">
        <f t="shared" si="264"/>
        <v>0</v>
      </c>
    </row>
    <row r="915" spans="1:24">
      <c r="A915">
        <v>105.2376189</v>
      </c>
      <c r="B915">
        <v>133.06971050000001</v>
      </c>
      <c r="C915">
        <f t="shared" si="267"/>
        <v>1.2644690357964761</v>
      </c>
      <c r="D915">
        <f t="shared" si="252"/>
        <v>1.2288252705872982</v>
      </c>
      <c r="E915">
        <f t="shared" si="249"/>
        <v>1.2439147247886277</v>
      </c>
      <c r="F915">
        <f t="shared" si="250"/>
        <v>4.0888932005014554E-2</v>
      </c>
      <c r="G915">
        <f t="shared" si="251"/>
        <v>0.87172159949804007</v>
      </c>
      <c r="H915" t="str">
        <f t="shared" si="253"/>
        <v/>
      </c>
      <c r="I915" t="str">
        <f t="shared" si="265"/>
        <v/>
      </c>
      <c r="J915" t="str">
        <f t="shared" si="254"/>
        <v/>
      </c>
      <c r="K915">
        <f t="shared" si="256"/>
        <v>0</v>
      </c>
      <c r="L915">
        <f t="shared" si="257"/>
        <v>0</v>
      </c>
      <c r="M915">
        <f t="shared" si="258"/>
        <v>0</v>
      </c>
      <c r="N915">
        <f t="shared" si="259"/>
        <v>0</v>
      </c>
      <c r="O915">
        <f t="shared" si="260"/>
        <v>0</v>
      </c>
      <c r="P915">
        <f t="shared" si="261"/>
        <v>0</v>
      </c>
      <c r="Q915">
        <f t="shared" si="255"/>
        <v>0</v>
      </c>
      <c r="R915">
        <f t="shared" si="262"/>
        <v>0</v>
      </c>
      <c r="S915">
        <f>IF(ABS(R915)&gt;0,R915*(B915-A915),0)</f>
        <v>0</v>
      </c>
      <c r="T915">
        <f>SUM($S$3:S915)</f>
        <v>277.38761714999981</v>
      </c>
      <c r="U915">
        <f>IF(J915="close",T915,0)</f>
        <v>0</v>
      </c>
      <c r="V915">
        <f t="shared" si="263"/>
        <v>277.38761714999981</v>
      </c>
      <c r="W915" s="3">
        <f t="shared" si="266"/>
        <v>0</v>
      </c>
      <c r="X915">
        <f t="shared" si="264"/>
        <v>0</v>
      </c>
    </row>
    <row r="916" spans="1:24">
      <c r="A916">
        <v>104.8382993</v>
      </c>
      <c r="B916">
        <v>130.37647430000001</v>
      </c>
      <c r="C916">
        <f t="shared" si="267"/>
        <v>1.2435958535241138</v>
      </c>
      <c r="D916">
        <f t="shared" si="252"/>
        <v>1.231097667962193</v>
      </c>
      <c r="E916">
        <f t="shared" si="249"/>
        <v>1.2436301793147708</v>
      </c>
      <c r="F916">
        <f t="shared" si="250"/>
        <v>4.0710432011696877E-2</v>
      </c>
      <c r="G916">
        <f t="shared" si="251"/>
        <v>0.30700203717636482</v>
      </c>
      <c r="H916" t="str">
        <f t="shared" si="253"/>
        <v/>
      </c>
      <c r="I916" t="str">
        <f t="shared" si="265"/>
        <v/>
      </c>
      <c r="J916" t="str">
        <f t="shared" si="254"/>
        <v/>
      </c>
      <c r="K916">
        <f t="shared" si="256"/>
        <v>0</v>
      </c>
      <c r="L916">
        <f t="shared" si="257"/>
        <v>0</v>
      </c>
      <c r="M916">
        <f t="shared" si="258"/>
        <v>0</v>
      </c>
      <c r="N916">
        <f t="shared" si="259"/>
        <v>0</v>
      </c>
      <c r="O916">
        <f t="shared" si="260"/>
        <v>0</v>
      </c>
      <c r="P916">
        <f t="shared" si="261"/>
        <v>0</v>
      </c>
      <c r="Q916">
        <f t="shared" si="255"/>
        <v>0</v>
      </c>
      <c r="R916">
        <f t="shared" si="262"/>
        <v>0</v>
      </c>
      <c r="S916">
        <f>IF(ABS(R916)&gt;0,R916*(B916-A916),0)</f>
        <v>0</v>
      </c>
      <c r="T916">
        <f>SUM($S$3:S916)</f>
        <v>277.38761714999981</v>
      </c>
      <c r="U916">
        <f>IF(J916="close",T916,0)</f>
        <v>0</v>
      </c>
      <c r="V916">
        <f t="shared" si="263"/>
        <v>277.38761714999981</v>
      </c>
      <c r="W916" s="3">
        <f t="shared" si="266"/>
        <v>0</v>
      </c>
      <c r="X916">
        <f t="shared" si="264"/>
        <v>0</v>
      </c>
    </row>
    <row r="917" spans="1:24">
      <c r="A917">
        <v>106.1119353</v>
      </c>
      <c r="B917">
        <v>131.1313662</v>
      </c>
      <c r="C917">
        <f t="shared" si="267"/>
        <v>1.2357833812875525</v>
      </c>
      <c r="D917">
        <f t="shared" si="252"/>
        <v>1.2318185469353253</v>
      </c>
      <c r="E917">
        <f t="shared" si="249"/>
        <v>1.2430750887799693</v>
      </c>
      <c r="F917">
        <f t="shared" si="250"/>
        <v>4.0596948218530285E-2</v>
      </c>
      <c r="G917">
        <f t="shared" si="251"/>
        <v>9.7663359592567472E-2</v>
      </c>
      <c r="H917" t="str">
        <f t="shared" si="253"/>
        <v/>
      </c>
      <c r="I917" t="str">
        <f t="shared" si="265"/>
        <v/>
      </c>
      <c r="J917" t="str">
        <f t="shared" si="254"/>
        <v/>
      </c>
      <c r="K917">
        <f t="shared" si="256"/>
        <v>0</v>
      </c>
      <c r="L917">
        <f t="shared" si="257"/>
        <v>0</v>
      </c>
      <c r="M917">
        <f t="shared" si="258"/>
        <v>0</v>
      </c>
      <c r="N917">
        <f t="shared" si="259"/>
        <v>0</v>
      </c>
      <c r="O917">
        <f t="shared" si="260"/>
        <v>0</v>
      </c>
      <c r="P917">
        <f t="shared" si="261"/>
        <v>0</v>
      </c>
      <c r="Q917">
        <f t="shared" si="255"/>
        <v>0</v>
      </c>
      <c r="R917">
        <f t="shared" si="262"/>
        <v>0</v>
      </c>
      <c r="S917">
        <f>IF(ABS(R917)&gt;0,R917*(B917-A917),0)</f>
        <v>0</v>
      </c>
      <c r="T917">
        <f>SUM($S$3:S917)</f>
        <v>277.38761714999981</v>
      </c>
      <c r="U917">
        <f>IF(J917="close",T917,0)</f>
        <v>0</v>
      </c>
      <c r="V917">
        <f t="shared" si="263"/>
        <v>277.38761714999981</v>
      </c>
      <c r="W917" s="3">
        <f t="shared" si="266"/>
        <v>0</v>
      </c>
      <c r="X917">
        <f t="shared" si="264"/>
        <v>0</v>
      </c>
    </row>
    <row r="918" spans="1:24">
      <c r="A918">
        <v>107.3852455</v>
      </c>
      <c r="B918">
        <v>133.89028049999999</v>
      </c>
      <c r="C918">
        <f t="shared" si="267"/>
        <v>1.2468219435229582</v>
      </c>
      <c r="D918">
        <f t="shared" si="252"/>
        <v>1.2341267617949612</v>
      </c>
      <c r="E918">
        <f t="shared" si="249"/>
        <v>1.2419714906775581</v>
      </c>
      <c r="F918">
        <f t="shared" si="250"/>
        <v>4.0350643566436251E-2</v>
      </c>
      <c r="G918">
        <f t="shared" si="251"/>
        <v>0.31462154270463422</v>
      </c>
      <c r="H918" t="str">
        <f t="shared" si="253"/>
        <v/>
      </c>
      <c r="I918" t="str">
        <f t="shared" si="265"/>
        <v/>
      </c>
      <c r="J918" t="str">
        <f t="shared" si="254"/>
        <v/>
      </c>
      <c r="K918">
        <f t="shared" si="256"/>
        <v>0</v>
      </c>
      <c r="L918">
        <f t="shared" si="257"/>
        <v>0</v>
      </c>
      <c r="M918">
        <f t="shared" si="258"/>
        <v>0</v>
      </c>
      <c r="N918">
        <f t="shared" si="259"/>
        <v>0</v>
      </c>
      <c r="O918">
        <f t="shared" si="260"/>
        <v>0</v>
      </c>
      <c r="P918">
        <f t="shared" si="261"/>
        <v>0</v>
      </c>
      <c r="Q918">
        <f t="shared" si="255"/>
        <v>0</v>
      </c>
      <c r="R918">
        <f t="shared" si="262"/>
        <v>0</v>
      </c>
      <c r="S918">
        <f>IF(ABS(R918)&gt;0,R918*(B918-A918),0)</f>
        <v>0</v>
      </c>
      <c r="T918">
        <f>SUM($S$3:S918)</f>
        <v>277.38761714999981</v>
      </c>
      <c r="U918">
        <f>IF(J918="close",T918,0)</f>
        <v>0</v>
      </c>
      <c r="V918">
        <f t="shared" si="263"/>
        <v>277.38761714999981</v>
      </c>
      <c r="W918" s="3">
        <f t="shared" si="266"/>
        <v>0</v>
      </c>
      <c r="X918">
        <f t="shared" si="264"/>
        <v>0</v>
      </c>
    </row>
    <row r="919" spans="1:24">
      <c r="A919">
        <v>107.8462827</v>
      </c>
      <c r="B919">
        <v>133.29029030000001</v>
      </c>
      <c r="C919">
        <f t="shared" si="267"/>
        <v>1.2359284619088684</v>
      </c>
      <c r="D919">
        <f t="shared" si="252"/>
        <v>1.23440394642787</v>
      </c>
      <c r="E919">
        <f t="shared" si="249"/>
        <v>1.239987406478066</v>
      </c>
      <c r="F919">
        <f t="shared" si="250"/>
        <v>3.8598249348399699E-2</v>
      </c>
      <c r="G919">
        <f t="shared" si="251"/>
        <v>3.949701104932675E-2</v>
      </c>
      <c r="H919" t="str">
        <f t="shared" si="253"/>
        <v/>
      </c>
      <c r="I919" t="str">
        <f t="shared" si="265"/>
        <v/>
      </c>
      <c r="J919" t="str">
        <f t="shared" si="254"/>
        <v/>
      </c>
      <c r="K919">
        <f t="shared" si="256"/>
        <v>0</v>
      </c>
      <c r="L919">
        <f t="shared" si="257"/>
        <v>0</v>
      </c>
      <c r="M919">
        <f t="shared" si="258"/>
        <v>0</v>
      </c>
      <c r="N919">
        <f t="shared" si="259"/>
        <v>0</v>
      </c>
      <c r="O919">
        <f t="shared" si="260"/>
        <v>0</v>
      </c>
      <c r="P919">
        <f t="shared" si="261"/>
        <v>0</v>
      </c>
      <c r="Q919">
        <f t="shared" si="255"/>
        <v>0</v>
      </c>
      <c r="R919">
        <f t="shared" si="262"/>
        <v>0</v>
      </c>
      <c r="S919">
        <f>IF(ABS(R919)&gt;0,R919*(B919-A919),0)</f>
        <v>0</v>
      </c>
      <c r="T919">
        <f>SUM($S$3:S919)</f>
        <v>277.38761714999981</v>
      </c>
      <c r="U919">
        <f>IF(J919="close",T919,0)</f>
        <v>0</v>
      </c>
      <c r="V919">
        <f t="shared" si="263"/>
        <v>277.38761714999981</v>
      </c>
      <c r="W919" s="3">
        <f t="shared" si="266"/>
        <v>0</v>
      </c>
      <c r="X919">
        <f t="shared" si="264"/>
        <v>0</v>
      </c>
    </row>
    <row r="920" spans="1:24">
      <c r="A920">
        <v>107.8751954</v>
      </c>
      <c r="B920">
        <v>133.51527809999999</v>
      </c>
      <c r="C920">
        <f t="shared" si="267"/>
        <v>1.2376828389967394</v>
      </c>
      <c r="D920">
        <f t="shared" si="252"/>
        <v>1.2349083914384653</v>
      </c>
      <c r="E920">
        <f t="shared" si="249"/>
        <v>1.2384618202608575</v>
      </c>
      <c r="F920">
        <f t="shared" si="250"/>
        <v>3.7850670787097154E-2</v>
      </c>
      <c r="G920">
        <f t="shared" si="251"/>
        <v>7.3299825355270257E-2</v>
      </c>
      <c r="H920" t="str">
        <f t="shared" si="253"/>
        <v/>
      </c>
      <c r="I920" t="str">
        <f t="shared" si="265"/>
        <v/>
      </c>
      <c r="J920" t="str">
        <f t="shared" si="254"/>
        <v/>
      </c>
      <c r="K920">
        <f t="shared" si="256"/>
        <v>0</v>
      </c>
      <c r="L920">
        <f t="shared" si="257"/>
        <v>0</v>
      </c>
      <c r="M920">
        <f t="shared" si="258"/>
        <v>0</v>
      </c>
      <c r="N920">
        <f t="shared" si="259"/>
        <v>0</v>
      </c>
      <c r="O920">
        <f t="shared" si="260"/>
        <v>0</v>
      </c>
      <c r="P920">
        <f t="shared" si="261"/>
        <v>0</v>
      </c>
      <c r="Q920">
        <f t="shared" si="255"/>
        <v>0</v>
      </c>
      <c r="R920">
        <f t="shared" si="262"/>
        <v>0</v>
      </c>
      <c r="S920">
        <f>IF(ABS(R920)&gt;0,R920*(B920-A920),0)</f>
        <v>0</v>
      </c>
      <c r="T920">
        <f>SUM($S$3:S920)</f>
        <v>277.38761714999981</v>
      </c>
      <c r="U920">
        <f>IF(J920="close",T920,0)</f>
        <v>0</v>
      </c>
      <c r="V920">
        <f t="shared" si="263"/>
        <v>277.38761714999981</v>
      </c>
      <c r="W920" s="3">
        <f t="shared" si="266"/>
        <v>0</v>
      </c>
      <c r="X920">
        <f t="shared" si="264"/>
        <v>0</v>
      </c>
    </row>
    <row r="921" spans="1:24">
      <c r="A921">
        <v>108.30192270000001</v>
      </c>
      <c r="B921">
        <v>133.50113619999999</v>
      </c>
      <c r="C921">
        <f t="shared" si="267"/>
        <v>1.2326755875775415</v>
      </c>
      <c r="D921">
        <f t="shared" si="252"/>
        <v>1.2345648831521694</v>
      </c>
      <c r="E921">
        <f t="shared" si="249"/>
        <v>1.23684969267095</v>
      </c>
      <c r="F921">
        <f t="shared" si="250"/>
        <v>3.6839065687232969E-2</v>
      </c>
      <c r="G921">
        <f t="shared" si="251"/>
        <v>-5.1285111046740592E-2</v>
      </c>
      <c r="H921" t="str">
        <f t="shared" si="253"/>
        <v/>
      </c>
      <c r="I921" t="str">
        <f t="shared" si="265"/>
        <v/>
      </c>
      <c r="J921" t="str">
        <f t="shared" si="254"/>
        <v/>
      </c>
      <c r="K921">
        <f t="shared" si="256"/>
        <v>0</v>
      </c>
      <c r="L921">
        <f t="shared" si="257"/>
        <v>0</v>
      </c>
      <c r="M921">
        <f t="shared" si="258"/>
        <v>0</v>
      </c>
      <c r="N921">
        <f t="shared" si="259"/>
        <v>0</v>
      </c>
      <c r="O921">
        <f t="shared" si="260"/>
        <v>0</v>
      </c>
      <c r="P921">
        <f t="shared" si="261"/>
        <v>0</v>
      </c>
      <c r="Q921">
        <f t="shared" si="255"/>
        <v>0</v>
      </c>
      <c r="R921">
        <f t="shared" si="262"/>
        <v>0</v>
      </c>
      <c r="S921">
        <f>IF(ABS(R921)&gt;0,R921*(B921-A921),0)</f>
        <v>0</v>
      </c>
      <c r="T921">
        <f>SUM($S$3:S921)</f>
        <v>277.38761714999981</v>
      </c>
      <c r="U921">
        <f>IF(J921="close",T921,0)</f>
        <v>0</v>
      </c>
      <c r="V921">
        <f t="shared" si="263"/>
        <v>277.38761714999981</v>
      </c>
      <c r="W921" s="3">
        <f t="shared" si="266"/>
        <v>0</v>
      </c>
      <c r="X921">
        <f t="shared" si="264"/>
        <v>0</v>
      </c>
    </row>
    <row r="922" spans="1:24">
      <c r="A922">
        <v>107.88353050000001</v>
      </c>
      <c r="B922">
        <v>134.80304709999999</v>
      </c>
      <c r="C922">
        <f t="shared" si="267"/>
        <v>1.249523875194277</v>
      </c>
      <c r="D922">
        <f t="shared" si="252"/>
        <v>1.2368662665432628</v>
      </c>
      <c r="E922">
        <f t="shared" si="249"/>
        <v>1.2348539931784739</v>
      </c>
      <c r="F922">
        <f t="shared" si="250"/>
        <v>3.5420542322556342E-2</v>
      </c>
      <c r="G922">
        <f t="shared" si="251"/>
        <v>0.35735219793497108</v>
      </c>
      <c r="H922" t="str">
        <f t="shared" si="253"/>
        <v/>
      </c>
      <c r="I922" t="str">
        <f t="shared" si="265"/>
        <v/>
      </c>
      <c r="J922" t="str">
        <f t="shared" si="254"/>
        <v/>
      </c>
      <c r="K922">
        <f t="shared" si="256"/>
        <v>0</v>
      </c>
      <c r="L922">
        <f t="shared" si="257"/>
        <v>0</v>
      </c>
      <c r="M922">
        <f t="shared" si="258"/>
        <v>0</v>
      </c>
      <c r="N922">
        <f t="shared" si="259"/>
        <v>0</v>
      </c>
      <c r="O922">
        <f t="shared" si="260"/>
        <v>0</v>
      </c>
      <c r="P922">
        <f t="shared" si="261"/>
        <v>0</v>
      </c>
      <c r="Q922">
        <f t="shared" si="255"/>
        <v>0</v>
      </c>
      <c r="R922">
        <f t="shared" si="262"/>
        <v>0</v>
      </c>
      <c r="S922">
        <f>IF(ABS(R922)&gt;0,R922*(B922-A922),0)</f>
        <v>0</v>
      </c>
      <c r="T922">
        <f>SUM($S$3:S922)</f>
        <v>277.38761714999981</v>
      </c>
      <c r="U922">
        <f>IF(J922="close",T922,0)</f>
        <v>0</v>
      </c>
      <c r="V922">
        <f t="shared" si="263"/>
        <v>277.38761714999981</v>
      </c>
      <c r="W922" s="3">
        <f t="shared" si="266"/>
        <v>0</v>
      </c>
      <c r="X922">
        <f t="shared" si="264"/>
        <v>0</v>
      </c>
    </row>
    <row r="923" spans="1:24">
      <c r="A923">
        <v>107.63595119999999</v>
      </c>
      <c r="B923">
        <v>134.32234410000001</v>
      </c>
      <c r="C923">
        <f t="shared" si="267"/>
        <v>1.2479319651332259</v>
      </c>
      <c r="D923">
        <f t="shared" si="252"/>
        <v>1.2385686817109494</v>
      </c>
      <c r="E923">
        <f t="shared" si="249"/>
        <v>1.2338448356530933</v>
      </c>
      <c r="F923">
        <f t="shared" si="250"/>
        <v>3.454391931218536E-2</v>
      </c>
      <c r="G923">
        <f t="shared" si="251"/>
        <v>0.27105446077665107</v>
      </c>
      <c r="H923" t="str">
        <f t="shared" si="253"/>
        <v/>
      </c>
      <c r="I923" t="str">
        <f t="shared" si="265"/>
        <v/>
      </c>
      <c r="J923" t="str">
        <f t="shared" si="254"/>
        <v/>
      </c>
      <c r="K923">
        <f t="shared" si="256"/>
        <v>0</v>
      </c>
      <c r="L923">
        <f t="shared" si="257"/>
        <v>0</v>
      </c>
      <c r="M923">
        <f t="shared" si="258"/>
        <v>0</v>
      </c>
      <c r="N923">
        <f t="shared" si="259"/>
        <v>0</v>
      </c>
      <c r="O923">
        <f t="shared" si="260"/>
        <v>0</v>
      </c>
      <c r="P923">
        <f t="shared" si="261"/>
        <v>0</v>
      </c>
      <c r="Q923">
        <f t="shared" si="255"/>
        <v>0</v>
      </c>
      <c r="R923">
        <f t="shared" si="262"/>
        <v>0</v>
      </c>
      <c r="S923">
        <f>IF(ABS(R923)&gt;0,R923*(B923-A923),0)</f>
        <v>0</v>
      </c>
      <c r="T923">
        <f>SUM($S$3:S923)</f>
        <v>277.38761714999981</v>
      </c>
      <c r="U923">
        <f>IF(J923="close",T923,0)</f>
        <v>0</v>
      </c>
      <c r="V923">
        <f t="shared" si="263"/>
        <v>277.38761714999981</v>
      </c>
      <c r="W923" s="3">
        <f t="shared" si="266"/>
        <v>0</v>
      </c>
      <c r="X923">
        <f t="shared" si="264"/>
        <v>0</v>
      </c>
    </row>
    <row r="924" spans="1:24">
      <c r="A924">
        <v>105.9268131</v>
      </c>
      <c r="B924">
        <v>133.1735726</v>
      </c>
      <c r="C924">
        <f t="shared" si="267"/>
        <v>1.2572224982760289</v>
      </c>
      <c r="D924">
        <f t="shared" si="252"/>
        <v>1.2414384996440386</v>
      </c>
      <c r="E924">
        <f t="shared" si="249"/>
        <v>1.2328448979639872</v>
      </c>
      <c r="F924">
        <f t="shared" si="250"/>
        <v>3.367485865882832E-2</v>
      </c>
      <c r="G924">
        <f t="shared" si="251"/>
        <v>0.46871759112349909</v>
      </c>
      <c r="H924" t="str">
        <f t="shared" si="253"/>
        <v/>
      </c>
      <c r="I924" t="str">
        <f t="shared" si="265"/>
        <v/>
      </c>
      <c r="J924" t="str">
        <f t="shared" si="254"/>
        <v/>
      </c>
      <c r="K924">
        <f t="shared" si="256"/>
        <v>0</v>
      </c>
      <c r="L924">
        <f t="shared" si="257"/>
        <v>0</v>
      </c>
      <c r="M924">
        <f t="shared" si="258"/>
        <v>0</v>
      </c>
      <c r="N924">
        <f t="shared" si="259"/>
        <v>0</v>
      </c>
      <c r="O924">
        <f t="shared" si="260"/>
        <v>0</v>
      </c>
      <c r="P924">
        <f t="shared" si="261"/>
        <v>0</v>
      </c>
      <c r="Q924">
        <f t="shared" si="255"/>
        <v>0</v>
      </c>
      <c r="R924">
        <f t="shared" si="262"/>
        <v>0</v>
      </c>
      <c r="S924">
        <f>IF(ABS(R924)&gt;0,R924*(B924-A924),0)</f>
        <v>0</v>
      </c>
      <c r="T924">
        <f>SUM($S$3:S924)</f>
        <v>277.38761714999981</v>
      </c>
      <c r="U924">
        <f>IF(J924="close",T924,0)</f>
        <v>0</v>
      </c>
      <c r="V924">
        <f t="shared" si="263"/>
        <v>277.38761714999981</v>
      </c>
      <c r="W924" s="3">
        <f t="shared" si="266"/>
        <v>0</v>
      </c>
      <c r="X924">
        <f t="shared" si="264"/>
        <v>0</v>
      </c>
    </row>
    <row r="925" spans="1:24">
      <c r="A925">
        <v>104.8464692</v>
      </c>
      <c r="B925">
        <v>130.1200465</v>
      </c>
      <c r="C925">
        <f t="shared" si="267"/>
        <v>1.2410532037258151</v>
      </c>
      <c r="D925">
        <f t="shared" si="252"/>
        <v>1.2413792233489274</v>
      </c>
      <c r="E925">
        <f t="shared" si="249"/>
        <v>1.2325781459429428</v>
      </c>
      <c r="F925">
        <f t="shared" si="250"/>
        <v>3.3442022970071178E-2</v>
      </c>
      <c r="G925">
        <f t="shared" si="251"/>
        <v>-9.7488008845656501E-3</v>
      </c>
      <c r="H925" t="str">
        <f t="shared" si="253"/>
        <v/>
      </c>
      <c r="I925" t="str">
        <f t="shared" si="265"/>
        <v/>
      </c>
      <c r="J925" t="str">
        <f t="shared" si="254"/>
        <v/>
      </c>
      <c r="K925">
        <f t="shared" si="256"/>
        <v>0</v>
      </c>
      <c r="L925">
        <f t="shared" si="257"/>
        <v>0</v>
      </c>
      <c r="M925">
        <f t="shared" si="258"/>
        <v>0</v>
      </c>
      <c r="N925">
        <f t="shared" si="259"/>
        <v>0</v>
      </c>
      <c r="O925">
        <f t="shared" si="260"/>
        <v>0</v>
      </c>
      <c r="P925">
        <f t="shared" si="261"/>
        <v>0</v>
      </c>
      <c r="Q925">
        <f t="shared" si="255"/>
        <v>0</v>
      </c>
      <c r="R925">
        <f t="shared" si="262"/>
        <v>0</v>
      </c>
      <c r="S925">
        <f>IF(ABS(R925)&gt;0,R925*(B925-A925),0)</f>
        <v>0</v>
      </c>
      <c r="T925">
        <f>SUM($S$3:S925)</f>
        <v>277.38761714999981</v>
      </c>
      <c r="U925">
        <f>IF(J925="close",T925,0)</f>
        <v>0</v>
      </c>
      <c r="V925">
        <f t="shared" si="263"/>
        <v>277.38761714999981</v>
      </c>
      <c r="W925" s="3">
        <f t="shared" si="266"/>
        <v>0</v>
      </c>
      <c r="X925">
        <f t="shared" si="264"/>
        <v>0</v>
      </c>
    </row>
    <row r="926" spans="1:24">
      <c r="A926">
        <v>107.258866</v>
      </c>
      <c r="B926">
        <v>129.12972769999999</v>
      </c>
      <c r="C926">
        <f t="shared" si="267"/>
        <v>1.203907262081253</v>
      </c>
      <c r="D926">
        <f t="shared" si="252"/>
        <v>1.2356143062308236</v>
      </c>
      <c r="E926">
        <f t="shared" si="249"/>
        <v>1.2304353584132646</v>
      </c>
      <c r="F926">
        <f t="shared" si="250"/>
        <v>3.0702067269630241E-2</v>
      </c>
      <c r="G926">
        <f t="shared" si="251"/>
        <v>-1.0327331990746582</v>
      </c>
      <c r="H926" t="str">
        <f t="shared" si="253"/>
        <v/>
      </c>
      <c r="I926" t="str">
        <f t="shared" si="265"/>
        <v/>
      </c>
      <c r="J926" t="str">
        <f t="shared" si="254"/>
        <v/>
      </c>
      <c r="K926">
        <f t="shared" si="256"/>
        <v>0</v>
      </c>
      <c r="L926">
        <f t="shared" si="257"/>
        <v>0</v>
      </c>
      <c r="M926">
        <f t="shared" si="258"/>
        <v>0</v>
      </c>
      <c r="N926">
        <f t="shared" si="259"/>
        <v>0</v>
      </c>
      <c r="O926">
        <f t="shared" si="260"/>
        <v>0</v>
      </c>
      <c r="P926">
        <f t="shared" si="261"/>
        <v>0</v>
      </c>
      <c r="Q926">
        <f t="shared" si="255"/>
        <v>0</v>
      </c>
      <c r="R926">
        <f t="shared" si="262"/>
        <v>0</v>
      </c>
      <c r="S926">
        <f>IF(ABS(R926)&gt;0,R926*(B926-A926),0)</f>
        <v>0</v>
      </c>
      <c r="T926">
        <f>SUM($S$3:S926)</f>
        <v>277.38761714999981</v>
      </c>
      <c r="U926">
        <f>IF(J926="close",T926,0)</f>
        <v>0</v>
      </c>
      <c r="V926">
        <f t="shared" si="263"/>
        <v>277.38761714999981</v>
      </c>
      <c r="W926" s="3">
        <f t="shared" si="266"/>
        <v>0</v>
      </c>
      <c r="X926">
        <f t="shared" si="264"/>
        <v>0</v>
      </c>
    </row>
    <row r="927" spans="1:24">
      <c r="A927">
        <v>106.69205650000001</v>
      </c>
      <c r="B927">
        <v>127.98263</v>
      </c>
      <c r="C927">
        <f t="shared" si="267"/>
        <v>1.1995516273510014</v>
      </c>
      <c r="D927">
        <f t="shared" si="252"/>
        <v>1.2300662017877739</v>
      </c>
      <c r="E927">
        <f t="shared" si="249"/>
        <v>1.2275180935174528</v>
      </c>
      <c r="F927">
        <f t="shared" si="250"/>
        <v>2.9106442940582639E-2</v>
      </c>
      <c r="G927">
        <f t="shared" si="251"/>
        <v>-1.0483786871197012</v>
      </c>
      <c r="H927" t="str">
        <f t="shared" si="253"/>
        <v/>
      </c>
      <c r="I927" t="str">
        <f t="shared" si="265"/>
        <v/>
      </c>
      <c r="J927" t="str">
        <f t="shared" si="254"/>
        <v/>
      </c>
      <c r="K927">
        <f t="shared" si="256"/>
        <v>0</v>
      </c>
      <c r="L927">
        <f t="shared" si="257"/>
        <v>0</v>
      </c>
      <c r="M927">
        <f t="shared" si="258"/>
        <v>0</v>
      </c>
      <c r="N927">
        <f t="shared" si="259"/>
        <v>0</v>
      </c>
      <c r="O927">
        <f t="shared" si="260"/>
        <v>0</v>
      </c>
      <c r="P927">
        <f t="shared" si="261"/>
        <v>0</v>
      </c>
      <c r="Q927">
        <f t="shared" si="255"/>
        <v>0</v>
      </c>
      <c r="R927">
        <f t="shared" si="262"/>
        <v>0</v>
      </c>
      <c r="S927">
        <f>IF(ABS(R927)&gt;0,R927*(B927-A927),0)</f>
        <v>0</v>
      </c>
      <c r="T927">
        <f>SUM($S$3:S927)</f>
        <v>277.38761714999981</v>
      </c>
      <c r="U927">
        <f>IF(J927="close",T927,0)</f>
        <v>0</v>
      </c>
      <c r="V927">
        <f t="shared" si="263"/>
        <v>277.38761714999981</v>
      </c>
      <c r="W927" s="3">
        <f t="shared" si="266"/>
        <v>0</v>
      </c>
      <c r="X927">
        <f t="shared" si="264"/>
        <v>0</v>
      </c>
    </row>
    <row r="928" spans="1:24">
      <c r="A928">
        <v>109.7466836</v>
      </c>
      <c r="B928">
        <v>129.1325823</v>
      </c>
      <c r="C928">
        <f t="shared" si="267"/>
        <v>1.1766422279388131</v>
      </c>
      <c r="D928">
        <f t="shared" si="252"/>
        <v>1.2218471288879338</v>
      </c>
      <c r="E928">
        <f t="shared" ref="E928:E991" si="268">AVERAGE(C900:C927)</f>
        <v>1.2252591486494853</v>
      </c>
      <c r="F928">
        <f t="shared" ref="F928:F991" si="269">STDEV(C900:C927)</f>
        <v>2.8718480005851907E-2</v>
      </c>
      <c r="G928">
        <f t="shared" ref="G928:G991" si="270">(C928-D928)/F928</f>
        <v>-1.5740701088605438</v>
      </c>
      <c r="H928" t="str">
        <f t="shared" si="253"/>
        <v/>
      </c>
      <c r="I928" t="str">
        <f t="shared" si="265"/>
        <v/>
      </c>
      <c r="J928" t="str">
        <f t="shared" si="254"/>
        <v/>
      </c>
      <c r="K928">
        <f t="shared" si="256"/>
        <v>0</v>
      </c>
      <c r="L928">
        <f t="shared" si="257"/>
        <v>0</v>
      </c>
      <c r="M928">
        <f t="shared" si="258"/>
        <v>0</v>
      </c>
      <c r="N928">
        <f t="shared" si="259"/>
        <v>0</v>
      </c>
      <c r="O928">
        <f t="shared" si="260"/>
        <v>0</v>
      </c>
      <c r="P928">
        <f t="shared" si="261"/>
        <v>0</v>
      </c>
      <c r="Q928">
        <f t="shared" si="255"/>
        <v>0</v>
      </c>
      <c r="R928">
        <f t="shared" si="262"/>
        <v>0</v>
      </c>
      <c r="S928">
        <f>IF(ABS(R928)&gt;0,R928*(B928-A928),0)</f>
        <v>0</v>
      </c>
      <c r="T928">
        <f>SUM($S$3:S928)</f>
        <v>277.38761714999981</v>
      </c>
      <c r="U928">
        <f>IF(J928="close",T928,0)</f>
        <v>0</v>
      </c>
      <c r="V928">
        <f t="shared" si="263"/>
        <v>277.38761714999981</v>
      </c>
      <c r="W928" s="3">
        <f t="shared" si="266"/>
        <v>0</v>
      </c>
      <c r="X928">
        <f t="shared" si="264"/>
        <v>0</v>
      </c>
    </row>
    <row r="929" spans="1:24">
      <c r="A929">
        <v>107.6837256</v>
      </c>
      <c r="B929">
        <v>128.36518860000001</v>
      </c>
      <c r="C929">
        <f t="shared" si="267"/>
        <v>1.1920574616523112</v>
      </c>
      <c r="D929">
        <f t="shared" ref="D929:D992" si="271">((C929-D928)*2/13)+D928</f>
        <v>1.2172641031593765</v>
      </c>
      <c r="E929">
        <f t="shared" si="268"/>
        <v>1.2228221124841647</v>
      </c>
      <c r="F929">
        <f t="shared" si="269"/>
        <v>2.986428589145107E-2</v>
      </c>
      <c r="G929">
        <f t="shared" si="270"/>
        <v>-0.8440396532060036</v>
      </c>
      <c r="H929" t="str">
        <f t="shared" ref="H929:H992" si="272">IF(G929&gt;2,"sellY",IF(G929&lt;-2,"buyY",""))</f>
        <v/>
      </c>
      <c r="I929" t="str">
        <f t="shared" si="265"/>
        <v/>
      </c>
      <c r="J929" t="str">
        <f t="shared" ref="J929:J992" si="273">IF(AND(OR(H928="sellY",J928="sellhold"),G929&gt;0.6),"sellhold",IF(AND(OR(H928="sellY",J928="sellhold"),G929&lt;0.6),"close",IF(AND(OR(H928="buyY",J928="buyhold"),G929&lt;-0.6),"buyhold",IF(AND(OR(H928="buyY",J928="buyhold"),G929&gt;-0.6),"close",""))))</f>
        <v/>
      </c>
      <c r="K929">
        <f t="shared" si="256"/>
        <v>0</v>
      </c>
      <c r="L929">
        <f t="shared" si="257"/>
        <v>0</v>
      </c>
      <c r="M929">
        <f t="shared" si="258"/>
        <v>0</v>
      </c>
      <c r="N929">
        <f t="shared" si="259"/>
        <v>0</v>
      </c>
      <c r="O929">
        <f t="shared" si="260"/>
        <v>0</v>
      </c>
      <c r="P929">
        <f t="shared" si="261"/>
        <v>0</v>
      </c>
      <c r="Q929">
        <f t="shared" ref="Q929:Q992" si="274">ABS(K929)+ABS(N929)</f>
        <v>0</v>
      </c>
      <c r="R929">
        <f t="shared" si="262"/>
        <v>0</v>
      </c>
      <c r="S929">
        <f>IF(ABS(R929)&gt;0,R929*(B929-A929),0)</f>
        <v>0</v>
      </c>
      <c r="T929">
        <f>SUM($S$3:S929)</f>
        <v>277.38761714999981</v>
      </c>
      <c r="U929">
        <f>IF(J929="close",T929,0)</f>
        <v>0</v>
      </c>
      <c r="V929">
        <f t="shared" si="263"/>
        <v>277.38761714999981</v>
      </c>
      <c r="W929" s="3">
        <f t="shared" si="266"/>
        <v>0</v>
      </c>
      <c r="X929">
        <f t="shared" si="264"/>
        <v>0</v>
      </c>
    </row>
    <row r="930" spans="1:24">
      <c r="A930">
        <v>107.879431</v>
      </c>
      <c r="B930">
        <v>129.15998970000001</v>
      </c>
      <c r="C930">
        <f t="shared" si="267"/>
        <v>1.1972624299436656</v>
      </c>
      <c r="D930">
        <f t="shared" si="271"/>
        <v>1.2141869226646518</v>
      </c>
      <c r="E930">
        <f t="shared" si="268"/>
        <v>1.2205749571547335</v>
      </c>
      <c r="F930">
        <f t="shared" si="269"/>
        <v>2.9721997990263337E-2</v>
      </c>
      <c r="G930">
        <f t="shared" si="270"/>
        <v>-0.56942648090247794</v>
      </c>
      <c r="H930" t="str">
        <f t="shared" si="272"/>
        <v/>
      </c>
      <c r="I930" t="str">
        <f t="shared" si="265"/>
        <v/>
      </c>
      <c r="J930" t="str">
        <f t="shared" si="273"/>
        <v/>
      </c>
      <c r="K930">
        <f t="shared" ref="K930:K993" si="275">IF(H930="sellY",MAX(10+L930,K929),IF(H930="buyY",MIN(-10+L930,K929),IF(J930="sellhold",K929+L930,IF(J930="buyhold",K929+L930,0))))</f>
        <v>0</v>
      </c>
      <c r="L930">
        <f t="shared" ref="L930:L993" si="276">IF(AND(G930&gt;3,K929&lt;15),10,IF(AND(G930&gt;2.5,K929&lt;15),5,IF(AND(G930&lt;-3,K929&gt;-15),-10,IF(AND(G930&lt;-2.5,K929&gt;-15),-5,0))))</f>
        <v>0</v>
      </c>
      <c r="M930">
        <f t="shared" ref="M930:M993" si="277">K930-K929</f>
        <v>0</v>
      </c>
      <c r="N930">
        <f t="shared" ref="N930:N993" si="278">IF(H930="sellY",MIN(-10+O930,N929),IF(H930="buyY",MAX(10+O930,N929),IF(J930="sellhold",N929+O930,IF(J930="buyhold",N929+O930,0))))</f>
        <v>0</v>
      </c>
      <c r="O930">
        <f t="shared" ref="O930:O993" si="279">IF(AND(G930&gt;3,K929&lt;15),-10,IF(AND(G930&gt;2.5,K929&lt;15),-5,IF(AND(G930&lt;-3,K929&gt;-15),10,IF(AND(G930&lt;-2.5,K929&gt;-15),5,0))))</f>
        <v>0</v>
      </c>
      <c r="P930">
        <f t="shared" ref="P930:P993" si="280">N930-N929</f>
        <v>0</v>
      </c>
      <c r="Q930">
        <f t="shared" si="274"/>
        <v>0</v>
      </c>
      <c r="R930">
        <f t="shared" ref="R930:R993" si="281">K930-K929</f>
        <v>0</v>
      </c>
      <c r="S930">
        <f>IF(ABS(R930)&gt;0,R930*(B930-A930),0)</f>
        <v>0</v>
      </c>
      <c r="T930">
        <f>SUM($S$3:S930)</f>
        <v>277.38761714999981</v>
      </c>
      <c r="U930">
        <f>IF(J930="close",T930,0)</f>
        <v>0</v>
      </c>
      <c r="V930">
        <f t="shared" si="263"/>
        <v>277.38761714999981</v>
      </c>
      <c r="W930" s="3">
        <f t="shared" si="266"/>
        <v>0</v>
      </c>
      <c r="X930">
        <f t="shared" si="264"/>
        <v>0</v>
      </c>
    </row>
    <row r="931" spans="1:24">
      <c r="A931">
        <v>105.91970070000001</v>
      </c>
      <c r="B931">
        <v>128.66540760000001</v>
      </c>
      <c r="C931">
        <f t="shared" si="267"/>
        <v>1.2147448184773808</v>
      </c>
      <c r="D931">
        <f t="shared" si="271"/>
        <v>1.214272752789687</v>
      </c>
      <c r="E931">
        <f t="shared" si="268"/>
        <v>1.2184843972747095</v>
      </c>
      <c r="F931">
        <f t="shared" si="269"/>
        <v>2.9206895922461496E-2</v>
      </c>
      <c r="G931">
        <f t="shared" si="270"/>
        <v>1.6162816101615091E-2</v>
      </c>
      <c r="H931" t="str">
        <f t="shared" si="272"/>
        <v/>
      </c>
      <c r="I931" t="str">
        <f t="shared" si="265"/>
        <v/>
      </c>
      <c r="J931" t="str">
        <f t="shared" si="273"/>
        <v/>
      </c>
      <c r="K931">
        <f t="shared" si="275"/>
        <v>0</v>
      </c>
      <c r="L931">
        <f t="shared" si="276"/>
        <v>0</v>
      </c>
      <c r="M931">
        <f t="shared" si="277"/>
        <v>0</v>
      </c>
      <c r="N931">
        <f t="shared" si="278"/>
        <v>0</v>
      </c>
      <c r="O931">
        <f t="shared" si="279"/>
        <v>0</v>
      </c>
      <c r="P931">
        <f t="shared" si="280"/>
        <v>0</v>
      </c>
      <c r="Q931">
        <f t="shared" si="274"/>
        <v>0</v>
      </c>
      <c r="R931">
        <f t="shared" si="281"/>
        <v>0</v>
      </c>
      <c r="S931">
        <f>IF(ABS(R931)&gt;0,R931*(B931-A931),0)</f>
        <v>0</v>
      </c>
      <c r="T931">
        <f>SUM($S$3:S931)</f>
        <v>277.38761714999981</v>
      </c>
      <c r="U931">
        <f>IF(J931="close",T931,0)</f>
        <v>0</v>
      </c>
      <c r="V931">
        <f t="shared" ref="V931:V994" si="282">T931+K931*A931+N931*B931</f>
        <v>277.38761714999981</v>
      </c>
      <c r="W931" s="3">
        <f t="shared" si="266"/>
        <v>0</v>
      </c>
      <c r="X931">
        <f t="shared" ref="X931:X994" si="283">ABS(Q931-Q930)</f>
        <v>0</v>
      </c>
    </row>
    <row r="932" spans="1:24">
      <c r="A932">
        <v>105.46411740000001</v>
      </c>
      <c r="B932">
        <v>126.3707836</v>
      </c>
      <c r="C932">
        <f t="shared" si="267"/>
        <v>1.1982348756658725</v>
      </c>
      <c r="D932">
        <f t="shared" si="271"/>
        <v>1.211805387078331</v>
      </c>
      <c r="E932">
        <f t="shared" si="268"/>
        <v>1.2178847280741643</v>
      </c>
      <c r="F932">
        <f t="shared" si="269"/>
        <v>2.9101188463306886E-2</v>
      </c>
      <c r="G932">
        <f t="shared" si="270"/>
        <v>-0.466321553484637</v>
      </c>
      <c r="H932" t="str">
        <f t="shared" si="272"/>
        <v/>
      </c>
      <c r="I932" t="str">
        <f t="shared" si="265"/>
        <v/>
      </c>
      <c r="J932" t="str">
        <f t="shared" si="273"/>
        <v/>
      </c>
      <c r="K932">
        <f t="shared" si="275"/>
        <v>0</v>
      </c>
      <c r="L932">
        <f t="shared" si="276"/>
        <v>0</v>
      </c>
      <c r="M932">
        <f t="shared" si="277"/>
        <v>0</v>
      </c>
      <c r="N932">
        <f t="shared" si="278"/>
        <v>0</v>
      </c>
      <c r="O932">
        <f t="shared" si="279"/>
        <v>0</v>
      </c>
      <c r="P932">
        <f t="shared" si="280"/>
        <v>0</v>
      </c>
      <c r="Q932">
        <f t="shared" si="274"/>
        <v>0</v>
      </c>
      <c r="R932">
        <f t="shared" si="281"/>
        <v>0</v>
      </c>
      <c r="S932">
        <f>IF(ABS(R932)&gt;0,R932*(B932-A932),0)</f>
        <v>0</v>
      </c>
      <c r="T932">
        <f>SUM($S$3:S932)</f>
        <v>277.38761714999981</v>
      </c>
      <c r="U932">
        <f>IF(J932="close",T932,0)</f>
        <v>0</v>
      </c>
      <c r="V932">
        <f t="shared" si="282"/>
        <v>277.38761714999981</v>
      </c>
      <c r="W932" s="3">
        <f t="shared" si="266"/>
        <v>0</v>
      </c>
      <c r="X932">
        <f t="shared" si="283"/>
        <v>0</v>
      </c>
    </row>
    <row r="933" spans="1:24">
      <c r="A933">
        <v>105.58224939999999</v>
      </c>
      <c r="B933">
        <v>125.46629950000001</v>
      </c>
      <c r="C933">
        <f t="shared" si="267"/>
        <v>1.1883275854890056</v>
      </c>
      <c r="D933">
        <f t="shared" si="271"/>
        <v>1.2081934176030502</v>
      </c>
      <c r="E933">
        <f t="shared" si="268"/>
        <v>1.218368304598177</v>
      </c>
      <c r="F933">
        <f t="shared" si="269"/>
        <v>2.8638054726807978E-2</v>
      </c>
      <c r="G933">
        <f t="shared" si="270"/>
        <v>-0.69368650571954693</v>
      </c>
      <c r="H933" t="str">
        <f t="shared" si="272"/>
        <v/>
      </c>
      <c r="I933" t="str">
        <f t="shared" si="265"/>
        <v/>
      </c>
      <c r="J933" t="str">
        <f t="shared" si="273"/>
        <v/>
      </c>
      <c r="K933">
        <f t="shared" si="275"/>
        <v>0</v>
      </c>
      <c r="L933">
        <f t="shared" si="276"/>
        <v>0</v>
      </c>
      <c r="M933">
        <f t="shared" si="277"/>
        <v>0</v>
      </c>
      <c r="N933">
        <f t="shared" si="278"/>
        <v>0</v>
      </c>
      <c r="O933">
        <f t="shared" si="279"/>
        <v>0</v>
      </c>
      <c r="P933">
        <f t="shared" si="280"/>
        <v>0</v>
      </c>
      <c r="Q933">
        <f t="shared" si="274"/>
        <v>0</v>
      </c>
      <c r="R933">
        <f t="shared" si="281"/>
        <v>0</v>
      </c>
      <c r="S933">
        <f>IF(ABS(R933)&gt;0,R933*(B933-A933),0)</f>
        <v>0</v>
      </c>
      <c r="T933">
        <f>SUM($S$3:S933)</f>
        <v>277.38761714999981</v>
      </c>
      <c r="U933">
        <f>IF(J933="close",T933,0)</f>
        <v>0</v>
      </c>
      <c r="V933">
        <f t="shared" si="282"/>
        <v>277.38761714999981</v>
      </c>
      <c r="W933" s="3">
        <f t="shared" si="266"/>
        <v>0</v>
      </c>
      <c r="X933">
        <f t="shared" si="283"/>
        <v>0</v>
      </c>
    </row>
    <row r="934" spans="1:24">
      <c r="A934">
        <v>107.7483701</v>
      </c>
      <c r="B934">
        <v>125.1935234</v>
      </c>
      <c r="C934">
        <f t="shared" si="267"/>
        <v>1.1619064240490076</v>
      </c>
      <c r="D934">
        <f t="shared" si="271"/>
        <v>1.2010723416716591</v>
      </c>
      <c r="E934">
        <f t="shared" si="268"/>
        <v>1.2187048778682092</v>
      </c>
      <c r="F934">
        <f t="shared" si="269"/>
        <v>2.8209228603660298E-2</v>
      </c>
      <c r="G934">
        <f t="shared" si="270"/>
        <v>-1.3884079629731367</v>
      </c>
      <c r="H934" t="str">
        <f t="shared" si="272"/>
        <v/>
      </c>
      <c r="I934" t="str">
        <f t="shared" si="265"/>
        <v/>
      </c>
      <c r="J934" t="str">
        <f t="shared" si="273"/>
        <v/>
      </c>
      <c r="K934">
        <f t="shared" si="275"/>
        <v>0</v>
      </c>
      <c r="L934">
        <f t="shared" si="276"/>
        <v>0</v>
      </c>
      <c r="M934">
        <f t="shared" si="277"/>
        <v>0</v>
      </c>
      <c r="N934">
        <f t="shared" si="278"/>
        <v>0</v>
      </c>
      <c r="O934">
        <f t="shared" si="279"/>
        <v>0</v>
      </c>
      <c r="P934">
        <f t="shared" si="280"/>
        <v>0</v>
      </c>
      <c r="Q934">
        <f t="shared" si="274"/>
        <v>0</v>
      </c>
      <c r="R934">
        <f t="shared" si="281"/>
        <v>0</v>
      </c>
      <c r="S934">
        <f>IF(ABS(R934)&gt;0,R934*(B934-A934),0)</f>
        <v>0</v>
      </c>
      <c r="T934">
        <f>SUM($S$3:S934)</f>
        <v>277.38761714999981</v>
      </c>
      <c r="U934">
        <f>IF(J934="close",T934,0)</f>
        <v>0</v>
      </c>
      <c r="V934">
        <f t="shared" si="282"/>
        <v>277.38761714999981</v>
      </c>
      <c r="W934" s="3">
        <f t="shared" si="266"/>
        <v>0</v>
      </c>
      <c r="X934">
        <f t="shared" si="283"/>
        <v>0</v>
      </c>
    </row>
    <row r="935" spans="1:24">
      <c r="A935">
        <v>107.8096894</v>
      </c>
      <c r="B935">
        <v>125.3070826</v>
      </c>
      <c r="C935">
        <f t="shared" si="267"/>
        <v>1.162298892589148</v>
      </c>
      <c r="D935">
        <f t="shared" si="271"/>
        <v>1.1951071956589652</v>
      </c>
      <c r="E935">
        <f t="shared" si="268"/>
        <v>1.2181189232516016</v>
      </c>
      <c r="F935">
        <f t="shared" si="269"/>
        <v>2.9231195260847335E-2</v>
      </c>
      <c r="G935">
        <f t="shared" si="270"/>
        <v>-1.1223729572824237</v>
      </c>
      <c r="H935" t="str">
        <f t="shared" si="272"/>
        <v/>
      </c>
      <c r="I935" t="str">
        <f t="shared" si="265"/>
        <v/>
      </c>
      <c r="J935" t="str">
        <f t="shared" si="273"/>
        <v/>
      </c>
      <c r="K935">
        <f t="shared" si="275"/>
        <v>0</v>
      </c>
      <c r="L935">
        <f t="shared" si="276"/>
        <v>0</v>
      </c>
      <c r="M935">
        <f t="shared" si="277"/>
        <v>0</v>
      </c>
      <c r="N935">
        <f t="shared" si="278"/>
        <v>0</v>
      </c>
      <c r="O935">
        <f t="shared" si="279"/>
        <v>0</v>
      </c>
      <c r="P935">
        <f t="shared" si="280"/>
        <v>0</v>
      </c>
      <c r="Q935">
        <f t="shared" si="274"/>
        <v>0</v>
      </c>
      <c r="R935">
        <f t="shared" si="281"/>
        <v>0</v>
      </c>
      <c r="S935">
        <f>IF(ABS(R935)&gt;0,R935*(B935-A935),0)</f>
        <v>0</v>
      </c>
      <c r="T935">
        <f>SUM($S$3:S935)</f>
        <v>277.38761714999981</v>
      </c>
      <c r="U935">
        <f>IF(J935="close",T935,0)</f>
        <v>0</v>
      </c>
      <c r="V935">
        <f t="shared" si="282"/>
        <v>277.38761714999981</v>
      </c>
      <c r="W935" s="3">
        <f t="shared" si="266"/>
        <v>0</v>
      </c>
      <c r="X935">
        <f t="shared" si="283"/>
        <v>0</v>
      </c>
    </row>
    <row r="936" spans="1:24">
      <c r="A936">
        <v>108.2575743</v>
      </c>
      <c r="B936">
        <v>123.4485055</v>
      </c>
      <c r="C936">
        <f t="shared" si="267"/>
        <v>1.1403221095449947</v>
      </c>
      <c r="D936">
        <f t="shared" si="271"/>
        <v>1.1866787208722005</v>
      </c>
      <c r="E936">
        <f t="shared" si="268"/>
        <v>1.2176740257665679</v>
      </c>
      <c r="F936">
        <f t="shared" si="269"/>
        <v>3.0000300893263936E-2</v>
      </c>
      <c r="G936">
        <f t="shared" si="270"/>
        <v>-1.5452048795155389</v>
      </c>
      <c r="H936" t="str">
        <f t="shared" si="272"/>
        <v/>
      </c>
      <c r="I936" t="str">
        <f t="shared" si="265"/>
        <v/>
      </c>
      <c r="J936" t="str">
        <f t="shared" si="273"/>
        <v/>
      </c>
      <c r="K936">
        <f t="shared" si="275"/>
        <v>0</v>
      </c>
      <c r="L936">
        <f t="shared" si="276"/>
        <v>0</v>
      </c>
      <c r="M936">
        <f t="shared" si="277"/>
        <v>0</v>
      </c>
      <c r="N936">
        <f t="shared" si="278"/>
        <v>0</v>
      </c>
      <c r="O936">
        <f t="shared" si="279"/>
        <v>0</v>
      </c>
      <c r="P936">
        <f t="shared" si="280"/>
        <v>0</v>
      </c>
      <c r="Q936">
        <f t="shared" si="274"/>
        <v>0</v>
      </c>
      <c r="R936">
        <f t="shared" si="281"/>
        <v>0</v>
      </c>
      <c r="S936">
        <f>IF(ABS(R936)&gt;0,R936*(B936-A936),0)</f>
        <v>0</v>
      </c>
      <c r="T936">
        <f>SUM($S$3:S936)</f>
        <v>277.38761714999981</v>
      </c>
      <c r="U936">
        <f>IF(J936="close",T936,0)</f>
        <v>0</v>
      </c>
      <c r="V936">
        <f t="shared" si="282"/>
        <v>277.38761714999981</v>
      </c>
      <c r="W936" s="3">
        <f t="shared" si="266"/>
        <v>0</v>
      </c>
      <c r="X936">
        <f t="shared" si="283"/>
        <v>0</v>
      </c>
    </row>
    <row r="937" spans="1:24">
      <c r="A937">
        <v>109.8932786</v>
      </c>
      <c r="B937">
        <v>123.4142839</v>
      </c>
      <c r="C937">
        <f t="shared" si="267"/>
        <v>1.1230376004088025</v>
      </c>
      <c r="D937">
        <f t="shared" si="271"/>
        <v>1.176887779262447</v>
      </c>
      <c r="E937">
        <f t="shared" si="268"/>
        <v>1.2158671502268756</v>
      </c>
      <c r="F937">
        <f t="shared" si="269"/>
        <v>3.3041122787654399E-2</v>
      </c>
      <c r="G937">
        <f t="shared" si="270"/>
        <v>-1.6297926435407117</v>
      </c>
      <c r="H937" t="str">
        <f t="shared" si="272"/>
        <v/>
      </c>
      <c r="I937" t="str">
        <f t="shared" si="265"/>
        <v/>
      </c>
      <c r="J937" t="str">
        <f t="shared" si="273"/>
        <v/>
      </c>
      <c r="K937">
        <f t="shared" si="275"/>
        <v>0</v>
      </c>
      <c r="L937">
        <f t="shared" si="276"/>
        <v>0</v>
      </c>
      <c r="M937">
        <f t="shared" si="277"/>
        <v>0</v>
      </c>
      <c r="N937">
        <f t="shared" si="278"/>
        <v>0</v>
      </c>
      <c r="O937">
        <f t="shared" si="279"/>
        <v>0</v>
      </c>
      <c r="P937">
        <f t="shared" si="280"/>
        <v>0</v>
      </c>
      <c r="Q937">
        <f t="shared" si="274"/>
        <v>0</v>
      </c>
      <c r="R937">
        <f t="shared" si="281"/>
        <v>0</v>
      </c>
      <c r="S937">
        <f>IF(ABS(R937)&gt;0,R937*(B937-A937),0)</f>
        <v>0</v>
      </c>
      <c r="T937">
        <f>SUM($S$3:S937)</f>
        <v>277.38761714999981</v>
      </c>
      <c r="U937">
        <f>IF(J937="close",T937,0)</f>
        <v>0</v>
      </c>
      <c r="V937">
        <f t="shared" si="282"/>
        <v>277.38761714999981</v>
      </c>
      <c r="W937" s="3">
        <f t="shared" si="266"/>
        <v>0</v>
      </c>
      <c r="X937">
        <f t="shared" si="283"/>
        <v>0</v>
      </c>
    </row>
    <row r="938" spans="1:24">
      <c r="A938">
        <v>109.5421735</v>
      </c>
      <c r="B938">
        <v>125.03837230000001</v>
      </c>
      <c r="C938">
        <f t="shared" si="267"/>
        <v>1.141463313214248</v>
      </c>
      <c r="D938">
        <f t="shared" si="271"/>
        <v>1.1714378614088778</v>
      </c>
      <c r="E938">
        <f t="shared" si="268"/>
        <v>1.2133259680402291</v>
      </c>
      <c r="F938">
        <f t="shared" si="269"/>
        <v>3.7239450591368961E-2</v>
      </c>
      <c r="G938">
        <f t="shared" si="270"/>
        <v>-0.80491381367417647</v>
      </c>
      <c r="H938" t="str">
        <f t="shared" si="272"/>
        <v/>
      </c>
      <c r="I938" t="str">
        <f t="shared" si="265"/>
        <v/>
      </c>
      <c r="J938" t="str">
        <f t="shared" si="273"/>
        <v/>
      </c>
      <c r="K938">
        <f t="shared" si="275"/>
        <v>0</v>
      </c>
      <c r="L938">
        <f t="shared" si="276"/>
        <v>0</v>
      </c>
      <c r="M938">
        <f t="shared" si="277"/>
        <v>0</v>
      </c>
      <c r="N938">
        <f t="shared" si="278"/>
        <v>0</v>
      </c>
      <c r="O938">
        <f t="shared" si="279"/>
        <v>0</v>
      </c>
      <c r="P938">
        <f t="shared" si="280"/>
        <v>0</v>
      </c>
      <c r="Q938">
        <f t="shared" si="274"/>
        <v>0</v>
      </c>
      <c r="R938">
        <f t="shared" si="281"/>
        <v>0</v>
      </c>
      <c r="S938">
        <f>IF(ABS(R938)&gt;0,R938*(B938-A938),0)</f>
        <v>0</v>
      </c>
      <c r="T938">
        <f>SUM($S$3:S938)</f>
        <v>277.38761714999981</v>
      </c>
      <c r="U938">
        <f>IF(J938="close",T938,0)</f>
        <v>0</v>
      </c>
      <c r="V938">
        <f t="shared" si="282"/>
        <v>277.38761714999981</v>
      </c>
      <c r="W938" s="3">
        <f t="shared" si="266"/>
        <v>0</v>
      </c>
      <c r="X938">
        <f t="shared" si="283"/>
        <v>0</v>
      </c>
    </row>
    <row r="939" spans="1:24">
      <c r="A939">
        <v>109.088195</v>
      </c>
      <c r="B939">
        <v>126.2051125</v>
      </c>
      <c r="C939">
        <f t="shared" si="267"/>
        <v>1.1569089808480193</v>
      </c>
      <c r="D939">
        <f t="shared" si="271"/>
        <v>1.1692026490148997</v>
      </c>
      <c r="E939">
        <f t="shared" si="268"/>
        <v>1.2109273104281848</v>
      </c>
      <c r="F939">
        <f t="shared" si="269"/>
        <v>3.9639121912832698E-2</v>
      </c>
      <c r="G939">
        <f t="shared" si="270"/>
        <v>-0.31013977034896045</v>
      </c>
      <c r="H939" t="str">
        <f t="shared" si="272"/>
        <v/>
      </c>
      <c r="I939" t="str">
        <f t="shared" si="265"/>
        <v/>
      </c>
      <c r="J939" t="str">
        <f t="shared" si="273"/>
        <v/>
      </c>
      <c r="K939">
        <f t="shared" si="275"/>
        <v>0</v>
      </c>
      <c r="L939">
        <f t="shared" si="276"/>
        <v>0</v>
      </c>
      <c r="M939">
        <f t="shared" si="277"/>
        <v>0</v>
      </c>
      <c r="N939">
        <f t="shared" si="278"/>
        <v>0</v>
      </c>
      <c r="O939">
        <f t="shared" si="279"/>
        <v>0</v>
      </c>
      <c r="P939">
        <f t="shared" si="280"/>
        <v>0</v>
      </c>
      <c r="Q939">
        <f t="shared" si="274"/>
        <v>0</v>
      </c>
      <c r="R939">
        <f t="shared" si="281"/>
        <v>0</v>
      </c>
      <c r="S939">
        <f>IF(ABS(R939)&gt;0,R939*(B939-A939),0)</f>
        <v>0</v>
      </c>
      <c r="T939">
        <f>SUM($S$3:S939)</f>
        <v>277.38761714999981</v>
      </c>
      <c r="U939">
        <f>IF(J939="close",T939,0)</f>
        <v>0</v>
      </c>
      <c r="V939">
        <f t="shared" si="282"/>
        <v>277.38761714999981</v>
      </c>
      <c r="W939" s="3">
        <f t="shared" si="266"/>
        <v>0</v>
      </c>
      <c r="X939">
        <f t="shared" si="283"/>
        <v>0</v>
      </c>
    </row>
    <row r="940" spans="1:24">
      <c r="A940">
        <v>107.38492890000001</v>
      </c>
      <c r="B940">
        <v>126.7116268</v>
      </c>
      <c r="C940">
        <f t="shared" si="267"/>
        <v>1.1799758876592226</v>
      </c>
      <c r="D940">
        <f t="shared" si="271"/>
        <v>1.1708600703447956</v>
      </c>
      <c r="E940">
        <f t="shared" si="268"/>
        <v>1.209441851319383</v>
      </c>
      <c r="F940">
        <f t="shared" si="269"/>
        <v>4.088186351952456E-2</v>
      </c>
      <c r="G940">
        <f t="shared" si="270"/>
        <v>0.22297949578725623</v>
      </c>
      <c r="H940" t="str">
        <f t="shared" si="272"/>
        <v/>
      </c>
      <c r="I940" t="str">
        <f t="shared" si="265"/>
        <v/>
      </c>
      <c r="J940" t="str">
        <f t="shared" si="273"/>
        <v/>
      </c>
      <c r="K940">
        <f t="shared" si="275"/>
        <v>0</v>
      </c>
      <c r="L940">
        <f t="shared" si="276"/>
        <v>0</v>
      </c>
      <c r="M940">
        <f t="shared" si="277"/>
        <v>0</v>
      </c>
      <c r="N940">
        <f t="shared" si="278"/>
        <v>0</v>
      </c>
      <c r="O940">
        <f t="shared" si="279"/>
        <v>0</v>
      </c>
      <c r="P940">
        <f t="shared" si="280"/>
        <v>0</v>
      </c>
      <c r="Q940">
        <f t="shared" si="274"/>
        <v>0</v>
      </c>
      <c r="R940">
        <f t="shared" si="281"/>
        <v>0</v>
      </c>
      <c r="S940">
        <f>IF(ABS(R940)&gt;0,R940*(B940-A940),0)</f>
        <v>0</v>
      </c>
      <c r="T940">
        <f>SUM($S$3:S940)</f>
        <v>277.38761714999981</v>
      </c>
      <c r="U940">
        <f>IF(J940="close",T940,0)</f>
        <v>0</v>
      </c>
      <c r="V940">
        <f t="shared" si="282"/>
        <v>277.38761714999981</v>
      </c>
      <c r="W940" s="3">
        <f t="shared" si="266"/>
        <v>0</v>
      </c>
      <c r="X940">
        <f t="shared" si="283"/>
        <v>0</v>
      </c>
    </row>
    <row r="941" spans="1:24">
      <c r="A941">
        <v>104.8217331</v>
      </c>
      <c r="B941">
        <v>125.51269000000001</v>
      </c>
      <c r="C941">
        <f t="shared" si="267"/>
        <v>1.1973918603335896</v>
      </c>
      <c r="D941">
        <f t="shared" si="271"/>
        <v>1.1749418841892254</v>
      </c>
      <c r="E941">
        <f t="shared" si="268"/>
        <v>1.2082744970095456</v>
      </c>
      <c r="F941">
        <f t="shared" si="269"/>
        <v>4.1251505692497317E-2</v>
      </c>
      <c r="G941">
        <f t="shared" si="270"/>
        <v>0.54422198093116625</v>
      </c>
      <c r="H941" t="str">
        <f t="shared" si="272"/>
        <v/>
      </c>
      <c r="I941" t="str">
        <f t="shared" si="265"/>
        <v/>
      </c>
      <c r="J941" t="str">
        <f t="shared" si="273"/>
        <v/>
      </c>
      <c r="K941">
        <f t="shared" si="275"/>
        <v>0</v>
      </c>
      <c r="L941">
        <f t="shared" si="276"/>
        <v>0</v>
      </c>
      <c r="M941">
        <f t="shared" si="277"/>
        <v>0</v>
      </c>
      <c r="N941">
        <f t="shared" si="278"/>
        <v>0</v>
      </c>
      <c r="O941">
        <f t="shared" si="279"/>
        <v>0</v>
      </c>
      <c r="P941">
        <f t="shared" si="280"/>
        <v>0</v>
      </c>
      <c r="Q941">
        <f t="shared" si="274"/>
        <v>0</v>
      </c>
      <c r="R941">
        <f t="shared" si="281"/>
        <v>0</v>
      </c>
      <c r="S941">
        <f>IF(ABS(R941)&gt;0,R941*(B941-A941),0)</f>
        <v>0</v>
      </c>
      <c r="T941">
        <f>SUM($S$3:S941)</f>
        <v>277.38761714999981</v>
      </c>
      <c r="U941">
        <f>IF(J941="close",T941,0)</f>
        <v>0</v>
      </c>
      <c r="V941">
        <f t="shared" si="282"/>
        <v>277.38761714999981</v>
      </c>
      <c r="W941" s="3">
        <f t="shared" si="266"/>
        <v>0</v>
      </c>
      <c r="X941">
        <f t="shared" si="283"/>
        <v>0</v>
      </c>
    </row>
    <row r="942" spans="1:24">
      <c r="A942">
        <v>106.7838017</v>
      </c>
      <c r="B942">
        <v>125.5790696</v>
      </c>
      <c r="C942">
        <f t="shared" si="267"/>
        <v>1.1760123501952451</v>
      </c>
      <c r="D942">
        <f t="shared" si="271"/>
        <v>1.1751065712670745</v>
      </c>
      <c r="E942">
        <f t="shared" si="268"/>
        <v>1.206959848063816</v>
      </c>
      <c r="F942">
        <f t="shared" si="269"/>
        <v>4.0980277013727417E-2</v>
      </c>
      <c r="G942">
        <f t="shared" si="270"/>
        <v>2.210280149807552E-2</v>
      </c>
      <c r="H942" t="str">
        <f t="shared" si="272"/>
        <v/>
      </c>
      <c r="I942" t="str">
        <f t="shared" si="265"/>
        <v/>
      </c>
      <c r="J942" t="str">
        <f t="shared" si="273"/>
        <v/>
      </c>
      <c r="K942">
        <f t="shared" si="275"/>
        <v>0</v>
      </c>
      <c r="L942">
        <f t="shared" si="276"/>
        <v>0</v>
      </c>
      <c r="M942">
        <f t="shared" si="277"/>
        <v>0</v>
      </c>
      <c r="N942">
        <f t="shared" si="278"/>
        <v>0</v>
      </c>
      <c r="O942">
        <f t="shared" si="279"/>
        <v>0</v>
      </c>
      <c r="P942">
        <f t="shared" si="280"/>
        <v>0</v>
      </c>
      <c r="Q942">
        <f t="shared" si="274"/>
        <v>0</v>
      </c>
      <c r="R942">
        <f t="shared" si="281"/>
        <v>0</v>
      </c>
      <c r="S942">
        <f>IF(ABS(R942)&gt;0,R942*(B942-A942),0)</f>
        <v>0</v>
      </c>
      <c r="T942">
        <f>SUM($S$3:S942)</f>
        <v>277.38761714999981</v>
      </c>
      <c r="U942">
        <f>IF(J942="close",T942,0)</f>
        <v>0</v>
      </c>
      <c r="V942">
        <f t="shared" si="282"/>
        <v>277.38761714999981</v>
      </c>
      <c r="W942" s="3">
        <f t="shared" si="266"/>
        <v>0</v>
      </c>
      <c r="X942">
        <f t="shared" si="283"/>
        <v>0</v>
      </c>
    </row>
    <row r="943" spans="1:24">
      <c r="A943">
        <v>108.44354420000001</v>
      </c>
      <c r="B943">
        <v>125.02362239999999</v>
      </c>
      <c r="C943">
        <f t="shared" si="267"/>
        <v>1.1528913345862408</v>
      </c>
      <c r="D943">
        <f t="shared" si="271"/>
        <v>1.1716888425469463</v>
      </c>
      <c r="E943">
        <f t="shared" si="268"/>
        <v>1.2036690840137563</v>
      </c>
      <c r="F943">
        <f t="shared" si="269"/>
        <v>3.9559230322524411E-2</v>
      </c>
      <c r="G943">
        <f t="shared" si="270"/>
        <v>-0.47517375357028729</v>
      </c>
      <c r="H943" t="str">
        <f t="shared" si="272"/>
        <v/>
      </c>
      <c r="I943" t="str">
        <f t="shared" si="265"/>
        <v/>
      </c>
      <c r="J943" t="str">
        <f t="shared" si="273"/>
        <v/>
      </c>
      <c r="K943">
        <f t="shared" si="275"/>
        <v>0</v>
      </c>
      <c r="L943">
        <f t="shared" si="276"/>
        <v>0</v>
      </c>
      <c r="M943">
        <f t="shared" si="277"/>
        <v>0</v>
      </c>
      <c r="N943">
        <f t="shared" si="278"/>
        <v>0</v>
      </c>
      <c r="O943">
        <f t="shared" si="279"/>
        <v>0</v>
      </c>
      <c r="P943">
        <f t="shared" si="280"/>
        <v>0</v>
      </c>
      <c r="Q943">
        <f t="shared" si="274"/>
        <v>0</v>
      </c>
      <c r="R943">
        <f t="shared" si="281"/>
        <v>0</v>
      </c>
      <c r="S943">
        <f>IF(ABS(R943)&gt;0,R943*(B943-A943),0)</f>
        <v>0</v>
      </c>
      <c r="T943">
        <f>SUM($S$3:S943)</f>
        <v>277.38761714999981</v>
      </c>
      <c r="U943">
        <f>IF(J943="close",T943,0)</f>
        <v>0</v>
      </c>
      <c r="V943">
        <f t="shared" si="282"/>
        <v>277.38761714999981</v>
      </c>
      <c r="W943" s="3">
        <f t="shared" si="266"/>
        <v>0</v>
      </c>
      <c r="X943">
        <f t="shared" si="283"/>
        <v>0</v>
      </c>
    </row>
    <row r="944" spans="1:24">
      <c r="A944">
        <v>108.4658816</v>
      </c>
      <c r="B944">
        <v>124.22339839999999</v>
      </c>
      <c r="C944">
        <f t="shared" si="267"/>
        <v>1.1452762524727407</v>
      </c>
      <c r="D944">
        <f t="shared" si="271"/>
        <v>1.1676253671509147</v>
      </c>
      <c r="E944">
        <f t="shared" si="268"/>
        <v>1.199684166113391</v>
      </c>
      <c r="F944">
        <f t="shared" si="269"/>
        <v>3.8820718371371542E-2</v>
      </c>
      <c r="G944">
        <f t="shared" si="270"/>
        <v>-0.57570069838417626</v>
      </c>
      <c r="H944" t="str">
        <f t="shared" si="272"/>
        <v/>
      </c>
      <c r="I944" t="str">
        <f t="shared" si="265"/>
        <v/>
      </c>
      <c r="J944" t="str">
        <f t="shared" si="273"/>
        <v/>
      </c>
      <c r="K944">
        <f t="shared" si="275"/>
        <v>0</v>
      </c>
      <c r="L944">
        <f t="shared" si="276"/>
        <v>0</v>
      </c>
      <c r="M944">
        <f t="shared" si="277"/>
        <v>0</v>
      </c>
      <c r="N944">
        <f t="shared" si="278"/>
        <v>0</v>
      </c>
      <c r="O944">
        <f t="shared" si="279"/>
        <v>0</v>
      </c>
      <c r="P944">
        <f t="shared" si="280"/>
        <v>0</v>
      </c>
      <c r="Q944">
        <f t="shared" si="274"/>
        <v>0</v>
      </c>
      <c r="R944">
        <f t="shared" si="281"/>
        <v>0</v>
      </c>
      <c r="S944">
        <f>IF(ABS(R944)&gt;0,R944*(B944-A944),0)</f>
        <v>0</v>
      </c>
      <c r="T944">
        <f>SUM($S$3:S944)</f>
        <v>277.38761714999981</v>
      </c>
      <c r="U944">
        <f>IF(J944="close",T944,0)</f>
        <v>0</v>
      </c>
      <c r="V944">
        <f t="shared" si="282"/>
        <v>277.38761714999981</v>
      </c>
      <c r="W944" s="3">
        <f t="shared" si="266"/>
        <v>0</v>
      </c>
      <c r="X944">
        <f t="shared" si="283"/>
        <v>0</v>
      </c>
    </row>
    <row r="945" spans="1:24">
      <c r="A945">
        <v>108.2216142</v>
      </c>
      <c r="B945">
        <v>124.2737151</v>
      </c>
      <c r="C945">
        <f t="shared" si="267"/>
        <v>1.1483262009965474</v>
      </c>
      <c r="D945">
        <f t="shared" si="271"/>
        <v>1.1646562646656273</v>
      </c>
      <c r="E945">
        <f t="shared" si="268"/>
        <v>1.1961727517901277</v>
      </c>
      <c r="F945">
        <f t="shared" si="269"/>
        <v>3.9146942854742531E-2</v>
      </c>
      <c r="G945">
        <f t="shared" si="270"/>
        <v>-0.41714786591826103</v>
      </c>
      <c r="H945" t="str">
        <f t="shared" si="272"/>
        <v/>
      </c>
      <c r="I945" t="str">
        <f t="shared" si="265"/>
        <v/>
      </c>
      <c r="J945" t="str">
        <f t="shared" si="273"/>
        <v/>
      </c>
      <c r="K945">
        <f t="shared" si="275"/>
        <v>0</v>
      </c>
      <c r="L945">
        <f t="shared" si="276"/>
        <v>0</v>
      </c>
      <c r="M945">
        <f t="shared" si="277"/>
        <v>0</v>
      </c>
      <c r="N945">
        <f t="shared" si="278"/>
        <v>0</v>
      </c>
      <c r="O945">
        <f t="shared" si="279"/>
        <v>0</v>
      </c>
      <c r="P945">
        <f t="shared" si="280"/>
        <v>0</v>
      </c>
      <c r="Q945">
        <f t="shared" si="274"/>
        <v>0</v>
      </c>
      <c r="R945">
        <f t="shared" si="281"/>
        <v>0</v>
      </c>
      <c r="S945">
        <f>IF(ABS(R945)&gt;0,R945*(B945-A945),0)</f>
        <v>0</v>
      </c>
      <c r="T945">
        <f>SUM($S$3:S945)</f>
        <v>277.38761714999981</v>
      </c>
      <c r="U945">
        <f>IF(J945="close",T945,0)</f>
        <v>0</v>
      </c>
      <c r="V945">
        <f t="shared" si="282"/>
        <v>277.38761714999981</v>
      </c>
      <c r="W945" s="3">
        <f t="shared" si="266"/>
        <v>0</v>
      </c>
      <c r="X945">
        <f t="shared" si="283"/>
        <v>0</v>
      </c>
    </row>
    <row r="946" spans="1:24">
      <c r="A946">
        <v>107.6620558</v>
      </c>
      <c r="B946">
        <v>123.2482108</v>
      </c>
      <c r="C946">
        <f t="shared" si="267"/>
        <v>1.1447692493347317</v>
      </c>
      <c r="D946">
        <f t="shared" si="271"/>
        <v>1.1615967238454896</v>
      </c>
      <c r="E946">
        <f t="shared" si="268"/>
        <v>1.1930492810654489</v>
      </c>
      <c r="F946">
        <f t="shared" si="269"/>
        <v>3.9357885535321699E-2</v>
      </c>
      <c r="G946">
        <f t="shared" si="270"/>
        <v>-0.42755026805635032</v>
      </c>
      <c r="H946" t="str">
        <f t="shared" si="272"/>
        <v/>
      </c>
      <c r="I946" t="str">
        <f t="shared" si="265"/>
        <v/>
      </c>
      <c r="J946" t="str">
        <f t="shared" si="273"/>
        <v/>
      </c>
      <c r="K946">
        <f t="shared" si="275"/>
        <v>0</v>
      </c>
      <c r="L946">
        <f t="shared" si="276"/>
        <v>0</v>
      </c>
      <c r="M946">
        <f t="shared" si="277"/>
        <v>0</v>
      </c>
      <c r="N946">
        <f t="shared" si="278"/>
        <v>0</v>
      </c>
      <c r="O946">
        <f t="shared" si="279"/>
        <v>0</v>
      </c>
      <c r="P946">
        <f t="shared" si="280"/>
        <v>0</v>
      </c>
      <c r="Q946">
        <f t="shared" si="274"/>
        <v>0</v>
      </c>
      <c r="R946">
        <f t="shared" si="281"/>
        <v>0</v>
      </c>
      <c r="S946">
        <f>IF(ABS(R946)&gt;0,R946*(B946-A946),0)</f>
        <v>0</v>
      </c>
      <c r="T946">
        <f>SUM($S$3:S946)</f>
        <v>277.38761714999981</v>
      </c>
      <c r="U946">
        <f>IF(J946="close",T946,0)</f>
        <v>0</v>
      </c>
      <c r="V946">
        <f t="shared" si="282"/>
        <v>277.38761714999981</v>
      </c>
      <c r="W946" s="3">
        <f t="shared" si="266"/>
        <v>0</v>
      </c>
      <c r="X946">
        <f t="shared" si="283"/>
        <v>0</v>
      </c>
    </row>
    <row r="947" spans="1:24">
      <c r="A947">
        <v>109.4949976</v>
      </c>
      <c r="B947">
        <v>121.84426689999999</v>
      </c>
      <c r="C947">
        <f t="shared" si="267"/>
        <v>1.1127838674887554</v>
      </c>
      <c r="D947">
        <f t="shared" si="271"/>
        <v>1.1540870536367613</v>
      </c>
      <c r="E947">
        <f t="shared" si="268"/>
        <v>1.1894045419872976</v>
      </c>
      <c r="F947">
        <f t="shared" si="269"/>
        <v>3.8916659265549491E-2</v>
      </c>
      <c r="G947">
        <f t="shared" si="270"/>
        <v>-1.0613240429033728</v>
      </c>
      <c r="H947" t="str">
        <f t="shared" si="272"/>
        <v/>
      </c>
      <c r="I947" t="str">
        <f t="shared" si="265"/>
        <v/>
      </c>
      <c r="J947" t="str">
        <f t="shared" si="273"/>
        <v/>
      </c>
      <c r="K947">
        <f t="shared" si="275"/>
        <v>0</v>
      </c>
      <c r="L947">
        <f t="shared" si="276"/>
        <v>0</v>
      </c>
      <c r="M947">
        <f t="shared" si="277"/>
        <v>0</v>
      </c>
      <c r="N947">
        <f t="shared" si="278"/>
        <v>0</v>
      </c>
      <c r="O947">
        <f t="shared" si="279"/>
        <v>0</v>
      </c>
      <c r="P947">
        <f t="shared" si="280"/>
        <v>0</v>
      </c>
      <c r="Q947">
        <f t="shared" si="274"/>
        <v>0</v>
      </c>
      <c r="R947">
        <f t="shared" si="281"/>
        <v>0</v>
      </c>
      <c r="S947">
        <f>IF(ABS(R947)&gt;0,R947*(B947-A947),0)</f>
        <v>0</v>
      </c>
      <c r="T947">
        <f>SUM($S$3:S947)</f>
        <v>277.38761714999981</v>
      </c>
      <c r="U947">
        <f>IF(J947="close",T947,0)</f>
        <v>0</v>
      </c>
      <c r="V947">
        <f t="shared" si="282"/>
        <v>277.38761714999981</v>
      </c>
      <c r="W947" s="3">
        <f t="shared" si="266"/>
        <v>0</v>
      </c>
      <c r="X947">
        <f t="shared" si="283"/>
        <v>0</v>
      </c>
    </row>
    <row r="948" spans="1:24">
      <c r="A948">
        <v>110.11565109999999</v>
      </c>
      <c r="B948">
        <v>121.6458542</v>
      </c>
      <c r="C948">
        <f t="shared" si="267"/>
        <v>1.1047099389125803</v>
      </c>
      <c r="D948">
        <f t="shared" si="271"/>
        <v>1.1464905744484257</v>
      </c>
      <c r="E948">
        <f t="shared" si="268"/>
        <v>1.1850065207580081</v>
      </c>
      <c r="F948">
        <f t="shared" si="269"/>
        <v>4.0394504595879031E-2</v>
      </c>
      <c r="G948">
        <f t="shared" si="270"/>
        <v>-1.0343148394523896</v>
      </c>
      <c r="H948" t="str">
        <f t="shared" si="272"/>
        <v/>
      </c>
      <c r="I948" t="str">
        <f t="shared" si="265"/>
        <v/>
      </c>
      <c r="J948" t="str">
        <f t="shared" si="273"/>
        <v/>
      </c>
      <c r="K948">
        <f t="shared" si="275"/>
        <v>0</v>
      </c>
      <c r="L948">
        <f t="shared" si="276"/>
        <v>0</v>
      </c>
      <c r="M948">
        <f t="shared" si="277"/>
        <v>0</v>
      </c>
      <c r="N948">
        <f t="shared" si="278"/>
        <v>0</v>
      </c>
      <c r="O948">
        <f t="shared" si="279"/>
        <v>0</v>
      </c>
      <c r="P948">
        <f t="shared" si="280"/>
        <v>0</v>
      </c>
      <c r="Q948">
        <f t="shared" si="274"/>
        <v>0</v>
      </c>
      <c r="R948">
        <f t="shared" si="281"/>
        <v>0</v>
      </c>
      <c r="S948">
        <f>IF(ABS(R948)&gt;0,R948*(B948-A948),0)</f>
        <v>0</v>
      </c>
      <c r="T948">
        <f>SUM($S$3:S948)</f>
        <v>277.38761714999981</v>
      </c>
      <c r="U948">
        <f>IF(J948="close",T948,0)</f>
        <v>0</v>
      </c>
      <c r="V948">
        <f t="shared" si="282"/>
        <v>277.38761714999981</v>
      </c>
      <c r="W948" s="3">
        <f t="shared" si="266"/>
        <v>0</v>
      </c>
      <c r="X948">
        <f t="shared" si="283"/>
        <v>0</v>
      </c>
    </row>
    <row r="949" spans="1:24">
      <c r="A949">
        <v>109.7548448</v>
      </c>
      <c r="B949">
        <v>121.0358356</v>
      </c>
      <c r="C949">
        <f t="shared" si="267"/>
        <v>1.1027835337980452</v>
      </c>
      <c r="D949">
        <f t="shared" si="271"/>
        <v>1.1397664143483672</v>
      </c>
      <c r="E949">
        <f t="shared" si="268"/>
        <v>1.1802574886121451</v>
      </c>
      <c r="F949">
        <f t="shared" si="269"/>
        <v>4.1765476624709336E-2</v>
      </c>
      <c r="G949">
        <f t="shared" si="270"/>
        <v>-0.88548924947362406</v>
      </c>
      <c r="H949" t="str">
        <f t="shared" si="272"/>
        <v/>
      </c>
      <c r="I949" t="str">
        <f t="shared" si="265"/>
        <v/>
      </c>
      <c r="J949" t="str">
        <f t="shared" si="273"/>
        <v/>
      </c>
      <c r="K949">
        <f t="shared" si="275"/>
        <v>0</v>
      </c>
      <c r="L949">
        <f t="shared" si="276"/>
        <v>0</v>
      </c>
      <c r="M949">
        <f t="shared" si="277"/>
        <v>0</v>
      </c>
      <c r="N949">
        <f t="shared" si="278"/>
        <v>0</v>
      </c>
      <c r="O949">
        <f t="shared" si="279"/>
        <v>0</v>
      </c>
      <c r="P949">
        <f t="shared" si="280"/>
        <v>0</v>
      </c>
      <c r="Q949">
        <f t="shared" si="274"/>
        <v>0</v>
      </c>
      <c r="R949">
        <f t="shared" si="281"/>
        <v>0</v>
      </c>
      <c r="S949">
        <f>IF(ABS(R949)&gt;0,R949*(B949-A949),0)</f>
        <v>0</v>
      </c>
      <c r="T949">
        <f>SUM($S$3:S949)</f>
        <v>277.38761714999981</v>
      </c>
      <c r="U949">
        <f>IF(J949="close",T949,0)</f>
        <v>0</v>
      </c>
      <c r="V949">
        <f t="shared" si="282"/>
        <v>277.38761714999981</v>
      </c>
      <c r="W949" s="3">
        <f t="shared" si="266"/>
        <v>0</v>
      </c>
      <c r="X949">
        <f t="shared" si="283"/>
        <v>0</v>
      </c>
    </row>
    <row r="950" spans="1:24">
      <c r="A950">
        <v>110.5141027</v>
      </c>
      <c r="B950">
        <v>120.7697268</v>
      </c>
      <c r="C950">
        <f t="shared" si="267"/>
        <v>1.0927992342103141</v>
      </c>
      <c r="D950">
        <f t="shared" si="271"/>
        <v>1.1325406943271283</v>
      </c>
      <c r="E950">
        <f t="shared" si="268"/>
        <v>1.1756184866914487</v>
      </c>
      <c r="F950">
        <f t="shared" si="269"/>
        <v>4.2925246437317481E-2</v>
      </c>
      <c r="G950">
        <f t="shared" si="270"/>
        <v>-0.92582951561728499</v>
      </c>
      <c r="H950" t="str">
        <f t="shared" si="272"/>
        <v/>
      </c>
      <c r="I950" t="str">
        <f t="shared" si="265"/>
        <v/>
      </c>
      <c r="J950" t="str">
        <f t="shared" si="273"/>
        <v/>
      </c>
      <c r="K950">
        <f t="shared" si="275"/>
        <v>0</v>
      </c>
      <c r="L950">
        <f t="shared" si="276"/>
        <v>0</v>
      </c>
      <c r="M950">
        <f t="shared" si="277"/>
        <v>0</v>
      </c>
      <c r="N950">
        <f t="shared" si="278"/>
        <v>0</v>
      </c>
      <c r="O950">
        <f t="shared" si="279"/>
        <v>0</v>
      </c>
      <c r="P950">
        <f t="shared" si="280"/>
        <v>0</v>
      </c>
      <c r="Q950">
        <f t="shared" si="274"/>
        <v>0</v>
      </c>
      <c r="R950">
        <f t="shared" si="281"/>
        <v>0</v>
      </c>
      <c r="S950">
        <f>IF(ABS(R950)&gt;0,R950*(B950-A950),0)</f>
        <v>0</v>
      </c>
      <c r="T950">
        <f>SUM($S$3:S950)</f>
        <v>277.38761714999981</v>
      </c>
      <c r="U950">
        <f>IF(J950="close",T950,0)</f>
        <v>0</v>
      </c>
      <c r="V950">
        <f t="shared" si="282"/>
        <v>277.38761714999981</v>
      </c>
      <c r="W950" s="3">
        <f t="shared" si="266"/>
        <v>0</v>
      </c>
      <c r="X950">
        <f t="shared" si="283"/>
        <v>0</v>
      </c>
    </row>
    <row r="951" spans="1:24">
      <c r="A951">
        <v>111.5696547</v>
      </c>
      <c r="B951">
        <v>120.5346907</v>
      </c>
      <c r="C951">
        <f t="shared" si="267"/>
        <v>1.0803537128810348</v>
      </c>
      <c r="D951">
        <f t="shared" si="271"/>
        <v>1.1245119279508062</v>
      </c>
      <c r="E951">
        <f t="shared" si="268"/>
        <v>1.1700211780848786</v>
      </c>
      <c r="F951">
        <f t="shared" si="269"/>
        <v>4.3148906280278267E-2</v>
      </c>
      <c r="G951">
        <f t="shared" si="270"/>
        <v>-1.023391294855474</v>
      </c>
      <c r="H951" t="str">
        <f t="shared" si="272"/>
        <v/>
      </c>
      <c r="I951" t="str">
        <f t="shared" si="265"/>
        <v/>
      </c>
      <c r="J951" t="str">
        <f t="shared" si="273"/>
        <v/>
      </c>
      <c r="K951">
        <f t="shared" si="275"/>
        <v>0</v>
      </c>
      <c r="L951">
        <f t="shared" si="276"/>
        <v>0</v>
      </c>
      <c r="M951">
        <f t="shared" si="277"/>
        <v>0</v>
      </c>
      <c r="N951">
        <f t="shared" si="278"/>
        <v>0</v>
      </c>
      <c r="O951">
        <f t="shared" si="279"/>
        <v>0</v>
      </c>
      <c r="P951">
        <f t="shared" si="280"/>
        <v>0</v>
      </c>
      <c r="Q951">
        <f t="shared" si="274"/>
        <v>0</v>
      </c>
      <c r="R951">
        <f t="shared" si="281"/>
        <v>0</v>
      </c>
      <c r="S951">
        <f>IF(ABS(R951)&gt;0,R951*(B951-A951),0)</f>
        <v>0</v>
      </c>
      <c r="T951">
        <f>SUM($S$3:S951)</f>
        <v>277.38761714999981</v>
      </c>
      <c r="U951">
        <f>IF(J951="close",T951,0)</f>
        <v>0</v>
      </c>
      <c r="V951">
        <f t="shared" si="282"/>
        <v>277.38761714999981</v>
      </c>
      <c r="W951" s="3">
        <f t="shared" si="266"/>
        <v>0</v>
      </c>
      <c r="X951">
        <f t="shared" si="283"/>
        <v>0</v>
      </c>
    </row>
    <row r="952" spans="1:24">
      <c r="A952">
        <v>109.44957460000001</v>
      </c>
      <c r="B952">
        <v>120.0705316</v>
      </c>
      <c r="C952">
        <f t="shared" si="267"/>
        <v>1.0970397284668842</v>
      </c>
      <c r="D952">
        <f t="shared" si="271"/>
        <v>1.1202854357225105</v>
      </c>
      <c r="E952">
        <f t="shared" si="268"/>
        <v>1.1640362405044431</v>
      </c>
      <c r="F952">
        <f t="shared" si="269"/>
        <v>4.3562036332195138E-2</v>
      </c>
      <c r="G952">
        <f t="shared" si="270"/>
        <v>-0.53362306294313833</v>
      </c>
      <c r="H952" t="str">
        <f t="shared" si="272"/>
        <v/>
      </c>
      <c r="I952" t="str">
        <f t="shared" ref="I952:I1002" si="284">IF(AND(OR(H951="sellY",H951="buyY",J951="sellhold",J951="buyhold"),W951&lt;-0.5),"close",IF(AND(OR(H951="sellY",J951="sellhold"),G952&gt;0.5),"sellhold",IF(AND(OR(H951="sellY",J951="sellhold"),G952&lt;0.5,H952&lt;&gt;"buyY"),"close",IF(AND(OR(H951="sellY",J951="sellhold"),G952&lt;0.5,H952="buyY"),"close&amp;buy",IF(AND(OR(H951="buyY",J951="buyhold"),G952&lt;-0.5),"buyhold",IF(AND(OR(H951="buyY",J951="buyhold"),G952&gt;-0.5,H952&lt;&gt;"sellY"),"close",IF(AND(OR(H951="buyY",J951="buyhold"),G952&gt;-0.5,H952="sellY"),"close&amp;sell","")))))))</f>
        <v/>
      </c>
      <c r="J952" t="str">
        <f t="shared" si="273"/>
        <v/>
      </c>
      <c r="K952">
        <f t="shared" si="275"/>
        <v>0</v>
      </c>
      <c r="L952">
        <f t="shared" si="276"/>
        <v>0</v>
      </c>
      <c r="M952">
        <f t="shared" si="277"/>
        <v>0</v>
      </c>
      <c r="N952">
        <f t="shared" si="278"/>
        <v>0</v>
      </c>
      <c r="O952">
        <f t="shared" si="279"/>
        <v>0</v>
      </c>
      <c r="P952">
        <f t="shared" si="280"/>
        <v>0</v>
      </c>
      <c r="Q952">
        <f t="shared" si="274"/>
        <v>0</v>
      </c>
      <c r="R952">
        <f t="shared" si="281"/>
        <v>0</v>
      </c>
      <c r="S952">
        <f>IF(ABS(R952)&gt;0,R952*(B952-A952),0)</f>
        <v>0</v>
      </c>
      <c r="T952">
        <f>SUM($S$3:S952)</f>
        <v>277.38761714999981</v>
      </c>
      <c r="U952">
        <f>IF(J952="close",T952,0)</f>
        <v>0</v>
      </c>
      <c r="V952">
        <f t="shared" si="282"/>
        <v>277.38761714999981</v>
      </c>
      <c r="W952" s="3">
        <f t="shared" ref="W952:W1002" si="285">(V952-V951)/V951</f>
        <v>0</v>
      </c>
      <c r="X952">
        <f t="shared" si="283"/>
        <v>0</v>
      </c>
    </row>
    <row r="953" spans="1:24">
      <c r="A953">
        <v>111.3060567</v>
      </c>
      <c r="B953">
        <v>119.23528930000001</v>
      </c>
      <c r="C953">
        <f t="shared" si="267"/>
        <v>1.0712381054103053</v>
      </c>
      <c r="D953">
        <f t="shared" si="271"/>
        <v>1.1127396925975559</v>
      </c>
      <c r="E953">
        <f t="shared" si="268"/>
        <v>1.1583154272969736</v>
      </c>
      <c r="F953">
        <f t="shared" si="269"/>
        <v>4.1332014108248077E-2</v>
      </c>
      <c r="G953">
        <f t="shared" si="270"/>
        <v>-1.0041027054369629</v>
      </c>
      <c r="H953" t="str">
        <f t="shared" si="272"/>
        <v/>
      </c>
      <c r="I953" t="str">
        <f t="shared" si="284"/>
        <v/>
      </c>
      <c r="J953" t="str">
        <f t="shared" si="273"/>
        <v/>
      </c>
      <c r="K953">
        <f t="shared" si="275"/>
        <v>0</v>
      </c>
      <c r="L953">
        <f t="shared" si="276"/>
        <v>0</v>
      </c>
      <c r="M953">
        <f t="shared" si="277"/>
        <v>0</v>
      </c>
      <c r="N953">
        <f t="shared" si="278"/>
        <v>0</v>
      </c>
      <c r="O953">
        <f t="shared" si="279"/>
        <v>0</v>
      </c>
      <c r="P953">
        <f t="shared" si="280"/>
        <v>0</v>
      </c>
      <c r="Q953">
        <f t="shared" si="274"/>
        <v>0</v>
      </c>
      <c r="R953">
        <f t="shared" si="281"/>
        <v>0</v>
      </c>
      <c r="S953">
        <f>IF(ABS(R953)&gt;0,R953*(B953-A953),0)</f>
        <v>0</v>
      </c>
      <c r="T953">
        <f>SUM($S$3:S953)</f>
        <v>277.38761714999981</v>
      </c>
      <c r="U953">
        <f>IF(J953="close",T953,0)</f>
        <v>0</v>
      </c>
      <c r="V953">
        <f t="shared" si="282"/>
        <v>277.38761714999981</v>
      </c>
      <c r="W953" s="3">
        <f t="shared" si="285"/>
        <v>0</v>
      </c>
      <c r="X953">
        <f t="shared" si="283"/>
        <v>0</v>
      </c>
    </row>
    <row r="954" spans="1:24">
      <c r="A954">
        <v>112.87794510000001</v>
      </c>
      <c r="B954">
        <v>119.98086549999999</v>
      </c>
      <c r="C954">
        <f t="shared" si="267"/>
        <v>1.0629256706764765</v>
      </c>
      <c r="D954">
        <f t="shared" si="271"/>
        <v>1.1050759969173898</v>
      </c>
      <c r="E954">
        <f t="shared" si="268"/>
        <v>1.1522506023571339</v>
      </c>
      <c r="F954">
        <f t="shared" si="269"/>
        <v>4.120053803664326E-2</v>
      </c>
      <c r="G954">
        <f t="shared" si="270"/>
        <v>-1.0230528107042027</v>
      </c>
      <c r="H954" t="str">
        <f t="shared" si="272"/>
        <v/>
      </c>
      <c r="I954" t="str">
        <f t="shared" si="284"/>
        <v/>
      </c>
      <c r="J954" t="str">
        <f t="shared" si="273"/>
        <v/>
      </c>
      <c r="K954">
        <f t="shared" si="275"/>
        <v>0</v>
      </c>
      <c r="L954">
        <f t="shared" si="276"/>
        <v>0</v>
      </c>
      <c r="M954">
        <f t="shared" si="277"/>
        <v>0</v>
      </c>
      <c r="N954">
        <f t="shared" si="278"/>
        <v>0</v>
      </c>
      <c r="O954">
        <f t="shared" si="279"/>
        <v>0</v>
      </c>
      <c r="P954">
        <f t="shared" si="280"/>
        <v>0</v>
      </c>
      <c r="Q954">
        <f t="shared" si="274"/>
        <v>0</v>
      </c>
      <c r="R954">
        <f t="shared" si="281"/>
        <v>0</v>
      </c>
      <c r="S954">
        <f>IF(ABS(R954)&gt;0,R954*(B954-A954),0)</f>
        <v>0</v>
      </c>
      <c r="T954">
        <f>SUM($S$3:S954)</f>
        <v>277.38761714999981</v>
      </c>
      <c r="U954">
        <f>IF(J954="close",T954,0)</f>
        <v>0</v>
      </c>
      <c r="V954">
        <f t="shared" si="282"/>
        <v>277.38761714999981</v>
      </c>
      <c r="W954" s="3">
        <f t="shared" si="285"/>
        <v>0</v>
      </c>
      <c r="X954">
        <f t="shared" si="283"/>
        <v>0</v>
      </c>
    </row>
    <row r="955" spans="1:24">
      <c r="A955">
        <v>111.73870410000001</v>
      </c>
      <c r="B955">
        <v>120.94307259999999</v>
      </c>
      <c r="C955">
        <f t="shared" si="267"/>
        <v>1.0823740401693094</v>
      </c>
      <c r="D955">
        <f t="shared" si="271"/>
        <v>1.1015833881869159</v>
      </c>
      <c r="E955">
        <f t="shared" si="268"/>
        <v>1.1472155455212492</v>
      </c>
      <c r="F955">
        <f t="shared" si="269"/>
        <v>4.3218977155575364E-2</v>
      </c>
      <c r="G955">
        <f t="shared" si="270"/>
        <v>-0.44446558622751869</v>
      </c>
      <c r="H955" t="str">
        <f t="shared" si="272"/>
        <v/>
      </c>
      <c r="I955" t="str">
        <f t="shared" si="284"/>
        <v/>
      </c>
      <c r="J955" t="str">
        <f t="shared" si="273"/>
        <v/>
      </c>
      <c r="K955">
        <f t="shared" si="275"/>
        <v>0</v>
      </c>
      <c r="L955">
        <f t="shared" si="276"/>
        <v>0</v>
      </c>
      <c r="M955">
        <f t="shared" si="277"/>
        <v>0</v>
      </c>
      <c r="N955">
        <f t="shared" si="278"/>
        <v>0</v>
      </c>
      <c r="O955">
        <f t="shared" si="279"/>
        <v>0</v>
      </c>
      <c r="P955">
        <f t="shared" si="280"/>
        <v>0</v>
      </c>
      <c r="Q955">
        <f t="shared" si="274"/>
        <v>0</v>
      </c>
      <c r="R955">
        <f t="shared" si="281"/>
        <v>0</v>
      </c>
      <c r="S955">
        <f>IF(ABS(R955)&gt;0,R955*(B955-A955),0)</f>
        <v>0</v>
      </c>
      <c r="T955">
        <f>SUM($S$3:S955)</f>
        <v>277.38761714999981</v>
      </c>
      <c r="U955">
        <f>IF(J955="close",T955,0)</f>
        <v>0</v>
      </c>
      <c r="V955">
        <f t="shared" si="282"/>
        <v>277.38761714999981</v>
      </c>
      <c r="W955" s="3">
        <f t="shared" si="285"/>
        <v>0</v>
      </c>
      <c r="X955">
        <f t="shared" si="283"/>
        <v>0</v>
      </c>
    </row>
    <row r="956" spans="1:24">
      <c r="A956">
        <v>111.8089715</v>
      </c>
      <c r="B956">
        <v>120.42573179999999</v>
      </c>
      <c r="C956">
        <f t="shared" si="267"/>
        <v>1.0770668058600288</v>
      </c>
      <c r="D956">
        <f t="shared" si="271"/>
        <v>1.0978116062904717</v>
      </c>
      <c r="E956">
        <f t="shared" si="268"/>
        <v>1.1430306316933319</v>
      </c>
      <c r="F956">
        <f t="shared" si="269"/>
        <v>4.3634736791868793E-2</v>
      </c>
      <c r="G956">
        <f t="shared" si="270"/>
        <v>-0.47541940104720981</v>
      </c>
      <c r="H956" t="str">
        <f t="shared" si="272"/>
        <v/>
      </c>
      <c r="I956" t="str">
        <f t="shared" si="284"/>
        <v/>
      </c>
      <c r="J956" t="str">
        <f t="shared" si="273"/>
        <v/>
      </c>
      <c r="K956">
        <f t="shared" si="275"/>
        <v>0</v>
      </c>
      <c r="L956">
        <f t="shared" si="276"/>
        <v>0</v>
      </c>
      <c r="M956">
        <f t="shared" si="277"/>
        <v>0</v>
      </c>
      <c r="N956">
        <f t="shared" si="278"/>
        <v>0</v>
      </c>
      <c r="O956">
        <f t="shared" si="279"/>
        <v>0</v>
      </c>
      <c r="P956">
        <f t="shared" si="280"/>
        <v>0</v>
      </c>
      <c r="Q956">
        <f t="shared" si="274"/>
        <v>0</v>
      </c>
      <c r="R956">
        <f t="shared" si="281"/>
        <v>0</v>
      </c>
      <c r="S956">
        <f>IF(ABS(R956)&gt;0,R956*(B956-A956),0)</f>
        <v>0</v>
      </c>
      <c r="T956">
        <f>SUM($S$3:S956)</f>
        <v>277.38761714999981</v>
      </c>
      <c r="U956">
        <f>IF(J956="close",T956,0)</f>
        <v>0</v>
      </c>
      <c r="V956">
        <f t="shared" si="282"/>
        <v>277.38761714999981</v>
      </c>
      <c r="W956" s="3">
        <f t="shared" si="285"/>
        <v>0</v>
      </c>
      <c r="X956">
        <f t="shared" si="283"/>
        <v>0</v>
      </c>
    </row>
    <row r="957" spans="1:24">
      <c r="A957">
        <v>113.07177059999999</v>
      </c>
      <c r="B957">
        <v>118.48195440000001</v>
      </c>
      <c r="C957">
        <f t="shared" si="267"/>
        <v>1.0478473430750364</v>
      </c>
      <c r="D957">
        <f t="shared" si="271"/>
        <v>1.09012479656502</v>
      </c>
      <c r="E957">
        <f t="shared" si="268"/>
        <v>1.1394743666190896</v>
      </c>
      <c r="F957">
        <f t="shared" si="269"/>
        <v>4.4835133050526409E-2</v>
      </c>
      <c r="G957">
        <f t="shared" si="270"/>
        <v>-0.94295367524257423</v>
      </c>
      <c r="H957" t="str">
        <f t="shared" si="272"/>
        <v/>
      </c>
      <c r="I957" t="str">
        <f t="shared" si="284"/>
        <v/>
      </c>
      <c r="J957" t="str">
        <f t="shared" si="273"/>
        <v/>
      </c>
      <c r="K957">
        <f t="shared" si="275"/>
        <v>0</v>
      </c>
      <c r="L957">
        <f t="shared" si="276"/>
        <v>0</v>
      </c>
      <c r="M957">
        <f t="shared" si="277"/>
        <v>0</v>
      </c>
      <c r="N957">
        <f t="shared" si="278"/>
        <v>0</v>
      </c>
      <c r="O957">
        <f t="shared" si="279"/>
        <v>0</v>
      </c>
      <c r="P957">
        <f t="shared" si="280"/>
        <v>0</v>
      </c>
      <c r="Q957">
        <f t="shared" si="274"/>
        <v>0</v>
      </c>
      <c r="R957">
        <f t="shared" si="281"/>
        <v>0</v>
      </c>
      <c r="S957">
        <f>IF(ABS(R957)&gt;0,R957*(B957-A957),0)</f>
        <v>0</v>
      </c>
      <c r="T957">
        <f>SUM($S$3:S957)</f>
        <v>277.38761714999981</v>
      </c>
      <c r="U957">
        <f>IF(J957="close",T957,0)</f>
        <v>0</v>
      </c>
      <c r="V957">
        <f t="shared" si="282"/>
        <v>277.38761714999981</v>
      </c>
      <c r="W957" s="3">
        <f t="shared" si="285"/>
        <v>0</v>
      </c>
      <c r="X957">
        <f t="shared" si="283"/>
        <v>0</v>
      </c>
    </row>
    <row r="958" spans="1:24">
      <c r="A958">
        <v>112.7440883</v>
      </c>
      <c r="B958">
        <v>118.5193644</v>
      </c>
      <c r="C958">
        <f t="shared" si="267"/>
        <v>1.0512246467826554</v>
      </c>
      <c r="D958">
        <f t="shared" si="271"/>
        <v>1.0841401581369638</v>
      </c>
      <c r="E958">
        <f t="shared" si="268"/>
        <v>1.1343240052413299</v>
      </c>
      <c r="F958">
        <f t="shared" si="269"/>
        <v>4.6810454094358557E-2</v>
      </c>
      <c r="G958">
        <f t="shared" si="270"/>
        <v>-0.70316582035198305</v>
      </c>
      <c r="H958" t="str">
        <f t="shared" si="272"/>
        <v/>
      </c>
      <c r="I958" t="str">
        <f t="shared" si="284"/>
        <v/>
      </c>
      <c r="J958" t="str">
        <f t="shared" si="273"/>
        <v/>
      </c>
      <c r="K958">
        <f t="shared" si="275"/>
        <v>0</v>
      </c>
      <c r="L958">
        <f t="shared" si="276"/>
        <v>0</v>
      </c>
      <c r="M958">
        <f t="shared" si="277"/>
        <v>0</v>
      </c>
      <c r="N958">
        <f t="shared" si="278"/>
        <v>0</v>
      </c>
      <c r="O958">
        <f t="shared" si="279"/>
        <v>0</v>
      </c>
      <c r="P958">
        <f t="shared" si="280"/>
        <v>0</v>
      </c>
      <c r="Q958">
        <f t="shared" si="274"/>
        <v>0</v>
      </c>
      <c r="R958">
        <f t="shared" si="281"/>
        <v>0</v>
      </c>
      <c r="S958">
        <f>IF(ABS(R958)&gt;0,R958*(B958-A958),0)</f>
        <v>0</v>
      </c>
      <c r="T958">
        <f>SUM($S$3:S958)</f>
        <v>277.38761714999981</v>
      </c>
      <c r="U958">
        <f>IF(J958="close",T958,0)</f>
        <v>0</v>
      </c>
      <c r="V958">
        <f t="shared" si="282"/>
        <v>277.38761714999981</v>
      </c>
      <c r="W958" s="3">
        <f t="shared" si="285"/>
        <v>0</v>
      </c>
      <c r="X958">
        <f t="shared" si="283"/>
        <v>0</v>
      </c>
    </row>
    <row r="959" spans="1:24">
      <c r="A959">
        <v>112.41914370000001</v>
      </c>
      <c r="B959">
        <v>116.6474228</v>
      </c>
      <c r="C959">
        <f t="shared" si="267"/>
        <v>1.0376117355179606</v>
      </c>
      <c r="D959">
        <f t="shared" si="271"/>
        <v>1.0769819392725017</v>
      </c>
      <c r="E959">
        <f t="shared" si="268"/>
        <v>1.1291083701284368</v>
      </c>
      <c r="F959">
        <f t="shared" si="269"/>
        <v>4.7666076461225101E-2</v>
      </c>
      <c r="G959">
        <f t="shared" si="270"/>
        <v>-0.82595855747782398</v>
      </c>
      <c r="H959" t="str">
        <f t="shared" si="272"/>
        <v/>
      </c>
      <c r="I959" t="str">
        <f t="shared" si="284"/>
        <v/>
      </c>
      <c r="J959" t="str">
        <f t="shared" si="273"/>
        <v/>
      </c>
      <c r="K959">
        <f t="shared" si="275"/>
        <v>0</v>
      </c>
      <c r="L959">
        <f t="shared" si="276"/>
        <v>0</v>
      </c>
      <c r="M959">
        <f t="shared" si="277"/>
        <v>0</v>
      </c>
      <c r="N959">
        <f t="shared" si="278"/>
        <v>0</v>
      </c>
      <c r="O959">
        <f t="shared" si="279"/>
        <v>0</v>
      </c>
      <c r="P959">
        <f t="shared" si="280"/>
        <v>0</v>
      </c>
      <c r="Q959">
        <f t="shared" si="274"/>
        <v>0</v>
      </c>
      <c r="R959">
        <f t="shared" si="281"/>
        <v>0</v>
      </c>
      <c r="S959">
        <f>IF(ABS(R959)&gt;0,R959*(B959-A959),0)</f>
        <v>0</v>
      </c>
      <c r="T959">
        <f>SUM($S$3:S959)</f>
        <v>277.38761714999981</v>
      </c>
      <c r="U959">
        <f>IF(J959="close",T959,0)</f>
        <v>0</v>
      </c>
      <c r="V959">
        <f t="shared" si="282"/>
        <v>277.38761714999981</v>
      </c>
      <c r="W959" s="3">
        <f t="shared" si="285"/>
        <v>0</v>
      </c>
      <c r="X959">
        <f t="shared" si="283"/>
        <v>0</v>
      </c>
    </row>
    <row r="960" spans="1:24">
      <c r="A960">
        <v>113.6224303</v>
      </c>
      <c r="B960">
        <v>115.0955991</v>
      </c>
      <c r="C960">
        <f t="shared" si="267"/>
        <v>1.0129654751804757</v>
      </c>
      <c r="D960">
        <f t="shared" si="271"/>
        <v>1.0671332524891131</v>
      </c>
      <c r="E960">
        <f t="shared" si="268"/>
        <v>1.1227821885941716</v>
      </c>
      <c r="F960">
        <f t="shared" si="269"/>
        <v>4.7633997212273453E-2</v>
      </c>
      <c r="G960">
        <f t="shared" si="270"/>
        <v>-1.1371663198292405</v>
      </c>
      <c r="H960" t="str">
        <f t="shared" si="272"/>
        <v/>
      </c>
      <c r="I960" t="str">
        <f t="shared" si="284"/>
        <v/>
      </c>
      <c r="J960" t="str">
        <f t="shared" si="273"/>
        <v/>
      </c>
      <c r="K960">
        <f t="shared" si="275"/>
        <v>0</v>
      </c>
      <c r="L960">
        <f t="shared" si="276"/>
        <v>0</v>
      </c>
      <c r="M960">
        <f t="shared" si="277"/>
        <v>0</v>
      </c>
      <c r="N960">
        <f t="shared" si="278"/>
        <v>0</v>
      </c>
      <c r="O960">
        <f t="shared" si="279"/>
        <v>0</v>
      </c>
      <c r="P960">
        <f t="shared" si="280"/>
        <v>0</v>
      </c>
      <c r="Q960">
        <f t="shared" si="274"/>
        <v>0</v>
      </c>
      <c r="R960">
        <f t="shared" si="281"/>
        <v>0</v>
      </c>
      <c r="S960">
        <f>IF(ABS(R960)&gt;0,R960*(B960-A960),0)</f>
        <v>0</v>
      </c>
      <c r="T960">
        <f>SUM($S$3:S960)</f>
        <v>277.38761714999981</v>
      </c>
      <c r="U960">
        <f>IF(J960="close",T960,0)</f>
        <v>0</v>
      </c>
      <c r="V960">
        <f t="shared" si="282"/>
        <v>277.38761714999981</v>
      </c>
      <c r="W960" s="3">
        <f t="shared" si="285"/>
        <v>0</v>
      </c>
      <c r="X960">
        <f t="shared" si="283"/>
        <v>0</v>
      </c>
    </row>
    <row r="961" spans="1:24">
      <c r="A961">
        <v>110.2271248</v>
      </c>
      <c r="B961">
        <v>114.32073219999999</v>
      </c>
      <c r="C961">
        <f t="shared" si="267"/>
        <v>1.03713793140688</v>
      </c>
      <c r="D961">
        <f t="shared" si="271"/>
        <v>1.062518587707231</v>
      </c>
      <c r="E961">
        <f t="shared" si="268"/>
        <v>1.1161654242911219</v>
      </c>
      <c r="F961">
        <f t="shared" si="269"/>
        <v>4.9592284437373395E-2</v>
      </c>
      <c r="G961">
        <f t="shared" si="270"/>
        <v>-0.51178639153843286</v>
      </c>
      <c r="H961" t="str">
        <f t="shared" si="272"/>
        <v/>
      </c>
      <c r="I961" t="str">
        <f t="shared" si="284"/>
        <v/>
      </c>
      <c r="J961" t="str">
        <f t="shared" si="273"/>
        <v/>
      </c>
      <c r="K961">
        <f t="shared" si="275"/>
        <v>0</v>
      </c>
      <c r="L961">
        <f t="shared" si="276"/>
        <v>0</v>
      </c>
      <c r="M961">
        <f t="shared" si="277"/>
        <v>0</v>
      </c>
      <c r="N961">
        <f t="shared" si="278"/>
        <v>0</v>
      </c>
      <c r="O961">
        <f t="shared" si="279"/>
        <v>0</v>
      </c>
      <c r="P961">
        <f t="shared" si="280"/>
        <v>0</v>
      </c>
      <c r="Q961">
        <f t="shared" si="274"/>
        <v>0</v>
      </c>
      <c r="R961">
        <f t="shared" si="281"/>
        <v>0</v>
      </c>
      <c r="S961">
        <f>IF(ABS(R961)&gt;0,R961*(B961-A961),0)</f>
        <v>0</v>
      </c>
      <c r="T961">
        <f>SUM($S$3:S961)</f>
        <v>277.38761714999981</v>
      </c>
      <c r="U961">
        <f>IF(J961="close",T961,0)</f>
        <v>0</v>
      </c>
      <c r="V961">
        <f t="shared" si="282"/>
        <v>277.38761714999981</v>
      </c>
      <c r="W961" s="3">
        <f t="shared" si="285"/>
        <v>0</v>
      </c>
      <c r="X961">
        <f t="shared" si="283"/>
        <v>0</v>
      </c>
    </row>
    <row r="962" spans="1:24">
      <c r="A962">
        <v>112.04952059999999</v>
      </c>
      <c r="B962">
        <v>115.1295915</v>
      </c>
      <c r="C962">
        <f t="shared" si="267"/>
        <v>1.0274884790537873</v>
      </c>
      <c r="D962">
        <f t="shared" si="271"/>
        <v>1.0571293402220858</v>
      </c>
      <c r="E962">
        <f t="shared" si="268"/>
        <v>1.110765793788189</v>
      </c>
      <c r="F962">
        <f t="shared" si="269"/>
        <v>4.9674963922622994E-2</v>
      </c>
      <c r="G962">
        <f t="shared" si="270"/>
        <v>-0.59669617907461636</v>
      </c>
      <c r="H962" t="str">
        <f t="shared" si="272"/>
        <v/>
      </c>
      <c r="I962" t="str">
        <f t="shared" si="284"/>
        <v/>
      </c>
      <c r="J962" t="str">
        <f t="shared" si="273"/>
        <v/>
      </c>
      <c r="K962">
        <f t="shared" si="275"/>
        <v>0</v>
      </c>
      <c r="L962">
        <f t="shared" si="276"/>
        <v>0</v>
      </c>
      <c r="M962">
        <f t="shared" si="277"/>
        <v>0</v>
      </c>
      <c r="N962">
        <f t="shared" si="278"/>
        <v>0</v>
      </c>
      <c r="O962">
        <f t="shared" si="279"/>
        <v>0</v>
      </c>
      <c r="P962">
        <f t="shared" si="280"/>
        <v>0</v>
      </c>
      <c r="Q962">
        <f t="shared" si="274"/>
        <v>0</v>
      </c>
      <c r="R962">
        <f t="shared" si="281"/>
        <v>0</v>
      </c>
      <c r="S962">
        <f>IF(ABS(R962)&gt;0,R962*(B962-A962),0)</f>
        <v>0</v>
      </c>
      <c r="T962">
        <f>SUM($S$3:S962)</f>
        <v>277.38761714999981</v>
      </c>
      <c r="U962">
        <f>IF(J962="close",T962,0)</f>
        <v>0</v>
      </c>
      <c r="V962">
        <f t="shared" si="282"/>
        <v>277.38761714999981</v>
      </c>
      <c r="W962" s="3">
        <f t="shared" si="285"/>
        <v>0</v>
      </c>
      <c r="X962">
        <f t="shared" si="283"/>
        <v>0</v>
      </c>
    </row>
    <row r="963" spans="1:24">
      <c r="A963">
        <v>109.72936369999999</v>
      </c>
      <c r="B963">
        <v>114.33984100000001</v>
      </c>
      <c r="C963">
        <f t="shared" ref="C963:C1002" si="286">B963/A963</f>
        <v>1.0420168052063534</v>
      </c>
      <c r="D963">
        <f t="shared" si="271"/>
        <v>1.05480433483505</v>
      </c>
      <c r="E963">
        <f t="shared" si="268"/>
        <v>1.1059651528955023</v>
      </c>
      <c r="F963">
        <f t="shared" si="269"/>
        <v>5.102639473177481E-2</v>
      </c>
      <c r="G963">
        <f t="shared" si="270"/>
        <v>-0.25060617541010782</v>
      </c>
      <c r="H963" t="str">
        <f t="shared" si="272"/>
        <v/>
      </c>
      <c r="I963" t="str">
        <f t="shared" si="284"/>
        <v/>
      </c>
      <c r="J963" t="str">
        <f t="shared" si="273"/>
        <v/>
      </c>
      <c r="K963">
        <f t="shared" si="275"/>
        <v>0</v>
      </c>
      <c r="L963">
        <f t="shared" si="276"/>
        <v>0</v>
      </c>
      <c r="M963">
        <f t="shared" si="277"/>
        <v>0</v>
      </c>
      <c r="N963">
        <f t="shared" si="278"/>
        <v>0</v>
      </c>
      <c r="O963">
        <f t="shared" si="279"/>
        <v>0</v>
      </c>
      <c r="P963">
        <f t="shared" si="280"/>
        <v>0</v>
      </c>
      <c r="Q963">
        <f t="shared" si="274"/>
        <v>0</v>
      </c>
      <c r="R963">
        <f t="shared" si="281"/>
        <v>0</v>
      </c>
      <c r="S963">
        <f>IF(ABS(R963)&gt;0,R963*(B963-A963),0)</f>
        <v>0</v>
      </c>
      <c r="T963">
        <f>SUM($S$3:S963)</f>
        <v>277.38761714999981</v>
      </c>
      <c r="U963">
        <f>IF(J963="close",T963,0)</f>
        <v>0</v>
      </c>
      <c r="V963">
        <f t="shared" si="282"/>
        <v>277.38761714999981</v>
      </c>
      <c r="W963" s="3">
        <f t="shared" si="285"/>
        <v>0</v>
      </c>
      <c r="X963">
        <f t="shared" si="283"/>
        <v>0</v>
      </c>
    </row>
    <row r="964" spans="1:24">
      <c r="A964">
        <v>108.0235608</v>
      </c>
      <c r="B964">
        <v>112.5691144</v>
      </c>
      <c r="C964">
        <f t="shared" si="286"/>
        <v>1.0420792794306777</v>
      </c>
      <c r="D964">
        <f t="shared" si="271"/>
        <v>1.052846634003608</v>
      </c>
      <c r="E964">
        <f t="shared" si="268"/>
        <v>1.1016693640604025</v>
      </c>
      <c r="F964">
        <f t="shared" si="269"/>
        <v>5.1171065463461715E-2</v>
      </c>
      <c r="G964">
        <f t="shared" si="270"/>
        <v>-0.21041880749226657</v>
      </c>
      <c r="H964" t="str">
        <f t="shared" si="272"/>
        <v/>
      </c>
      <c r="I964" t="str">
        <f t="shared" si="284"/>
        <v/>
      </c>
      <c r="J964" t="str">
        <f t="shared" si="273"/>
        <v/>
      </c>
      <c r="K964">
        <f t="shared" si="275"/>
        <v>0</v>
      </c>
      <c r="L964">
        <f t="shared" si="276"/>
        <v>0</v>
      </c>
      <c r="M964">
        <f t="shared" si="277"/>
        <v>0</v>
      </c>
      <c r="N964">
        <f t="shared" si="278"/>
        <v>0</v>
      </c>
      <c r="O964">
        <f t="shared" si="279"/>
        <v>0</v>
      </c>
      <c r="P964">
        <f t="shared" si="280"/>
        <v>0</v>
      </c>
      <c r="Q964">
        <f t="shared" si="274"/>
        <v>0</v>
      </c>
      <c r="R964">
        <f t="shared" si="281"/>
        <v>0</v>
      </c>
      <c r="S964">
        <f>IF(ABS(R964)&gt;0,R964*(B964-A964),0)</f>
        <v>0</v>
      </c>
      <c r="T964">
        <f>SUM($S$3:S964)</f>
        <v>277.38761714999981</v>
      </c>
      <c r="U964">
        <f>IF(J964="close",T964,0)</f>
        <v>0</v>
      </c>
      <c r="V964">
        <f t="shared" si="282"/>
        <v>277.38761714999981</v>
      </c>
      <c r="W964" s="3">
        <f t="shared" si="285"/>
        <v>0</v>
      </c>
      <c r="X964">
        <f t="shared" si="283"/>
        <v>0</v>
      </c>
    </row>
    <row r="965" spans="1:24">
      <c r="A965">
        <v>107.8432837</v>
      </c>
      <c r="B965">
        <v>112.8167184</v>
      </c>
      <c r="C965">
        <f t="shared" si="286"/>
        <v>1.0461172409571204</v>
      </c>
      <c r="D965">
        <f t="shared" si="271"/>
        <v>1.0518113427656868</v>
      </c>
      <c r="E965">
        <f t="shared" si="268"/>
        <v>1.0981606915563196</v>
      </c>
      <c r="F965">
        <f t="shared" si="269"/>
        <v>5.1787008929355498E-2</v>
      </c>
      <c r="G965">
        <f t="shared" si="270"/>
        <v>-0.10995232059711846</v>
      </c>
      <c r="H965" t="str">
        <f t="shared" si="272"/>
        <v/>
      </c>
      <c r="I965" t="str">
        <f t="shared" si="284"/>
        <v/>
      </c>
      <c r="J965" t="str">
        <f t="shared" si="273"/>
        <v/>
      </c>
      <c r="K965">
        <f t="shared" si="275"/>
        <v>0</v>
      </c>
      <c r="L965">
        <f t="shared" si="276"/>
        <v>0</v>
      </c>
      <c r="M965">
        <f t="shared" si="277"/>
        <v>0</v>
      </c>
      <c r="N965">
        <f t="shared" si="278"/>
        <v>0</v>
      </c>
      <c r="O965">
        <f t="shared" si="279"/>
        <v>0</v>
      </c>
      <c r="P965">
        <f t="shared" si="280"/>
        <v>0</v>
      </c>
      <c r="Q965">
        <f t="shared" si="274"/>
        <v>0</v>
      </c>
      <c r="R965">
        <f t="shared" si="281"/>
        <v>0</v>
      </c>
      <c r="S965">
        <f>IF(ABS(R965)&gt;0,R965*(B965-A965),0)</f>
        <v>0</v>
      </c>
      <c r="T965">
        <f>SUM($S$3:S965)</f>
        <v>277.38761714999981</v>
      </c>
      <c r="U965">
        <f>IF(J965="close",T965,0)</f>
        <v>0</v>
      </c>
      <c r="V965">
        <f t="shared" si="282"/>
        <v>277.38761714999981</v>
      </c>
      <c r="W965" s="3">
        <f t="shared" si="285"/>
        <v>0</v>
      </c>
      <c r="X965">
        <f t="shared" si="283"/>
        <v>0</v>
      </c>
    </row>
    <row r="966" spans="1:24">
      <c r="A966">
        <v>105.82584540000001</v>
      </c>
      <c r="B966">
        <v>111.7155406</v>
      </c>
      <c r="C966">
        <f t="shared" si="286"/>
        <v>1.0556546009884273</v>
      </c>
      <c r="D966">
        <f t="shared" si="271"/>
        <v>1.052402613261493</v>
      </c>
      <c r="E966">
        <f t="shared" si="268"/>
        <v>1.0954135358616166</v>
      </c>
      <c r="F966">
        <f t="shared" si="269"/>
        <v>5.2454387200144607E-2</v>
      </c>
      <c r="G966">
        <f t="shared" si="270"/>
        <v>6.199648686250199E-2</v>
      </c>
      <c r="H966" t="str">
        <f t="shared" si="272"/>
        <v/>
      </c>
      <c r="I966" t="str">
        <f t="shared" si="284"/>
        <v/>
      </c>
      <c r="J966" t="str">
        <f t="shared" si="273"/>
        <v/>
      </c>
      <c r="K966">
        <f t="shared" si="275"/>
        <v>0</v>
      </c>
      <c r="L966">
        <f t="shared" si="276"/>
        <v>0</v>
      </c>
      <c r="M966">
        <f t="shared" si="277"/>
        <v>0</v>
      </c>
      <c r="N966">
        <f t="shared" si="278"/>
        <v>0</v>
      </c>
      <c r="O966">
        <f t="shared" si="279"/>
        <v>0</v>
      </c>
      <c r="P966">
        <f t="shared" si="280"/>
        <v>0</v>
      </c>
      <c r="Q966">
        <f t="shared" si="274"/>
        <v>0</v>
      </c>
      <c r="R966">
        <f t="shared" si="281"/>
        <v>0</v>
      </c>
      <c r="S966">
        <f>IF(ABS(R966)&gt;0,R966*(B966-A966),0)</f>
        <v>0</v>
      </c>
      <c r="T966">
        <f>SUM($S$3:S966)</f>
        <v>277.38761714999981</v>
      </c>
      <c r="U966">
        <f>IF(J966="close",T966,0)</f>
        <v>0</v>
      </c>
      <c r="V966">
        <f t="shared" si="282"/>
        <v>277.38761714999981</v>
      </c>
      <c r="W966" s="3">
        <f t="shared" si="285"/>
        <v>0</v>
      </c>
      <c r="X966">
        <f t="shared" si="283"/>
        <v>0</v>
      </c>
    </row>
    <row r="967" spans="1:24">
      <c r="A967">
        <v>105.8428025</v>
      </c>
      <c r="B967">
        <v>108.25568319999999</v>
      </c>
      <c r="C967">
        <f t="shared" si="286"/>
        <v>1.0227968330676049</v>
      </c>
      <c r="D967">
        <f t="shared" si="271"/>
        <v>1.0478478778470486</v>
      </c>
      <c r="E967">
        <f t="shared" si="268"/>
        <v>1.0923489389964087</v>
      </c>
      <c r="F967">
        <f t="shared" si="269"/>
        <v>5.2170204240783183E-2</v>
      </c>
      <c r="G967">
        <f t="shared" si="270"/>
        <v>-0.48017915865969352</v>
      </c>
      <c r="H967" t="str">
        <f t="shared" si="272"/>
        <v/>
      </c>
      <c r="I967" t="str">
        <f t="shared" si="284"/>
        <v/>
      </c>
      <c r="J967" t="str">
        <f t="shared" si="273"/>
        <v/>
      </c>
      <c r="K967">
        <f t="shared" si="275"/>
        <v>0</v>
      </c>
      <c r="L967">
        <f t="shared" si="276"/>
        <v>0</v>
      </c>
      <c r="M967">
        <f t="shared" si="277"/>
        <v>0</v>
      </c>
      <c r="N967">
        <f t="shared" si="278"/>
        <v>0</v>
      </c>
      <c r="O967">
        <f t="shared" si="279"/>
        <v>0</v>
      </c>
      <c r="P967">
        <f t="shared" si="280"/>
        <v>0</v>
      </c>
      <c r="Q967">
        <f t="shared" si="274"/>
        <v>0</v>
      </c>
      <c r="R967">
        <f t="shared" si="281"/>
        <v>0</v>
      </c>
      <c r="S967">
        <f>IF(ABS(R967)&gt;0,R967*(B967-A967),0)</f>
        <v>0</v>
      </c>
      <c r="T967">
        <f>SUM($S$3:S967)</f>
        <v>277.38761714999981</v>
      </c>
      <c r="U967">
        <f>IF(J967="close",T967,0)</f>
        <v>0</v>
      </c>
      <c r="V967">
        <f t="shared" si="282"/>
        <v>277.38761714999981</v>
      </c>
      <c r="W967" s="3">
        <f t="shared" si="285"/>
        <v>0</v>
      </c>
      <c r="X967">
        <f t="shared" si="283"/>
        <v>0</v>
      </c>
    </row>
    <row r="968" spans="1:24">
      <c r="A968">
        <v>107.8060981</v>
      </c>
      <c r="B968">
        <v>107.9348964</v>
      </c>
      <c r="C968">
        <f t="shared" si="286"/>
        <v>1.0011947218410644</v>
      </c>
      <c r="D968">
        <f t="shared" si="271"/>
        <v>1.0406704692307434</v>
      </c>
      <c r="E968">
        <f t="shared" si="268"/>
        <v>1.0875592194328223</v>
      </c>
      <c r="F968">
        <f t="shared" si="269"/>
        <v>5.217983594564455E-2</v>
      </c>
      <c r="G968">
        <f t="shared" si="270"/>
        <v>-0.75653260832020686</v>
      </c>
      <c r="H968" t="str">
        <f t="shared" si="272"/>
        <v/>
      </c>
      <c r="I968" t="str">
        <f t="shared" si="284"/>
        <v/>
      </c>
      <c r="J968" t="str">
        <f t="shared" si="273"/>
        <v/>
      </c>
      <c r="K968">
        <f t="shared" si="275"/>
        <v>0</v>
      </c>
      <c r="L968">
        <f t="shared" si="276"/>
        <v>0</v>
      </c>
      <c r="M968">
        <f t="shared" si="277"/>
        <v>0</v>
      </c>
      <c r="N968">
        <f t="shared" si="278"/>
        <v>0</v>
      </c>
      <c r="O968">
        <f t="shared" si="279"/>
        <v>0</v>
      </c>
      <c r="P968">
        <f t="shared" si="280"/>
        <v>0</v>
      </c>
      <c r="Q968">
        <f t="shared" si="274"/>
        <v>0</v>
      </c>
      <c r="R968">
        <f t="shared" si="281"/>
        <v>0</v>
      </c>
      <c r="S968">
        <f>IF(ABS(R968)&gt;0,R968*(B968-A968),0)</f>
        <v>0</v>
      </c>
      <c r="T968">
        <f>SUM($S$3:S968)</f>
        <v>277.38761714999981</v>
      </c>
      <c r="U968">
        <f>IF(J968="close",T968,0)</f>
        <v>0</v>
      </c>
      <c r="V968">
        <f t="shared" si="282"/>
        <v>277.38761714999981</v>
      </c>
      <c r="W968" s="3">
        <f t="shared" si="285"/>
        <v>0</v>
      </c>
      <c r="X968">
        <f t="shared" si="283"/>
        <v>0</v>
      </c>
    </row>
    <row r="969" spans="1:24">
      <c r="A969">
        <v>107.98233430000001</v>
      </c>
      <c r="B969">
        <v>107.94261950000001</v>
      </c>
      <c r="C969">
        <f t="shared" si="286"/>
        <v>0.99963221021051774</v>
      </c>
      <c r="D969">
        <f t="shared" si="271"/>
        <v>1.0343568909199394</v>
      </c>
      <c r="E969">
        <f t="shared" si="268"/>
        <v>1.0811741777964594</v>
      </c>
      <c r="F969">
        <f t="shared" si="269"/>
        <v>5.1384647235938059E-2</v>
      </c>
      <c r="G969">
        <f t="shared" si="270"/>
        <v>-0.67577929551563598</v>
      </c>
      <c r="H969" t="str">
        <f t="shared" si="272"/>
        <v/>
      </c>
      <c r="I969" t="str">
        <f t="shared" si="284"/>
        <v/>
      </c>
      <c r="J969" t="str">
        <f t="shared" si="273"/>
        <v/>
      </c>
      <c r="K969">
        <f t="shared" si="275"/>
        <v>0</v>
      </c>
      <c r="L969">
        <f t="shared" si="276"/>
        <v>0</v>
      </c>
      <c r="M969">
        <f t="shared" si="277"/>
        <v>0</v>
      </c>
      <c r="N969">
        <f t="shared" si="278"/>
        <v>0</v>
      </c>
      <c r="O969">
        <f t="shared" si="279"/>
        <v>0</v>
      </c>
      <c r="P969">
        <f t="shared" si="280"/>
        <v>0</v>
      </c>
      <c r="Q969">
        <f t="shared" si="274"/>
        <v>0</v>
      </c>
      <c r="R969">
        <f t="shared" si="281"/>
        <v>0</v>
      </c>
      <c r="S969">
        <f>IF(ABS(R969)&gt;0,R969*(B969-A969),0)</f>
        <v>0</v>
      </c>
      <c r="T969">
        <f>SUM($S$3:S969)</f>
        <v>277.38761714999981</v>
      </c>
      <c r="U969">
        <f>IF(J969="close",T969,0)</f>
        <v>0</v>
      </c>
      <c r="V969">
        <f t="shared" si="282"/>
        <v>277.38761714999981</v>
      </c>
      <c r="W969" s="3">
        <f t="shared" si="285"/>
        <v>0</v>
      </c>
      <c r="X969">
        <f t="shared" si="283"/>
        <v>0</v>
      </c>
    </row>
    <row r="970" spans="1:24">
      <c r="A970">
        <v>111.37351459999999</v>
      </c>
      <c r="B970">
        <v>108.54690720000001</v>
      </c>
      <c r="C970">
        <f t="shared" si="286"/>
        <v>0.97462047049379918</v>
      </c>
      <c r="D970">
        <f t="shared" si="271"/>
        <v>1.025166672392841</v>
      </c>
      <c r="E970">
        <f t="shared" si="268"/>
        <v>1.0741113331492071</v>
      </c>
      <c r="F970">
        <f t="shared" si="269"/>
        <v>4.8318430763593774E-2</v>
      </c>
      <c r="G970">
        <f t="shared" si="270"/>
        <v>-1.046106032423689</v>
      </c>
      <c r="H970" t="str">
        <f t="shared" si="272"/>
        <v/>
      </c>
      <c r="I970" t="str">
        <f t="shared" si="284"/>
        <v/>
      </c>
      <c r="J970" t="str">
        <f t="shared" si="273"/>
        <v/>
      </c>
      <c r="K970">
        <f t="shared" si="275"/>
        <v>0</v>
      </c>
      <c r="L970">
        <f t="shared" si="276"/>
        <v>0</v>
      </c>
      <c r="M970">
        <f t="shared" si="277"/>
        <v>0</v>
      </c>
      <c r="N970">
        <f t="shared" si="278"/>
        <v>0</v>
      </c>
      <c r="O970">
        <f t="shared" si="279"/>
        <v>0</v>
      </c>
      <c r="P970">
        <f t="shared" si="280"/>
        <v>0</v>
      </c>
      <c r="Q970">
        <f t="shared" si="274"/>
        <v>0</v>
      </c>
      <c r="R970">
        <f t="shared" si="281"/>
        <v>0</v>
      </c>
      <c r="S970">
        <f>IF(ABS(R970)&gt;0,R970*(B970-A970),0)</f>
        <v>0</v>
      </c>
      <c r="T970">
        <f>SUM($S$3:S970)</f>
        <v>277.38761714999981</v>
      </c>
      <c r="U970">
        <f>IF(J970="close",T970,0)</f>
        <v>0</v>
      </c>
      <c r="V970">
        <f t="shared" si="282"/>
        <v>277.38761714999981</v>
      </c>
      <c r="W970" s="3">
        <f t="shared" si="285"/>
        <v>0</v>
      </c>
      <c r="X970">
        <f t="shared" si="283"/>
        <v>0</v>
      </c>
    </row>
    <row r="971" spans="1:24">
      <c r="A971">
        <v>111.6651504</v>
      </c>
      <c r="B971">
        <v>109.7682588</v>
      </c>
      <c r="C971">
        <f t="shared" si="286"/>
        <v>0.98301268038232992</v>
      </c>
      <c r="D971">
        <f t="shared" si="271"/>
        <v>1.0186814428527624</v>
      </c>
      <c r="E971">
        <f t="shared" si="268"/>
        <v>1.0669187660170125</v>
      </c>
      <c r="F971">
        <f t="shared" si="269"/>
        <v>4.7571466763795887E-2</v>
      </c>
      <c r="G971">
        <f t="shared" si="270"/>
        <v>-0.74979320371887481</v>
      </c>
      <c r="H971" t="str">
        <f t="shared" si="272"/>
        <v/>
      </c>
      <c r="I971" t="str">
        <f t="shared" si="284"/>
        <v/>
      </c>
      <c r="J971" t="str">
        <f t="shared" si="273"/>
        <v/>
      </c>
      <c r="K971">
        <f t="shared" si="275"/>
        <v>0</v>
      </c>
      <c r="L971">
        <f t="shared" si="276"/>
        <v>0</v>
      </c>
      <c r="M971">
        <f t="shared" si="277"/>
        <v>0</v>
      </c>
      <c r="N971">
        <f t="shared" si="278"/>
        <v>0</v>
      </c>
      <c r="O971">
        <f t="shared" si="279"/>
        <v>0</v>
      </c>
      <c r="P971">
        <f t="shared" si="280"/>
        <v>0</v>
      </c>
      <c r="Q971">
        <f t="shared" si="274"/>
        <v>0</v>
      </c>
      <c r="R971">
        <f t="shared" si="281"/>
        <v>0</v>
      </c>
      <c r="S971">
        <f>IF(ABS(R971)&gt;0,R971*(B971-A971),0)</f>
        <v>0</v>
      </c>
      <c r="T971">
        <f>SUM($S$3:S971)</f>
        <v>277.38761714999981</v>
      </c>
      <c r="U971">
        <f>IF(J971="close",T971,0)</f>
        <v>0</v>
      </c>
      <c r="V971">
        <f t="shared" si="282"/>
        <v>277.38761714999981</v>
      </c>
      <c r="W971" s="3">
        <f t="shared" si="285"/>
        <v>0</v>
      </c>
      <c r="X971">
        <f t="shared" si="283"/>
        <v>0</v>
      </c>
    </row>
    <row r="972" spans="1:24">
      <c r="A972">
        <v>113.2095489</v>
      </c>
      <c r="B972">
        <v>110.346807</v>
      </c>
      <c r="C972">
        <f t="shared" si="286"/>
        <v>0.97471289367534963</v>
      </c>
      <c r="D972">
        <f t="shared" si="271"/>
        <v>1.011917050671622</v>
      </c>
      <c r="E972">
        <f t="shared" si="268"/>
        <v>1.0608516712240157</v>
      </c>
      <c r="F972">
        <f t="shared" si="269"/>
        <v>4.7030517638916788E-2</v>
      </c>
      <c r="G972">
        <f t="shared" si="270"/>
        <v>-0.7910641614007381</v>
      </c>
      <c r="H972" t="str">
        <f t="shared" si="272"/>
        <v/>
      </c>
      <c r="I972" t="str">
        <f t="shared" si="284"/>
        <v/>
      </c>
      <c r="J972" t="str">
        <f t="shared" si="273"/>
        <v/>
      </c>
      <c r="K972">
        <f t="shared" si="275"/>
        <v>0</v>
      </c>
      <c r="L972">
        <f t="shared" si="276"/>
        <v>0</v>
      </c>
      <c r="M972">
        <f t="shared" si="277"/>
        <v>0</v>
      </c>
      <c r="N972">
        <f t="shared" si="278"/>
        <v>0</v>
      </c>
      <c r="O972">
        <f t="shared" si="279"/>
        <v>0</v>
      </c>
      <c r="P972">
        <f t="shared" si="280"/>
        <v>0</v>
      </c>
      <c r="Q972">
        <f t="shared" si="274"/>
        <v>0</v>
      </c>
      <c r="R972">
        <f t="shared" si="281"/>
        <v>0</v>
      </c>
      <c r="S972">
        <f>IF(ABS(R972)&gt;0,R972*(B972-A972),0)</f>
        <v>0</v>
      </c>
      <c r="T972">
        <f>SUM($S$3:S972)</f>
        <v>277.38761714999981</v>
      </c>
      <c r="U972">
        <f>IF(J972="close",T972,0)</f>
        <v>0</v>
      </c>
      <c r="V972">
        <f t="shared" si="282"/>
        <v>277.38761714999981</v>
      </c>
      <c r="W972" s="3">
        <f t="shared" si="285"/>
        <v>0</v>
      </c>
      <c r="X972">
        <f t="shared" si="283"/>
        <v>0</v>
      </c>
    </row>
    <row r="973" spans="1:24">
      <c r="A973">
        <v>110.89955089999999</v>
      </c>
      <c r="B973">
        <v>108.1137088</v>
      </c>
      <c r="C973">
        <f t="shared" si="286"/>
        <v>0.97487959078831588</v>
      </c>
      <c r="D973">
        <f t="shared" si="271"/>
        <v>1.006218979920344</v>
      </c>
      <c r="E973">
        <f t="shared" si="268"/>
        <v>1.0547601226955374</v>
      </c>
      <c r="F973">
        <f t="shared" si="269"/>
        <v>4.6735609000958508E-2</v>
      </c>
      <c r="G973">
        <f t="shared" si="270"/>
        <v>-0.67056768493987995</v>
      </c>
      <c r="H973" t="str">
        <f t="shared" si="272"/>
        <v/>
      </c>
      <c r="I973" t="str">
        <f t="shared" si="284"/>
        <v/>
      </c>
      <c r="J973" t="str">
        <f t="shared" si="273"/>
        <v/>
      </c>
      <c r="K973">
        <f t="shared" si="275"/>
        <v>0</v>
      </c>
      <c r="L973">
        <f t="shared" si="276"/>
        <v>0</v>
      </c>
      <c r="M973">
        <f t="shared" si="277"/>
        <v>0</v>
      </c>
      <c r="N973">
        <f t="shared" si="278"/>
        <v>0</v>
      </c>
      <c r="O973">
        <f t="shared" si="279"/>
        <v>0</v>
      </c>
      <c r="P973">
        <f t="shared" si="280"/>
        <v>0</v>
      </c>
      <c r="Q973">
        <f t="shared" si="274"/>
        <v>0</v>
      </c>
      <c r="R973">
        <f t="shared" si="281"/>
        <v>0</v>
      </c>
      <c r="S973">
        <f>IF(ABS(R973)&gt;0,R973*(B973-A973),0)</f>
        <v>0</v>
      </c>
      <c r="T973">
        <f>SUM($S$3:S973)</f>
        <v>277.38761714999981</v>
      </c>
      <c r="U973">
        <f>IF(J973="close",T973,0)</f>
        <v>0</v>
      </c>
      <c r="V973">
        <f t="shared" si="282"/>
        <v>277.38761714999981</v>
      </c>
      <c r="W973" s="3">
        <f t="shared" si="285"/>
        <v>0</v>
      </c>
      <c r="X973">
        <f t="shared" si="283"/>
        <v>0</v>
      </c>
    </row>
    <row r="974" spans="1:24">
      <c r="A974">
        <v>111.8153945</v>
      </c>
      <c r="B974">
        <v>108.630925</v>
      </c>
      <c r="C974">
        <f t="shared" si="286"/>
        <v>0.97152029455121236</v>
      </c>
      <c r="D974">
        <f t="shared" si="271"/>
        <v>1.0008807206327852</v>
      </c>
      <c r="E974">
        <f t="shared" si="268"/>
        <v>1.0485656009023863</v>
      </c>
      <c r="F974">
        <f t="shared" si="269"/>
        <v>4.5348744348210845E-2</v>
      </c>
      <c r="G974">
        <f t="shared" si="270"/>
        <v>-0.64743636242998248</v>
      </c>
      <c r="H974" t="str">
        <f t="shared" si="272"/>
        <v/>
      </c>
      <c r="I974" t="str">
        <f t="shared" si="284"/>
        <v/>
      </c>
      <c r="J974" t="str">
        <f t="shared" si="273"/>
        <v/>
      </c>
      <c r="K974">
        <f t="shared" si="275"/>
        <v>0</v>
      </c>
      <c r="L974">
        <f t="shared" si="276"/>
        <v>0</v>
      </c>
      <c r="M974">
        <f t="shared" si="277"/>
        <v>0</v>
      </c>
      <c r="N974">
        <f t="shared" si="278"/>
        <v>0</v>
      </c>
      <c r="O974">
        <f t="shared" si="279"/>
        <v>0</v>
      </c>
      <c r="P974">
        <f t="shared" si="280"/>
        <v>0</v>
      </c>
      <c r="Q974">
        <f t="shared" si="274"/>
        <v>0</v>
      </c>
      <c r="R974">
        <f t="shared" si="281"/>
        <v>0</v>
      </c>
      <c r="S974">
        <f>IF(ABS(R974)&gt;0,R974*(B974-A974),0)</f>
        <v>0</v>
      </c>
      <c r="T974">
        <f>SUM($S$3:S974)</f>
        <v>277.38761714999981</v>
      </c>
      <c r="U974">
        <f>IF(J974="close",T974,0)</f>
        <v>0</v>
      </c>
      <c r="V974">
        <f t="shared" si="282"/>
        <v>277.38761714999981</v>
      </c>
      <c r="W974" s="3">
        <f t="shared" si="285"/>
        <v>0</v>
      </c>
      <c r="X974">
        <f t="shared" si="283"/>
        <v>0</v>
      </c>
    </row>
    <row r="975" spans="1:24">
      <c r="A975">
        <v>112.3447125</v>
      </c>
      <c r="B975">
        <v>107.19329949999999</v>
      </c>
      <c r="C975">
        <f t="shared" si="286"/>
        <v>0.95414636892679749</v>
      </c>
      <c r="D975">
        <f t="shared" si="271"/>
        <v>0.99369082037032552</v>
      </c>
      <c r="E975">
        <f t="shared" si="268"/>
        <v>1.0423781382315465</v>
      </c>
      <c r="F975">
        <f t="shared" si="269"/>
        <v>4.3518662831557885E-2</v>
      </c>
      <c r="G975">
        <f t="shared" si="270"/>
        <v>-0.90867799859999543</v>
      </c>
      <c r="H975" t="str">
        <f t="shared" si="272"/>
        <v/>
      </c>
      <c r="I975" t="str">
        <f t="shared" si="284"/>
        <v/>
      </c>
      <c r="J975" t="str">
        <f t="shared" si="273"/>
        <v/>
      </c>
      <c r="K975">
        <f t="shared" si="275"/>
        <v>0</v>
      </c>
      <c r="L975">
        <f t="shared" si="276"/>
        <v>0</v>
      </c>
      <c r="M975">
        <f t="shared" si="277"/>
        <v>0</v>
      </c>
      <c r="N975">
        <f t="shared" si="278"/>
        <v>0</v>
      </c>
      <c r="O975">
        <f t="shared" si="279"/>
        <v>0</v>
      </c>
      <c r="P975">
        <f t="shared" si="280"/>
        <v>0</v>
      </c>
      <c r="Q975">
        <f t="shared" si="274"/>
        <v>0</v>
      </c>
      <c r="R975">
        <f t="shared" si="281"/>
        <v>0</v>
      </c>
      <c r="S975">
        <f>IF(ABS(R975)&gt;0,R975*(B975-A975),0)</f>
        <v>0</v>
      </c>
      <c r="T975">
        <f>SUM($S$3:S975)</f>
        <v>277.38761714999981</v>
      </c>
      <c r="U975">
        <f>IF(J975="close",T975,0)</f>
        <v>0</v>
      </c>
      <c r="V975">
        <f t="shared" si="282"/>
        <v>277.38761714999981</v>
      </c>
      <c r="W975" s="3">
        <f t="shared" si="285"/>
        <v>0</v>
      </c>
      <c r="X975">
        <f t="shared" si="283"/>
        <v>0</v>
      </c>
    </row>
    <row r="976" spans="1:24">
      <c r="A976">
        <v>112.8754843</v>
      </c>
      <c r="B976">
        <v>107.1670321</v>
      </c>
      <c r="C976">
        <f t="shared" si="286"/>
        <v>0.94942699705431077</v>
      </c>
      <c r="D976">
        <f t="shared" si="271"/>
        <v>0.986881001398631</v>
      </c>
      <c r="E976">
        <f t="shared" si="268"/>
        <v>1.0367125132829049</v>
      </c>
      <c r="F976">
        <f t="shared" si="269"/>
        <v>4.4331953290232817E-2</v>
      </c>
      <c r="G976">
        <f t="shared" si="270"/>
        <v>-0.84485346492891988</v>
      </c>
      <c r="H976" t="str">
        <f t="shared" si="272"/>
        <v/>
      </c>
      <c r="I976" t="str">
        <f t="shared" si="284"/>
        <v/>
      </c>
      <c r="J976" t="str">
        <f t="shared" si="273"/>
        <v/>
      </c>
      <c r="K976">
        <f t="shared" si="275"/>
        <v>0</v>
      </c>
      <c r="L976">
        <f t="shared" si="276"/>
        <v>0</v>
      </c>
      <c r="M976">
        <f t="shared" si="277"/>
        <v>0</v>
      </c>
      <c r="N976">
        <f t="shared" si="278"/>
        <v>0</v>
      </c>
      <c r="O976">
        <f t="shared" si="279"/>
        <v>0</v>
      </c>
      <c r="P976">
        <f t="shared" si="280"/>
        <v>0</v>
      </c>
      <c r="Q976">
        <f t="shared" si="274"/>
        <v>0</v>
      </c>
      <c r="R976">
        <f t="shared" si="281"/>
        <v>0</v>
      </c>
      <c r="S976">
        <f>IF(ABS(R976)&gt;0,R976*(B976-A976),0)</f>
        <v>0</v>
      </c>
      <c r="T976">
        <f>SUM($S$3:S976)</f>
        <v>277.38761714999981</v>
      </c>
      <c r="U976">
        <f>IF(J976="close",T976,0)</f>
        <v>0</v>
      </c>
      <c r="V976">
        <f t="shared" si="282"/>
        <v>277.38761714999981</v>
      </c>
      <c r="W976" s="3">
        <f t="shared" si="285"/>
        <v>0</v>
      </c>
      <c r="X976">
        <f t="shared" si="283"/>
        <v>0</v>
      </c>
    </row>
    <row r="977" spans="1:24">
      <c r="A977">
        <v>113.1816761</v>
      </c>
      <c r="B977">
        <v>107.9154183</v>
      </c>
      <c r="C977">
        <f t="shared" si="286"/>
        <v>0.95347075620838939</v>
      </c>
      <c r="D977">
        <f t="shared" si="271"/>
        <v>0.98174096367705532</v>
      </c>
      <c r="E977">
        <f t="shared" si="268"/>
        <v>1.0311666939308239</v>
      </c>
      <c r="F977">
        <f t="shared" si="269"/>
        <v>4.5214565227514103E-2</v>
      </c>
      <c r="G977">
        <f t="shared" si="270"/>
        <v>-0.62524558903560701</v>
      </c>
      <c r="H977" t="str">
        <f t="shared" si="272"/>
        <v/>
      </c>
      <c r="I977" t="str">
        <f t="shared" si="284"/>
        <v/>
      </c>
      <c r="J977" t="str">
        <f t="shared" si="273"/>
        <v/>
      </c>
      <c r="K977">
        <f t="shared" si="275"/>
        <v>0</v>
      </c>
      <c r="L977">
        <f t="shared" si="276"/>
        <v>0</v>
      </c>
      <c r="M977">
        <f t="shared" si="277"/>
        <v>0</v>
      </c>
      <c r="N977">
        <f t="shared" si="278"/>
        <v>0</v>
      </c>
      <c r="O977">
        <f t="shared" si="279"/>
        <v>0</v>
      </c>
      <c r="P977">
        <f t="shared" si="280"/>
        <v>0</v>
      </c>
      <c r="Q977">
        <f t="shared" si="274"/>
        <v>0</v>
      </c>
      <c r="R977">
        <f t="shared" si="281"/>
        <v>0</v>
      </c>
      <c r="S977">
        <f>IF(ABS(R977)&gt;0,R977*(B977-A977),0)</f>
        <v>0</v>
      </c>
      <c r="T977">
        <f>SUM($S$3:S977)</f>
        <v>277.38761714999981</v>
      </c>
      <c r="U977">
        <f>IF(J977="close",T977,0)</f>
        <v>0</v>
      </c>
      <c r="V977">
        <f t="shared" si="282"/>
        <v>277.38761714999981</v>
      </c>
      <c r="W977" s="3">
        <f t="shared" si="285"/>
        <v>0</v>
      </c>
      <c r="X977">
        <f t="shared" si="283"/>
        <v>0</v>
      </c>
    </row>
    <row r="978" spans="1:24">
      <c r="A978">
        <v>111.99299910000001</v>
      </c>
      <c r="B978">
        <v>107.4168257</v>
      </c>
      <c r="C978">
        <f t="shared" si="286"/>
        <v>0.95913875477239541</v>
      </c>
      <c r="D978">
        <f t="shared" si="271"/>
        <v>0.97826370076864611</v>
      </c>
      <c r="E978">
        <f t="shared" si="268"/>
        <v>1.0258340947311935</v>
      </c>
      <c r="F978">
        <f t="shared" si="269"/>
        <v>4.5260193581930647E-2</v>
      </c>
      <c r="G978">
        <f t="shared" si="270"/>
        <v>-0.42255555009128382</v>
      </c>
      <c r="H978" t="str">
        <f t="shared" si="272"/>
        <v/>
      </c>
      <c r="I978" t="str">
        <f t="shared" si="284"/>
        <v/>
      </c>
      <c r="J978" t="str">
        <f t="shared" si="273"/>
        <v/>
      </c>
      <c r="K978">
        <f t="shared" si="275"/>
        <v>0</v>
      </c>
      <c r="L978">
        <f t="shared" si="276"/>
        <v>0</v>
      </c>
      <c r="M978">
        <f t="shared" si="277"/>
        <v>0</v>
      </c>
      <c r="N978">
        <f t="shared" si="278"/>
        <v>0</v>
      </c>
      <c r="O978">
        <f t="shared" si="279"/>
        <v>0</v>
      </c>
      <c r="P978">
        <f t="shared" si="280"/>
        <v>0</v>
      </c>
      <c r="Q978">
        <f t="shared" si="274"/>
        <v>0</v>
      </c>
      <c r="R978">
        <f t="shared" si="281"/>
        <v>0</v>
      </c>
      <c r="S978">
        <f>IF(ABS(R978)&gt;0,R978*(B978-A978),0)</f>
        <v>0</v>
      </c>
      <c r="T978">
        <f>SUM($S$3:S978)</f>
        <v>277.38761714999981</v>
      </c>
      <c r="U978">
        <f>IF(J978="close",T978,0)</f>
        <v>0</v>
      </c>
      <c r="V978">
        <f t="shared" si="282"/>
        <v>277.38761714999981</v>
      </c>
      <c r="W978" s="3">
        <f t="shared" si="285"/>
        <v>0</v>
      </c>
      <c r="X978">
        <f t="shared" si="283"/>
        <v>0</v>
      </c>
    </row>
    <row r="979" spans="1:24">
      <c r="A979">
        <v>115.5643161</v>
      </c>
      <c r="B979">
        <v>108.5992823</v>
      </c>
      <c r="C979">
        <f t="shared" si="286"/>
        <v>0.93973023823398028</v>
      </c>
      <c r="D979">
        <f t="shared" si="271"/>
        <v>0.97233547576331292</v>
      </c>
      <c r="E979">
        <f t="shared" si="268"/>
        <v>1.0210605061798392</v>
      </c>
      <c r="F979">
        <f t="shared" si="269"/>
        <v>4.4983534705959644E-2</v>
      </c>
      <c r="G979">
        <f t="shared" si="270"/>
        <v>-0.72482604451741628</v>
      </c>
      <c r="H979" t="str">
        <f t="shared" si="272"/>
        <v/>
      </c>
      <c r="I979" t="str">
        <f t="shared" si="284"/>
        <v/>
      </c>
      <c r="J979" t="str">
        <f t="shared" si="273"/>
        <v/>
      </c>
      <c r="K979">
        <f t="shared" si="275"/>
        <v>0</v>
      </c>
      <c r="L979">
        <f t="shared" si="276"/>
        <v>0</v>
      </c>
      <c r="M979">
        <f t="shared" si="277"/>
        <v>0</v>
      </c>
      <c r="N979">
        <f t="shared" si="278"/>
        <v>0</v>
      </c>
      <c r="O979">
        <f t="shared" si="279"/>
        <v>0</v>
      </c>
      <c r="P979">
        <f t="shared" si="280"/>
        <v>0</v>
      </c>
      <c r="Q979">
        <f t="shared" si="274"/>
        <v>0</v>
      </c>
      <c r="R979">
        <f t="shared" si="281"/>
        <v>0</v>
      </c>
      <c r="S979">
        <f>IF(ABS(R979)&gt;0,R979*(B979-A979),0)</f>
        <v>0</v>
      </c>
      <c r="T979">
        <f>SUM($S$3:S979)</f>
        <v>277.38761714999981</v>
      </c>
      <c r="U979">
        <f>IF(J979="close",T979,0)</f>
        <v>0</v>
      </c>
      <c r="V979">
        <f t="shared" si="282"/>
        <v>277.38761714999981</v>
      </c>
      <c r="W979" s="3">
        <f t="shared" si="285"/>
        <v>0</v>
      </c>
      <c r="X979">
        <f t="shared" si="283"/>
        <v>0</v>
      </c>
    </row>
    <row r="980" spans="1:24">
      <c r="A980">
        <v>116.8481936</v>
      </c>
      <c r="B980">
        <v>107.2613712</v>
      </c>
      <c r="C980">
        <f t="shared" si="286"/>
        <v>0.91795489425520738</v>
      </c>
      <c r="D980">
        <f t="shared" si="271"/>
        <v>0.9639692324543736</v>
      </c>
      <c r="E980">
        <f t="shared" si="268"/>
        <v>1.0160382392281586</v>
      </c>
      <c r="F980">
        <f t="shared" si="269"/>
        <v>4.5957982480468042E-2</v>
      </c>
      <c r="G980">
        <f t="shared" si="270"/>
        <v>-1.0012262444010056</v>
      </c>
      <c r="H980" t="str">
        <f t="shared" si="272"/>
        <v/>
      </c>
      <c r="I980" t="str">
        <f t="shared" si="284"/>
        <v/>
      </c>
      <c r="J980" t="str">
        <f t="shared" si="273"/>
        <v/>
      </c>
      <c r="K980">
        <f t="shared" si="275"/>
        <v>0</v>
      </c>
      <c r="L980">
        <f t="shared" si="276"/>
        <v>0</v>
      </c>
      <c r="M980">
        <f t="shared" si="277"/>
        <v>0</v>
      </c>
      <c r="N980">
        <f t="shared" si="278"/>
        <v>0</v>
      </c>
      <c r="O980">
        <f t="shared" si="279"/>
        <v>0</v>
      </c>
      <c r="P980">
        <f t="shared" si="280"/>
        <v>0</v>
      </c>
      <c r="Q980">
        <f t="shared" si="274"/>
        <v>0</v>
      </c>
      <c r="R980">
        <f t="shared" si="281"/>
        <v>0</v>
      </c>
      <c r="S980">
        <f>IF(ABS(R980)&gt;0,R980*(B980-A980),0)</f>
        <v>0</v>
      </c>
      <c r="T980">
        <f>SUM($S$3:S980)</f>
        <v>277.38761714999981</v>
      </c>
      <c r="U980">
        <f>IF(J980="close",T980,0)</f>
        <v>0</v>
      </c>
      <c r="V980">
        <f t="shared" si="282"/>
        <v>277.38761714999981</v>
      </c>
      <c r="W980" s="3">
        <f t="shared" si="285"/>
        <v>0</v>
      </c>
      <c r="X980">
        <f t="shared" si="283"/>
        <v>0</v>
      </c>
    </row>
    <row r="981" spans="1:24">
      <c r="A981">
        <v>116.69100330000001</v>
      </c>
      <c r="B981">
        <v>107.66544740000001</v>
      </c>
      <c r="C981">
        <f t="shared" si="286"/>
        <v>0.9226542265919484</v>
      </c>
      <c r="D981">
        <f t="shared" si="271"/>
        <v>0.95761307770630821</v>
      </c>
      <c r="E981">
        <f t="shared" si="268"/>
        <v>1.0096423522920275</v>
      </c>
      <c r="F981">
        <f t="shared" si="269"/>
        <v>4.67227326302481E-2</v>
      </c>
      <c r="G981">
        <f t="shared" si="270"/>
        <v>-0.74821931737202374</v>
      </c>
      <c r="H981" t="str">
        <f t="shared" si="272"/>
        <v/>
      </c>
      <c r="I981" t="str">
        <f t="shared" si="284"/>
        <v/>
      </c>
      <c r="J981" t="str">
        <f t="shared" si="273"/>
        <v/>
      </c>
      <c r="K981">
        <f t="shared" si="275"/>
        <v>0</v>
      </c>
      <c r="L981">
        <f t="shared" si="276"/>
        <v>0</v>
      </c>
      <c r="M981">
        <f t="shared" si="277"/>
        <v>0</v>
      </c>
      <c r="N981">
        <f t="shared" si="278"/>
        <v>0</v>
      </c>
      <c r="O981">
        <f t="shared" si="279"/>
        <v>0</v>
      </c>
      <c r="P981">
        <f t="shared" si="280"/>
        <v>0</v>
      </c>
      <c r="Q981">
        <f t="shared" si="274"/>
        <v>0</v>
      </c>
      <c r="R981">
        <f t="shared" si="281"/>
        <v>0</v>
      </c>
      <c r="S981">
        <f>IF(ABS(R981)&gt;0,R981*(B981-A981),0)</f>
        <v>0</v>
      </c>
      <c r="T981">
        <f>SUM($S$3:S981)</f>
        <v>277.38761714999981</v>
      </c>
      <c r="U981">
        <f>IF(J981="close",T981,0)</f>
        <v>0</v>
      </c>
      <c r="V981">
        <f t="shared" si="282"/>
        <v>277.38761714999981</v>
      </c>
      <c r="W981" s="3">
        <f t="shared" si="285"/>
        <v>0</v>
      </c>
      <c r="X981">
        <f t="shared" si="283"/>
        <v>0</v>
      </c>
    </row>
    <row r="982" spans="1:24">
      <c r="A982">
        <v>115.5542332</v>
      </c>
      <c r="B982">
        <v>105.0243601</v>
      </c>
      <c r="C982">
        <f t="shared" si="286"/>
        <v>0.90887505538827806</v>
      </c>
      <c r="D982">
        <f t="shared" si="271"/>
        <v>0.95011492042661128</v>
      </c>
      <c r="E982">
        <f t="shared" si="268"/>
        <v>1.0043357851913719</v>
      </c>
      <c r="F982">
        <f t="shared" si="269"/>
        <v>4.7891002010887751E-2</v>
      </c>
      <c r="G982">
        <f t="shared" si="270"/>
        <v>-0.86111927724873161</v>
      </c>
      <c r="H982" t="str">
        <f t="shared" si="272"/>
        <v/>
      </c>
      <c r="I982" t="str">
        <f t="shared" si="284"/>
        <v/>
      </c>
      <c r="J982" t="str">
        <f t="shared" si="273"/>
        <v/>
      </c>
      <c r="K982">
        <f t="shared" si="275"/>
        <v>0</v>
      </c>
      <c r="L982">
        <f t="shared" si="276"/>
        <v>0</v>
      </c>
      <c r="M982">
        <f t="shared" si="277"/>
        <v>0</v>
      </c>
      <c r="N982">
        <f t="shared" si="278"/>
        <v>0</v>
      </c>
      <c r="O982">
        <f t="shared" si="279"/>
        <v>0</v>
      </c>
      <c r="P982">
        <f t="shared" si="280"/>
        <v>0</v>
      </c>
      <c r="Q982">
        <f t="shared" si="274"/>
        <v>0</v>
      </c>
      <c r="R982">
        <f t="shared" si="281"/>
        <v>0</v>
      </c>
      <c r="S982">
        <f>IF(ABS(R982)&gt;0,R982*(B982-A982),0)</f>
        <v>0</v>
      </c>
      <c r="T982">
        <f>SUM($S$3:S982)</f>
        <v>277.38761714999981</v>
      </c>
      <c r="U982">
        <f>IF(J982="close",T982,0)</f>
        <v>0</v>
      </c>
      <c r="V982">
        <f t="shared" si="282"/>
        <v>277.38761714999981</v>
      </c>
      <c r="W982" s="3">
        <f t="shared" si="285"/>
        <v>0</v>
      </c>
      <c r="X982">
        <f t="shared" si="283"/>
        <v>0</v>
      </c>
    </row>
    <row r="983" spans="1:24">
      <c r="A983">
        <v>114.31841319999999</v>
      </c>
      <c r="B983">
        <v>105.5002702</v>
      </c>
      <c r="C983">
        <f t="shared" si="286"/>
        <v>0.92286331875012417</v>
      </c>
      <c r="D983">
        <f t="shared" si="271"/>
        <v>0.94592236632253635</v>
      </c>
      <c r="E983">
        <f t="shared" si="268"/>
        <v>0.99883397750250769</v>
      </c>
      <c r="F983">
        <f t="shared" si="269"/>
        <v>4.9724506731295276E-2</v>
      </c>
      <c r="G983">
        <f t="shared" si="270"/>
        <v>-0.46373607478944429</v>
      </c>
      <c r="H983" t="str">
        <f t="shared" si="272"/>
        <v/>
      </c>
      <c r="I983" t="str">
        <f t="shared" si="284"/>
        <v/>
      </c>
      <c r="J983" t="str">
        <f t="shared" si="273"/>
        <v/>
      </c>
      <c r="K983">
        <f t="shared" si="275"/>
        <v>0</v>
      </c>
      <c r="L983">
        <f t="shared" si="276"/>
        <v>0</v>
      </c>
      <c r="M983">
        <f t="shared" si="277"/>
        <v>0</v>
      </c>
      <c r="N983">
        <f t="shared" si="278"/>
        <v>0</v>
      </c>
      <c r="O983">
        <f t="shared" si="279"/>
        <v>0</v>
      </c>
      <c r="P983">
        <f t="shared" si="280"/>
        <v>0</v>
      </c>
      <c r="Q983">
        <f t="shared" si="274"/>
        <v>0</v>
      </c>
      <c r="R983">
        <f t="shared" si="281"/>
        <v>0</v>
      </c>
      <c r="S983">
        <f>IF(ABS(R983)&gt;0,R983*(B983-A983),0)</f>
        <v>0</v>
      </c>
      <c r="T983">
        <f>SUM($S$3:S983)</f>
        <v>277.38761714999981</v>
      </c>
      <c r="U983">
        <f>IF(J983="close",T983,0)</f>
        <v>0</v>
      </c>
      <c r="V983">
        <f t="shared" si="282"/>
        <v>277.38761714999981</v>
      </c>
      <c r="W983" s="3">
        <f t="shared" si="285"/>
        <v>0</v>
      </c>
      <c r="X983">
        <f t="shared" si="283"/>
        <v>0</v>
      </c>
    </row>
    <row r="984" spans="1:24">
      <c r="A984">
        <v>112.2485583</v>
      </c>
      <c r="B984">
        <v>105.8576041</v>
      </c>
      <c r="C984">
        <f t="shared" si="286"/>
        <v>0.94306426472828919</v>
      </c>
      <c r="D984">
        <f t="shared" si="271"/>
        <v>0.94548265838495982</v>
      </c>
      <c r="E984">
        <f t="shared" si="268"/>
        <v>0.99313716602325097</v>
      </c>
      <c r="F984">
        <f t="shared" si="269"/>
        <v>4.893007625898263E-2</v>
      </c>
      <c r="G984">
        <f t="shared" si="270"/>
        <v>-4.9425503526098723E-2</v>
      </c>
      <c r="H984" t="str">
        <f t="shared" si="272"/>
        <v/>
      </c>
      <c r="I984" t="str">
        <f t="shared" si="284"/>
        <v/>
      </c>
      <c r="J984" t="str">
        <f t="shared" si="273"/>
        <v/>
      </c>
      <c r="K984">
        <f t="shared" si="275"/>
        <v>0</v>
      </c>
      <c r="L984">
        <f t="shared" si="276"/>
        <v>0</v>
      </c>
      <c r="M984">
        <f t="shared" si="277"/>
        <v>0</v>
      </c>
      <c r="N984">
        <f t="shared" si="278"/>
        <v>0</v>
      </c>
      <c r="O984">
        <f t="shared" si="279"/>
        <v>0</v>
      </c>
      <c r="P984">
        <f t="shared" si="280"/>
        <v>0</v>
      </c>
      <c r="Q984">
        <f t="shared" si="274"/>
        <v>0</v>
      </c>
      <c r="R984">
        <f t="shared" si="281"/>
        <v>0</v>
      </c>
      <c r="S984">
        <f>IF(ABS(R984)&gt;0,R984*(B984-A984),0)</f>
        <v>0</v>
      </c>
      <c r="T984">
        <f>SUM($S$3:S984)</f>
        <v>277.38761714999981</v>
      </c>
      <c r="U984">
        <f>IF(J984="close",T984,0)</f>
        <v>0</v>
      </c>
      <c r="V984">
        <f t="shared" si="282"/>
        <v>277.38761714999981</v>
      </c>
      <c r="W984" s="3">
        <f t="shared" si="285"/>
        <v>0</v>
      </c>
      <c r="X984">
        <f t="shared" si="283"/>
        <v>0</v>
      </c>
    </row>
    <row r="985" spans="1:24">
      <c r="A985">
        <v>112.4007986</v>
      </c>
      <c r="B985">
        <v>107.0785104</v>
      </c>
      <c r="C985">
        <f t="shared" si="286"/>
        <v>0.95264901792254697</v>
      </c>
      <c r="D985">
        <f t="shared" si="271"/>
        <v>0.94658517523689634</v>
      </c>
      <c r="E985">
        <f t="shared" si="268"/>
        <v>0.98835136098283172</v>
      </c>
      <c r="F985">
        <f t="shared" si="269"/>
        <v>4.6929385391619137E-2</v>
      </c>
      <c r="G985">
        <f t="shared" si="270"/>
        <v>0.1292120626564511</v>
      </c>
      <c r="H985" t="str">
        <f t="shared" si="272"/>
        <v/>
      </c>
      <c r="I985" t="str">
        <f t="shared" si="284"/>
        <v/>
      </c>
      <c r="J985" t="str">
        <f t="shared" si="273"/>
        <v/>
      </c>
      <c r="K985">
        <f t="shared" si="275"/>
        <v>0</v>
      </c>
      <c r="L985">
        <f t="shared" si="276"/>
        <v>0</v>
      </c>
      <c r="M985">
        <f t="shared" si="277"/>
        <v>0</v>
      </c>
      <c r="N985">
        <f t="shared" si="278"/>
        <v>0</v>
      </c>
      <c r="O985">
        <f t="shared" si="279"/>
        <v>0</v>
      </c>
      <c r="P985">
        <f t="shared" si="280"/>
        <v>0</v>
      </c>
      <c r="Q985">
        <f t="shared" si="274"/>
        <v>0</v>
      </c>
      <c r="R985">
        <f t="shared" si="281"/>
        <v>0</v>
      </c>
      <c r="S985">
        <f>IF(ABS(R985)&gt;0,R985*(B985-A985),0)</f>
        <v>0</v>
      </c>
      <c r="T985">
        <f>SUM($S$3:S985)</f>
        <v>277.38761714999981</v>
      </c>
      <c r="U985">
        <f>IF(J985="close",T985,0)</f>
        <v>0</v>
      </c>
      <c r="V985">
        <f t="shared" si="282"/>
        <v>277.38761714999981</v>
      </c>
      <c r="W985" s="3">
        <f t="shared" si="285"/>
        <v>0</v>
      </c>
      <c r="X985">
        <f t="shared" si="283"/>
        <v>0</v>
      </c>
    </row>
    <row r="986" spans="1:24">
      <c r="A986">
        <v>109.36154550000001</v>
      </c>
      <c r="B986">
        <v>105.9850261</v>
      </c>
      <c r="C986">
        <f t="shared" si="286"/>
        <v>0.96912516749317512</v>
      </c>
      <c r="D986">
        <f t="shared" si="271"/>
        <v>0.95005286635324693</v>
      </c>
      <c r="E986">
        <f t="shared" si="268"/>
        <v>0.98495142079881426</v>
      </c>
      <c r="F986">
        <f t="shared" si="269"/>
        <v>4.5896474310280884E-2</v>
      </c>
      <c r="G986">
        <f t="shared" si="270"/>
        <v>0.4155504627869851</v>
      </c>
      <c r="H986" t="str">
        <f t="shared" si="272"/>
        <v/>
      </c>
      <c r="I986" t="str">
        <f t="shared" si="284"/>
        <v/>
      </c>
      <c r="J986" t="str">
        <f t="shared" si="273"/>
        <v/>
      </c>
      <c r="K986">
        <f t="shared" si="275"/>
        <v>0</v>
      </c>
      <c r="L986">
        <f t="shared" si="276"/>
        <v>0</v>
      </c>
      <c r="M986">
        <f t="shared" si="277"/>
        <v>0</v>
      </c>
      <c r="N986">
        <f t="shared" si="278"/>
        <v>0</v>
      </c>
      <c r="O986">
        <f t="shared" si="279"/>
        <v>0</v>
      </c>
      <c r="P986">
        <f t="shared" si="280"/>
        <v>0</v>
      </c>
      <c r="Q986">
        <f t="shared" si="274"/>
        <v>0</v>
      </c>
      <c r="R986">
        <f t="shared" si="281"/>
        <v>0</v>
      </c>
      <c r="S986">
        <f>IF(ABS(R986)&gt;0,R986*(B986-A986),0)</f>
        <v>0</v>
      </c>
      <c r="T986">
        <f>SUM($S$3:S986)</f>
        <v>277.38761714999981</v>
      </c>
      <c r="U986">
        <f>IF(J986="close",T986,0)</f>
        <v>0</v>
      </c>
      <c r="V986">
        <f t="shared" si="282"/>
        <v>277.38761714999981</v>
      </c>
      <c r="W986" s="3">
        <f t="shared" si="285"/>
        <v>0</v>
      </c>
      <c r="X986">
        <f t="shared" si="283"/>
        <v>0</v>
      </c>
    </row>
    <row r="987" spans="1:24">
      <c r="A987">
        <v>110.04811789999999</v>
      </c>
      <c r="B987">
        <v>107.1025037</v>
      </c>
      <c r="C987">
        <f t="shared" si="286"/>
        <v>0.97323339775173023</v>
      </c>
      <c r="D987">
        <f t="shared" si="271"/>
        <v>0.95361910195301358</v>
      </c>
      <c r="E987">
        <f t="shared" si="268"/>
        <v>0.98201929653847575</v>
      </c>
      <c r="F987">
        <f t="shared" si="269"/>
        <v>4.4092804274573461E-2</v>
      </c>
      <c r="G987">
        <f t="shared" si="270"/>
        <v>0.44484119623181745</v>
      </c>
      <c r="H987" t="str">
        <f t="shared" si="272"/>
        <v/>
      </c>
      <c r="I987" t="str">
        <f t="shared" si="284"/>
        <v/>
      </c>
      <c r="J987" t="str">
        <f t="shared" si="273"/>
        <v/>
      </c>
      <c r="K987">
        <f t="shared" si="275"/>
        <v>0</v>
      </c>
      <c r="L987">
        <f t="shared" si="276"/>
        <v>0</v>
      </c>
      <c r="M987">
        <f t="shared" si="277"/>
        <v>0</v>
      </c>
      <c r="N987">
        <f t="shared" si="278"/>
        <v>0</v>
      </c>
      <c r="O987">
        <f t="shared" si="279"/>
        <v>0</v>
      </c>
      <c r="P987">
        <f t="shared" si="280"/>
        <v>0</v>
      </c>
      <c r="Q987">
        <f t="shared" si="274"/>
        <v>0</v>
      </c>
      <c r="R987">
        <f t="shared" si="281"/>
        <v>0</v>
      </c>
      <c r="S987">
        <f>IF(ABS(R987)&gt;0,R987*(B987-A987),0)</f>
        <v>0</v>
      </c>
      <c r="T987">
        <f>SUM($S$3:S987)</f>
        <v>277.38761714999981</v>
      </c>
      <c r="U987">
        <f>IF(J987="close",T987,0)</f>
        <v>0</v>
      </c>
      <c r="V987">
        <f t="shared" si="282"/>
        <v>277.38761714999981</v>
      </c>
      <c r="W987" s="3">
        <f t="shared" si="285"/>
        <v>0</v>
      </c>
      <c r="X987">
        <f t="shared" si="283"/>
        <v>0</v>
      </c>
    </row>
    <row r="988" spans="1:24">
      <c r="A988">
        <v>109.61351000000001</v>
      </c>
      <c r="B988">
        <v>105.3905166</v>
      </c>
      <c r="C988">
        <f t="shared" si="286"/>
        <v>0.96147378730961164</v>
      </c>
      <c r="D988">
        <f t="shared" si="271"/>
        <v>0.95482751508479791</v>
      </c>
      <c r="E988">
        <f t="shared" si="268"/>
        <v>0.97972007018968177</v>
      </c>
      <c r="F988">
        <f t="shared" si="269"/>
        <v>4.2744455075879685E-2</v>
      </c>
      <c r="G988">
        <f t="shared" si="270"/>
        <v>0.15548852390363407</v>
      </c>
      <c r="H988" t="str">
        <f t="shared" si="272"/>
        <v/>
      </c>
      <c r="I988" t="str">
        <f t="shared" si="284"/>
        <v/>
      </c>
      <c r="J988" t="str">
        <f t="shared" si="273"/>
        <v/>
      </c>
      <c r="K988">
        <f t="shared" si="275"/>
        <v>0</v>
      </c>
      <c r="L988">
        <f t="shared" si="276"/>
        <v>0</v>
      </c>
      <c r="M988">
        <f t="shared" si="277"/>
        <v>0</v>
      </c>
      <c r="N988">
        <f t="shared" si="278"/>
        <v>0</v>
      </c>
      <c r="O988">
        <f t="shared" si="279"/>
        <v>0</v>
      </c>
      <c r="P988">
        <f t="shared" si="280"/>
        <v>0</v>
      </c>
      <c r="Q988">
        <f t="shared" si="274"/>
        <v>0</v>
      </c>
      <c r="R988">
        <f t="shared" si="281"/>
        <v>0</v>
      </c>
      <c r="S988">
        <f>IF(ABS(R988)&gt;0,R988*(B988-A988),0)</f>
        <v>0</v>
      </c>
      <c r="T988">
        <f>SUM($S$3:S988)</f>
        <v>277.38761714999981</v>
      </c>
      <c r="U988">
        <f>IF(J988="close",T988,0)</f>
        <v>0</v>
      </c>
      <c r="V988">
        <f t="shared" si="282"/>
        <v>277.38761714999981</v>
      </c>
      <c r="W988" s="3">
        <f t="shared" si="285"/>
        <v>0</v>
      </c>
      <c r="X988">
        <f t="shared" si="283"/>
        <v>0</v>
      </c>
    </row>
    <row r="989" spans="1:24">
      <c r="A989">
        <v>110.96971430000001</v>
      </c>
      <c r="B989">
        <v>104.8604607</v>
      </c>
      <c r="C989">
        <f t="shared" si="286"/>
        <v>0.94494665829738012</v>
      </c>
      <c r="D989">
        <f t="shared" si="271"/>
        <v>0.95330738327134901</v>
      </c>
      <c r="E989">
        <f t="shared" si="268"/>
        <v>0.9778810813371509</v>
      </c>
      <c r="F989">
        <f t="shared" si="269"/>
        <v>4.2367162825470248E-2</v>
      </c>
      <c r="G989">
        <f t="shared" si="270"/>
        <v>-0.19733974182813582</v>
      </c>
      <c r="H989" t="str">
        <f t="shared" si="272"/>
        <v/>
      </c>
      <c r="I989" t="str">
        <f t="shared" si="284"/>
        <v/>
      </c>
      <c r="J989" t="str">
        <f t="shared" si="273"/>
        <v/>
      </c>
      <c r="K989">
        <f t="shared" si="275"/>
        <v>0</v>
      </c>
      <c r="L989">
        <f t="shared" si="276"/>
        <v>0</v>
      </c>
      <c r="M989">
        <f t="shared" si="277"/>
        <v>0</v>
      </c>
      <c r="N989">
        <f t="shared" si="278"/>
        <v>0</v>
      </c>
      <c r="O989">
        <f t="shared" si="279"/>
        <v>0</v>
      </c>
      <c r="P989">
        <f t="shared" si="280"/>
        <v>0</v>
      </c>
      <c r="Q989">
        <f t="shared" si="274"/>
        <v>0</v>
      </c>
      <c r="R989">
        <f t="shared" si="281"/>
        <v>0</v>
      </c>
      <c r="S989">
        <f>IF(ABS(R989)&gt;0,R989*(B989-A989),0)</f>
        <v>0</v>
      </c>
      <c r="T989">
        <f>SUM($S$3:S989)</f>
        <v>277.38761714999981</v>
      </c>
      <c r="U989">
        <f>IF(J989="close",T989,0)</f>
        <v>0</v>
      </c>
      <c r="V989">
        <f t="shared" si="282"/>
        <v>277.38761714999981</v>
      </c>
      <c r="W989" s="3">
        <f t="shared" si="285"/>
        <v>0</v>
      </c>
      <c r="X989">
        <f t="shared" si="283"/>
        <v>0</v>
      </c>
    </row>
    <row r="990" spans="1:24">
      <c r="A990">
        <v>112.6251918</v>
      </c>
      <c r="B990">
        <v>104.20436340000001</v>
      </c>
      <c r="C990">
        <f t="shared" si="286"/>
        <v>0.92523139569916368</v>
      </c>
      <c r="D990">
        <f t="shared" si="271"/>
        <v>0.94898800056793586</v>
      </c>
      <c r="E990">
        <f t="shared" si="268"/>
        <v>0.97458853586895433</v>
      </c>
      <c r="F990">
        <f t="shared" si="269"/>
        <v>4.1156486865987732E-2</v>
      </c>
      <c r="G990">
        <f t="shared" si="270"/>
        <v>-0.57722625709350706</v>
      </c>
      <c r="H990" t="str">
        <f t="shared" si="272"/>
        <v/>
      </c>
      <c r="I990" t="str">
        <f t="shared" si="284"/>
        <v/>
      </c>
      <c r="J990" t="str">
        <f t="shared" si="273"/>
        <v/>
      </c>
      <c r="K990">
        <f t="shared" si="275"/>
        <v>0</v>
      </c>
      <c r="L990">
        <f t="shared" si="276"/>
        <v>0</v>
      </c>
      <c r="M990">
        <f t="shared" si="277"/>
        <v>0</v>
      </c>
      <c r="N990">
        <f t="shared" si="278"/>
        <v>0</v>
      </c>
      <c r="O990">
        <f t="shared" si="279"/>
        <v>0</v>
      </c>
      <c r="P990">
        <f t="shared" si="280"/>
        <v>0</v>
      </c>
      <c r="Q990">
        <f t="shared" si="274"/>
        <v>0</v>
      </c>
      <c r="R990">
        <f t="shared" si="281"/>
        <v>0</v>
      </c>
      <c r="S990">
        <f>IF(ABS(R990)&gt;0,R990*(B990-A990),0)</f>
        <v>0</v>
      </c>
      <c r="T990">
        <f>SUM($S$3:S990)</f>
        <v>277.38761714999981</v>
      </c>
      <c r="U990">
        <f>IF(J990="close",T990,0)</f>
        <v>0</v>
      </c>
      <c r="V990">
        <f t="shared" si="282"/>
        <v>277.38761714999981</v>
      </c>
      <c r="W990" s="3">
        <f t="shared" si="285"/>
        <v>0</v>
      </c>
      <c r="X990">
        <f t="shared" si="283"/>
        <v>0</v>
      </c>
    </row>
    <row r="991" spans="1:24">
      <c r="A991">
        <v>114.4061387</v>
      </c>
      <c r="B991">
        <v>103.08967250000001</v>
      </c>
      <c r="C991">
        <f t="shared" si="286"/>
        <v>0.90108514867655443</v>
      </c>
      <c r="D991">
        <f t="shared" si="271"/>
        <v>0.94161833104618486</v>
      </c>
      <c r="E991">
        <f t="shared" si="268"/>
        <v>0.97093649717771779</v>
      </c>
      <c r="F991">
        <f t="shared" si="269"/>
        <v>4.0824103071490446E-2</v>
      </c>
      <c r="G991">
        <f t="shared" si="270"/>
        <v>-0.9928738005253771</v>
      </c>
      <c r="H991" t="str">
        <f t="shared" si="272"/>
        <v/>
      </c>
      <c r="I991" t="str">
        <f t="shared" si="284"/>
        <v/>
      </c>
      <c r="J991" t="str">
        <f t="shared" si="273"/>
        <v/>
      </c>
      <c r="K991">
        <f t="shared" si="275"/>
        <v>0</v>
      </c>
      <c r="L991">
        <f t="shared" si="276"/>
        <v>0</v>
      </c>
      <c r="M991">
        <f t="shared" si="277"/>
        <v>0</v>
      </c>
      <c r="N991">
        <f t="shared" si="278"/>
        <v>0</v>
      </c>
      <c r="O991">
        <f t="shared" si="279"/>
        <v>0</v>
      </c>
      <c r="P991">
        <f t="shared" si="280"/>
        <v>0</v>
      </c>
      <c r="Q991">
        <f t="shared" si="274"/>
        <v>0</v>
      </c>
      <c r="R991">
        <f t="shared" si="281"/>
        <v>0</v>
      </c>
      <c r="S991">
        <f>IF(ABS(R991)&gt;0,R991*(B991-A991),0)</f>
        <v>0</v>
      </c>
      <c r="T991">
        <f>SUM($S$3:S991)</f>
        <v>277.38761714999981</v>
      </c>
      <c r="U991">
        <f>IF(J991="close",T991,0)</f>
        <v>0</v>
      </c>
      <c r="V991">
        <f t="shared" si="282"/>
        <v>277.38761714999981</v>
      </c>
      <c r="W991" s="3">
        <f t="shared" si="285"/>
        <v>0</v>
      </c>
      <c r="X991">
        <f t="shared" si="283"/>
        <v>0</v>
      </c>
    </row>
    <row r="992" spans="1:24">
      <c r="A992">
        <v>114.75691759999999</v>
      </c>
      <c r="B992">
        <v>105.42734400000001</v>
      </c>
      <c r="C992">
        <f t="shared" si="286"/>
        <v>0.91870142737260141</v>
      </c>
      <c r="D992">
        <f t="shared" si="271"/>
        <v>0.93809265355794125</v>
      </c>
      <c r="E992">
        <f t="shared" ref="E992:E1002" si="287">AVERAGE(C964:C991)</f>
        <v>0.96590322373022508</v>
      </c>
      <c r="F992">
        <f t="shared" ref="F992:F1002" si="288">STDEV(C964:C991)</f>
        <v>4.0421782130444651E-2</v>
      </c>
      <c r="G992">
        <f t="shared" ref="G992:G1002" si="289">(C992-D992)/F992</f>
        <v>-0.47972219836232466</v>
      </c>
      <c r="H992" t="str">
        <f t="shared" si="272"/>
        <v/>
      </c>
      <c r="I992" t="str">
        <f t="shared" si="284"/>
        <v/>
      </c>
      <c r="J992" t="str">
        <f t="shared" si="273"/>
        <v/>
      </c>
      <c r="K992">
        <f t="shared" si="275"/>
        <v>0</v>
      </c>
      <c r="L992">
        <f t="shared" si="276"/>
        <v>0</v>
      </c>
      <c r="M992">
        <f t="shared" si="277"/>
        <v>0</v>
      </c>
      <c r="N992">
        <f t="shared" si="278"/>
        <v>0</v>
      </c>
      <c r="O992">
        <f t="shared" si="279"/>
        <v>0</v>
      </c>
      <c r="P992">
        <f t="shared" si="280"/>
        <v>0</v>
      </c>
      <c r="Q992">
        <f t="shared" si="274"/>
        <v>0</v>
      </c>
      <c r="R992">
        <f t="shared" si="281"/>
        <v>0</v>
      </c>
      <c r="S992">
        <f>IF(ABS(R992)&gt;0,R992*(B992-A992),0)</f>
        <v>0</v>
      </c>
      <c r="T992">
        <f>SUM($S$3:S992)</f>
        <v>277.38761714999981</v>
      </c>
      <c r="U992">
        <f>IF(J992="close",T992,0)</f>
        <v>0</v>
      </c>
      <c r="V992">
        <f t="shared" si="282"/>
        <v>277.38761714999981</v>
      </c>
      <c r="W992" s="3">
        <f t="shared" si="285"/>
        <v>0</v>
      </c>
      <c r="X992">
        <f t="shared" si="283"/>
        <v>0</v>
      </c>
    </row>
    <row r="993" spans="1:24">
      <c r="A993">
        <v>114.1486189</v>
      </c>
      <c r="B993">
        <v>106.5403204</v>
      </c>
      <c r="C993">
        <f t="shared" si="286"/>
        <v>0.93334743273008625</v>
      </c>
      <c r="D993">
        <f t="shared" ref="D993:D1002" si="290">((C993-D992)*2/13)+D992</f>
        <v>0.93736261958442513</v>
      </c>
      <c r="E993">
        <f t="shared" si="287"/>
        <v>0.96149687187100796</v>
      </c>
      <c r="F993">
        <f t="shared" si="288"/>
        <v>3.8488778834077093E-2</v>
      </c>
      <c r="G993">
        <f t="shared" si="289"/>
        <v>-0.10432097291649912</v>
      </c>
      <c r="H993" t="str">
        <f t="shared" ref="H993:H1002" si="291">IF(G993&gt;2,"sellY",IF(G993&lt;-2,"buyY",""))</f>
        <v/>
      </c>
      <c r="I993" t="str">
        <f t="shared" si="284"/>
        <v/>
      </c>
      <c r="J993" t="str">
        <f t="shared" ref="J993:J1002" si="292">IF(AND(OR(H992="sellY",J992="sellhold"),G993&gt;0.6),"sellhold",IF(AND(OR(H992="sellY",J992="sellhold"),G993&lt;0.6),"close",IF(AND(OR(H992="buyY",J992="buyhold"),G993&lt;-0.6),"buyhold",IF(AND(OR(H992="buyY",J992="buyhold"),G993&gt;-0.6),"close",""))))</f>
        <v/>
      </c>
      <c r="K993">
        <f t="shared" si="275"/>
        <v>0</v>
      </c>
      <c r="L993">
        <f t="shared" si="276"/>
        <v>0</v>
      </c>
      <c r="M993">
        <f t="shared" si="277"/>
        <v>0</v>
      </c>
      <c r="N993">
        <f t="shared" si="278"/>
        <v>0</v>
      </c>
      <c r="O993">
        <f t="shared" si="279"/>
        <v>0</v>
      </c>
      <c r="P993">
        <f t="shared" si="280"/>
        <v>0</v>
      </c>
      <c r="Q993">
        <f t="shared" ref="Q993:Q1002" si="293">ABS(K993)+ABS(N993)</f>
        <v>0</v>
      </c>
      <c r="R993">
        <f t="shared" si="281"/>
        <v>0</v>
      </c>
      <c r="S993">
        <f>IF(ABS(R993)&gt;0,R993*(B993-A993),0)</f>
        <v>0</v>
      </c>
      <c r="T993">
        <f>SUM($S$3:S993)</f>
        <v>277.38761714999981</v>
      </c>
      <c r="U993">
        <f>IF(J993="close",T993,0)</f>
        <v>0</v>
      </c>
      <c r="V993">
        <f t="shared" si="282"/>
        <v>277.38761714999981</v>
      </c>
      <c r="W993" s="3">
        <f t="shared" si="285"/>
        <v>0</v>
      </c>
      <c r="X993">
        <f t="shared" si="283"/>
        <v>0</v>
      </c>
    </row>
    <row r="994" spans="1:24">
      <c r="A994">
        <v>115.39851899999999</v>
      </c>
      <c r="B994">
        <v>106.7721294</v>
      </c>
      <c r="C994">
        <f t="shared" si="286"/>
        <v>0.92524696439128484</v>
      </c>
      <c r="D994">
        <f t="shared" si="290"/>
        <v>0.93549867263163433</v>
      </c>
      <c r="E994">
        <f t="shared" si="287"/>
        <v>0.95746937872004245</v>
      </c>
      <c r="F994">
        <f t="shared" si="288"/>
        <v>3.5052885454830471E-2</v>
      </c>
      <c r="G994">
        <f t="shared" si="289"/>
        <v>-0.2924640327701396</v>
      </c>
      <c r="H994" t="str">
        <f t="shared" si="291"/>
        <v/>
      </c>
      <c r="I994" t="str">
        <f t="shared" si="284"/>
        <v/>
      </c>
      <c r="J994" t="str">
        <f t="shared" si="292"/>
        <v/>
      </c>
      <c r="K994">
        <f t="shared" ref="K994:K1002" si="294">IF(H994="sellY",MAX(10+L994,K993),IF(H994="buyY",MIN(-10+L994,K993),IF(J994="sellhold",K993+L994,IF(J994="buyhold",K993+L994,0))))</f>
        <v>0</v>
      </c>
      <c r="L994">
        <f t="shared" ref="L994:L1002" si="295">IF(AND(G994&gt;3,K993&lt;15),10,IF(AND(G994&gt;2.5,K993&lt;15),5,IF(AND(G994&lt;-3,K993&gt;-15),-10,IF(AND(G994&lt;-2.5,K993&gt;-15),-5,0))))</f>
        <v>0</v>
      </c>
      <c r="M994">
        <f t="shared" ref="M994:M1002" si="296">K994-K993</f>
        <v>0</v>
      </c>
      <c r="N994">
        <f t="shared" ref="N994:N1002" si="297">IF(H994="sellY",MIN(-10+O994,N993),IF(H994="buyY",MAX(10+O994,N993),IF(J994="sellhold",N993+O994,IF(J994="buyhold",N993+O994,0))))</f>
        <v>0</v>
      </c>
      <c r="O994">
        <f t="shared" ref="O994:O1002" si="298">IF(AND(G994&gt;3,K993&lt;15),-10,IF(AND(G994&gt;2.5,K993&lt;15),-5,IF(AND(G994&lt;-3,K993&gt;-15),10,IF(AND(G994&lt;-2.5,K993&gt;-15),5,0))))</f>
        <v>0</v>
      </c>
      <c r="P994">
        <f t="shared" ref="P994:P1002" si="299">N994-N993</f>
        <v>0</v>
      </c>
      <c r="Q994">
        <f t="shared" si="293"/>
        <v>0</v>
      </c>
      <c r="R994">
        <f t="shared" ref="R994:R1002" si="300">K994-K993</f>
        <v>0</v>
      </c>
      <c r="S994">
        <f>IF(ABS(R994)&gt;0,R994*(B994-A994),0)</f>
        <v>0</v>
      </c>
      <c r="T994">
        <f>SUM($S$3:S994)</f>
        <v>277.38761714999981</v>
      </c>
      <c r="U994">
        <f>IF(J994="close",T994,0)</f>
        <v>0</v>
      </c>
      <c r="V994">
        <f t="shared" si="282"/>
        <v>277.38761714999981</v>
      </c>
      <c r="W994" s="3">
        <f t="shared" si="285"/>
        <v>0</v>
      </c>
      <c r="X994">
        <f t="shared" si="283"/>
        <v>0</v>
      </c>
    </row>
    <row r="995" spans="1:24">
      <c r="A995">
        <v>116.40874770000001</v>
      </c>
      <c r="B995">
        <v>106.3973903</v>
      </c>
      <c r="C995">
        <f t="shared" si="286"/>
        <v>0.91399823812381753</v>
      </c>
      <c r="D995">
        <f t="shared" si="290"/>
        <v>0.93219091347658556</v>
      </c>
      <c r="E995">
        <f t="shared" si="287"/>
        <v>0.95281196312728744</v>
      </c>
      <c r="F995">
        <f t="shared" si="288"/>
        <v>2.9792872984633883E-2</v>
      </c>
      <c r="G995">
        <f t="shared" si="289"/>
        <v>-0.61063850277719678</v>
      </c>
      <c r="H995" t="str">
        <f t="shared" si="291"/>
        <v/>
      </c>
      <c r="I995" t="str">
        <f t="shared" si="284"/>
        <v/>
      </c>
      <c r="J995" t="str">
        <f t="shared" si="292"/>
        <v/>
      </c>
      <c r="K995">
        <f t="shared" si="294"/>
        <v>0</v>
      </c>
      <c r="L995">
        <f t="shared" si="295"/>
        <v>0</v>
      </c>
      <c r="M995">
        <f t="shared" si="296"/>
        <v>0</v>
      </c>
      <c r="N995">
        <f t="shared" si="297"/>
        <v>0</v>
      </c>
      <c r="O995">
        <f t="shared" si="298"/>
        <v>0</v>
      </c>
      <c r="P995">
        <f t="shared" si="299"/>
        <v>0</v>
      </c>
      <c r="Q995">
        <f t="shared" si="293"/>
        <v>0</v>
      </c>
      <c r="R995">
        <f t="shared" si="300"/>
        <v>0</v>
      </c>
      <c r="S995">
        <f>IF(ABS(R995)&gt;0,R995*(B995-A995),0)</f>
        <v>0</v>
      </c>
      <c r="T995">
        <f>SUM($S$3:S995)</f>
        <v>277.38761714999981</v>
      </c>
      <c r="U995">
        <f>IF(J995="close",T995,0)</f>
        <v>0</v>
      </c>
      <c r="V995">
        <f t="shared" ref="V995:V1002" si="301">T995+K995*A995+N995*B995</f>
        <v>277.38761714999981</v>
      </c>
      <c r="W995" s="3">
        <f t="shared" si="285"/>
        <v>0</v>
      </c>
      <c r="X995">
        <f t="shared" ref="X995:X1002" si="302">ABS(Q995-Q994)</f>
        <v>0</v>
      </c>
    </row>
    <row r="996" spans="1:24">
      <c r="A996">
        <v>114.5649008</v>
      </c>
      <c r="B996">
        <v>106.3401408</v>
      </c>
      <c r="C996">
        <f t="shared" si="286"/>
        <v>0.92820872760708573</v>
      </c>
      <c r="D996">
        <f t="shared" si="290"/>
        <v>0.93157826949666256</v>
      </c>
      <c r="E996">
        <f t="shared" si="287"/>
        <v>0.94892629902215209</v>
      </c>
      <c r="F996">
        <f t="shared" si="288"/>
        <v>2.731942804247817E-2</v>
      </c>
      <c r="G996">
        <f t="shared" si="289"/>
        <v>-0.1233386688893205</v>
      </c>
      <c r="H996" t="str">
        <f t="shared" si="291"/>
        <v/>
      </c>
      <c r="I996" t="str">
        <f t="shared" si="284"/>
        <v/>
      </c>
      <c r="J996" t="str">
        <f t="shared" si="292"/>
        <v/>
      </c>
      <c r="K996">
        <f t="shared" si="294"/>
        <v>0</v>
      </c>
      <c r="L996">
        <f t="shared" si="295"/>
        <v>0</v>
      </c>
      <c r="M996">
        <f t="shared" si="296"/>
        <v>0</v>
      </c>
      <c r="N996">
        <f t="shared" si="297"/>
        <v>0</v>
      </c>
      <c r="O996">
        <f t="shared" si="298"/>
        <v>0</v>
      </c>
      <c r="P996">
        <f t="shared" si="299"/>
        <v>0</v>
      </c>
      <c r="Q996">
        <f t="shared" si="293"/>
        <v>0</v>
      </c>
      <c r="R996">
        <f t="shared" si="300"/>
        <v>0</v>
      </c>
      <c r="S996">
        <f>IF(ABS(R996)&gt;0,R996*(B996-A996),0)</f>
        <v>0</v>
      </c>
      <c r="T996">
        <f>SUM($S$3:S996)</f>
        <v>277.38761714999981</v>
      </c>
      <c r="U996">
        <f>IF(J996="close",T996,0)</f>
        <v>0</v>
      </c>
      <c r="V996">
        <f t="shared" si="301"/>
        <v>277.38761714999981</v>
      </c>
      <c r="W996" s="3">
        <f t="shared" si="285"/>
        <v>0</v>
      </c>
      <c r="X996">
        <f t="shared" si="302"/>
        <v>0</v>
      </c>
    </row>
    <row r="997" spans="1:24">
      <c r="A997">
        <v>115.4850881</v>
      </c>
      <c r="B997">
        <v>106.5847929</v>
      </c>
      <c r="C997">
        <f t="shared" si="286"/>
        <v>0.9229312169525028</v>
      </c>
      <c r="D997">
        <f t="shared" si="290"/>
        <v>0.93024795372063795</v>
      </c>
      <c r="E997">
        <f t="shared" si="287"/>
        <v>0.94631965637093862</v>
      </c>
      <c r="F997">
        <f t="shared" si="288"/>
        <v>2.5573758503004699E-2</v>
      </c>
      <c r="G997">
        <f t="shared" si="289"/>
        <v>-0.28610330262075095</v>
      </c>
      <c r="H997" t="str">
        <f t="shared" si="291"/>
        <v/>
      </c>
      <c r="I997" t="str">
        <f t="shared" si="284"/>
        <v/>
      </c>
      <c r="J997" t="str">
        <f t="shared" si="292"/>
        <v/>
      </c>
      <c r="K997">
        <f t="shared" si="294"/>
        <v>0</v>
      </c>
      <c r="L997">
        <f t="shared" si="295"/>
        <v>0</v>
      </c>
      <c r="M997">
        <f t="shared" si="296"/>
        <v>0</v>
      </c>
      <c r="N997">
        <f t="shared" si="297"/>
        <v>0</v>
      </c>
      <c r="O997">
        <f t="shared" si="298"/>
        <v>0</v>
      </c>
      <c r="P997">
        <f t="shared" si="299"/>
        <v>0</v>
      </c>
      <c r="Q997">
        <f t="shared" si="293"/>
        <v>0</v>
      </c>
      <c r="R997">
        <f t="shared" si="300"/>
        <v>0</v>
      </c>
      <c r="S997">
        <f>IF(ABS(R997)&gt;0,R997*(B997-A997),0)</f>
        <v>0</v>
      </c>
      <c r="T997">
        <f>SUM($S$3:S997)</f>
        <v>277.38761714999981</v>
      </c>
      <c r="U997">
        <f>IF(J997="close",T997,0)</f>
        <v>0</v>
      </c>
      <c r="V997">
        <f t="shared" si="301"/>
        <v>277.38761714999981</v>
      </c>
      <c r="W997" s="3">
        <f t="shared" si="285"/>
        <v>0</v>
      </c>
      <c r="X997">
        <f t="shared" si="302"/>
        <v>0</v>
      </c>
    </row>
    <row r="998" spans="1:24">
      <c r="A998">
        <v>116.2945259</v>
      </c>
      <c r="B998">
        <v>105.8115231</v>
      </c>
      <c r="C998">
        <f t="shared" si="286"/>
        <v>0.90985815782065116</v>
      </c>
      <c r="D998">
        <f t="shared" si="290"/>
        <v>0.92711106204371696</v>
      </c>
      <c r="E998">
        <f t="shared" si="287"/>
        <v>0.94358033518315232</v>
      </c>
      <c r="F998">
        <f t="shared" si="288"/>
        <v>2.3690242086193337E-2</v>
      </c>
      <c r="G998">
        <f t="shared" si="289"/>
        <v>-0.72827049045314685</v>
      </c>
      <c r="H998" t="str">
        <f t="shared" si="291"/>
        <v/>
      </c>
      <c r="I998" t="str">
        <f t="shared" si="284"/>
        <v/>
      </c>
      <c r="J998" t="str">
        <f t="shared" si="292"/>
        <v/>
      </c>
      <c r="K998">
        <f t="shared" si="294"/>
        <v>0</v>
      </c>
      <c r="L998">
        <f t="shared" si="295"/>
        <v>0</v>
      </c>
      <c r="M998">
        <f t="shared" si="296"/>
        <v>0</v>
      </c>
      <c r="N998">
        <f t="shared" si="297"/>
        <v>0</v>
      </c>
      <c r="O998">
        <f t="shared" si="298"/>
        <v>0</v>
      </c>
      <c r="P998">
        <f t="shared" si="299"/>
        <v>0</v>
      </c>
      <c r="Q998">
        <f t="shared" si="293"/>
        <v>0</v>
      </c>
      <c r="R998">
        <f t="shared" si="300"/>
        <v>0</v>
      </c>
      <c r="S998">
        <f>IF(ABS(R998)&gt;0,R998*(B998-A998),0)</f>
        <v>0</v>
      </c>
      <c r="T998">
        <f>SUM($S$3:S998)</f>
        <v>277.38761714999981</v>
      </c>
      <c r="U998">
        <f>IF(J998="close",T998,0)</f>
        <v>0</v>
      </c>
      <c r="V998">
        <f t="shared" si="301"/>
        <v>277.38761714999981</v>
      </c>
      <c r="W998" s="3">
        <f t="shared" si="285"/>
        <v>0</v>
      </c>
      <c r="X998">
        <f t="shared" si="302"/>
        <v>0</v>
      </c>
    </row>
    <row r="999" spans="1:24">
      <c r="A999">
        <v>113.27251219999999</v>
      </c>
      <c r="B999">
        <v>106.4943439</v>
      </c>
      <c r="C999">
        <f t="shared" si="286"/>
        <v>0.9401605193673811</v>
      </c>
      <c r="D999">
        <f t="shared" si="290"/>
        <v>0.92911867086274225</v>
      </c>
      <c r="E999">
        <f t="shared" si="287"/>
        <v>0.94126739544482552</v>
      </c>
      <c r="F999">
        <f t="shared" si="288"/>
        <v>2.3708920271745128E-2</v>
      </c>
      <c r="G999">
        <f t="shared" si="289"/>
        <v>0.46572548973467448</v>
      </c>
      <c r="H999" t="str">
        <f t="shared" si="291"/>
        <v/>
      </c>
      <c r="I999" t="str">
        <f t="shared" si="284"/>
        <v/>
      </c>
      <c r="J999" t="str">
        <f t="shared" si="292"/>
        <v/>
      </c>
      <c r="K999">
        <f t="shared" si="294"/>
        <v>0</v>
      </c>
      <c r="L999">
        <f t="shared" si="295"/>
        <v>0</v>
      </c>
      <c r="M999">
        <f t="shared" si="296"/>
        <v>0</v>
      </c>
      <c r="N999">
        <f t="shared" si="297"/>
        <v>0</v>
      </c>
      <c r="O999">
        <f t="shared" si="298"/>
        <v>0</v>
      </c>
      <c r="P999">
        <f t="shared" si="299"/>
        <v>0</v>
      </c>
      <c r="Q999">
        <f t="shared" si="293"/>
        <v>0</v>
      </c>
      <c r="R999">
        <f t="shared" si="300"/>
        <v>0</v>
      </c>
      <c r="S999">
        <f>IF(ABS(R999)&gt;0,R999*(B999-A999),0)</f>
        <v>0</v>
      </c>
      <c r="T999">
        <f>SUM($S$3:S999)</f>
        <v>277.38761714999981</v>
      </c>
      <c r="U999">
        <f>IF(J999="close",T999,0)</f>
        <v>0</v>
      </c>
      <c r="V999">
        <f t="shared" si="301"/>
        <v>277.38761714999981</v>
      </c>
      <c r="W999" s="3">
        <f t="shared" si="285"/>
        <v>0</v>
      </c>
      <c r="X999">
        <f t="shared" si="302"/>
        <v>0</v>
      </c>
    </row>
    <row r="1000" spans="1:24">
      <c r="A1000">
        <v>112.0226491</v>
      </c>
      <c r="B1000">
        <v>104.3218856</v>
      </c>
      <c r="C1000">
        <f t="shared" si="286"/>
        <v>0.93125708451042166</v>
      </c>
      <c r="D1000">
        <f t="shared" si="290"/>
        <v>0.92944765757776981</v>
      </c>
      <c r="E1000">
        <f t="shared" si="287"/>
        <v>0.93973696112286309</v>
      </c>
      <c r="F1000">
        <f t="shared" si="288"/>
        <v>2.2252775319507468E-2</v>
      </c>
      <c r="G1000">
        <f t="shared" si="289"/>
        <v>8.1312416391749937E-2</v>
      </c>
      <c r="H1000" t="str">
        <f t="shared" si="291"/>
        <v/>
      </c>
      <c r="I1000" t="str">
        <f t="shared" si="284"/>
        <v/>
      </c>
      <c r="J1000" t="str">
        <f t="shared" si="292"/>
        <v/>
      </c>
      <c r="K1000">
        <f>IF(H1000="sellY",MAX(10+L1000,K999),IF(H1000="buyY",MIN(-10+L1000,K999),IF(J1000="sellhold",K999+L1000,IF(J1000="buyhold",K999+L1000,0))))</f>
        <v>0</v>
      </c>
      <c r="L1000">
        <f t="shared" si="295"/>
        <v>0</v>
      </c>
      <c r="M1000">
        <f t="shared" si="296"/>
        <v>0</v>
      </c>
      <c r="N1000">
        <f t="shared" si="297"/>
        <v>0</v>
      </c>
      <c r="O1000">
        <f t="shared" si="298"/>
        <v>0</v>
      </c>
      <c r="P1000">
        <f t="shared" si="299"/>
        <v>0</v>
      </c>
      <c r="Q1000">
        <f t="shared" si="293"/>
        <v>0</v>
      </c>
      <c r="R1000">
        <f t="shared" si="300"/>
        <v>0</v>
      </c>
      <c r="S1000">
        <f>IF(ABS(R1000)&gt;0,R1000*(B1000-A1000),0)</f>
        <v>0</v>
      </c>
      <c r="T1000">
        <f>SUM($S$3:S1000)</f>
        <v>277.38761714999981</v>
      </c>
      <c r="U1000">
        <f>IF(J1000="close",T1000,0)</f>
        <v>0</v>
      </c>
      <c r="V1000">
        <f t="shared" si="301"/>
        <v>277.38761714999981</v>
      </c>
      <c r="W1000" s="3">
        <f t="shared" si="285"/>
        <v>0</v>
      </c>
      <c r="X1000">
        <f t="shared" si="302"/>
        <v>0</v>
      </c>
    </row>
    <row r="1001" spans="1:24">
      <c r="A1001">
        <v>112.1835244</v>
      </c>
      <c r="B1001">
        <v>105.0729211</v>
      </c>
      <c r="C1001">
        <f t="shared" si="286"/>
        <v>0.93661633169371172</v>
      </c>
      <c r="D1001">
        <f t="shared" si="290"/>
        <v>0.93055053051868397</v>
      </c>
      <c r="E1001">
        <f t="shared" si="287"/>
        <v>0.93818496793840134</v>
      </c>
      <c r="F1001">
        <f t="shared" si="288"/>
        <v>2.1214226170321461E-2</v>
      </c>
      <c r="G1001">
        <f t="shared" si="289"/>
        <v>0.2859308242651698</v>
      </c>
      <c r="H1001" t="str">
        <f t="shared" si="291"/>
        <v/>
      </c>
      <c r="I1001" t="str">
        <f t="shared" si="284"/>
        <v/>
      </c>
      <c r="J1001" t="str">
        <f t="shared" si="292"/>
        <v/>
      </c>
      <c r="K1001">
        <f t="shared" si="294"/>
        <v>0</v>
      </c>
      <c r="L1001">
        <f t="shared" si="295"/>
        <v>0</v>
      </c>
      <c r="M1001">
        <f t="shared" si="296"/>
        <v>0</v>
      </c>
      <c r="N1001">
        <f t="shared" si="297"/>
        <v>0</v>
      </c>
      <c r="O1001">
        <f t="shared" si="298"/>
        <v>0</v>
      </c>
      <c r="P1001">
        <f t="shared" si="299"/>
        <v>0</v>
      </c>
      <c r="Q1001">
        <f t="shared" si="293"/>
        <v>0</v>
      </c>
      <c r="R1001">
        <f t="shared" si="300"/>
        <v>0</v>
      </c>
      <c r="S1001">
        <f>IF(ABS(R1001)&gt;0,R1001*(B1001-A1001),0)</f>
        <v>0</v>
      </c>
      <c r="T1001">
        <f>SUM($S$3:S1001)</f>
        <v>277.38761714999981</v>
      </c>
      <c r="U1001">
        <f>IF(J1001="close",T1001,0)</f>
        <v>0</v>
      </c>
      <c r="V1001">
        <f t="shared" si="301"/>
        <v>277.38761714999981</v>
      </c>
      <c r="W1001" s="3">
        <f t="shared" si="285"/>
        <v>0</v>
      </c>
      <c r="X1001">
        <f t="shared" si="302"/>
        <v>0</v>
      </c>
    </row>
    <row r="1002" spans="1:24">
      <c r="A1002">
        <v>112.32033389999999</v>
      </c>
      <c r="B1002">
        <v>104.6073938</v>
      </c>
      <c r="C1002">
        <f t="shared" si="286"/>
        <v>0.93133086563945833</v>
      </c>
      <c r="D1002">
        <f t="shared" si="290"/>
        <v>0.93067058207572617</v>
      </c>
      <c r="E1002">
        <f t="shared" si="287"/>
        <v>0.93681842297073703</v>
      </c>
      <c r="F1002">
        <f t="shared" si="288"/>
        <v>1.9958149169698621E-2</v>
      </c>
      <c r="G1002">
        <f t="shared" si="289"/>
        <v>3.3083406588353827E-2</v>
      </c>
      <c r="H1002" t="str">
        <f t="shared" si="291"/>
        <v/>
      </c>
      <c r="I1002" t="str">
        <f t="shared" si="284"/>
        <v/>
      </c>
      <c r="J1002" t="str">
        <f t="shared" si="292"/>
        <v/>
      </c>
      <c r="K1002">
        <f t="shared" si="294"/>
        <v>0</v>
      </c>
      <c r="L1002">
        <f t="shared" si="295"/>
        <v>0</v>
      </c>
      <c r="M1002">
        <f t="shared" si="296"/>
        <v>0</v>
      </c>
      <c r="N1002">
        <f t="shared" si="297"/>
        <v>0</v>
      </c>
      <c r="O1002">
        <f t="shared" si="298"/>
        <v>0</v>
      </c>
      <c r="P1002">
        <f t="shared" si="299"/>
        <v>0</v>
      </c>
      <c r="Q1002">
        <f t="shared" si="293"/>
        <v>0</v>
      </c>
      <c r="R1002">
        <f t="shared" si="300"/>
        <v>0</v>
      </c>
      <c r="S1002">
        <f>IF(ABS(R1002)&gt;0,R1002*(B1002-A1002),0)</f>
        <v>0</v>
      </c>
      <c r="T1002">
        <f>SUM($S$3:S1002)</f>
        <v>277.38761714999981</v>
      </c>
      <c r="U1002">
        <f t="shared" ref="U1001:U1002" si="303">IF(J1002="close",T1002,0)</f>
        <v>0</v>
      </c>
      <c r="V1002">
        <f t="shared" si="301"/>
        <v>277.38761714999981</v>
      </c>
      <c r="W1002" s="3">
        <f t="shared" si="285"/>
        <v>0</v>
      </c>
      <c r="X1002">
        <f t="shared" si="302"/>
        <v>0</v>
      </c>
    </row>
    <row r="1004" spans="1:24">
      <c r="R1004" t="s">
        <v>29</v>
      </c>
      <c r="S1004">
        <f>SUM(S33:S1002)</f>
        <v>277.38761714999981</v>
      </c>
      <c r="W1004" t="s">
        <v>30</v>
      </c>
      <c r="X1004">
        <f>SUMIF(X34:X1002,"&lt;&gt;0")</f>
        <v>640</v>
      </c>
    </row>
    <row r="1005" spans="1:24">
      <c r="R1005" t="s">
        <v>31</v>
      </c>
      <c r="S1005">
        <f>0.5*X1004</f>
        <v>320</v>
      </c>
    </row>
    <row r="1006" spans="1:24">
      <c r="R1006" t="s">
        <v>32</v>
      </c>
      <c r="S1006">
        <f>S1004-S1005</f>
        <v>-42.612382850000188</v>
      </c>
    </row>
    <row r="1007" spans="1:24">
      <c r="R1007" t="s">
        <v>33</v>
      </c>
      <c r="S1007">
        <f>COUNTIF(P1010:P1054,"=1")</f>
        <v>13</v>
      </c>
    </row>
    <row r="1008" spans="1:24">
      <c r="N1008" t="s">
        <v>29</v>
      </c>
      <c r="O1008" t="s">
        <v>13</v>
      </c>
      <c r="R1008" t="s">
        <v>34</v>
      </c>
      <c r="S1008">
        <f>COUNTIF(P1010:P1054,"=0")</f>
        <v>1</v>
      </c>
      <c r="W1008" s="4"/>
    </row>
    <row r="1009" spans="14:19">
      <c r="N1009">
        <v>0</v>
      </c>
      <c r="R1009" t="s">
        <v>35</v>
      </c>
      <c r="S1009">
        <f>MAX(O1010:O1054)</f>
        <v>79.402544999999805</v>
      </c>
    </row>
    <row r="1010" spans="14:19">
      <c r="N1010">
        <v>18.776843499999814</v>
      </c>
      <c r="O1010">
        <f>N1010-N1009</f>
        <v>18.776843499999814</v>
      </c>
      <c r="P1010">
        <f>IF(N1010-N1009&gt;0,1,0)</f>
        <v>1</v>
      </c>
      <c r="R1010" t="s">
        <v>36</v>
      </c>
      <c r="S1010">
        <f>MIN(O1010:O1054)</f>
        <v>-67.217543999999947</v>
      </c>
    </row>
    <row r="1011" spans="14:19">
      <c r="N1011">
        <v>54.4638759999998</v>
      </c>
      <c r="O1011">
        <f t="shared" ref="O1011:O1054" si="304">N1011-N1010</f>
        <v>35.687032499999987</v>
      </c>
      <c r="P1011">
        <f t="shared" ref="P1011:P1054" si="305">IF(N1011-N1010&gt;0,1,0)</f>
        <v>1</v>
      </c>
    </row>
    <row r="1012" spans="14:19">
      <c r="N1012">
        <v>95.612177049999758</v>
      </c>
      <c r="O1012">
        <f t="shared" si="304"/>
        <v>41.148301049999958</v>
      </c>
      <c r="P1012">
        <f t="shared" si="305"/>
        <v>1</v>
      </c>
    </row>
    <row r="1013" spans="14:19">
      <c r="N1013">
        <v>115.32362494999973</v>
      </c>
      <c r="O1013">
        <f t="shared" si="304"/>
        <v>19.711447899999968</v>
      </c>
      <c r="P1013">
        <f t="shared" si="305"/>
        <v>1</v>
      </c>
    </row>
    <row r="1014" spans="14:19">
      <c r="N1014">
        <v>123.27052194999979</v>
      </c>
      <c r="O1014">
        <f t="shared" si="304"/>
        <v>7.9468970000000638</v>
      </c>
      <c r="P1014">
        <f t="shared" si="305"/>
        <v>1</v>
      </c>
    </row>
    <row r="1015" spans="14:19">
      <c r="N1015">
        <v>164.43022094999958</v>
      </c>
      <c r="O1015">
        <f t="shared" si="304"/>
        <v>41.15969899999979</v>
      </c>
      <c r="P1015">
        <f t="shared" si="305"/>
        <v>1</v>
      </c>
    </row>
    <row r="1016" spans="14:19">
      <c r="N1016">
        <v>173.33047094999978</v>
      </c>
      <c r="O1016">
        <f t="shared" si="304"/>
        <v>8.9002500000001987</v>
      </c>
      <c r="P1016">
        <f t="shared" si="305"/>
        <v>1</v>
      </c>
    </row>
    <row r="1017" spans="14:19">
      <c r="N1017">
        <v>252.73301594999958</v>
      </c>
      <c r="O1017">
        <f t="shared" si="304"/>
        <v>79.402544999999805</v>
      </c>
      <c r="P1017">
        <f t="shared" si="305"/>
        <v>1</v>
      </c>
    </row>
    <row r="1018" spans="14:19">
      <c r="N1018">
        <v>281.01614444999973</v>
      </c>
      <c r="O1018">
        <f t="shared" si="304"/>
        <v>28.283128500000146</v>
      </c>
      <c r="P1018">
        <f t="shared" si="305"/>
        <v>1</v>
      </c>
    </row>
    <row r="1019" spans="14:19">
      <c r="N1019">
        <v>213.79860044999978</v>
      </c>
      <c r="O1019">
        <f t="shared" si="304"/>
        <v>-67.217543999999947</v>
      </c>
      <c r="P1019">
        <f t="shared" si="305"/>
        <v>0</v>
      </c>
    </row>
    <row r="1020" spans="14:19">
      <c r="N1020">
        <v>243.95751444999993</v>
      </c>
      <c r="O1020">
        <f t="shared" si="304"/>
        <v>30.158914000000152</v>
      </c>
      <c r="P1020">
        <f t="shared" si="305"/>
        <v>1</v>
      </c>
    </row>
    <row r="1021" spans="14:19">
      <c r="N1021">
        <v>255.24260914999991</v>
      </c>
      <c r="O1021">
        <f t="shared" si="304"/>
        <v>11.285094699999973</v>
      </c>
      <c r="P1021">
        <f t="shared" si="305"/>
        <v>1</v>
      </c>
    </row>
    <row r="1022" spans="14:19">
      <c r="N1022">
        <v>270.35548614999982</v>
      </c>
      <c r="O1022">
        <f t="shared" si="304"/>
        <v>15.112876999999912</v>
      </c>
      <c r="P1022">
        <f t="shared" si="305"/>
        <v>1</v>
      </c>
    </row>
    <row r="1023" spans="14:19">
      <c r="N1023">
        <v>277.38761714999981</v>
      </c>
      <c r="O1023">
        <f t="shared" si="304"/>
        <v>7.0321309999999926</v>
      </c>
      <c r="P1023">
        <f t="shared" si="305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T1002"/>
  <sheetViews>
    <sheetView tabSelected="1" zoomScale="80" zoomScaleNormal="80" workbookViewId="0">
      <pane ySplit="1" topLeftCell="A26" activePane="bottomLeft" state="frozen"/>
      <selection pane="bottomLeft" activeCell="T32" sqref="T32"/>
    </sheetView>
  </sheetViews>
  <sheetFormatPr defaultRowHeight="15"/>
  <cols>
    <col min="4" max="6" width="10" bestFit="1" customWidth="1"/>
  </cols>
  <sheetData>
    <row r="1" spans="1:20">
      <c r="A1" t="s">
        <v>23</v>
      </c>
      <c r="B1" t="s">
        <v>24</v>
      </c>
      <c r="C1" t="s">
        <v>25</v>
      </c>
      <c r="D1" t="s">
        <v>47</v>
      </c>
      <c r="E1" t="s">
        <v>48</v>
      </c>
      <c r="F1" t="s">
        <v>49</v>
      </c>
      <c r="G1" t="s">
        <v>46</v>
      </c>
      <c r="H1" t="s">
        <v>50</v>
      </c>
      <c r="I1" t="s">
        <v>51</v>
      </c>
      <c r="J1" t="s">
        <v>52</v>
      </c>
      <c r="K1" t="s">
        <v>53</v>
      </c>
      <c r="L1" t="s">
        <v>54</v>
      </c>
      <c r="M1" t="s">
        <v>58</v>
      </c>
      <c r="N1" t="s">
        <v>59</v>
      </c>
      <c r="O1" t="s">
        <v>60</v>
      </c>
      <c r="P1" t="s">
        <v>55</v>
      </c>
      <c r="Q1" t="s">
        <v>56</v>
      </c>
      <c r="R1" t="s">
        <v>57</v>
      </c>
      <c r="S1" t="s">
        <v>61</v>
      </c>
      <c r="T1" t="s">
        <v>45</v>
      </c>
    </row>
    <row r="2" spans="1:20" ht="15.75" customHeight="1">
      <c r="A2">
        <v>100</v>
      </c>
      <c r="B2">
        <v>100</v>
      </c>
      <c r="C2">
        <v>100</v>
      </c>
      <c r="D2">
        <f>A2/B2</f>
        <v>1</v>
      </c>
      <c r="E2">
        <f>A2/C2</f>
        <v>1</v>
      </c>
      <c r="F2">
        <f>B2/C2</f>
        <v>1</v>
      </c>
    </row>
    <row r="3" spans="1:20">
      <c r="A3">
        <v>98.102637590000001</v>
      </c>
      <c r="B3">
        <v>101.73635229999999</v>
      </c>
      <c r="C3">
        <v>99.793014360000001</v>
      </c>
      <c r="D3">
        <f t="shared" ref="D3:D66" si="0">A3/B3</f>
        <v>0.96428302540978761</v>
      </c>
      <c r="E3">
        <f t="shared" ref="E3:E66" si="1">A3/C3</f>
        <v>0.98306117135712501</v>
      </c>
      <c r="F3">
        <f t="shared" ref="F3:F66" si="2">B3/C3</f>
        <v>1.0194736871359498</v>
      </c>
      <c r="P3">
        <f>RSQ($A$2:A3,$B$2:B3)</f>
        <v>1</v>
      </c>
      <c r="Q3">
        <f>RSQ($A$2:A3,$C$2:C3)</f>
        <v>1</v>
      </c>
      <c r="R3">
        <f>RSQ($B$2:B3,$C$2:C3)</f>
        <v>1</v>
      </c>
    </row>
    <row r="4" spans="1:20">
      <c r="A4">
        <v>98.149579430000003</v>
      </c>
      <c r="B4">
        <v>100.7759393</v>
      </c>
      <c r="C4">
        <v>100.5199003</v>
      </c>
      <c r="D4">
        <f t="shared" si="0"/>
        <v>0.97393862177576351</v>
      </c>
      <c r="E4">
        <f t="shared" si="1"/>
        <v>0.97641938697784403</v>
      </c>
      <c r="F4">
        <f t="shared" si="2"/>
        <v>1.0025471473731655</v>
      </c>
      <c r="P4">
        <f>RSQ($A$2:A4,$B$2:B4)</f>
        <v>0.71498355472178632</v>
      </c>
      <c r="Q4">
        <f>RSQ($A$2:A4,$C$2:C4)</f>
        <v>4.8442990892745098E-2</v>
      </c>
      <c r="R4">
        <f>RSQ($B$2:B4,$C$2:C4)</f>
        <v>0.11200423950285718</v>
      </c>
    </row>
    <row r="5" spans="1:20">
      <c r="A5">
        <v>98.307839180000002</v>
      </c>
      <c r="B5">
        <v>98.912445950000006</v>
      </c>
      <c r="C5">
        <v>99.807604519999998</v>
      </c>
      <c r="D5">
        <f t="shared" si="0"/>
        <v>0.99388745507005627</v>
      </c>
      <c r="E5">
        <f t="shared" si="1"/>
        <v>0.98497343617039257</v>
      </c>
      <c r="F5">
        <f t="shared" si="2"/>
        <v>0.9910311586546432</v>
      </c>
      <c r="P5">
        <f>RSQ($A$2:A5,$B$2:B5)</f>
        <v>8.4889788107992206E-2</v>
      </c>
      <c r="Q5">
        <f>RSQ($A$2:A5,$C$2:C5)</f>
        <v>7.3898573733594255E-3</v>
      </c>
      <c r="R5">
        <f>RSQ($B$2:B5,$C$2:C5)</f>
        <v>2.9741003107679874E-2</v>
      </c>
    </row>
    <row r="6" spans="1:20">
      <c r="A6">
        <v>97.991259229999997</v>
      </c>
      <c r="B6">
        <v>97.700935529999995</v>
      </c>
      <c r="C6">
        <v>99.21927934</v>
      </c>
      <c r="D6">
        <f t="shared" si="0"/>
        <v>1.0029715549643929</v>
      </c>
      <c r="E6">
        <f t="shared" si="1"/>
        <v>0.98762317043452941</v>
      </c>
      <c r="F6">
        <f t="shared" si="2"/>
        <v>0.98469708891155106</v>
      </c>
      <c r="P6">
        <f>RSQ($A$2:A6,$B$2:B6)</f>
        <v>6.4569627636722193E-3</v>
      </c>
      <c r="Q6">
        <f>RSQ($A$2:A6,$C$2:C6)</f>
        <v>4.715965015245082E-2</v>
      </c>
      <c r="R6">
        <f>RSQ($B$2:B6,$C$2:C6)</f>
        <v>0.43103478976922133</v>
      </c>
    </row>
    <row r="7" spans="1:20">
      <c r="A7">
        <v>99.129176319999999</v>
      </c>
      <c r="B7">
        <v>98.710185730000006</v>
      </c>
      <c r="C7">
        <v>99.967860380000005</v>
      </c>
      <c r="D7">
        <f t="shared" si="0"/>
        <v>1.0042446540536967</v>
      </c>
      <c r="E7">
        <f t="shared" si="1"/>
        <v>0.99161046303469957</v>
      </c>
      <c r="F7">
        <f t="shared" si="2"/>
        <v>0.98741921008192735</v>
      </c>
      <c r="P7">
        <f>RSQ($A$2:A7,$B$2:B7)</f>
        <v>6.4638618761448947E-4</v>
      </c>
      <c r="Q7">
        <f>RSQ($A$2:A7,$C$2:C7)</f>
        <v>5.5615832523550339E-2</v>
      </c>
      <c r="R7">
        <f>RSQ($B$2:B7,$C$2:C7)</f>
        <v>0.35039475771612705</v>
      </c>
    </row>
    <row r="8" spans="1:20">
      <c r="A8">
        <v>99.8145746</v>
      </c>
      <c r="B8">
        <v>99.417590779999998</v>
      </c>
      <c r="C8">
        <v>99.220868350000003</v>
      </c>
      <c r="D8">
        <f t="shared" si="0"/>
        <v>1.0039930943496558</v>
      </c>
      <c r="E8">
        <f t="shared" si="1"/>
        <v>1.0059836832701938</v>
      </c>
      <c r="F8">
        <f t="shared" si="2"/>
        <v>1.0019826719244793</v>
      </c>
      <c r="P8">
        <f>RSQ($A$2:A8,$B$2:B8)</f>
        <v>2.9553048089690378E-3</v>
      </c>
      <c r="Q8">
        <f>RSQ($A$2:A8,$C$2:C8)</f>
        <v>1.5340439826528258E-2</v>
      </c>
      <c r="R8">
        <f>RSQ($B$2:B8,$C$2:C8)</f>
        <v>0.27896194777348815</v>
      </c>
    </row>
    <row r="9" spans="1:20">
      <c r="A9">
        <v>99.820217560000003</v>
      </c>
      <c r="B9">
        <v>100.821224</v>
      </c>
      <c r="C9">
        <v>99.140930929999996</v>
      </c>
      <c r="D9">
        <f t="shared" si="0"/>
        <v>0.99007147106248183</v>
      </c>
      <c r="E9">
        <f t="shared" si="1"/>
        <v>1.0068517273706017</v>
      </c>
      <c r="F9">
        <f t="shared" si="2"/>
        <v>1.0169485302814678</v>
      </c>
      <c r="P9">
        <f>RSQ($A$2:A9,$B$2:B9)</f>
        <v>7.9603531436850932E-3</v>
      </c>
      <c r="Q9">
        <f>RSQ($A$2:A9,$C$2:C9)</f>
        <v>8.9198105741117251E-2</v>
      </c>
      <c r="R9">
        <f>RSQ($B$2:B9,$C$2:C9)</f>
        <v>8.1504637109875711E-2</v>
      </c>
    </row>
    <row r="10" spans="1:20">
      <c r="A10">
        <v>100.24612209999999</v>
      </c>
      <c r="B10">
        <v>102.329044</v>
      </c>
      <c r="C10">
        <v>99.459614909999999</v>
      </c>
      <c r="D10">
        <f t="shared" si="0"/>
        <v>0.97964486114030336</v>
      </c>
      <c r="E10">
        <f t="shared" si="1"/>
        <v>1.0079078044964451</v>
      </c>
      <c r="F10">
        <f t="shared" si="2"/>
        <v>1.0288501930416332</v>
      </c>
      <c r="P10">
        <f>RSQ($A$2:A10,$B$2:B10)</f>
        <v>0.11305078583500336</v>
      </c>
      <c r="Q10">
        <f>RSQ($A$2:A10,$C$2:C10)</f>
        <v>0.11871222607850224</v>
      </c>
      <c r="R10">
        <f>RSQ($B$2:B10,$C$2:C10)</f>
        <v>1.640827885375299E-2</v>
      </c>
    </row>
    <row r="11" spans="1:20">
      <c r="A11">
        <v>98.676112119999999</v>
      </c>
      <c r="B11">
        <v>103.48817819999999</v>
      </c>
      <c r="C11">
        <v>100.36969240000001</v>
      </c>
      <c r="D11">
        <f t="shared" si="0"/>
        <v>0.95350129682735107</v>
      </c>
      <c r="E11">
        <f t="shared" si="1"/>
        <v>0.98312657696258909</v>
      </c>
      <c r="F11">
        <f t="shared" si="2"/>
        <v>1.0310699945913153</v>
      </c>
      <c r="P11">
        <f>RSQ($A$2:A11,$B$2:B11)</f>
        <v>3.2488492551028855E-2</v>
      </c>
      <c r="Q11">
        <f>RSQ($A$2:A11,$C$2:C11)</f>
        <v>0.13463960587677698</v>
      </c>
      <c r="R11">
        <f>RSQ($B$2:B11,$C$2:C11)</f>
        <v>0.13283697273689499</v>
      </c>
    </row>
    <row r="12" spans="1:20">
      <c r="A12">
        <v>100.5572866</v>
      </c>
      <c r="B12">
        <v>103.94952960000001</v>
      </c>
      <c r="C12">
        <v>100.91624160000001</v>
      </c>
      <c r="D12">
        <f t="shared" si="0"/>
        <v>0.96736644203149902</v>
      </c>
      <c r="E12">
        <f t="shared" si="1"/>
        <v>0.99644304034406284</v>
      </c>
      <c r="F12">
        <f t="shared" si="2"/>
        <v>1.0300574808564809</v>
      </c>
      <c r="P12">
        <f>RSQ($A$2:A12,$B$2:B12)</f>
        <v>0.15322481286316897</v>
      </c>
      <c r="Q12">
        <f>RSQ($A$2:A12,$C$2:C12)</f>
        <v>1.4822618797521521E-3</v>
      </c>
      <c r="R12">
        <f>RSQ($B$2:B12,$C$2:C12)</f>
        <v>0.32428581070216339</v>
      </c>
    </row>
    <row r="13" spans="1:20">
      <c r="A13">
        <v>99.110134840000001</v>
      </c>
      <c r="B13">
        <v>103.0651069</v>
      </c>
      <c r="C13">
        <v>101.2590142</v>
      </c>
      <c r="D13">
        <f t="shared" si="0"/>
        <v>0.96162646914209915</v>
      </c>
      <c r="E13">
        <f t="shared" si="1"/>
        <v>0.97877838948979223</v>
      </c>
      <c r="F13">
        <f t="shared" si="2"/>
        <v>1.0178363646364632</v>
      </c>
      <c r="P13">
        <f>RSQ($A$2:A13,$B$2:B13)</f>
        <v>0.13198058000685212</v>
      </c>
      <c r="Q13">
        <f>RSQ($A$2:A13,$C$2:C13)</f>
        <v>4.452721642690507E-4</v>
      </c>
      <c r="R13">
        <f>RSQ($B$2:B13,$C$2:C13)</f>
        <v>0.39737035293890816</v>
      </c>
    </row>
    <row r="14" spans="1:20">
      <c r="A14">
        <v>97.842725400000006</v>
      </c>
      <c r="B14">
        <v>105.1383087</v>
      </c>
      <c r="C14">
        <v>101.19435319999999</v>
      </c>
      <c r="D14">
        <f t="shared" si="0"/>
        <v>0.93060965702979781</v>
      </c>
      <c r="E14">
        <f t="shared" si="1"/>
        <v>0.96687930013865642</v>
      </c>
      <c r="F14">
        <f t="shared" si="2"/>
        <v>1.0389740669838088</v>
      </c>
      <c r="G14">
        <f>AVERAGE(D2:D14)</f>
        <v>0.97893373868129885</v>
      </c>
      <c r="H14">
        <f>AVERAGE(E2:E14)</f>
        <v>0.98997370384976391</v>
      </c>
      <c r="I14">
        <f>AVERAGE(F2:F14)</f>
        <v>1.0116067380363758</v>
      </c>
      <c r="P14">
        <f>RSQ($A$2:A14,$B$2:B14)</f>
        <v>7.7775315957280787E-3</v>
      </c>
      <c r="Q14">
        <f>RSQ($A$2:A14,$C$2:C14)</f>
        <v>2.5499636039291437E-2</v>
      </c>
      <c r="R14">
        <f>RSQ($B$2:B14,$C$2:C14)</f>
        <v>0.51364601742495641</v>
      </c>
    </row>
    <row r="15" spans="1:20">
      <c r="A15">
        <v>96.212965960000005</v>
      </c>
      <c r="B15">
        <v>105.4087164</v>
      </c>
      <c r="C15">
        <v>100.3686994</v>
      </c>
      <c r="D15">
        <f t="shared" si="0"/>
        <v>0.91276100540770844</v>
      </c>
      <c r="E15">
        <f t="shared" si="1"/>
        <v>0.95859532439054407</v>
      </c>
      <c r="F15">
        <f t="shared" si="2"/>
        <v>1.0502150274949165</v>
      </c>
      <c r="G15">
        <f>((D15-G14)*2/13)+G14</f>
        <v>0.96875331817766952</v>
      </c>
      <c r="H15">
        <f>((E15-H14)*2/13)+H14</f>
        <v>0.98514626085603774</v>
      </c>
      <c r="I15">
        <f>((F15-I14)*2/13)+I14</f>
        <v>1.0175464748761514</v>
      </c>
      <c r="P15">
        <f>RSQ($A$2:A15,$B$2:B15)</f>
        <v>5.3580884710418004E-2</v>
      </c>
      <c r="Q15">
        <f>RSQ($A$2:A15,$C$2:C15)</f>
        <v>3.7751571911967603E-2</v>
      </c>
      <c r="R15">
        <f>RSQ($B$2:B15,$C$2:C15)</f>
        <v>0.46999508968591364</v>
      </c>
    </row>
    <row r="16" spans="1:20">
      <c r="A16">
        <v>93.830941859999996</v>
      </c>
      <c r="B16">
        <v>103.2098507</v>
      </c>
      <c r="C16">
        <v>99.605658160000004</v>
      </c>
      <c r="D16">
        <f t="shared" si="0"/>
        <v>0.90912777437047476</v>
      </c>
      <c r="E16">
        <f t="shared" si="1"/>
        <v>0.94202421421959903</v>
      </c>
      <c r="F16">
        <f t="shared" si="2"/>
        <v>1.0361846164824338</v>
      </c>
      <c r="G16">
        <f t="shared" ref="G16:G79" si="3">((D16-G15)*2/13)+G15</f>
        <v>0.95958015759194726</v>
      </c>
      <c r="H16">
        <f t="shared" ref="H16:H79" si="4">((E16-H15)*2/13)+H15</f>
        <v>0.97851209983504717</v>
      </c>
      <c r="I16">
        <f t="shared" ref="I16:I79" si="5">((F16-I15)*2/13)+I15</f>
        <v>1.020413881277118</v>
      </c>
      <c r="P16">
        <f>RSQ($A$2:A16,$B$2:B16)</f>
        <v>8.1695234202741038E-2</v>
      </c>
      <c r="Q16">
        <f>RSQ($A$2:A16,$C$2:C16)</f>
        <v>5.632661620068648E-5</v>
      </c>
      <c r="R16">
        <f>RSQ($B$2:B16,$C$2:C16)</f>
        <v>0.39856438258206328</v>
      </c>
    </row>
    <row r="17" spans="1:19">
      <c r="A17">
        <v>97.455861650000003</v>
      </c>
      <c r="B17">
        <v>103.5020796</v>
      </c>
      <c r="C17">
        <v>99.884437439999999</v>
      </c>
      <c r="D17">
        <f t="shared" si="0"/>
        <v>0.94158360901185212</v>
      </c>
      <c r="E17">
        <f t="shared" si="1"/>
        <v>0.97568614438601786</v>
      </c>
      <c r="F17">
        <f t="shared" si="2"/>
        <v>1.036218276367358</v>
      </c>
      <c r="G17">
        <f t="shared" si="3"/>
        <v>0.95681145781039412</v>
      </c>
      <c r="H17">
        <f t="shared" si="4"/>
        <v>0.97807733745827341</v>
      </c>
      <c r="I17">
        <f t="shared" si="5"/>
        <v>1.0228453266756163</v>
      </c>
      <c r="P17">
        <f>RSQ($A$2:A17,$B$2:B17)</f>
        <v>9.4642347644454575E-2</v>
      </c>
      <c r="Q17">
        <f>RSQ($A$2:A17,$C$2:C17)</f>
        <v>3.0212118263739834E-4</v>
      </c>
      <c r="R17">
        <f>RSQ($B$2:B17,$C$2:C17)</f>
        <v>0.36641837948695766</v>
      </c>
    </row>
    <row r="18" spans="1:19">
      <c r="A18">
        <v>95.235214720000002</v>
      </c>
      <c r="B18">
        <v>104.9988944</v>
      </c>
      <c r="C18">
        <v>99.536561649999996</v>
      </c>
      <c r="D18">
        <f t="shared" si="0"/>
        <v>0.90701159535256981</v>
      </c>
      <c r="E18">
        <f t="shared" si="1"/>
        <v>0.95678626166408276</v>
      </c>
      <c r="F18">
        <f t="shared" si="2"/>
        <v>1.0548776515830152</v>
      </c>
      <c r="G18">
        <f t="shared" si="3"/>
        <v>0.94914994050919033</v>
      </c>
      <c r="H18">
        <f t="shared" si="4"/>
        <v>0.97480178733609024</v>
      </c>
      <c r="I18">
        <f t="shared" si="5"/>
        <v>1.0277733766613699</v>
      </c>
      <c r="P18">
        <f>RSQ($A$2:A18,$B$2:B18)</f>
        <v>0.16178919533744932</v>
      </c>
      <c r="Q18">
        <f>RSQ($A$2:A18,$C$2:C18)</f>
        <v>9.0499048053925904E-3</v>
      </c>
      <c r="R18">
        <f>RSQ($B$2:B18,$C$2:C18)</f>
        <v>0.25262412775349891</v>
      </c>
    </row>
    <row r="19" spans="1:19">
      <c r="A19">
        <v>95.108148749999998</v>
      </c>
      <c r="B19">
        <v>104.2617328</v>
      </c>
      <c r="C19">
        <v>99.523401019999994</v>
      </c>
      <c r="D19">
        <f t="shared" si="0"/>
        <v>0.912205717244707</v>
      </c>
      <c r="E19">
        <f t="shared" si="1"/>
        <v>0.95563603911493422</v>
      </c>
      <c r="F19">
        <f t="shared" si="2"/>
        <v>1.0476102276594004</v>
      </c>
      <c r="G19">
        <f t="shared" si="3"/>
        <v>0.94346621385311602</v>
      </c>
      <c r="H19">
        <f t="shared" si="4"/>
        <v>0.97185321068668162</v>
      </c>
      <c r="I19">
        <f t="shared" si="5"/>
        <v>1.0308251998918361</v>
      </c>
      <c r="P19">
        <f>RSQ($A$2:A19,$B$2:B19)</f>
        <v>0.20145764790142554</v>
      </c>
      <c r="Q19">
        <f>RSQ($A$2:A19,$C$2:C19)</f>
        <v>2.4031284297193752E-2</v>
      </c>
      <c r="R19">
        <f>RSQ($B$2:B19,$C$2:C19)</f>
        <v>0.1954035755748377</v>
      </c>
    </row>
    <row r="20" spans="1:19">
      <c r="A20">
        <v>93.961779669999999</v>
      </c>
      <c r="B20">
        <v>100.00461199999999</v>
      </c>
      <c r="C20">
        <v>99.400647950000007</v>
      </c>
      <c r="D20">
        <f t="shared" si="0"/>
        <v>0.93957446352574225</v>
      </c>
      <c r="E20">
        <f t="shared" si="1"/>
        <v>0.94528337196820045</v>
      </c>
      <c r="F20">
        <f t="shared" si="2"/>
        <v>1.0060760574750356</v>
      </c>
      <c r="G20">
        <f t="shared" si="3"/>
        <v>0.94286748303352008</v>
      </c>
      <c r="H20">
        <f t="shared" si="4"/>
        <v>0.96776554319153063</v>
      </c>
      <c r="I20">
        <f t="shared" si="5"/>
        <v>1.0270176395200206</v>
      </c>
      <c r="P20">
        <f>RSQ($A$2:A20,$B$2:B20)</f>
        <v>9.0883871298574115E-2</v>
      </c>
      <c r="Q20">
        <f>RSQ($A$2:A20,$C$2:C20)</f>
        <v>5.2441638994509675E-2</v>
      </c>
      <c r="R20">
        <f>RSQ($B$2:B20,$C$2:C20)</f>
        <v>0.21620225654192038</v>
      </c>
    </row>
    <row r="21" spans="1:19">
      <c r="A21">
        <v>94.847117969999999</v>
      </c>
      <c r="B21">
        <v>98.720659679999997</v>
      </c>
      <c r="C21">
        <v>99.329304579999999</v>
      </c>
      <c r="D21">
        <f t="shared" si="0"/>
        <v>0.96076260306043371</v>
      </c>
      <c r="E21">
        <f t="shared" si="1"/>
        <v>0.95487548585030069</v>
      </c>
      <c r="F21">
        <f t="shared" si="2"/>
        <v>0.99387245382846912</v>
      </c>
      <c r="G21">
        <f t="shared" si="3"/>
        <v>0.94562057842227598</v>
      </c>
      <c r="H21">
        <f t="shared" si="4"/>
        <v>0.96578245744672597</v>
      </c>
      <c r="I21">
        <f t="shared" si="5"/>
        <v>1.0219183801828589</v>
      </c>
      <c r="P21">
        <f>RSQ($A$2:A21,$B$2:B21)</f>
        <v>3.1967165665447446E-2</v>
      </c>
      <c r="Q21">
        <f>RSQ($A$2:A21,$C$2:C21)</f>
        <v>7.8636058329512981E-2</v>
      </c>
      <c r="R21">
        <f>RSQ($B$2:B21,$C$2:C21)</f>
        <v>0.24773266855298728</v>
      </c>
    </row>
    <row r="22" spans="1:19">
      <c r="A22">
        <v>95.279009909999999</v>
      </c>
      <c r="B22">
        <v>99.724008029999993</v>
      </c>
      <c r="C22">
        <v>99.400861269999993</v>
      </c>
      <c r="D22">
        <f t="shared" si="0"/>
        <v>0.95542700090170063</v>
      </c>
      <c r="E22">
        <f t="shared" si="1"/>
        <v>0.9585330417932304</v>
      </c>
      <c r="F22">
        <f t="shared" si="2"/>
        <v>1.0032509452722169</v>
      </c>
      <c r="G22">
        <f t="shared" si="3"/>
        <v>0.94712925880372589</v>
      </c>
      <c r="H22">
        <f t="shared" si="4"/>
        <v>0.96466716273080355</v>
      </c>
      <c r="I22">
        <f t="shared" si="5"/>
        <v>1.0190464671196833</v>
      </c>
      <c r="P22">
        <f>RSQ($A$2:A22,$B$2:B22)</f>
        <v>1.5281874920127503E-2</v>
      </c>
      <c r="Q22">
        <f>RSQ($A$2:A22,$C$2:C22)</f>
        <v>9.6974606173220318E-2</v>
      </c>
      <c r="R22">
        <f>RSQ($B$2:B22,$C$2:C22)</f>
        <v>0.26469846961547078</v>
      </c>
    </row>
    <row r="23" spans="1:19">
      <c r="A23">
        <v>94.471054589999994</v>
      </c>
      <c r="B23">
        <v>99.552980160000004</v>
      </c>
      <c r="C23">
        <v>98.775355439999998</v>
      </c>
      <c r="D23">
        <f t="shared" si="0"/>
        <v>0.94895255207998375</v>
      </c>
      <c r="E23">
        <f t="shared" si="1"/>
        <v>0.95642333220846165</v>
      </c>
      <c r="F23">
        <f t="shared" si="2"/>
        <v>1.0078726592937686</v>
      </c>
      <c r="G23">
        <f t="shared" si="3"/>
        <v>0.94740976546161171</v>
      </c>
      <c r="H23">
        <f t="shared" si="4"/>
        <v>0.96339888111198169</v>
      </c>
      <c r="I23">
        <f t="shared" si="5"/>
        <v>1.0173274197618503</v>
      </c>
      <c r="P23">
        <f>RSQ($A$2:A23,$B$2:B23)</f>
        <v>3.3327992386129723E-3</v>
      </c>
      <c r="Q23">
        <f>RSQ($A$2:A23,$C$2:C23)</f>
        <v>0.14851634613220294</v>
      </c>
      <c r="R23">
        <f>RSQ($B$2:B23,$C$2:C23)</f>
        <v>0.29151388472736928</v>
      </c>
    </row>
    <row r="24" spans="1:19">
      <c r="A24">
        <v>97.555480610000004</v>
      </c>
      <c r="B24">
        <v>100.1480238</v>
      </c>
      <c r="C24">
        <v>98.467384629999998</v>
      </c>
      <c r="D24">
        <f t="shared" si="0"/>
        <v>0.97411288718809441</v>
      </c>
      <c r="E24">
        <f t="shared" si="1"/>
        <v>0.99073902466866004</v>
      </c>
      <c r="F24">
        <f t="shared" si="2"/>
        <v>1.0170679781565759</v>
      </c>
      <c r="G24">
        <f t="shared" si="3"/>
        <v>0.95151793803491669</v>
      </c>
      <c r="H24">
        <f t="shared" si="4"/>
        <v>0.9676050570437783</v>
      </c>
      <c r="I24">
        <f t="shared" si="5"/>
        <v>1.0172875056687312</v>
      </c>
      <c r="P24">
        <f>RSQ($A$2:A24,$B$2:B24)</f>
        <v>3.4130606321110947E-3</v>
      </c>
      <c r="Q24">
        <f>RSQ($A$2:A24,$C$2:C24)</f>
        <v>0.12197789136438843</v>
      </c>
      <c r="R24">
        <f>RSQ($B$2:B24,$C$2:C24)</f>
        <v>0.2937793538980194</v>
      </c>
    </row>
    <row r="25" spans="1:19">
      <c r="A25">
        <v>98.572374330000002</v>
      </c>
      <c r="B25">
        <v>100.0451559</v>
      </c>
      <c r="C25">
        <v>100.0573165</v>
      </c>
      <c r="D25">
        <f t="shared" si="0"/>
        <v>0.98527883177600206</v>
      </c>
      <c r="E25">
        <f t="shared" si="1"/>
        <v>0.98515908459327917</v>
      </c>
      <c r="F25">
        <f t="shared" si="2"/>
        <v>0.99987846366037614</v>
      </c>
      <c r="G25">
        <f t="shared" si="3"/>
        <v>0.95671192168739139</v>
      </c>
      <c r="H25">
        <f t="shared" si="4"/>
        <v>0.97030567666677847</v>
      </c>
      <c r="I25">
        <f t="shared" si="5"/>
        <v>1.0146091915135995</v>
      </c>
      <c r="P25">
        <f>RSQ($A$2:A25,$B$2:B25)</f>
        <v>5.1230046411927087E-3</v>
      </c>
      <c r="Q25">
        <f>RSQ($A$2:A25,$C$2:C25)</f>
        <v>0.12566694308556356</v>
      </c>
      <c r="R25">
        <f>RSQ($B$2:B25,$C$2:C25)</f>
        <v>0.27619511356354204</v>
      </c>
    </row>
    <row r="26" spans="1:19">
      <c r="A26">
        <v>101.668047</v>
      </c>
      <c r="B26">
        <v>101.0145516</v>
      </c>
      <c r="C26">
        <v>100.70084540000001</v>
      </c>
      <c r="D26">
        <f t="shared" si="0"/>
        <v>1.0064693194163523</v>
      </c>
      <c r="E26">
        <f t="shared" si="1"/>
        <v>1.0096047018886298</v>
      </c>
      <c r="F26">
        <f t="shared" si="2"/>
        <v>1.0031152290604306</v>
      </c>
      <c r="G26">
        <f t="shared" si="3"/>
        <v>0.96436690595338537</v>
      </c>
      <c r="H26">
        <f t="shared" si="4"/>
        <v>0.97635168054706334</v>
      </c>
      <c r="I26">
        <f t="shared" si="5"/>
        <v>1.0128408895977274</v>
      </c>
      <c r="P26">
        <f>RSQ($A$2:A26,$B$2:B26)</f>
        <v>6.6645505743028076E-3</v>
      </c>
      <c r="Q26">
        <f>RSQ($A$2:A26,$C$2:C26)</f>
        <v>0.17008843490767847</v>
      </c>
      <c r="R26">
        <f>RSQ($B$2:B26,$C$2:C26)</f>
        <v>0.24769926333092104</v>
      </c>
    </row>
    <row r="27" spans="1:19">
      <c r="A27">
        <v>101.7594428</v>
      </c>
      <c r="B27">
        <v>100.41492390000001</v>
      </c>
      <c r="C27">
        <v>100.1404141</v>
      </c>
      <c r="D27">
        <f t="shared" si="0"/>
        <v>1.0133896322158145</v>
      </c>
      <c r="E27">
        <f t="shared" si="1"/>
        <v>1.0161675854304262</v>
      </c>
      <c r="F27">
        <f t="shared" si="2"/>
        <v>1.0027412489000282</v>
      </c>
      <c r="G27">
        <f t="shared" si="3"/>
        <v>0.97190886383991293</v>
      </c>
      <c r="H27">
        <f t="shared" si="4"/>
        <v>0.98247720437527297</v>
      </c>
      <c r="I27">
        <f t="shared" si="5"/>
        <v>1.0112870987211584</v>
      </c>
      <c r="P27">
        <f>RSQ($A$2:A27,$B$2:B27)</f>
        <v>1.1608947944187707E-2</v>
      </c>
      <c r="Q27">
        <f>RSQ($A$2:A27,$C$2:C27)</f>
        <v>0.17232437871732054</v>
      </c>
      <c r="R27">
        <f>RSQ($B$2:B27,$C$2:C27)</f>
        <v>0.23624191054922572</v>
      </c>
    </row>
    <row r="28" spans="1:19">
      <c r="A28">
        <v>102.5703434</v>
      </c>
      <c r="B28">
        <v>101.09830030000001</v>
      </c>
      <c r="C28">
        <v>99.499232120000002</v>
      </c>
      <c r="D28">
        <f t="shared" si="0"/>
        <v>1.0145605128437554</v>
      </c>
      <c r="E28">
        <f t="shared" si="1"/>
        <v>1.0308656782023817</v>
      </c>
      <c r="F28">
        <f t="shared" si="2"/>
        <v>1.0160711610122928</v>
      </c>
      <c r="G28">
        <f t="shared" si="3"/>
        <v>0.97847065599435024</v>
      </c>
      <c r="H28">
        <f t="shared" si="4"/>
        <v>0.98992158496405891</v>
      </c>
      <c r="I28">
        <f t="shared" si="5"/>
        <v>1.0120231083044098</v>
      </c>
      <c r="P28">
        <f>RSQ($A$2:A28,$B$2:B28)</f>
        <v>1.2225809424440553E-2</v>
      </c>
      <c r="Q28">
        <f>RSQ($A$2:A28,$C$2:C28)</f>
        <v>0.12086561690130027</v>
      </c>
      <c r="R28">
        <f>RSQ($B$2:B28,$C$2:C28)</f>
        <v>0.23649784162013965</v>
      </c>
    </row>
    <row r="29" spans="1:19">
      <c r="A29">
        <v>102.5288304</v>
      </c>
      <c r="B29">
        <v>101.11416699999999</v>
      </c>
      <c r="C29">
        <v>99.701207670000002</v>
      </c>
      <c r="D29">
        <f t="shared" si="0"/>
        <v>1.0139907536398931</v>
      </c>
      <c r="E29">
        <f t="shared" si="1"/>
        <v>1.02836096769619</v>
      </c>
      <c r="F29">
        <f t="shared" si="2"/>
        <v>1.0141719379636476</v>
      </c>
      <c r="G29">
        <f t="shared" si="3"/>
        <v>0.98393528640135686</v>
      </c>
      <c r="H29">
        <f t="shared" si="4"/>
        <v>0.99583533615361752</v>
      </c>
      <c r="I29">
        <f t="shared" si="5"/>
        <v>1.0123536974827541</v>
      </c>
      <c r="P29">
        <f>RSQ($A$2:A29,$B$2:B29)</f>
        <v>1.2741478653388089E-2</v>
      </c>
      <c r="Q29">
        <f>RSQ($A$2:A29,$C$2:C29)</f>
        <v>9.9242881338780189E-2</v>
      </c>
      <c r="R29">
        <f>RSQ($B$2:B29,$C$2:C29)</f>
        <v>0.23695369329473359</v>
      </c>
    </row>
    <row r="30" spans="1:19">
      <c r="A30">
        <v>104.23515810000001</v>
      </c>
      <c r="B30">
        <v>101.642723</v>
      </c>
      <c r="C30">
        <v>99.049853990000003</v>
      </c>
      <c r="D30">
        <f t="shared" si="0"/>
        <v>1.025505368446298</v>
      </c>
      <c r="E30">
        <f t="shared" si="1"/>
        <v>1.0523504467813098</v>
      </c>
      <c r="F30">
        <f t="shared" si="2"/>
        <v>1.0261774137522885</v>
      </c>
      <c r="G30">
        <f t="shared" si="3"/>
        <v>0.99033068363904009</v>
      </c>
      <c r="H30">
        <f t="shared" si="4"/>
        <v>1.0045299685578779</v>
      </c>
      <c r="I30">
        <f t="shared" si="5"/>
        <v>1.0144804230626825</v>
      </c>
      <c r="P30">
        <f>RSQ($A$2:A30,$B$2:B30)</f>
        <v>8.9181799463673838E-3</v>
      </c>
      <c r="Q30">
        <f>RSQ($A$2:A30,$C$2:C30)</f>
        <v>3.759791053581827E-2</v>
      </c>
      <c r="R30">
        <f>RSQ($B$2:B30,$C$2:C30)</f>
        <v>0.2218955007887537</v>
      </c>
    </row>
    <row r="31" spans="1:19">
      <c r="A31">
        <v>102.1965915</v>
      </c>
      <c r="B31">
        <v>100.29653020000001</v>
      </c>
      <c r="C31">
        <v>98.023974469999999</v>
      </c>
      <c r="D31">
        <f t="shared" si="0"/>
        <v>1.0189444370230067</v>
      </c>
      <c r="E31">
        <f t="shared" si="1"/>
        <v>1.0425673112374874</v>
      </c>
      <c r="F31">
        <f t="shared" si="2"/>
        <v>1.0231836725891534</v>
      </c>
      <c r="G31">
        <f t="shared" si="3"/>
        <v>0.99473279954426574</v>
      </c>
      <c r="H31">
        <f t="shared" si="4"/>
        <v>1.010381867431664</v>
      </c>
      <c r="I31">
        <f t="shared" si="5"/>
        <v>1.0158193845282935</v>
      </c>
      <c r="P31">
        <f>RSQ($A$2:A31,$B$2:B31)</f>
        <v>1.3250605185935394E-2</v>
      </c>
      <c r="Q31">
        <f>RSQ($A$2:A31,$C$2:C31)</f>
        <v>3.6064565913563424E-3</v>
      </c>
      <c r="R31">
        <f>RSQ($B$2:B31,$C$2:C31)</f>
        <v>0.21526773405492877</v>
      </c>
    </row>
    <row r="32" spans="1:19">
      <c r="A32">
        <v>103.19116529999999</v>
      </c>
      <c r="B32">
        <v>100.00657030000001</v>
      </c>
      <c r="C32">
        <v>98.935126740000001</v>
      </c>
      <c r="D32">
        <f t="shared" si="0"/>
        <v>1.0318438577630134</v>
      </c>
      <c r="E32">
        <f t="shared" si="1"/>
        <v>1.0430184778676719</v>
      </c>
      <c r="F32">
        <f t="shared" si="2"/>
        <v>1.0108297588056439</v>
      </c>
      <c r="G32">
        <f t="shared" si="3"/>
        <v>1.0004421931163807</v>
      </c>
      <c r="H32">
        <f t="shared" si="4"/>
        <v>1.015402884421819</v>
      </c>
      <c r="I32">
        <f t="shared" si="5"/>
        <v>1.015051749801732</v>
      </c>
      <c r="J32">
        <f>STDEV(D2:D31)</f>
        <v>3.5627481346889367E-2</v>
      </c>
      <c r="K32">
        <f t="shared" ref="K32:L32" si="6">STDEV(E2:E31)</f>
        <v>2.8661040469727006E-2</v>
      </c>
      <c r="L32">
        <f t="shared" si="6"/>
        <v>1.8809644113912831E-2</v>
      </c>
      <c r="M32">
        <f>(D32-G32)/J32</f>
        <v>0.88138884533790685</v>
      </c>
      <c r="N32">
        <f>(E32-H32)/K32</f>
        <v>0.96352375884684294</v>
      </c>
      <c r="O32">
        <f>(F32-I32)/L32</f>
        <v>-0.22445884518172524</v>
      </c>
      <c r="P32">
        <f>RSQ($A$2:A32,$B$2:B32)</f>
        <v>2.0672469871985653E-2</v>
      </c>
      <c r="Q32">
        <f>RSQ($A$2:A32,$C$2:C32)</f>
        <v>5.2503581362952426E-7</v>
      </c>
      <c r="R32">
        <f>RSQ($B$2:B32,$C$2:C32)</f>
        <v>0.22549342791507324</v>
      </c>
      <c r="S32" t="str">
        <f>IF(P32=MAX(P32,Q32,R32),"1&amp;2",IF(Q32=MAX(P32,Q32,R32),"1&amp;3","2&amp;3"))</f>
        <v>2&amp;3</v>
      </c>
    </row>
    <row r="33" spans="1:19">
      <c r="A33">
        <v>101.0106006</v>
      </c>
      <c r="B33">
        <v>101.10019320000001</v>
      </c>
      <c r="C33">
        <v>98.851294809999999</v>
      </c>
      <c r="D33">
        <f t="shared" si="0"/>
        <v>0.99911382365192158</v>
      </c>
      <c r="E33">
        <f t="shared" si="1"/>
        <v>1.0218439808416304</v>
      </c>
      <c r="F33">
        <f t="shared" si="2"/>
        <v>1.0227503179834172</v>
      </c>
      <c r="G33">
        <f t="shared" si="3"/>
        <v>1.0002378285833871</v>
      </c>
      <c r="H33">
        <f t="shared" si="4"/>
        <v>1.0163938223325593</v>
      </c>
      <c r="I33">
        <f t="shared" si="5"/>
        <v>1.0162361449066066</v>
      </c>
      <c r="J33">
        <f t="shared" ref="J33:J96" si="7">STDEV(D3:D32)</f>
        <v>3.6934884815960037E-2</v>
      </c>
      <c r="K33">
        <f t="shared" ref="K33:K96" si="8">STDEV(E3:E32)</f>
        <v>3.0328198286042395E-2</v>
      </c>
      <c r="L33">
        <f t="shared" ref="L33:L96" si="9">STDEV(F3:F32)</f>
        <v>1.8588336630046907E-2</v>
      </c>
      <c r="M33">
        <f t="shared" ref="M33:M96" si="10">(D33-G33)/J33</f>
        <v>-3.0432068140084607E-2</v>
      </c>
      <c r="N33">
        <f t="shared" ref="N33:N96" si="11">(E33-H33)/K33</f>
        <v>0.17970597717898137</v>
      </c>
      <c r="O33">
        <f t="shared" ref="O33:O96" si="12">(F33-I33)/L33</f>
        <v>0.35044410946812787</v>
      </c>
      <c r="P33">
        <f>RSQ($A$2:A33,$B$2:B33)</f>
        <v>2.1052691148551215E-2</v>
      </c>
      <c r="Q33">
        <f>RSQ($A$2:A33,$C$2:C33)</f>
        <v>9.2739669911251466E-4</v>
      </c>
      <c r="R33">
        <f>RSQ($B$2:B33,$C$2:C33)</f>
        <v>0.21974936082528237</v>
      </c>
      <c r="S33" t="str">
        <f t="shared" ref="S33:S96" si="13">IF(P33=MAX(P33,Q33,R33),"1&amp;2",IF(Q33=MAX(P33,Q33,R33),"1&amp;3","2&amp;3"))</f>
        <v>2&amp;3</v>
      </c>
    </row>
    <row r="34" spans="1:19">
      <c r="A34">
        <v>101.2325159</v>
      </c>
      <c r="B34">
        <v>101.95043320000001</v>
      </c>
      <c r="C34">
        <v>98.342278199999996</v>
      </c>
      <c r="D34">
        <f t="shared" si="0"/>
        <v>0.992958173129175</v>
      </c>
      <c r="E34">
        <f t="shared" si="1"/>
        <v>1.0293895743814485</v>
      </c>
      <c r="F34">
        <f t="shared" si="2"/>
        <v>1.0366897642198409</v>
      </c>
      <c r="G34">
        <f t="shared" si="3"/>
        <v>0.99911788159043136</v>
      </c>
      <c r="H34">
        <f t="shared" si="4"/>
        <v>1.0183931688016192</v>
      </c>
      <c r="I34">
        <f t="shared" si="5"/>
        <v>1.0193828555701812</v>
      </c>
      <c r="J34">
        <f t="shared" si="7"/>
        <v>3.7189705067508495E-2</v>
      </c>
      <c r="K34">
        <f t="shared" si="8"/>
        <v>3.0884363285862367E-2</v>
      </c>
      <c r="L34">
        <f t="shared" si="9"/>
        <v>1.8614944888415447E-2</v>
      </c>
      <c r="M34">
        <f t="shared" si="10"/>
        <v>-0.16562939797653572</v>
      </c>
      <c r="N34">
        <f t="shared" si="11"/>
        <v>0.35605090764046932</v>
      </c>
      <c r="O34">
        <f t="shared" si="12"/>
        <v>0.9297319306290458</v>
      </c>
      <c r="P34">
        <f>RSQ($A$2:A34,$B$2:B34)</f>
        <v>1.8199437204950424E-2</v>
      </c>
      <c r="Q34">
        <f>RSQ($A$2:A34,$C$2:C34)</f>
        <v>5.6342683098792702E-3</v>
      </c>
      <c r="R34">
        <f>RSQ($B$2:B34,$C$2:C34)</f>
        <v>0.18457515365995977</v>
      </c>
      <c r="S34" t="str">
        <f t="shared" si="13"/>
        <v>2&amp;3</v>
      </c>
    </row>
    <row r="35" spans="1:19">
      <c r="A35">
        <v>101.78965410000001</v>
      </c>
      <c r="B35">
        <v>102.52336579999999</v>
      </c>
      <c r="C35">
        <v>98.130704820000005</v>
      </c>
      <c r="D35">
        <f t="shared" si="0"/>
        <v>0.99284346846911664</v>
      </c>
      <c r="E35">
        <f t="shared" si="1"/>
        <v>1.0372864873100787</v>
      </c>
      <c r="F35">
        <f t="shared" si="2"/>
        <v>1.0447633693048204</v>
      </c>
      <c r="G35">
        <f t="shared" si="3"/>
        <v>0.9981525872640753</v>
      </c>
      <c r="H35">
        <f t="shared" si="4"/>
        <v>1.021299833187536</v>
      </c>
      <c r="I35">
        <f t="shared" si="5"/>
        <v>1.0232875499908949</v>
      </c>
      <c r="J35">
        <f t="shared" si="7"/>
        <v>3.7343091459806257E-2</v>
      </c>
      <c r="K35">
        <f t="shared" si="8"/>
        <v>3.1565908549114584E-2</v>
      </c>
      <c r="L35">
        <f t="shared" si="9"/>
        <v>1.8757553805398782E-2</v>
      </c>
      <c r="M35">
        <f t="shared" si="10"/>
        <v>-0.14217137862496082</v>
      </c>
      <c r="N35">
        <f t="shared" si="11"/>
        <v>0.50645315966966054</v>
      </c>
      <c r="O35">
        <f t="shared" si="12"/>
        <v>1.144915778290043</v>
      </c>
      <c r="P35">
        <f>RSQ($A$2:A35,$B$2:B35)</f>
        <v>1.2960637677596285E-2</v>
      </c>
      <c r="Q35">
        <f>RSQ($A$2:A35,$C$2:C35)</f>
        <v>1.6366851851109185E-2</v>
      </c>
      <c r="R35">
        <f>RSQ($B$2:B35,$C$2:C35)</f>
        <v>0.13812456951779764</v>
      </c>
      <c r="S35" t="str">
        <f t="shared" si="13"/>
        <v>2&amp;3</v>
      </c>
    </row>
    <row r="36" spans="1:19">
      <c r="A36">
        <v>100.99065160000001</v>
      </c>
      <c r="B36">
        <v>100.3446833</v>
      </c>
      <c r="C36">
        <v>97.845681139999996</v>
      </c>
      <c r="D36">
        <f t="shared" si="0"/>
        <v>1.0064374940331293</v>
      </c>
      <c r="E36">
        <f t="shared" si="1"/>
        <v>1.0321421489774303</v>
      </c>
      <c r="F36">
        <f t="shared" si="2"/>
        <v>1.0255402398029645</v>
      </c>
      <c r="G36">
        <f t="shared" si="3"/>
        <v>0.99942718830546817</v>
      </c>
      <c r="H36">
        <f t="shared" si="4"/>
        <v>1.0229678817705967</v>
      </c>
      <c r="I36">
        <f t="shared" si="5"/>
        <v>1.0236341176542902</v>
      </c>
      <c r="J36">
        <f t="shared" si="7"/>
        <v>3.7325413712132237E-2</v>
      </c>
      <c r="K36">
        <f t="shared" si="8"/>
        <v>3.2585064584459089E-2</v>
      </c>
      <c r="L36">
        <f t="shared" si="9"/>
        <v>1.8666225806496548E-2</v>
      </c>
      <c r="M36">
        <f t="shared" si="10"/>
        <v>0.18781588817011616</v>
      </c>
      <c r="N36">
        <f t="shared" si="11"/>
        <v>0.2815482284239228</v>
      </c>
      <c r="O36">
        <f t="shared" si="12"/>
        <v>0.10211609826400191</v>
      </c>
      <c r="P36">
        <f>RSQ($A$2:A36,$B$2:B36)</f>
        <v>1.5261284493797893E-2</v>
      </c>
      <c r="Q36">
        <f>RSQ($A$2:A36,$C$2:C36)</f>
        <v>2.6498000432604727E-2</v>
      </c>
      <c r="R36">
        <f>RSQ($B$2:B36,$C$2:C36)</f>
        <v>0.14256222810421876</v>
      </c>
      <c r="S36" t="str">
        <f t="shared" si="13"/>
        <v>2&amp;3</v>
      </c>
    </row>
    <row r="37" spans="1:19">
      <c r="A37">
        <v>101.00076799999999</v>
      </c>
      <c r="B37">
        <v>99.879133670000002</v>
      </c>
      <c r="C37">
        <v>96.629272839999999</v>
      </c>
      <c r="D37">
        <f t="shared" si="0"/>
        <v>1.011229916487921</v>
      </c>
      <c r="E37">
        <f t="shared" si="1"/>
        <v>1.0452398639824019</v>
      </c>
      <c r="F37">
        <f t="shared" si="2"/>
        <v>1.0336322600231211</v>
      </c>
      <c r="G37">
        <f t="shared" si="3"/>
        <v>1.0012429926412301</v>
      </c>
      <c r="H37">
        <f t="shared" si="4"/>
        <v>1.026394340572413</v>
      </c>
      <c r="I37">
        <f t="shared" si="5"/>
        <v>1.0251722934033412</v>
      </c>
      <c r="J37">
        <f t="shared" si="7"/>
        <v>3.742017398698505E-2</v>
      </c>
      <c r="K37">
        <f t="shared" si="8"/>
        <v>3.3296258468026946E-2</v>
      </c>
      <c r="L37">
        <f t="shared" si="9"/>
        <v>1.7475574130619512E-2</v>
      </c>
      <c r="M37">
        <f t="shared" si="10"/>
        <v>0.26688608797394914</v>
      </c>
      <c r="N37">
        <f t="shared" si="11"/>
        <v>0.56599522820516013</v>
      </c>
      <c r="O37">
        <f t="shared" si="12"/>
        <v>0.4841023566119646</v>
      </c>
      <c r="P37">
        <f>RSQ($A$2:A37,$B$2:B37)</f>
        <v>1.8705508516922705E-2</v>
      </c>
      <c r="Q37">
        <f>RSQ($A$2:A37,$C$2:C37)</f>
        <v>4.0287037443153782E-2</v>
      </c>
      <c r="R37">
        <f>RSQ($B$2:B37,$C$2:C37)</f>
        <v>0.14920639824261048</v>
      </c>
      <c r="S37" t="str">
        <f t="shared" si="13"/>
        <v>2&amp;3</v>
      </c>
    </row>
    <row r="38" spans="1:19">
      <c r="A38">
        <v>103.0842186</v>
      </c>
      <c r="B38">
        <v>99.485826900000006</v>
      </c>
      <c r="C38">
        <v>97.24054975</v>
      </c>
      <c r="D38">
        <f t="shared" si="0"/>
        <v>1.0361698928593817</v>
      </c>
      <c r="E38">
        <f t="shared" si="1"/>
        <v>1.060094979563811</v>
      </c>
      <c r="F38">
        <f t="shared" si="2"/>
        <v>1.0230899265355089</v>
      </c>
      <c r="G38">
        <f t="shared" si="3"/>
        <v>1.006616361905561</v>
      </c>
      <c r="H38">
        <f t="shared" si="4"/>
        <v>1.0315790542633974</v>
      </c>
      <c r="I38">
        <f t="shared" si="5"/>
        <v>1.0248519292698286</v>
      </c>
      <c r="J38">
        <f t="shared" si="7"/>
        <v>3.7628731534080181E-2</v>
      </c>
      <c r="K38">
        <f t="shared" si="8"/>
        <v>3.4505485588675826E-2</v>
      </c>
      <c r="L38">
        <f t="shared" si="9"/>
        <v>1.6410798254045466E-2</v>
      </c>
      <c r="M38">
        <f t="shared" si="10"/>
        <v>0.78539801234208817</v>
      </c>
      <c r="N38">
        <f t="shared" si="11"/>
        <v>0.8264171569801696</v>
      </c>
      <c r="O38">
        <f t="shared" si="12"/>
        <v>-0.1073684964645364</v>
      </c>
      <c r="P38">
        <f>RSQ($A$2:A38,$B$2:B38)</f>
        <v>2.7964105186663746E-2</v>
      </c>
      <c r="Q38">
        <f>RSQ($A$2:A38,$C$2:C38)</f>
        <v>7.1007401022869787E-2</v>
      </c>
      <c r="R38">
        <f>RSQ($B$2:B38,$C$2:C38)</f>
        <v>0.16898185454217232</v>
      </c>
      <c r="S38" t="str">
        <f t="shared" si="13"/>
        <v>2&amp;3</v>
      </c>
    </row>
    <row r="39" spans="1:19">
      <c r="A39">
        <v>101.5552811</v>
      </c>
      <c r="B39">
        <v>97.514494380000002</v>
      </c>
      <c r="C39">
        <v>97.640274790000007</v>
      </c>
      <c r="D39">
        <f t="shared" si="0"/>
        <v>1.0414378062019543</v>
      </c>
      <c r="E39">
        <f t="shared" si="1"/>
        <v>1.0400962238012972</v>
      </c>
      <c r="F39">
        <f t="shared" si="2"/>
        <v>0.99871179786957254</v>
      </c>
      <c r="G39">
        <f t="shared" si="3"/>
        <v>1.0119735071819291</v>
      </c>
      <c r="H39">
        <f t="shared" si="4"/>
        <v>1.0328893880384589</v>
      </c>
      <c r="I39">
        <f t="shared" si="5"/>
        <v>1.0208303705928661</v>
      </c>
      <c r="J39">
        <f t="shared" si="7"/>
        <v>3.8909704794791403E-2</v>
      </c>
      <c r="K39">
        <f t="shared" si="8"/>
        <v>3.6348165976888482E-2</v>
      </c>
      <c r="L39">
        <f t="shared" si="9"/>
        <v>1.5941392941713699E-2</v>
      </c>
      <c r="M39">
        <f t="shared" si="10"/>
        <v>0.7572480741095039</v>
      </c>
      <c r="N39">
        <f t="shared" si="11"/>
        <v>0.19827233559516289</v>
      </c>
      <c r="O39">
        <f t="shared" si="12"/>
        <v>-1.3874931007701385</v>
      </c>
      <c r="P39">
        <f>RSQ($A$2:A39,$B$2:B39)</f>
        <v>3.9854199965035683E-2</v>
      </c>
      <c r="Q39">
        <f>RSQ($A$2:A39,$C$2:C39)</f>
        <v>8.5210959676933082E-2</v>
      </c>
      <c r="R39">
        <f>RSQ($B$2:B39,$C$2:C39)</f>
        <v>0.21097602848080482</v>
      </c>
      <c r="S39" t="str">
        <f t="shared" si="13"/>
        <v>2&amp;3</v>
      </c>
    </row>
    <row r="40" spans="1:19">
      <c r="A40">
        <v>103.73437370000001</v>
      </c>
      <c r="B40">
        <v>98.968753169999999</v>
      </c>
      <c r="C40">
        <v>97.82867358</v>
      </c>
      <c r="D40">
        <f t="shared" si="0"/>
        <v>1.0481527793101932</v>
      </c>
      <c r="E40">
        <f t="shared" si="1"/>
        <v>1.0603677828174842</v>
      </c>
      <c r="F40">
        <f t="shared" si="2"/>
        <v>1.0116538387803826</v>
      </c>
      <c r="G40">
        <f t="shared" si="3"/>
        <v>1.0175395490478159</v>
      </c>
      <c r="H40">
        <f t="shared" si="4"/>
        <v>1.0371168333890781</v>
      </c>
      <c r="I40">
        <f t="shared" si="5"/>
        <v>1.0194185964678686</v>
      </c>
      <c r="J40">
        <f t="shared" si="7"/>
        <v>4.0622893546876183E-2</v>
      </c>
      <c r="K40">
        <f t="shared" si="8"/>
        <v>3.7096270402911032E-2</v>
      </c>
      <c r="L40">
        <f t="shared" si="9"/>
        <v>1.6529613253989953E-2</v>
      </c>
      <c r="M40">
        <f t="shared" si="10"/>
        <v>0.75359551202456088</v>
      </c>
      <c r="N40">
        <f t="shared" si="11"/>
        <v>0.62677323558061926</v>
      </c>
      <c r="O40">
        <f t="shared" si="12"/>
        <v>-0.46974829768698279</v>
      </c>
      <c r="P40">
        <f>RSQ($A$2:A40,$B$2:B40)</f>
        <v>5.4638053374078399E-2</v>
      </c>
      <c r="Q40">
        <f>RSQ($A$2:A40,$C$2:C40)</f>
        <v>0.11097218118870254</v>
      </c>
      <c r="R40">
        <f>RSQ($B$2:B40,$C$2:C40)</f>
        <v>0.23050041818033382</v>
      </c>
      <c r="S40" t="str">
        <f t="shared" si="13"/>
        <v>2&amp;3</v>
      </c>
    </row>
    <row r="41" spans="1:19">
      <c r="A41">
        <v>105.06511500000001</v>
      </c>
      <c r="B41">
        <v>100.9389154</v>
      </c>
      <c r="C41">
        <v>98.37084582</v>
      </c>
      <c r="D41">
        <f t="shared" si="0"/>
        <v>1.0408781844311357</v>
      </c>
      <c r="E41">
        <f t="shared" si="1"/>
        <v>1.0680513532662843</v>
      </c>
      <c r="F41">
        <f t="shared" si="2"/>
        <v>1.0261060028364408</v>
      </c>
      <c r="G41">
        <f t="shared" si="3"/>
        <v>1.0211301083375575</v>
      </c>
      <c r="H41">
        <f t="shared" si="4"/>
        <v>1.0418759902932637</v>
      </c>
      <c r="I41">
        <f t="shared" si="5"/>
        <v>1.0204474282168796</v>
      </c>
      <c r="J41">
        <f t="shared" si="7"/>
        <v>4.2587979273373086E-2</v>
      </c>
      <c r="K41">
        <f t="shared" si="8"/>
        <v>3.8681370356353904E-2</v>
      </c>
      <c r="L41">
        <f t="shared" si="9"/>
        <v>1.6607421733976981E-2</v>
      </c>
      <c r="M41">
        <f t="shared" si="10"/>
        <v>0.46370070687822285</v>
      </c>
      <c r="N41">
        <f t="shared" si="11"/>
        <v>0.67669171830984409</v>
      </c>
      <c r="O41">
        <f t="shared" si="12"/>
        <v>0.3407256532773163</v>
      </c>
      <c r="P41">
        <f>RSQ($A$2:A41,$B$2:B41)</f>
        <v>5.1340041727254232E-2</v>
      </c>
      <c r="Q41">
        <f>RSQ($A$2:A41,$C$2:C41)</f>
        <v>0.12778560086585181</v>
      </c>
      <c r="R41">
        <f>RSQ($B$2:B41,$C$2:C41)</f>
        <v>0.22751947067000267</v>
      </c>
      <c r="S41" t="str">
        <f t="shared" si="13"/>
        <v>2&amp;3</v>
      </c>
    </row>
    <row r="42" spans="1:19">
      <c r="A42">
        <v>108.2968838</v>
      </c>
      <c r="B42">
        <v>101.63359850000001</v>
      </c>
      <c r="C42">
        <v>97.733821669999998</v>
      </c>
      <c r="D42">
        <f t="shared" si="0"/>
        <v>1.0655618358332555</v>
      </c>
      <c r="E42">
        <f t="shared" si="1"/>
        <v>1.1080799046789183</v>
      </c>
      <c r="F42">
        <f t="shared" si="2"/>
        <v>1.0399020192126291</v>
      </c>
      <c r="G42">
        <f t="shared" si="3"/>
        <v>1.027965758721511</v>
      </c>
      <c r="H42">
        <f t="shared" si="4"/>
        <v>1.0520612078910567</v>
      </c>
      <c r="I42">
        <f t="shared" si="5"/>
        <v>1.0234404422162258</v>
      </c>
      <c r="J42">
        <f t="shared" si="7"/>
        <v>4.3657125813030211E-2</v>
      </c>
      <c r="K42">
        <f t="shared" si="8"/>
        <v>4.0338770681383425E-2</v>
      </c>
      <c r="L42">
        <f t="shared" si="9"/>
        <v>1.6539967284838818E-2</v>
      </c>
      <c r="M42">
        <f t="shared" si="10"/>
        <v>0.86116702397580469</v>
      </c>
      <c r="N42">
        <f t="shared" si="11"/>
        <v>1.3887060969290888</v>
      </c>
      <c r="O42">
        <f t="shared" si="12"/>
        <v>0.99526055359811427</v>
      </c>
      <c r="P42">
        <f>RSQ($A$2:A42,$B$2:B42)</f>
        <v>3.50692446548512E-2</v>
      </c>
      <c r="Q42">
        <f>RSQ($A$2:A42,$C$2:C42)</f>
        <v>0.16958964330510257</v>
      </c>
      <c r="R42">
        <f>RSQ($B$2:B42,$C$2:C42)</f>
        <v>0.20647317742541937</v>
      </c>
      <c r="S42" t="str">
        <f t="shared" si="13"/>
        <v>2&amp;3</v>
      </c>
    </row>
    <row r="43" spans="1:19">
      <c r="A43">
        <v>109.1331734</v>
      </c>
      <c r="B43">
        <v>102.5726085</v>
      </c>
      <c r="C43">
        <v>97.269030650000005</v>
      </c>
      <c r="D43">
        <f t="shared" si="0"/>
        <v>1.0639602033714488</v>
      </c>
      <c r="E43">
        <f t="shared" si="1"/>
        <v>1.1219724579418331</v>
      </c>
      <c r="F43">
        <f t="shared" si="2"/>
        <v>1.0545248350328862</v>
      </c>
      <c r="G43">
        <f t="shared" si="3"/>
        <v>1.0335033655907322</v>
      </c>
      <c r="H43">
        <f t="shared" si="4"/>
        <v>1.0628167848219454</v>
      </c>
      <c r="I43">
        <f t="shared" si="5"/>
        <v>1.028222656495712</v>
      </c>
      <c r="J43">
        <f t="shared" si="7"/>
        <v>4.6034257829441476E-2</v>
      </c>
      <c r="K43">
        <f t="shared" si="8"/>
        <v>4.4491691054669283E-2</v>
      </c>
      <c r="L43">
        <f t="shared" si="9"/>
        <v>1.6801462980957305E-2</v>
      </c>
      <c r="M43">
        <f t="shared" si="10"/>
        <v>0.66161244292370824</v>
      </c>
      <c r="N43">
        <f t="shared" si="11"/>
        <v>1.3295892270581486</v>
      </c>
      <c r="O43">
        <f t="shared" si="12"/>
        <v>1.5654695407765957</v>
      </c>
      <c r="P43">
        <f>RSQ($A$2:A43,$B$2:B43)</f>
        <v>1.4945439428808997E-2</v>
      </c>
      <c r="Q43">
        <f>RSQ($A$2:A43,$C$2:C43)</f>
        <v>0.22579744246156899</v>
      </c>
      <c r="R43">
        <f>RSQ($B$2:B43,$C$2:C43)</f>
        <v>0.16133583464805867</v>
      </c>
      <c r="S43" t="str">
        <f t="shared" si="13"/>
        <v>1&amp;3</v>
      </c>
    </row>
    <row r="44" spans="1:19">
      <c r="A44">
        <v>109.6198168</v>
      </c>
      <c r="B44">
        <v>102.27146020000001</v>
      </c>
      <c r="C44">
        <v>97.097227520000004</v>
      </c>
      <c r="D44">
        <f t="shared" si="0"/>
        <v>1.0718514880459289</v>
      </c>
      <c r="E44">
        <f t="shared" si="1"/>
        <v>1.1289695864634302</v>
      </c>
      <c r="F44">
        <f t="shared" si="2"/>
        <v>1.0532891907643214</v>
      </c>
      <c r="G44">
        <f t="shared" si="3"/>
        <v>1.0394030767376856</v>
      </c>
      <c r="H44">
        <f t="shared" si="4"/>
        <v>1.0729941389206354</v>
      </c>
      <c r="I44">
        <f t="shared" si="5"/>
        <v>1.0320790463831904</v>
      </c>
      <c r="J44">
        <f t="shared" si="7"/>
        <v>4.7873298068406081E-2</v>
      </c>
      <c r="K44">
        <f t="shared" si="8"/>
        <v>4.8691085845070266E-2</v>
      </c>
      <c r="L44">
        <f t="shared" si="9"/>
        <v>1.7772387579874774E-2</v>
      </c>
      <c r="M44">
        <f t="shared" si="10"/>
        <v>0.67779769970888137</v>
      </c>
      <c r="N44">
        <f t="shared" si="11"/>
        <v>1.1496035993303269</v>
      </c>
      <c r="O44">
        <f t="shared" si="12"/>
        <v>1.1934324685305142</v>
      </c>
      <c r="P44">
        <f>RSQ($A$2:A44,$B$2:B44)</f>
        <v>6.056839409427384E-3</v>
      </c>
      <c r="Q44">
        <f>RSQ($A$2:A44,$C$2:C44)</f>
        <v>0.2811813711111314</v>
      </c>
      <c r="R44">
        <f>RSQ($B$2:B44,$C$2:C44)</f>
        <v>0.12869478469140486</v>
      </c>
      <c r="S44" t="str">
        <f t="shared" si="13"/>
        <v>1&amp;3</v>
      </c>
    </row>
    <row r="45" spans="1:19">
      <c r="A45">
        <v>108.3046581</v>
      </c>
      <c r="B45">
        <v>102.8234456</v>
      </c>
      <c r="C45">
        <v>96.777678589999994</v>
      </c>
      <c r="D45">
        <f t="shared" si="0"/>
        <v>1.0533070300067828</v>
      </c>
      <c r="E45">
        <f t="shared" si="1"/>
        <v>1.1191078322805634</v>
      </c>
      <c r="F45">
        <f t="shared" si="2"/>
        <v>1.0624706760699747</v>
      </c>
      <c r="G45">
        <f t="shared" si="3"/>
        <v>1.041542146471393</v>
      </c>
      <c r="H45">
        <f t="shared" si="4"/>
        <v>1.0800885532837012</v>
      </c>
      <c r="I45">
        <f t="shared" si="5"/>
        <v>1.0367546817196187</v>
      </c>
      <c r="J45">
        <f t="shared" si="7"/>
        <v>4.8765149091900439E-2</v>
      </c>
      <c r="K45">
        <f t="shared" si="8"/>
        <v>5.2244569850562264E-2</v>
      </c>
      <c r="L45">
        <f t="shared" si="9"/>
        <v>1.8383158146367172E-2</v>
      </c>
      <c r="M45">
        <f t="shared" si="10"/>
        <v>0.24125597387630904</v>
      </c>
      <c r="N45">
        <f t="shared" si="11"/>
        <v>0.74685807747046196</v>
      </c>
      <c r="O45">
        <f t="shared" si="12"/>
        <v>1.3988888169053753</v>
      </c>
      <c r="P45">
        <f>RSQ($A$2:A45,$B$2:B45)</f>
        <v>1.1164909619162371E-3</v>
      </c>
      <c r="Q45">
        <f>RSQ($A$2:A45,$C$2:C45)</f>
        <v>0.33055909600425554</v>
      </c>
      <c r="R45">
        <f>RSQ($B$2:B45,$C$2:C45)</f>
        <v>8.9940901417050606E-2</v>
      </c>
      <c r="S45" t="str">
        <f t="shared" si="13"/>
        <v>1&amp;3</v>
      </c>
    </row>
    <row r="46" spans="1:19">
      <c r="A46">
        <v>108.9335217</v>
      </c>
      <c r="B46">
        <v>102.601722</v>
      </c>
      <c r="C46">
        <v>96.285697850000005</v>
      </c>
      <c r="D46">
        <f t="shared" si="0"/>
        <v>1.0617124116104018</v>
      </c>
      <c r="E46">
        <f t="shared" si="1"/>
        <v>1.1313572434163959</v>
      </c>
      <c r="F46">
        <f t="shared" si="2"/>
        <v>1.0655967011823448</v>
      </c>
      <c r="G46">
        <f t="shared" si="3"/>
        <v>1.0446452641850867</v>
      </c>
      <c r="H46">
        <f t="shared" si="4"/>
        <v>1.0879760440733466</v>
      </c>
      <c r="I46">
        <f t="shared" si="5"/>
        <v>1.0411919154831151</v>
      </c>
      <c r="J46">
        <f t="shared" si="7"/>
        <v>4.7348750252883619E-2</v>
      </c>
      <c r="K46">
        <f t="shared" si="8"/>
        <v>5.4080705089961399E-2</v>
      </c>
      <c r="L46">
        <f t="shared" si="9"/>
        <v>1.9107659878350679E-2</v>
      </c>
      <c r="M46">
        <f t="shared" si="10"/>
        <v>0.36045613314314651</v>
      </c>
      <c r="N46">
        <f t="shared" si="11"/>
        <v>0.8021566891719728</v>
      </c>
      <c r="O46">
        <f t="shared" si="12"/>
        <v>1.2772252517892486</v>
      </c>
      <c r="P46">
        <f>RSQ($A$2:A46,$B$2:B46)</f>
        <v>3.8319195738699819E-6</v>
      </c>
      <c r="Q46">
        <f>RSQ($A$2:A46,$C$2:C46)</f>
        <v>0.384152851163439</v>
      </c>
      <c r="R46">
        <f>RSQ($B$2:B46,$C$2:C46)</f>
        <v>5.9595744162739564E-2</v>
      </c>
      <c r="S46" t="str">
        <f t="shared" si="13"/>
        <v>1&amp;3</v>
      </c>
    </row>
    <row r="47" spans="1:19">
      <c r="A47">
        <v>108.43666159999999</v>
      </c>
      <c r="B47">
        <v>101.8715768</v>
      </c>
      <c r="C47">
        <v>95.933748769999994</v>
      </c>
      <c r="D47">
        <f t="shared" si="0"/>
        <v>1.0644447156530121</v>
      </c>
      <c r="E47">
        <f t="shared" si="1"/>
        <v>1.1303286173041729</v>
      </c>
      <c r="F47">
        <f t="shared" si="2"/>
        <v>1.06189509016515</v>
      </c>
      <c r="G47">
        <f t="shared" si="3"/>
        <v>1.0476913336416906</v>
      </c>
      <c r="H47">
        <f t="shared" si="4"/>
        <v>1.0944918245703967</v>
      </c>
      <c r="I47">
        <f t="shared" si="5"/>
        <v>1.0443770192803512</v>
      </c>
      <c r="J47">
        <f t="shared" si="7"/>
        <v>4.5473134289400544E-2</v>
      </c>
      <c r="K47">
        <f t="shared" si="8"/>
        <v>5.5232725248421953E-2</v>
      </c>
      <c r="L47">
        <f t="shared" si="9"/>
        <v>2.0440660412233264E-2</v>
      </c>
      <c r="M47">
        <f t="shared" si="10"/>
        <v>0.36842373575349907</v>
      </c>
      <c r="N47">
        <f t="shared" si="11"/>
        <v>0.64883260010422983</v>
      </c>
      <c r="O47">
        <f t="shared" si="12"/>
        <v>0.85702078756294386</v>
      </c>
      <c r="P47">
        <f>RSQ($A$2:A47,$B$2:B47)</f>
        <v>2.3426212883471948E-4</v>
      </c>
      <c r="Q47">
        <f>RSQ($A$2:A47,$C$2:C47)</f>
        <v>0.4287172138573126</v>
      </c>
      <c r="R47">
        <f>RSQ($B$2:B47,$C$2:C47)</f>
        <v>4.4678734568617692E-2</v>
      </c>
      <c r="S47" t="str">
        <f t="shared" si="13"/>
        <v>1&amp;3</v>
      </c>
    </row>
    <row r="48" spans="1:19">
      <c r="A48">
        <v>107.5555086</v>
      </c>
      <c r="B48">
        <v>101.9425006</v>
      </c>
      <c r="C48">
        <v>96.010247100000001</v>
      </c>
      <c r="D48">
        <f t="shared" si="0"/>
        <v>1.0550605288958352</v>
      </c>
      <c r="E48">
        <f t="shared" si="1"/>
        <v>1.1202503050322843</v>
      </c>
      <c r="F48">
        <f t="shared" si="2"/>
        <v>1.0617877120326671</v>
      </c>
      <c r="G48">
        <f t="shared" si="3"/>
        <v>1.0488250559884822</v>
      </c>
      <c r="H48">
        <f t="shared" si="4"/>
        <v>1.0984546677183795</v>
      </c>
      <c r="I48">
        <f t="shared" si="5"/>
        <v>1.0470555873960921</v>
      </c>
      <c r="J48">
        <f t="shared" si="7"/>
        <v>4.5142014480698253E-2</v>
      </c>
      <c r="K48">
        <f t="shared" si="8"/>
        <v>5.715231295757002E-2</v>
      </c>
      <c r="L48">
        <f t="shared" si="9"/>
        <v>2.1423584333499966E-2</v>
      </c>
      <c r="M48">
        <f t="shared" si="10"/>
        <v>0.13813014281892977</v>
      </c>
      <c r="N48">
        <f t="shared" si="11"/>
        <v>0.38136054668663877</v>
      </c>
      <c r="O48">
        <f t="shared" si="12"/>
        <v>0.68765918938869941</v>
      </c>
      <c r="P48">
        <f>RSQ($A$2:A48,$B$2:B48)</f>
        <v>7.3991341049365093E-4</v>
      </c>
      <c r="Q48">
        <f>RSQ($A$2:A48,$C$2:C48)</f>
        <v>0.45943274017672942</v>
      </c>
      <c r="R48">
        <f>RSQ($B$2:B48,$C$2:C48)</f>
        <v>3.3646638436105006E-2</v>
      </c>
      <c r="S48" t="str">
        <f t="shared" si="13"/>
        <v>1&amp;3</v>
      </c>
    </row>
    <row r="49" spans="1:19">
      <c r="A49">
        <v>110.44880689999999</v>
      </c>
      <c r="B49">
        <v>104.8875792</v>
      </c>
      <c r="C49">
        <v>95.350579670000002</v>
      </c>
      <c r="D49">
        <f t="shared" si="0"/>
        <v>1.0530208413848108</v>
      </c>
      <c r="E49">
        <f t="shared" si="1"/>
        <v>1.1583443675146352</v>
      </c>
      <c r="F49">
        <f t="shared" si="2"/>
        <v>1.1000203623617888</v>
      </c>
      <c r="G49">
        <f t="shared" si="3"/>
        <v>1.0494705614340711</v>
      </c>
      <c r="H49">
        <f t="shared" si="4"/>
        <v>1.1076684676870343</v>
      </c>
      <c r="I49">
        <f t="shared" si="5"/>
        <v>1.0552040143138917</v>
      </c>
      <c r="J49">
        <f t="shared" si="7"/>
        <v>4.1606998425357637E-2</v>
      </c>
      <c r="K49">
        <f t="shared" si="8"/>
        <v>5.7195421249881383E-2</v>
      </c>
      <c r="L49">
        <f t="shared" si="9"/>
        <v>2.1776263607898454E-2</v>
      </c>
      <c r="M49">
        <f t="shared" si="10"/>
        <v>8.5328913045933721E-2</v>
      </c>
      <c r="N49">
        <f t="shared" si="11"/>
        <v>0.88601322833523144</v>
      </c>
      <c r="O49">
        <f t="shared" si="12"/>
        <v>2.058036624411629</v>
      </c>
      <c r="P49">
        <f>RSQ($A$2:A49,$B$2:B49)</f>
        <v>1.1673677960171443E-2</v>
      </c>
      <c r="Q49">
        <f>RSQ($A$2:A49,$C$2:C49)</f>
        <v>0.50778095590187267</v>
      </c>
      <c r="R49">
        <f>RSQ($B$2:B49,$C$2:C49)</f>
        <v>4.8794402753836452E-3</v>
      </c>
      <c r="S49" t="str">
        <f t="shared" si="13"/>
        <v>1&amp;3</v>
      </c>
    </row>
    <row r="50" spans="1:19">
      <c r="A50">
        <v>109.0862408</v>
      </c>
      <c r="B50">
        <v>105.8385085</v>
      </c>
      <c r="C50">
        <v>95.346306130000002</v>
      </c>
      <c r="D50">
        <f t="shared" si="0"/>
        <v>1.0306857338224866</v>
      </c>
      <c r="E50">
        <f t="shared" si="1"/>
        <v>1.1441055792058297</v>
      </c>
      <c r="F50">
        <f t="shared" si="2"/>
        <v>1.1100430923427111</v>
      </c>
      <c r="G50">
        <f t="shared" si="3"/>
        <v>1.0465805879553658</v>
      </c>
      <c r="H50">
        <f t="shared" si="4"/>
        <v>1.1132741771514643</v>
      </c>
      <c r="I50">
        <f t="shared" si="5"/>
        <v>1.0636407955490947</v>
      </c>
      <c r="J50">
        <f t="shared" si="7"/>
        <v>3.7523716107098329E-2</v>
      </c>
      <c r="K50">
        <f t="shared" si="8"/>
        <v>5.8739652961648202E-2</v>
      </c>
      <c r="L50">
        <f t="shared" si="9"/>
        <v>2.5340692976700652E-2</v>
      </c>
      <c r="M50">
        <f t="shared" si="10"/>
        <v>-0.42359488296715769</v>
      </c>
      <c r="N50">
        <f t="shared" si="11"/>
        <v>0.5248822643622969</v>
      </c>
      <c r="O50">
        <f t="shared" si="12"/>
        <v>1.8311376423794217</v>
      </c>
      <c r="P50">
        <f>RSQ($A$2:A50,$B$2:B50)</f>
        <v>3.1926597680210576E-2</v>
      </c>
      <c r="Q50">
        <f>RSQ($A$2:A50,$C$2:C50)</f>
        <v>0.53883758915511748</v>
      </c>
      <c r="R50">
        <f>RSQ($B$2:B50,$C$2:C50)</f>
        <v>1.7163683002081505E-3</v>
      </c>
      <c r="S50" t="str">
        <f t="shared" si="13"/>
        <v>1&amp;3</v>
      </c>
    </row>
    <row r="51" spans="1:19">
      <c r="A51">
        <v>109.1457102</v>
      </c>
      <c r="B51">
        <v>107.2265307</v>
      </c>
      <c r="C51">
        <v>94.322680700000006</v>
      </c>
      <c r="D51">
        <f t="shared" si="0"/>
        <v>1.0178983642151913</v>
      </c>
      <c r="E51">
        <f t="shared" si="1"/>
        <v>1.1571523348360475</v>
      </c>
      <c r="F51">
        <f t="shared" si="2"/>
        <v>1.1368053781363743</v>
      </c>
      <c r="G51">
        <f t="shared" si="3"/>
        <v>1.0421679381491851</v>
      </c>
      <c r="H51">
        <f t="shared" si="4"/>
        <v>1.1200246629490924</v>
      </c>
      <c r="I51">
        <f t="shared" si="5"/>
        <v>1.074896885177907</v>
      </c>
      <c r="J51">
        <f t="shared" si="7"/>
        <v>3.4503508643715493E-2</v>
      </c>
      <c r="K51">
        <f t="shared" si="8"/>
        <v>5.8013666231765661E-2</v>
      </c>
      <c r="L51">
        <f t="shared" si="9"/>
        <v>2.9045628735999449E-2</v>
      </c>
      <c r="M51">
        <f t="shared" si="10"/>
        <v>-0.70339437605033961</v>
      </c>
      <c r="N51">
        <f t="shared" si="11"/>
        <v>0.63998147847835307</v>
      </c>
      <c r="O51">
        <f t="shared" si="12"/>
        <v>2.1314220298401465</v>
      </c>
      <c r="P51">
        <f>RSQ($A$2:A51,$B$2:B51)</f>
        <v>6.3247083931161033E-2</v>
      </c>
      <c r="Q51">
        <f>RSQ($A$2:A51,$C$2:C51)</f>
        <v>0.56282919332774517</v>
      </c>
      <c r="R51">
        <f>RSQ($B$2:B51,$C$2:C51)</f>
        <v>3.2789274502594036E-2</v>
      </c>
      <c r="S51" t="str">
        <f t="shared" si="13"/>
        <v>1&amp;3</v>
      </c>
    </row>
    <row r="52" spans="1:19">
      <c r="A52">
        <v>108.42834019999999</v>
      </c>
      <c r="B52">
        <v>107.9322064</v>
      </c>
      <c r="C52">
        <v>94.884011920000006</v>
      </c>
      <c r="D52">
        <f t="shared" si="0"/>
        <v>1.0045967169258201</v>
      </c>
      <c r="E52">
        <f t="shared" si="1"/>
        <v>1.1427461592941461</v>
      </c>
      <c r="F52">
        <f t="shared" si="2"/>
        <v>1.1375173142025379</v>
      </c>
      <c r="G52">
        <f t="shared" si="3"/>
        <v>1.0363877502686674</v>
      </c>
      <c r="H52">
        <f t="shared" si="4"/>
        <v>1.1235202777714084</v>
      </c>
      <c r="I52">
        <f t="shared" si="5"/>
        <v>1.0845307973355425</v>
      </c>
      <c r="J52">
        <f t="shared" si="7"/>
        <v>3.2571308665526134E-2</v>
      </c>
      <c r="K52">
        <f t="shared" si="8"/>
        <v>5.7827350887861284E-2</v>
      </c>
      <c r="L52">
        <f t="shared" si="9"/>
        <v>3.3939036964969575E-2</v>
      </c>
      <c r="M52">
        <f t="shared" si="10"/>
        <v>-0.97604409050027785</v>
      </c>
      <c r="N52">
        <f t="shared" si="11"/>
        <v>0.33247038343534957</v>
      </c>
      <c r="O52">
        <f t="shared" si="12"/>
        <v>1.5612262929465508</v>
      </c>
      <c r="P52">
        <f>RSQ($A$2:A52,$B$2:B52)</f>
        <v>9.4599004281622268E-2</v>
      </c>
      <c r="Q52">
        <f>RSQ($A$2:A52,$C$2:C52)</f>
        <v>0.58113219994618681</v>
      </c>
      <c r="R52">
        <f>RSQ($B$2:B52,$C$2:C52)</f>
        <v>7.786913302113195E-2</v>
      </c>
      <c r="S52" t="str">
        <f t="shared" si="13"/>
        <v>1&amp;3</v>
      </c>
    </row>
    <row r="53" spans="1:19">
      <c r="A53">
        <v>107.3059282</v>
      </c>
      <c r="B53">
        <v>107.06728870000001</v>
      </c>
      <c r="C53">
        <v>94.321559519999994</v>
      </c>
      <c r="D53">
        <f t="shared" si="0"/>
        <v>1.0022288740370429</v>
      </c>
      <c r="E53">
        <f t="shared" si="1"/>
        <v>1.1376606657701285</v>
      </c>
      <c r="F53">
        <f t="shared" si="2"/>
        <v>1.1351306026412487</v>
      </c>
      <c r="G53">
        <f t="shared" si="3"/>
        <v>1.0311325385407251</v>
      </c>
      <c r="H53">
        <f t="shared" si="4"/>
        <v>1.1256957220789039</v>
      </c>
      <c r="I53">
        <f t="shared" si="5"/>
        <v>1.0923153827671896</v>
      </c>
      <c r="J53">
        <f t="shared" si="7"/>
        <v>3.0195198994088734E-2</v>
      </c>
      <c r="K53">
        <f t="shared" si="8"/>
        <v>5.634034737966679E-2</v>
      </c>
      <c r="L53">
        <f t="shared" si="9"/>
        <v>3.8017331481608754E-2</v>
      </c>
      <c r="M53">
        <f t="shared" si="10"/>
        <v>-0.95722715751403487</v>
      </c>
      <c r="N53">
        <f t="shared" si="11"/>
        <v>0.2123690081389652</v>
      </c>
      <c r="O53">
        <f t="shared" si="12"/>
        <v>1.126202660877744</v>
      </c>
      <c r="P53">
        <f>RSQ($A$2:A53,$B$2:B53)</f>
        <v>0.11610923137738809</v>
      </c>
      <c r="Q53">
        <f>RSQ($A$2:A53,$C$2:C53)</f>
        <v>0.58509222227530577</v>
      </c>
      <c r="R53">
        <f>RSQ($B$2:B53,$C$2:C53)</f>
        <v>0.12467853085993386</v>
      </c>
      <c r="S53" t="str">
        <f t="shared" si="13"/>
        <v>1&amp;3</v>
      </c>
    </row>
    <row r="54" spans="1:19">
      <c r="A54">
        <v>107.563867</v>
      </c>
      <c r="B54">
        <v>109.446731</v>
      </c>
      <c r="C54">
        <v>94.863217989999995</v>
      </c>
      <c r="D54">
        <f t="shared" si="0"/>
        <v>0.98279652591907929</v>
      </c>
      <c r="E54">
        <f t="shared" si="1"/>
        <v>1.1338838095429025</v>
      </c>
      <c r="F54">
        <f t="shared" si="2"/>
        <v>1.1537320082430402</v>
      </c>
      <c r="G54">
        <f t="shared" si="3"/>
        <v>1.0236962289066258</v>
      </c>
      <c r="H54">
        <f t="shared" si="4"/>
        <v>1.1269554278425959</v>
      </c>
      <c r="I54">
        <f t="shared" si="5"/>
        <v>1.1017640943788589</v>
      </c>
      <c r="J54">
        <f t="shared" si="7"/>
        <v>2.6974730699240581E-2</v>
      </c>
      <c r="K54">
        <f t="shared" si="8"/>
        <v>5.3722549656657598E-2</v>
      </c>
      <c r="L54">
        <f t="shared" si="9"/>
        <v>4.1170527865272102E-2</v>
      </c>
      <c r="M54">
        <f t="shared" si="10"/>
        <v>-1.5162228473590647</v>
      </c>
      <c r="N54">
        <f t="shared" si="11"/>
        <v>0.12896598811087728</v>
      </c>
      <c r="O54">
        <f t="shared" si="12"/>
        <v>1.2622600816351679</v>
      </c>
      <c r="P54">
        <f>RSQ($A$2:A54,$B$2:B54)</f>
        <v>0.14166776743383278</v>
      </c>
      <c r="Q54">
        <f>RSQ($A$2:A54,$C$2:C54)</f>
        <v>0.59560885804251751</v>
      </c>
      <c r="R54">
        <f>RSQ($B$2:B54,$C$2:C54)</f>
        <v>0.1773114875962496</v>
      </c>
      <c r="S54" t="str">
        <f t="shared" si="13"/>
        <v>1&amp;3</v>
      </c>
    </row>
    <row r="55" spans="1:19">
      <c r="A55">
        <v>107.0622705</v>
      </c>
      <c r="B55">
        <v>106.7945622</v>
      </c>
      <c r="C55">
        <v>95.227868130000004</v>
      </c>
      <c r="D55">
        <f t="shared" si="0"/>
        <v>1.0025067596559705</v>
      </c>
      <c r="E55">
        <f t="shared" si="1"/>
        <v>1.1242745700643459</v>
      </c>
      <c r="F55">
        <f t="shared" si="2"/>
        <v>1.1214633310304685</v>
      </c>
      <c r="G55">
        <f t="shared" si="3"/>
        <v>1.0204363105603711</v>
      </c>
      <c r="H55">
        <f t="shared" si="4"/>
        <v>1.1265429881844036</v>
      </c>
      <c r="I55">
        <f t="shared" si="5"/>
        <v>1.1047947461714143</v>
      </c>
      <c r="J55">
        <f t="shared" si="7"/>
        <v>2.6433381198015343E-2</v>
      </c>
      <c r="K55">
        <f t="shared" si="8"/>
        <v>5.2496820870916935E-2</v>
      </c>
      <c r="L55">
        <f t="shared" si="9"/>
        <v>4.5306714675726369E-2</v>
      </c>
      <c r="M55">
        <f t="shared" si="10"/>
        <v>-0.67829199639987048</v>
      </c>
      <c r="N55">
        <f t="shared" si="11"/>
        <v>-4.3210580801366603E-2</v>
      </c>
      <c r="O55">
        <f t="shared" si="12"/>
        <v>0.36790539721002113</v>
      </c>
      <c r="P55">
        <f>RSQ($A$2:A55,$B$2:B55)</f>
        <v>0.15848499171574409</v>
      </c>
      <c r="Q55">
        <f>RSQ($A$2:A55,$C$2:C55)</f>
        <v>0.60401447762810279</v>
      </c>
      <c r="R55">
        <f>RSQ($B$2:B55,$C$2:C55)</f>
        <v>0.20673622892847729</v>
      </c>
      <c r="S55" t="str">
        <f t="shared" si="13"/>
        <v>1&amp;3</v>
      </c>
    </row>
    <row r="56" spans="1:19">
      <c r="A56">
        <v>108.6661701</v>
      </c>
      <c r="B56">
        <v>108.32894279999999</v>
      </c>
      <c r="C56">
        <v>95.404814779999995</v>
      </c>
      <c r="D56">
        <f t="shared" si="0"/>
        <v>1.0031129935480181</v>
      </c>
      <c r="E56">
        <f t="shared" si="1"/>
        <v>1.1390009021093979</v>
      </c>
      <c r="F56">
        <f t="shared" si="2"/>
        <v>1.1354662031450149</v>
      </c>
      <c r="G56">
        <f t="shared" si="3"/>
        <v>1.017771184866163</v>
      </c>
      <c r="H56">
        <f t="shared" si="4"/>
        <v>1.1284595903267103</v>
      </c>
      <c r="I56">
        <f t="shared" si="5"/>
        <v>1.1095134318596604</v>
      </c>
      <c r="J56">
        <f t="shared" si="7"/>
        <v>2.5674736553632043E-2</v>
      </c>
      <c r="K56">
        <f t="shared" si="8"/>
        <v>5.0113739206794863E-2</v>
      </c>
      <c r="L56">
        <f t="shared" si="9"/>
        <v>4.612450284131258E-2</v>
      </c>
      <c r="M56">
        <f t="shared" si="10"/>
        <v>-0.57091885977195511</v>
      </c>
      <c r="N56">
        <f t="shared" si="11"/>
        <v>0.21034773995188719</v>
      </c>
      <c r="O56">
        <f t="shared" si="12"/>
        <v>0.56266777280272795</v>
      </c>
      <c r="P56">
        <f>RSQ($A$2:A56,$B$2:B56)</f>
        <v>0.18536045119181813</v>
      </c>
      <c r="Q56">
        <f>RSQ($A$2:A56,$C$2:C56)</f>
        <v>0.61791566457745994</v>
      </c>
      <c r="R56">
        <f>RSQ($B$2:B56,$C$2:C56)</f>
        <v>0.23816837083521619</v>
      </c>
      <c r="S56" t="str">
        <f t="shared" si="13"/>
        <v>1&amp;3</v>
      </c>
    </row>
    <row r="57" spans="1:19">
      <c r="A57">
        <v>108.9621458</v>
      </c>
      <c r="B57">
        <v>108.65688900000001</v>
      </c>
      <c r="C57">
        <v>95.067605200000003</v>
      </c>
      <c r="D57">
        <f t="shared" si="0"/>
        <v>1.0028093644389173</v>
      </c>
      <c r="E57">
        <f t="shared" si="1"/>
        <v>1.1461543137724899</v>
      </c>
      <c r="F57">
        <f t="shared" si="2"/>
        <v>1.1429433693150399</v>
      </c>
      <c r="G57">
        <f t="shared" si="3"/>
        <v>1.0154693663388945</v>
      </c>
      <c r="H57">
        <f t="shared" si="4"/>
        <v>1.1311818554722148</v>
      </c>
      <c r="I57">
        <f t="shared" si="5"/>
        <v>1.1146564991604881</v>
      </c>
      <c r="J57">
        <f t="shared" si="7"/>
        <v>2.5776432097257586E-2</v>
      </c>
      <c r="K57">
        <f t="shared" si="8"/>
        <v>4.918117778258041E-2</v>
      </c>
      <c r="L57">
        <f t="shared" si="9"/>
        <v>4.7422674639438236E-2</v>
      </c>
      <c r="M57">
        <f t="shared" si="10"/>
        <v>-0.49114640273756532</v>
      </c>
      <c r="N57">
        <f t="shared" si="11"/>
        <v>0.3044347243261461</v>
      </c>
      <c r="O57">
        <f t="shared" si="12"/>
        <v>0.59648407369725831</v>
      </c>
      <c r="P57">
        <f>RSQ($A$2:A57,$B$2:B57)</f>
        <v>0.21238590724588091</v>
      </c>
      <c r="Q57">
        <f>RSQ($A$2:A57,$C$2:C57)</f>
        <v>0.63192760870584674</v>
      </c>
      <c r="R57">
        <f>RSQ($B$2:B57,$C$2:C57)</f>
        <v>0.27200850366910678</v>
      </c>
      <c r="S57" t="str">
        <f t="shared" si="13"/>
        <v>1&amp;3</v>
      </c>
    </row>
    <row r="58" spans="1:19">
      <c r="A58">
        <v>105.1877485</v>
      </c>
      <c r="B58">
        <v>105.62886659999999</v>
      </c>
      <c r="C58">
        <v>95.158144770000007</v>
      </c>
      <c r="D58">
        <f t="shared" si="0"/>
        <v>0.99582388683890322</v>
      </c>
      <c r="E58">
        <f t="shared" si="1"/>
        <v>1.1053993197770073</v>
      </c>
      <c r="F58">
        <f t="shared" si="2"/>
        <v>1.1100349513466032</v>
      </c>
      <c r="G58">
        <f t="shared" si="3"/>
        <v>1.0124469848773574</v>
      </c>
      <c r="H58">
        <f t="shared" si="4"/>
        <v>1.1272153115191059</v>
      </c>
      <c r="I58">
        <f t="shared" si="5"/>
        <v>1.1139454918045057</v>
      </c>
      <c r="J58">
        <f t="shared" si="7"/>
        <v>2.604486699590268E-2</v>
      </c>
      <c r="K58">
        <f t="shared" si="8"/>
        <v>4.8461254588375469E-2</v>
      </c>
      <c r="L58">
        <f t="shared" si="9"/>
        <v>4.8661818778791679E-2</v>
      </c>
      <c r="M58">
        <f t="shared" si="10"/>
        <v>-0.63824852862828196</v>
      </c>
      <c r="N58">
        <f t="shared" si="11"/>
        <v>-0.45017389515399886</v>
      </c>
      <c r="O58">
        <f t="shared" si="12"/>
        <v>-8.0361576201645094E-2</v>
      </c>
      <c r="P58">
        <f>RSQ($A$2:A58,$B$2:B58)</f>
        <v>0.21796137469548502</v>
      </c>
      <c r="Q58">
        <f>RSQ($A$2:A58,$C$2:C58)</f>
        <v>0.6275613668870319</v>
      </c>
      <c r="R58">
        <f>RSQ($B$2:B58,$C$2:C58)</f>
        <v>0.28758049119835311</v>
      </c>
      <c r="S58" t="str">
        <f t="shared" si="13"/>
        <v>1&amp;3</v>
      </c>
    </row>
    <row r="59" spans="1:19">
      <c r="A59">
        <v>105.0277799</v>
      </c>
      <c r="B59">
        <v>106.17142579999999</v>
      </c>
      <c r="C59">
        <v>94.844082369999995</v>
      </c>
      <c r="D59">
        <f t="shared" si="0"/>
        <v>0.98922830798039452</v>
      </c>
      <c r="E59">
        <f t="shared" si="1"/>
        <v>1.1073730408426745</v>
      </c>
      <c r="F59">
        <f t="shared" si="2"/>
        <v>1.119431209063845</v>
      </c>
      <c r="G59">
        <f t="shared" si="3"/>
        <v>1.008874880739363</v>
      </c>
      <c r="H59">
        <f t="shared" si="4"/>
        <v>1.1241626544919627</v>
      </c>
      <c r="I59">
        <f t="shared" si="5"/>
        <v>1.1147894483059426</v>
      </c>
      <c r="J59">
        <f t="shared" si="7"/>
        <v>2.6572445780817997E-2</v>
      </c>
      <c r="K59">
        <f t="shared" si="8"/>
        <v>4.7156075703572976E-2</v>
      </c>
      <c r="L59">
        <f t="shared" si="9"/>
        <v>4.8569957198065929E-2</v>
      </c>
      <c r="M59">
        <f t="shared" si="10"/>
        <v>-0.73935884265312568</v>
      </c>
      <c r="N59">
        <f t="shared" si="11"/>
        <v>-0.3560434874782441</v>
      </c>
      <c r="O59">
        <f t="shared" si="12"/>
        <v>9.5568557719198144E-2</v>
      </c>
      <c r="P59">
        <f>RSQ($A$2:A59,$B$2:B59)</f>
        <v>0.22289082763056395</v>
      </c>
      <c r="Q59">
        <f>RSQ($A$2:A59,$C$2:C59)</f>
        <v>0.62011096048943393</v>
      </c>
      <c r="R59">
        <f>RSQ($B$2:B59,$C$2:C59)</f>
        <v>0.30642070125427529</v>
      </c>
      <c r="S59" t="str">
        <f t="shared" si="13"/>
        <v>1&amp;3</v>
      </c>
    </row>
    <row r="60" spans="1:19">
      <c r="A60">
        <v>105.896422</v>
      </c>
      <c r="B60">
        <v>110.47601899999999</v>
      </c>
      <c r="C60">
        <v>95.354765029999996</v>
      </c>
      <c r="D60">
        <f t="shared" si="0"/>
        <v>0.95854668695112921</v>
      </c>
      <c r="E60">
        <f t="shared" si="1"/>
        <v>1.1105519683959522</v>
      </c>
      <c r="F60">
        <f t="shared" si="2"/>
        <v>1.1585789023258841</v>
      </c>
      <c r="G60">
        <f t="shared" si="3"/>
        <v>1.0011320816950193</v>
      </c>
      <c r="H60">
        <f t="shared" si="4"/>
        <v>1.1220687027848841</v>
      </c>
      <c r="I60">
        <f t="shared" si="5"/>
        <v>1.1215262873859335</v>
      </c>
      <c r="J60">
        <f t="shared" si="7"/>
        <v>2.7343419698529822E-2</v>
      </c>
      <c r="K60">
        <f t="shared" si="8"/>
        <v>4.5563227024712653E-2</v>
      </c>
      <c r="L60">
        <f t="shared" si="9"/>
        <v>4.8498897903689553E-2</v>
      </c>
      <c r="M60">
        <f t="shared" si="10"/>
        <v>-1.5574275351586624</v>
      </c>
      <c r="N60">
        <f t="shared" si="11"/>
        <v>-0.2527637996906037</v>
      </c>
      <c r="O60">
        <f t="shared" si="12"/>
        <v>0.76398880266373692</v>
      </c>
      <c r="P60">
        <f>RSQ($A$2:A60,$B$2:B60)</f>
        <v>0.22655398337098009</v>
      </c>
      <c r="Q60">
        <f>RSQ($A$2:A60,$C$2:C60)</f>
        <v>0.62208891685497247</v>
      </c>
      <c r="R60">
        <f>RSQ($B$2:B60,$C$2:C60)</f>
        <v>0.32938897302756737</v>
      </c>
      <c r="S60" t="str">
        <f t="shared" si="13"/>
        <v>1&amp;3</v>
      </c>
    </row>
    <row r="61" spans="1:19">
      <c r="A61">
        <v>105.30184130000001</v>
      </c>
      <c r="B61">
        <v>110.5447992</v>
      </c>
      <c r="C61">
        <v>94.584745839999997</v>
      </c>
      <c r="D61">
        <f t="shared" si="0"/>
        <v>0.95257164572243402</v>
      </c>
      <c r="E61">
        <f t="shared" si="1"/>
        <v>1.1133068061326623</v>
      </c>
      <c r="F61">
        <f t="shared" si="2"/>
        <v>1.1687381323305357</v>
      </c>
      <c r="G61">
        <f t="shared" si="3"/>
        <v>0.99366124539154466</v>
      </c>
      <c r="H61">
        <f t="shared" si="4"/>
        <v>1.1207207186845423</v>
      </c>
      <c r="I61">
        <f t="shared" si="5"/>
        <v>1.1287896481466415</v>
      </c>
      <c r="J61">
        <f t="shared" si="7"/>
        <v>2.9954287145674535E-2</v>
      </c>
      <c r="K61">
        <f t="shared" si="8"/>
        <v>4.4861617937495976E-2</v>
      </c>
      <c r="L61">
        <f t="shared" si="9"/>
        <v>5.040676119346877E-2</v>
      </c>
      <c r="M61">
        <f t="shared" si="10"/>
        <v>-1.3717435327131149</v>
      </c>
      <c r="N61">
        <f t="shared" si="11"/>
        <v>-0.16526181829218647</v>
      </c>
      <c r="O61">
        <f t="shared" si="12"/>
        <v>0.79252233704454567</v>
      </c>
      <c r="P61">
        <f>RSQ($A$2:A61,$B$2:B61)</f>
        <v>0.22647634248089818</v>
      </c>
      <c r="Q61">
        <f>RSQ($A$2:A61,$C$2:C61)</f>
        <v>0.61568679797720727</v>
      </c>
      <c r="R61">
        <f>RSQ($B$2:B61,$C$2:C61)</f>
        <v>0.36194172196071078</v>
      </c>
      <c r="S61" t="str">
        <f t="shared" si="13"/>
        <v>1&amp;3</v>
      </c>
    </row>
    <row r="62" spans="1:19">
      <c r="A62">
        <v>104.8087407</v>
      </c>
      <c r="B62">
        <v>110.16696450000001</v>
      </c>
      <c r="C62">
        <v>94.384608360000001</v>
      </c>
      <c r="D62">
        <f t="shared" si="0"/>
        <v>0.95136269911476046</v>
      </c>
      <c r="E62">
        <f t="shared" si="1"/>
        <v>1.1104431381464281</v>
      </c>
      <c r="F62">
        <f t="shared" si="2"/>
        <v>1.1672132396820807</v>
      </c>
      <c r="G62">
        <f t="shared" si="3"/>
        <v>0.98715377673357785</v>
      </c>
      <c r="H62">
        <f t="shared" si="4"/>
        <v>1.1191395524479093</v>
      </c>
      <c r="I62">
        <f t="shared" si="5"/>
        <v>1.1347009699213244</v>
      </c>
      <c r="J62">
        <f t="shared" si="7"/>
        <v>3.2620030970023549E-2</v>
      </c>
      <c r="K62">
        <f t="shared" si="8"/>
        <v>4.3678673773497892E-2</v>
      </c>
      <c r="L62">
        <f t="shared" si="9"/>
        <v>5.232348382949871E-2</v>
      </c>
      <c r="M62">
        <f t="shared" si="10"/>
        <v>-1.097211638201935</v>
      </c>
      <c r="N62">
        <f t="shared" si="11"/>
        <v>-0.199099779141136</v>
      </c>
      <c r="O62">
        <f t="shared" si="12"/>
        <v>0.6213705086362511</v>
      </c>
      <c r="P62">
        <f>RSQ($A$2:A62,$B$2:B62)</f>
        <v>0.22499203835139289</v>
      </c>
      <c r="Q62">
        <f>RSQ($A$2:A62,$C$2:C62)</f>
        <v>0.60516016378810256</v>
      </c>
      <c r="R62">
        <f>RSQ($B$2:B62,$C$2:C62)</f>
        <v>0.39240090556024038</v>
      </c>
      <c r="S62" t="str">
        <f t="shared" si="13"/>
        <v>1&amp;3</v>
      </c>
    </row>
    <row r="63" spans="1:19">
      <c r="A63">
        <v>103.7053595</v>
      </c>
      <c r="B63">
        <v>106.0902755</v>
      </c>
      <c r="C63">
        <v>95.211908829999999</v>
      </c>
      <c r="D63">
        <f t="shared" si="0"/>
        <v>0.97751993772511214</v>
      </c>
      <c r="E63">
        <f t="shared" si="1"/>
        <v>1.0892057598085234</v>
      </c>
      <c r="F63">
        <f t="shared" si="2"/>
        <v>1.1142542650775253</v>
      </c>
      <c r="G63">
        <f t="shared" si="3"/>
        <v>0.98567164765535231</v>
      </c>
      <c r="H63">
        <f t="shared" si="4"/>
        <v>1.1145343535803114</v>
      </c>
      <c r="I63">
        <f t="shared" si="5"/>
        <v>1.1315553230222783</v>
      </c>
      <c r="J63">
        <f t="shared" si="7"/>
        <v>3.4932819541648515E-2</v>
      </c>
      <c r="K63">
        <f t="shared" si="8"/>
        <v>4.2328236698665797E-2</v>
      </c>
      <c r="L63">
        <f t="shared" si="9"/>
        <v>5.3105425112822249E-2</v>
      </c>
      <c r="M63">
        <f t="shared" si="10"/>
        <v>-0.23335390721957974</v>
      </c>
      <c r="N63">
        <f t="shared" si="11"/>
        <v>-0.59838528006970682</v>
      </c>
      <c r="O63">
        <f t="shared" si="12"/>
        <v>-0.32578701531899956</v>
      </c>
      <c r="P63">
        <f>RSQ($A$2:A63,$B$2:B63)</f>
        <v>0.22556516335123694</v>
      </c>
      <c r="Q63">
        <f>RSQ($A$2:A63,$C$2:C63)</f>
        <v>0.59670242960346087</v>
      </c>
      <c r="R63">
        <f>RSQ($B$2:B63,$C$2:C63)</f>
        <v>0.40171840028721389</v>
      </c>
      <c r="S63" t="str">
        <f t="shared" si="13"/>
        <v>1&amp;3</v>
      </c>
    </row>
    <row r="64" spans="1:19">
      <c r="A64">
        <v>103.2709582</v>
      </c>
      <c r="B64">
        <v>106.9840729</v>
      </c>
      <c r="C64">
        <v>94.604978250000002</v>
      </c>
      <c r="D64">
        <f t="shared" si="0"/>
        <v>0.96529282724662457</v>
      </c>
      <c r="E64">
        <f t="shared" si="1"/>
        <v>1.0916017329140921</v>
      </c>
      <c r="F64">
        <f t="shared" si="2"/>
        <v>1.1308503514190069</v>
      </c>
      <c r="G64">
        <f t="shared" si="3"/>
        <v>0.982536444515548</v>
      </c>
      <c r="H64">
        <f t="shared" si="4"/>
        <v>1.1110062580932007</v>
      </c>
      <c r="I64">
        <f t="shared" si="5"/>
        <v>1.1314468658525443</v>
      </c>
      <c r="J64">
        <f t="shared" si="7"/>
        <v>3.556096237346907E-2</v>
      </c>
      <c r="K64">
        <f t="shared" si="8"/>
        <v>3.9581431463138361E-2</v>
      </c>
      <c r="L64">
        <f t="shared" si="9"/>
        <v>5.2085147118580456E-2</v>
      </c>
      <c r="M64">
        <f t="shared" si="10"/>
        <v>-0.48490299806363946</v>
      </c>
      <c r="N64">
        <f t="shared" si="11"/>
        <v>-0.49024313830538918</v>
      </c>
      <c r="O64">
        <f t="shared" si="12"/>
        <v>-1.1452678288098166E-2</v>
      </c>
      <c r="P64">
        <f>RSQ($A$2:A64,$B$2:B64)</f>
        <v>0.22362433588390823</v>
      </c>
      <c r="Q64">
        <f>RSQ($A$2:A64,$C$2:C64)</f>
        <v>0.58018825106655381</v>
      </c>
      <c r="R64">
        <f>RSQ($B$2:B64,$C$2:C64)</f>
        <v>0.41552655975176633</v>
      </c>
      <c r="S64" t="str">
        <f t="shared" si="13"/>
        <v>1&amp;3</v>
      </c>
    </row>
    <row r="65" spans="1:19">
      <c r="A65">
        <v>102.4096631</v>
      </c>
      <c r="B65">
        <v>106.1194692</v>
      </c>
      <c r="C65">
        <v>95.008960299999998</v>
      </c>
      <c r="D65">
        <f t="shared" si="0"/>
        <v>0.96504123015345811</v>
      </c>
      <c r="E65">
        <f t="shared" si="1"/>
        <v>1.077894787782453</v>
      </c>
      <c r="F65">
        <f t="shared" si="2"/>
        <v>1.11694169544554</v>
      </c>
      <c r="G65">
        <f t="shared" si="3"/>
        <v>0.9798448730752265</v>
      </c>
      <c r="H65">
        <f t="shared" si="4"/>
        <v>1.105912185737701</v>
      </c>
      <c r="I65">
        <f t="shared" si="5"/>
        <v>1.1292153011745436</v>
      </c>
      <c r="J65">
        <f t="shared" si="7"/>
        <v>3.6568874806317229E-2</v>
      </c>
      <c r="K65">
        <f t="shared" si="8"/>
        <v>3.7026492878831793E-2</v>
      </c>
      <c r="L65">
        <f t="shared" si="9"/>
        <v>5.1782958081176729E-2</v>
      </c>
      <c r="M65">
        <f t="shared" si="10"/>
        <v>-0.40481537920360289</v>
      </c>
      <c r="N65">
        <f t="shared" si="11"/>
        <v>-0.75668516721079238</v>
      </c>
      <c r="O65">
        <f t="shared" si="12"/>
        <v>-0.2370201738912458</v>
      </c>
      <c r="P65">
        <f>RSQ($A$2:A65,$B$2:B65)</f>
        <v>0.22056327962199029</v>
      </c>
      <c r="Q65">
        <f>RSQ($A$2:A65,$C$2:C65)</f>
        <v>0.56384194091357998</v>
      </c>
      <c r="R65">
        <f>RSQ($B$2:B65,$C$2:C65)</f>
        <v>0.42390277950694344</v>
      </c>
      <c r="S65" t="str">
        <f t="shared" si="13"/>
        <v>1&amp;3</v>
      </c>
    </row>
    <row r="66" spans="1:19">
      <c r="A66">
        <v>103.20427410000001</v>
      </c>
      <c r="B66">
        <v>107.7389965</v>
      </c>
      <c r="C66">
        <v>94.129635660000005</v>
      </c>
      <c r="D66">
        <f t="shared" si="0"/>
        <v>0.95791011103393753</v>
      </c>
      <c r="E66">
        <f t="shared" si="1"/>
        <v>1.0964057533673874</v>
      </c>
      <c r="F66">
        <f t="shared" si="2"/>
        <v>1.1445810423526714</v>
      </c>
      <c r="G66">
        <f t="shared" si="3"/>
        <v>0.9764702942996436</v>
      </c>
      <c r="H66">
        <f t="shared" si="4"/>
        <v>1.1044496576807297</v>
      </c>
      <c r="I66">
        <f t="shared" si="5"/>
        <v>1.131579261355794</v>
      </c>
      <c r="J66">
        <f t="shared" si="7"/>
        <v>3.7535603305279996E-2</v>
      </c>
      <c r="K66">
        <f t="shared" si="8"/>
        <v>3.5075155743514504E-2</v>
      </c>
      <c r="L66">
        <f t="shared" si="9"/>
        <v>5.1274668279551482E-2</v>
      </c>
      <c r="M66">
        <f t="shared" si="10"/>
        <v>-0.49446876115869659</v>
      </c>
      <c r="N66">
        <f t="shared" si="11"/>
        <v>-0.22933338834367323</v>
      </c>
      <c r="O66">
        <f t="shared" si="12"/>
        <v>0.25357123572192058</v>
      </c>
      <c r="P66">
        <f>RSQ($A$2:A66,$B$2:B66)</f>
        <v>0.21736296830572763</v>
      </c>
      <c r="Q66">
        <f>RSQ($A$2:A66,$C$2:C66)</f>
        <v>0.54500441330202554</v>
      </c>
      <c r="R66">
        <f>RSQ($B$2:B66,$C$2:C66)</f>
        <v>0.44054115337863281</v>
      </c>
      <c r="S66" t="str">
        <f t="shared" si="13"/>
        <v>1&amp;3</v>
      </c>
    </row>
    <row r="67" spans="1:19">
      <c r="A67">
        <v>103.2720187</v>
      </c>
      <c r="B67">
        <v>107.0879056</v>
      </c>
      <c r="C67">
        <v>94.064005339999994</v>
      </c>
      <c r="D67">
        <f t="shared" ref="D67:D130" si="14">A67/B67</f>
        <v>0.96436677999611564</v>
      </c>
      <c r="E67">
        <f t="shared" ref="E67:E130" si="15">A67/C67</f>
        <v>1.0978909342284233</v>
      </c>
      <c r="F67">
        <f t="shared" ref="F67:F130" si="16">B67/C67</f>
        <v>1.138457853383176</v>
      </c>
      <c r="G67">
        <f t="shared" si="3"/>
        <v>0.97460821517602392</v>
      </c>
      <c r="H67">
        <f t="shared" si="4"/>
        <v>1.1034406233034517</v>
      </c>
      <c r="I67">
        <f t="shared" si="5"/>
        <v>1.1326375062830836</v>
      </c>
      <c r="J67">
        <f t="shared" si="7"/>
        <v>3.8972955357632823E-2</v>
      </c>
      <c r="K67">
        <f t="shared" si="8"/>
        <v>3.2085631107999418E-2</v>
      </c>
      <c r="L67">
        <f t="shared" si="9"/>
        <v>5.0508230340878348E-2</v>
      </c>
      <c r="M67">
        <f t="shared" si="10"/>
        <v>-0.26278312963254657</v>
      </c>
      <c r="N67">
        <f t="shared" si="11"/>
        <v>-0.17296493425197978</v>
      </c>
      <c r="O67">
        <f t="shared" si="12"/>
        <v>0.11523561726100985</v>
      </c>
      <c r="P67">
        <f>RSQ($A$2:A67,$B$2:B67)</f>
        <v>0.21582393746199952</v>
      </c>
      <c r="Q67">
        <f>RSQ($A$2:A67,$C$2:C67)</f>
        <v>0.52817298409577695</v>
      </c>
      <c r="R67">
        <f>RSQ($B$2:B67,$C$2:C67)</f>
        <v>0.45272505199953311</v>
      </c>
      <c r="S67" t="str">
        <f t="shared" si="13"/>
        <v>1&amp;3</v>
      </c>
    </row>
    <row r="68" spans="1:19">
      <c r="A68">
        <v>104.94506130000001</v>
      </c>
      <c r="B68">
        <v>107.4173322</v>
      </c>
      <c r="C68">
        <v>94.363510199999993</v>
      </c>
      <c r="D68">
        <f t="shared" si="14"/>
        <v>0.97698443212686681</v>
      </c>
      <c r="E68">
        <f t="shared" si="15"/>
        <v>1.1121360479021267</v>
      </c>
      <c r="F68">
        <f t="shared" si="16"/>
        <v>1.1383354855317793</v>
      </c>
      <c r="G68">
        <f t="shared" si="3"/>
        <v>0.97497378701461512</v>
      </c>
      <c r="H68">
        <f t="shared" si="4"/>
        <v>1.104778380934017</v>
      </c>
      <c r="I68">
        <f t="shared" si="5"/>
        <v>1.1335141184751907</v>
      </c>
      <c r="J68">
        <f t="shared" si="7"/>
        <v>4.0022157611755885E-2</v>
      </c>
      <c r="K68">
        <f t="shared" si="8"/>
        <v>2.9738703493014204E-2</v>
      </c>
      <c r="L68">
        <f t="shared" si="9"/>
        <v>4.9623883651566419E-2</v>
      </c>
      <c r="M68">
        <f t="shared" si="10"/>
        <v>5.0238298788296457E-2</v>
      </c>
      <c r="N68">
        <f t="shared" si="11"/>
        <v>0.24741048209576613</v>
      </c>
      <c r="O68">
        <f t="shared" si="12"/>
        <v>9.7158196856211854E-2</v>
      </c>
      <c r="P68">
        <f>RSQ($A$2:A68,$B$2:B68)</f>
        <v>0.21952425630303332</v>
      </c>
      <c r="Q68">
        <f>RSQ($A$2:A68,$C$2:C68)</f>
        <v>0.52586438966327831</v>
      </c>
      <c r="R68">
        <f>RSQ($B$2:B68,$C$2:C68)</f>
        <v>0.46513983835772993</v>
      </c>
      <c r="S68" t="str">
        <f t="shared" si="13"/>
        <v>1&amp;3</v>
      </c>
    </row>
    <row r="69" spans="1:19">
      <c r="A69">
        <v>105.6086746</v>
      </c>
      <c r="B69">
        <v>107.6715619</v>
      </c>
      <c r="C69">
        <v>94.226238030000005</v>
      </c>
      <c r="D69">
        <f t="shared" si="14"/>
        <v>0.98084092713435411</v>
      </c>
      <c r="E69">
        <f t="shared" si="15"/>
        <v>1.1207990131833134</v>
      </c>
      <c r="F69">
        <f t="shared" si="16"/>
        <v>1.1426919311553034</v>
      </c>
      <c r="G69">
        <f t="shared" si="3"/>
        <v>0.9758764239561134</v>
      </c>
      <c r="H69">
        <f t="shared" si="4"/>
        <v>1.1072430935877549</v>
      </c>
      <c r="I69">
        <f t="shared" si="5"/>
        <v>1.1349260896567466</v>
      </c>
      <c r="J69">
        <f t="shared" si="7"/>
        <v>4.0281300772926763E-2</v>
      </c>
      <c r="K69">
        <f t="shared" si="8"/>
        <v>2.8052323175453749E-2</v>
      </c>
      <c r="L69">
        <f t="shared" si="9"/>
        <v>4.7891990035066979E-2</v>
      </c>
      <c r="M69">
        <f t="shared" si="10"/>
        <v>0.1232458506299621</v>
      </c>
      <c r="N69">
        <f t="shared" si="11"/>
        <v>0.48323696796065113</v>
      </c>
      <c r="O69">
        <f t="shared" si="12"/>
        <v>0.16215324301351089</v>
      </c>
      <c r="P69">
        <f>RSQ($A$2:A69,$B$2:B69)</f>
        <v>0.22511817781519908</v>
      </c>
      <c r="Q69">
        <f>RSQ($A$2:A69,$C$2:C69)</f>
        <v>0.5266316577258271</v>
      </c>
      <c r="R69">
        <f>RSQ($B$2:B69,$C$2:C69)</f>
        <v>0.47792527091806553</v>
      </c>
      <c r="S69" t="str">
        <f t="shared" si="13"/>
        <v>1&amp;3</v>
      </c>
    </row>
    <row r="70" spans="1:19">
      <c r="A70">
        <v>107.71379330000001</v>
      </c>
      <c r="B70">
        <v>107.4654539</v>
      </c>
      <c r="C70">
        <v>93.700524250000001</v>
      </c>
      <c r="D70">
        <f t="shared" si="14"/>
        <v>1.0023108765746347</v>
      </c>
      <c r="E70">
        <f t="shared" si="15"/>
        <v>1.1495537955861543</v>
      </c>
      <c r="F70">
        <f t="shared" si="16"/>
        <v>1.1469034432856975</v>
      </c>
      <c r="G70">
        <f t="shared" si="3"/>
        <v>0.97994326282050126</v>
      </c>
      <c r="H70">
        <f t="shared" si="4"/>
        <v>1.1137524323567394</v>
      </c>
      <c r="I70">
        <f t="shared" si="5"/>
        <v>1.136768759445816</v>
      </c>
      <c r="J70">
        <f t="shared" si="7"/>
        <v>4.0205480164512628E-2</v>
      </c>
      <c r="K70">
        <f t="shared" si="8"/>
        <v>2.4329832940889133E-2</v>
      </c>
      <c r="L70">
        <f t="shared" si="9"/>
        <v>4.4049309663702914E-2</v>
      </c>
      <c r="M70">
        <f t="shared" si="10"/>
        <v>0.55633246170944151</v>
      </c>
      <c r="N70">
        <f t="shared" si="11"/>
        <v>1.4715005777637946</v>
      </c>
      <c r="O70">
        <f t="shared" si="12"/>
        <v>0.23007588353268926</v>
      </c>
      <c r="P70">
        <f>RSQ($A$2:A70,$B$2:B70)</f>
        <v>0.23554352670699849</v>
      </c>
      <c r="Q70">
        <f>RSQ($A$2:A70,$C$2:C70)</f>
        <v>0.53557634625560591</v>
      </c>
      <c r="R70">
        <f>RSQ($B$2:B70,$C$2:C70)</f>
        <v>0.48951591280086165</v>
      </c>
      <c r="S70" t="str">
        <f t="shared" si="13"/>
        <v>1&amp;3</v>
      </c>
    </row>
    <row r="71" spans="1:19">
      <c r="A71">
        <v>107.7216877</v>
      </c>
      <c r="B71">
        <v>109.41694990000001</v>
      </c>
      <c r="C71">
        <v>93.475755269999993</v>
      </c>
      <c r="D71">
        <f t="shared" si="14"/>
        <v>0.98450640233026632</v>
      </c>
      <c r="E71">
        <f t="shared" si="15"/>
        <v>1.1524024319338353</v>
      </c>
      <c r="F71">
        <f t="shared" si="16"/>
        <v>1.170538281118507</v>
      </c>
      <c r="G71">
        <f t="shared" si="3"/>
        <v>0.98064528428354203</v>
      </c>
      <c r="H71">
        <f t="shared" si="4"/>
        <v>1.119698586137831</v>
      </c>
      <c r="I71">
        <f t="shared" si="5"/>
        <v>1.1419640704723839</v>
      </c>
      <c r="J71">
        <f t="shared" si="7"/>
        <v>3.9518376664881533E-2</v>
      </c>
      <c r="K71">
        <f t="shared" si="8"/>
        <v>2.2578986219754207E-2</v>
      </c>
      <c r="L71">
        <f t="shared" si="9"/>
        <v>4.0559281384973396E-2</v>
      </c>
      <c r="M71">
        <f t="shared" si="10"/>
        <v>9.7704368766632951E-2</v>
      </c>
      <c r="N71">
        <f t="shared" si="11"/>
        <v>1.4484195826025126</v>
      </c>
      <c r="O71">
        <f t="shared" si="12"/>
        <v>0.70450485487914494</v>
      </c>
      <c r="P71">
        <f>RSQ($A$2:A71,$B$2:B71)</f>
        <v>0.24865826578177416</v>
      </c>
      <c r="Q71">
        <f>RSQ($A$2:A71,$C$2:C71)</f>
        <v>0.54369957150717152</v>
      </c>
      <c r="R71">
        <f>RSQ($B$2:B71,$C$2:C71)</f>
        <v>0.50849047452393781</v>
      </c>
      <c r="S71" t="str">
        <f t="shared" si="13"/>
        <v>1&amp;3</v>
      </c>
    </row>
    <row r="72" spans="1:19">
      <c r="A72">
        <v>109.1776806</v>
      </c>
      <c r="B72">
        <v>108.9791851</v>
      </c>
      <c r="C72">
        <v>93.965535990000006</v>
      </c>
      <c r="D72">
        <f t="shared" si="14"/>
        <v>1.0018214074533396</v>
      </c>
      <c r="E72">
        <f t="shared" si="15"/>
        <v>1.1618906809792358</v>
      </c>
      <c r="F72">
        <f t="shared" si="16"/>
        <v>1.1597782522264095</v>
      </c>
      <c r="G72">
        <f t="shared" si="3"/>
        <v>0.98390314938658785</v>
      </c>
      <c r="H72">
        <f t="shared" si="4"/>
        <v>1.1261896776518934</v>
      </c>
      <c r="I72">
        <f t="shared" si="5"/>
        <v>1.1447047138191571</v>
      </c>
      <c r="J72">
        <f t="shared" si="7"/>
        <v>3.9197806579591717E-2</v>
      </c>
      <c r="K72">
        <f t="shared" si="8"/>
        <v>2.1117342203529472E-2</v>
      </c>
      <c r="L72">
        <f t="shared" si="9"/>
        <v>3.8379407658159052E-2</v>
      </c>
      <c r="M72">
        <f t="shared" si="10"/>
        <v>0.45712399826169997</v>
      </c>
      <c r="N72">
        <f t="shared" si="11"/>
        <v>1.6906011648272412</v>
      </c>
      <c r="O72">
        <f t="shared" si="12"/>
        <v>0.39275067873664743</v>
      </c>
      <c r="P72">
        <f>RSQ($A$2:A72,$B$2:B72)</f>
        <v>0.26484776387938475</v>
      </c>
      <c r="Q72">
        <f>RSQ($A$2:A72,$C$2:C72)</f>
        <v>0.55559770418094989</v>
      </c>
      <c r="R72">
        <f>RSQ($B$2:B72,$C$2:C72)</f>
        <v>0.522565804483201</v>
      </c>
      <c r="S72" t="str">
        <f t="shared" si="13"/>
        <v>1&amp;3</v>
      </c>
    </row>
    <row r="73" spans="1:19">
      <c r="A73">
        <v>109.2465669</v>
      </c>
      <c r="B73">
        <v>106.3845194</v>
      </c>
      <c r="C73">
        <v>93.984834829999997</v>
      </c>
      <c r="D73">
        <f t="shared" si="14"/>
        <v>1.0269028568831415</v>
      </c>
      <c r="E73">
        <f t="shared" si="15"/>
        <v>1.1623850496476955</v>
      </c>
      <c r="F73">
        <f t="shared" si="16"/>
        <v>1.1319328229115748</v>
      </c>
      <c r="G73">
        <f t="shared" si="3"/>
        <v>0.99051848900144224</v>
      </c>
      <c r="H73">
        <f t="shared" si="4"/>
        <v>1.1317581964204784</v>
      </c>
      <c r="I73">
        <f t="shared" si="5"/>
        <v>1.1427398075256829</v>
      </c>
      <c r="J73">
        <f t="shared" si="7"/>
        <v>3.750766239776239E-2</v>
      </c>
      <c r="K73">
        <f t="shared" si="8"/>
        <v>2.2102784639721967E-2</v>
      </c>
      <c r="L73">
        <f t="shared" si="9"/>
        <v>3.614262847714432E-2</v>
      </c>
      <c r="M73">
        <f t="shared" si="10"/>
        <v>0.97005159894661674</v>
      </c>
      <c r="N73">
        <f t="shared" si="11"/>
        <v>1.3856558676401418</v>
      </c>
      <c r="O73">
        <f t="shared" si="12"/>
        <v>-0.29900937119009424</v>
      </c>
      <c r="P73">
        <f>RSQ($A$2:A73,$B$2:B73)</f>
        <v>0.2718619040701204</v>
      </c>
      <c r="Q73">
        <f>RSQ($A$2:A73,$C$2:C73)</f>
        <v>0.56668445277337709</v>
      </c>
      <c r="R73">
        <f>RSQ($B$2:B73,$C$2:C73)</f>
        <v>0.52638841977541051</v>
      </c>
      <c r="S73" t="str">
        <f t="shared" si="13"/>
        <v>1&amp;3</v>
      </c>
    </row>
    <row r="74" spans="1:19">
      <c r="A74">
        <v>108.8594142</v>
      </c>
      <c r="B74">
        <v>106.1187812</v>
      </c>
      <c r="C74">
        <v>93.942180160000007</v>
      </c>
      <c r="D74">
        <f t="shared" si="14"/>
        <v>1.0258260881722225</v>
      </c>
      <c r="E74">
        <f t="shared" si="15"/>
        <v>1.1587916526377537</v>
      </c>
      <c r="F74">
        <f t="shared" si="16"/>
        <v>1.1296180375978193</v>
      </c>
      <c r="G74">
        <f t="shared" si="3"/>
        <v>0.99595042733540839</v>
      </c>
      <c r="H74">
        <f t="shared" si="4"/>
        <v>1.1359171896846745</v>
      </c>
      <c r="I74">
        <f t="shared" si="5"/>
        <v>1.140721073690627</v>
      </c>
      <c r="J74">
        <f t="shared" si="7"/>
        <v>3.6016051433010565E-2</v>
      </c>
      <c r="K74">
        <f t="shared" si="8"/>
        <v>2.3155806328940855E-2</v>
      </c>
      <c r="L74">
        <f t="shared" si="9"/>
        <v>3.3849744645077819E-2</v>
      </c>
      <c r="M74">
        <f t="shared" si="10"/>
        <v>0.82950961163476022</v>
      </c>
      <c r="N74">
        <f t="shared" si="11"/>
        <v>0.98784998579341388</v>
      </c>
      <c r="O74">
        <f t="shared" si="12"/>
        <v>-0.32800944908818502</v>
      </c>
      <c r="P74">
        <f>RSQ($A$2:A74,$B$2:B74)</f>
        <v>0.27745018261259402</v>
      </c>
      <c r="Q74">
        <f>RSQ($A$2:A74,$C$2:C74)</f>
        <v>0.5762885888539564</v>
      </c>
      <c r="R74">
        <f>RSQ($B$2:B74,$C$2:C74)</f>
        <v>0.52864827339648968</v>
      </c>
      <c r="S74" t="str">
        <f t="shared" si="13"/>
        <v>1&amp;3</v>
      </c>
    </row>
    <row r="75" spans="1:19">
      <c r="A75">
        <v>110.7601422</v>
      </c>
      <c r="B75">
        <v>104.5121152</v>
      </c>
      <c r="C75">
        <v>94.015853750000005</v>
      </c>
      <c r="D75">
        <f t="shared" si="14"/>
        <v>1.0597828011426564</v>
      </c>
      <c r="E75">
        <f t="shared" si="15"/>
        <v>1.1781006902785265</v>
      </c>
      <c r="F75">
        <f t="shared" si="16"/>
        <v>1.1116435263983335</v>
      </c>
      <c r="G75">
        <f t="shared" si="3"/>
        <v>1.0057707925365236</v>
      </c>
      <c r="H75">
        <f t="shared" si="4"/>
        <v>1.1424069590068056</v>
      </c>
      <c r="I75">
        <f t="shared" si="5"/>
        <v>1.1362476048764281</v>
      </c>
      <c r="J75">
        <f t="shared" si="7"/>
        <v>3.3848726891624471E-2</v>
      </c>
      <c r="K75">
        <f t="shared" si="8"/>
        <v>2.3925990292951643E-2</v>
      </c>
      <c r="L75">
        <f t="shared" si="9"/>
        <v>3.1060027494245131E-2</v>
      </c>
      <c r="M75">
        <f t="shared" si="10"/>
        <v>1.5956880381075011</v>
      </c>
      <c r="N75">
        <f t="shared" si="11"/>
        <v>1.491839244047338</v>
      </c>
      <c r="O75">
        <f t="shared" si="12"/>
        <v>-0.79214606241585694</v>
      </c>
      <c r="P75">
        <f>RSQ($A$2:A75,$B$2:B75)</f>
        <v>0.27337910419768935</v>
      </c>
      <c r="Q75">
        <f>RSQ($A$2:A75,$C$2:C75)</f>
        <v>0.58744259609863947</v>
      </c>
      <c r="R75">
        <f>RSQ($B$2:B75,$C$2:C75)</f>
        <v>0.52174553883727437</v>
      </c>
      <c r="S75" t="str">
        <f t="shared" si="13"/>
        <v>1&amp;3</v>
      </c>
    </row>
    <row r="76" spans="1:19">
      <c r="A76">
        <v>108.2388813</v>
      </c>
      <c r="B76">
        <v>103.4169716</v>
      </c>
      <c r="C76">
        <v>94.195195600000005</v>
      </c>
      <c r="D76">
        <f t="shared" si="14"/>
        <v>1.0466259031317449</v>
      </c>
      <c r="E76">
        <f t="shared" si="15"/>
        <v>1.1490913162878977</v>
      </c>
      <c r="F76">
        <f t="shared" si="16"/>
        <v>1.0979007043964353</v>
      </c>
      <c r="G76">
        <f t="shared" si="3"/>
        <v>1.0120561941665576</v>
      </c>
      <c r="H76">
        <f t="shared" si="4"/>
        <v>1.1434353216654352</v>
      </c>
      <c r="I76">
        <f t="shared" si="5"/>
        <v>1.1303480817256599</v>
      </c>
      <c r="J76">
        <f t="shared" si="7"/>
        <v>3.4216619160024567E-2</v>
      </c>
      <c r="K76">
        <f t="shared" si="8"/>
        <v>2.5639423775000964E-2</v>
      </c>
      <c r="L76">
        <f t="shared" si="9"/>
        <v>2.8741369729628447E-2</v>
      </c>
      <c r="M76">
        <f t="shared" si="10"/>
        <v>1.0103192487694765</v>
      </c>
      <c r="N76">
        <f t="shared" si="11"/>
        <v>0.22059757161848956</v>
      </c>
      <c r="O76">
        <f t="shared" si="12"/>
        <v>-1.1289433187930431</v>
      </c>
      <c r="P76">
        <f>RSQ($A$2:A76,$B$2:B76)</f>
        <v>0.26836904796986927</v>
      </c>
      <c r="Q76">
        <f>RSQ($A$2:A76,$C$2:C76)</f>
        <v>0.59412704391921156</v>
      </c>
      <c r="R76">
        <f>RSQ($B$2:B76,$C$2:C76)</f>
        <v>0.50904611270293965</v>
      </c>
      <c r="S76" t="str">
        <f t="shared" si="13"/>
        <v>1&amp;3</v>
      </c>
    </row>
    <row r="77" spans="1:19">
      <c r="A77">
        <v>105.95431069999999</v>
      </c>
      <c r="B77">
        <v>101.1741949</v>
      </c>
      <c r="C77">
        <v>94.444799369999998</v>
      </c>
      <c r="D77">
        <f t="shared" si="14"/>
        <v>1.0472463932599081</v>
      </c>
      <c r="E77">
        <f t="shared" si="15"/>
        <v>1.1218649561095466</v>
      </c>
      <c r="F77">
        <f t="shared" si="16"/>
        <v>1.0712521554907084</v>
      </c>
      <c r="G77">
        <f t="shared" si="3"/>
        <v>1.0174700709501499</v>
      </c>
      <c r="H77">
        <f t="shared" si="4"/>
        <v>1.1401168038876062</v>
      </c>
      <c r="I77">
        <f t="shared" si="5"/>
        <v>1.1212564007664365</v>
      </c>
      <c r="J77">
        <f t="shared" si="7"/>
        <v>3.3388060458443732E-2</v>
      </c>
      <c r="K77">
        <f t="shared" si="8"/>
        <v>2.5905544780661722E-2</v>
      </c>
      <c r="L77">
        <f t="shared" si="9"/>
        <v>2.6835105819557312E-2</v>
      </c>
      <c r="M77">
        <f t="shared" si="10"/>
        <v>0.89182545799026514</v>
      </c>
      <c r="N77">
        <f t="shared" si="11"/>
        <v>-0.70455371360051089</v>
      </c>
      <c r="O77">
        <f t="shared" si="12"/>
        <v>-1.8633891594079435</v>
      </c>
      <c r="P77">
        <f>RSQ($A$2:A77,$B$2:B77)</f>
        <v>0.25973810157665356</v>
      </c>
      <c r="Q77">
        <f>RSQ($A$2:A77,$C$2:C77)</f>
        <v>0.59498970332893331</v>
      </c>
      <c r="R77">
        <f>RSQ($B$2:B77,$C$2:C77)</f>
        <v>0.48179128178271213</v>
      </c>
      <c r="S77" t="str">
        <f t="shared" si="13"/>
        <v>1&amp;3</v>
      </c>
    </row>
    <row r="78" spans="1:19">
      <c r="A78">
        <v>106.801326</v>
      </c>
      <c r="B78">
        <v>101.4400929</v>
      </c>
      <c r="C78">
        <v>94.165417910000002</v>
      </c>
      <c r="D78">
        <f t="shared" si="14"/>
        <v>1.0528512242717003</v>
      </c>
      <c r="E78">
        <f t="shared" si="15"/>
        <v>1.1341884140744425</v>
      </c>
      <c r="F78">
        <f t="shared" si="16"/>
        <v>1.0772542102128497</v>
      </c>
      <c r="G78">
        <f t="shared" si="3"/>
        <v>1.0229133253073115</v>
      </c>
      <c r="H78">
        <f t="shared" si="4"/>
        <v>1.1392047439163502</v>
      </c>
      <c r="I78">
        <f t="shared" si="5"/>
        <v>1.1144868329889617</v>
      </c>
      <c r="J78">
        <f t="shared" si="7"/>
        <v>3.2377162392309998E-2</v>
      </c>
      <c r="K78">
        <f t="shared" si="8"/>
        <v>2.5940066956453244E-2</v>
      </c>
      <c r="L78">
        <f t="shared" si="9"/>
        <v>2.606136832740669E-2</v>
      </c>
      <c r="M78">
        <f t="shared" si="10"/>
        <v>0.9246609879406682</v>
      </c>
      <c r="N78">
        <f t="shared" si="11"/>
        <v>-0.19338153021458404</v>
      </c>
      <c r="O78">
        <f t="shared" si="12"/>
        <v>-1.4286518769222614</v>
      </c>
      <c r="P78">
        <f>RSQ($A$2:A78,$B$2:B78)</f>
        <v>0.2502571339088287</v>
      </c>
      <c r="Q78">
        <f>RSQ($A$2:A78,$C$2:C78)</f>
        <v>0.59777300406891154</v>
      </c>
      <c r="R78">
        <f>RSQ($B$2:B78,$C$2:C78)</f>
        <v>0.45588337424449982</v>
      </c>
      <c r="S78" t="str">
        <f t="shared" si="13"/>
        <v>1&amp;3</v>
      </c>
    </row>
    <row r="79" spans="1:19">
      <c r="A79">
        <v>106.12797310000001</v>
      </c>
      <c r="B79">
        <v>101.0689735</v>
      </c>
      <c r="C79">
        <v>94.108000469999993</v>
      </c>
      <c r="D79">
        <f t="shared" si="14"/>
        <v>1.0500549221468052</v>
      </c>
      <c r="E79">
        <f t="shared" si="15"/>
        <v>1.1277253003992129</v>
      </c>
      <c r="F79">
        <f t="shared" si="16"/>
        <v>1.0739679197861509</v>
      </c>
      <c r="G79">
        <f t="shared" si="3"/>
        <v>1.0270889555903104</v>
      </c>
      <c r="H79">
        <f t="shared" si="4"/>
        <v>1.1374386756829444</v>
      </c>
      <c r="I79">
        <f t="shared" si="5"/>
        <v>1.1082531540346832</v>
      </c>
      <c r="J79">
        <f t="shared" si="7"/>
        <v>3.22487051151455E-2</v>
      </c>
      <c r="K79">
        <f t="shared" si="8"/>
        <v>2.5902334399749795E-2</v>
      </c>
      <c r="L79">
        <f t="shared" si="9"/>
        <v>2.4783999804381548E-2</v>
      </c>
      <c r="M79">
        <f t="shared" si="10"/>
        <v>0.7121515879317849</v>
      </c>
      <c r="N79">
        <f t="shared" si="11"/>
        <v>-0.37499999551489588</v>
      </c>
      <c r="O79">
        <f t="shared" si="12"/>
        <v>-1.3833616252075254</v>
      </c>
      <c r="P79">
        <f>RSQ($A$2:A79,$B$2:B79)</f>
        <v>0.24170835940652052</v>
      </c>
      <c r="Q79">
        <f>RSQ($A$2:A79,$C$2:C79)</f>
        <v>0.59827549468642571</v>
      </c>
      <c r="R79">
        <f>RSQ($B$2:B79,$C$2:C79)</f>
        <v>0.42832754079634483</v>
      </c>
      <c r="S79" t="str">
        <f t="shared" si="13"/>
        <v>1&amp;3</v>
      </c>
    </row>
    <row r="80" spans="1:19">
      <c r="A80">
        <v>103.76640690000001</v>
      </c>
      <c r="B80">
        <v>101.8882787</v>
      </c>
      <c r="C80">
        <v>94.215775539999996</v>
      </c>
      <c r="D80">
        <f t="shared" si="14"/>
        <v>1.0184332115917865</v>
      </c>
      <c r="E80">
        <f t="shared" si="15"/>
        <v>1.101369768547362</v>
      </c>
      <c r="F80">
        <f t="shared" si="16"/>
        <v>1.0814354402542978</v>
      </c>
      <c r="G80">
        <f t="shared" ref="G80:G143" si="17">((D80-G79)*2/13)+G79</f>
        <v>1.0257573026674607</v>
      </c>
      <c r="H80">
        <f t="shared" ref="H80:H143" si="18">((E80-H79)*2/13)+H79</f>
        <v>1.1318896130467009</v>
      </c>
      <c r="I80">
        <f t="shared" ref="I80:I143" si="19">((F80-I79)*2/13)+I79</f>
        <v>1.104127351914624</v>
      </c>
      <c r="J80">
        <f t="shared" si="7"/>
        <v>3.2082880467718955E-2</v>
      </c>
      <c r="K80">
        <f t="shared" si="8"/>
        <v>2.5322799786050686E-2</v>
      </c>
      <c r="L80">
        <f t="shared" si="9"/>
        <v>2.6304694041904404E-2</v>
      </c>
      <c r="M80">
        <f t="shared" si="10"/>
        <v>-0.22828658053454867</v>
      </c>
      <c r="N80">
        <f t="shared" si="11"/>
        <v>-1.205231836810992</v>
      </c>
      <c r="O80">
        <f t="shared" si="12"/>
        <v>-0.86265636179523841</v>
      </c>
      <c r="P80">
        <f>RSQ($A$2:A80,$B$2:B80)</f>
        <v>0.24031919740822785</v>
      </c>
      <c r="Q80">
        <f>RSQ($A$2:A80,$C$2:C80)</f>
        <v>0.58992640688369047</v>
      </c>
      <c r="R80">
        <f>RSQ($B$2:B80,$C$2:C80)</f>
        <v>0.41020874872852092</v>
      </c>
      <c r="S80" t="str">
        <f t="shared" si="13"/>
        <v>1&amp;3</v>
      </c>
    </row>
    <row r="81" spans="1:19">
      <c r="A81">
        <v>104.81046019999999</v>
      </c>
      <c r="B81">
        <v>102.53568079999999</v>
      </c>
      <c r="C81">
        <v>94.004091520000003</v>
      </c>
      <c r="D81">
        <f t="shared" si="14"/>
        <v>1.0221852469525905</v>
      </c>
      <c r="E81">
        <f t="shared" si="15"/>
        <v>1.1149563652524728</v>
      </c>
      <c r="F81">
        <f t="shared" si="16"/>
        <v>1.0907576376947894</v>
      </c>
      <c r="G81">
        <f t="shared" si="17"/>
        <v>1.0252077556344037</v>
      </c>
      <c r="H81">
        <f t="shared" si="18"/>
        <v>1.1292844980014349</v>
      </c>
      <c r="I81">
        <f t="shared" si="19"/>
        <v>1.1020704728038802</v>
      </c>
      <c r="J81">
        <f t="shared" si="7"/>
        <v>3.1746244627983866E-2</v>
      </c>
      <c r="K81">
        <f t="shared" si="8"/>
        <v>2.5613045652722367E-2</v>
      </c>
      <c r="L81">
        <f t="shared" si="9"/>
        <v>2.7535360147058409E-2</v>
      </c>
      <c r="M81">
        <f t="shared" si="10"/>
        <v>-9.5208385030489479E-2</v>
      </c>
      <c r="N81">
        <f t="shared" si="11"/>
        <v>-0.55940761373059322</v>
      </c>
      <c r="O81">
        <f t="shared" si="12"/>
        <v>-0.41084754470877344</v>
      </c>
      <c r="P81">
        <f>RSQ($A$2:A81,$B$2:B81)</f>
        <v>0.23862852078380872</v>
      </c>
      <c r="Q81">
        <f>RSQ($A$2:A81,$C$2:C81)</f>
        <v>0.58549816577830616</v>
      </c>
      <c r="R81">
        <f>RSQ($B$2:B81,$C$2:C81)</f>
        <v>0.39617044606967144</v>
      </c>
      <c r="S81" t="str">
        <f t="shared" si="13"/>
        <v>1&amp;3</v>
      </c>
    </row>
    <row r="82" spans="1:19">
      <c r="A82">
        <v>106.1184161</v>
      </c>
      <c r="B82">
        <v>102.7683633</v>
      </c>
      <c r="C82">
        <v>93.771842899999996</v>
      </c>
      <c r="D82">
        <f t="shared" si="14"/>
        <v>1.0325980943203363</v>
      </c>
      <c r="E82">
        <f t="shared" si="15"/>
        <v>1.1316661037915894</v>
      </c>
      <c r="F82">
        <f t="shared" si="16"/>
        <v>1.0959405309928063</v>
      </c>
      <c r="G82">
        <f t="shared" si="17"/>
        <v>1.026344730816855</v>
      </c>
      <c r="H82">
        <f t="shared" si="18"/>
        <v>1.129650898892228</v>
      </c>
      <c r="I82">
        <f t="shared" si="19"/>
        <v>1.1011274048329458</v>
      </c>
      <c r="J82">
        <f t="shared" si="7"/>
        <v>3.1844081749067457E-2</v>
      </c>
      <c r="K82">
        <f t="shared" si="8"/>
        <v>2.5055010893065308E-2</v>
      </c>
      <c r="L82">
        <f t="shared" si="9"/>
        <v>2.8347848270064716E-2</v>
      </c>
      <c r="M82">
        <f t="shared" si="10"/>
        <v>0.19637443317593881</v>
      </c>
      <c r="N82">
        <f t="shared" si="11"/>
        <v>8.0431212261780391E-2</v>
      </c>
      <c r="O82">
        <f t="shared" si="12"/>
        <v>-0.18297240025857006</v>
      </c>
      <c r="P82">
        <f>RSQ($A$2:A82,$B$2:B82)</f>
        <v>0.23590356363670312</v>
      </c>
      <c r="Q82">
        <f>RSQ($A$2:A82,$C$2:C82)</f>
        <v>0.58550436520979865</v>
      </c>
      <c r="R82">
        <f>RSQ($B$2:B82,$C$2:C82)</f>
        <v>0.38309908749292931</v>
      </c>
      <c r="S82" t="str">
        <f t="shared" si="13"/>
        <v>1&amp;3</v>
      </c>
    </row>
    <row r="83" spans="1:19">
      <c r="A83">
        <v>105.3690596</v>
      </c>
      <c r="B83">
        <v>101.1831056</v>
      </c>
      <c r="C83">
        <v>93.529625719999999</v>
      </c>
      <c r="D83">
        <f t="shared" si="14"/>
        <v>1.0413700881701342</v>
      </c>
      <c r="E83">
        <f t="shared" si="15"/>
        <v>1.1265848525412019</v>
      </c>
      <c r="F83">
        <f t="shared" si="16"/>
        <v>1.0818294719035042</v>
      </c>
      <c r="G83">
        <f t="shared" si="17"/>
        <v>1.0286563242558211</v>
      </c>
      <c r="H83">
        <f t="shared" si="18"/>
        <v>1.1291791994536087</v>
      </c>
      <c r="I83">
        <f t="shared" si="19"/>
        <v>1.0981584920745702</v>
      </c>
      <c r="J83">
        <f t="shared" si="7"/>
        <v>3.2416894095207142E-2</v>
      </c>
      <c r="K83">
        <f t="shared" si="8"/>
        <v>2.487509702575905E-2</v>
      </c>
      <c r="L83">
        <f t="shared" si="9"/>
        <v>2.8843675423912776E-2</v>
      </c>
      <c r="M83">
        <f t="shared" si="10"/>
        <v>0.39219562111574569</v>
      </c>
      <c r="N83">
        <f t="shared" si="11"/>
        <v>-0.10429494645670116</v>
      </c>
      <c r="O83">
        <f t="shared" si="12"/>
        <v>-0.56612133963788935</v>
      </c>
      <c r="P83">
        <f>RSQ($A$2:A83,$B$2:B83)</f>
        <v>0.23043204461929881</v>
      </c>
      <c r="Q83">
        <f>RSQ($A$2:A83,$C$2:C83)</f>
        <v>0.58172974964509394</v>
      </c>
      <c r="R83">
        <f>RSQ($B$2:B83,$C$2:C83)</f>
        <v>0.35773490839765748</v>
      </c>
      <c r="S83" t="str">
        <f t="shared" si="13"/>
        <v>1&amp;3</v>
      </c>
    </row>
    <row r="84" spans="1:19">
      <c r="A84">
        <v>106.0396126</v>
      </c>
      <c r="B84">
        <v>101.52636339999999</v>
      </c>
      <c r="C84">
        <v>93.100916420000004</v>
      </c>
      <c r="D84">
        <f t="shared" si="14"/>
        <v>1.0444539629792355</v>
      </c>
      <c r="E84">
        <f t="shared" si="15"/>
        <v>1.1389749604786972</v>
      </c>
      <c r="F84">
        <f t="shared" si="16"/>
        <v>1.090498002640391</v>
      </c>
      <c r="G84">
        <f t="shared" si="17"/>
        <v>1.0310867302132696</v>
      </c>
      <c r="H84">
        <f t="shared" si="18"/>
        <v>1.1306862396113146</v>
      </c>
      <c r="I84">
        <f t="shared" si="19"/>
        <v>1.0969799552385426</v>
      </c>
      <c r="J84">
        <f t="shared" si="7"/>
        <v>3.3285603612013354E-2</v>
      </c>
      <c r="K84">
        <f t="shared" si="8"/>
        <v>2.4766744641527016E-2</v>
      </c>
      <c r="L84">
        <f t="shared" si="9"/>
        <v>2.9880108240674084E-2</v>
      </c>
      <c r="M84">
        <f t="shared" si="10"/>
        <v>0.40159201923384968</v>
      </c>
      <c r="N84">
        <f t="shared" si="11"/>
        <v>0.3346713905017869</v>
      </c>
      <c r="O84">
        <f t="shared" si="12"/>
        <v>-0.21693203203755937</v>
      </c>
      <c r="P84">
        <f>RSQ($A$2:A84,$B$2:B84)</f>
        <v>0.22471583808862497</v>
      </c>
      <c r="Q84">
        <f>RSQ($A$2:A84,$C$2:C84)</f>
        <v>0.57933160256057314</v>
      </c>
      <c r="R84">
        <f>RSQ($B$2:B84,$C$2:C84)</f>
        <v>0.33369220904338198</v>
      </c>
      <c r="S84" t="str">
        <f t="shared" si="13"/>
        <v>1&amp;3</v>
      </c>
    </row>
    <row r="85" spans="1:19">
      <c r="A85">
        <v>106.3579434</v>
      </c>
      <c r="B85">
        <v>101.06077639999999</v>
      </c>
      <c r="C85">
        <v>92.777027829999994</v>
      </c>
      <c r="D85">
        <f t="shared" si="14"/>
        <v>1.0524156570797927</v>
      </c>
      <c r="E85">
        <f t="shared" si="15"/>
        <v>1.1463823091518408</v>
      </c>
      <c r="F85">
        <f t="shared" si="16"/>
        <v>1.0892866344584646</v>
      </c>
      <c r="G85">
        <f t="shared" si="17"/>
        <v>1.03436810357735</v>
      </c>
      <c r="H85">
        <f t="shared" si="18"/>
        <v>1.1331010195406264</v>
      </c>
      <c r="I85">
        <f t="shared" si="19"/>
        <v>1.095796367426223</v>
      </c>
      <c r="J85">
        <f t="shared" si="7"/>
        <v>3.3999101136417034E-2</v>
      </c>
      <c r="K85">
        <f t="shared" si="8"/>
        <v>2.4847760928649217E-2</v>
      </c>
      <c r="L85">
        <f t="shared" si="9"/>
        <v>2.9951535927998429E-2</v>
      </c>
      <c r="M85">
        <f t="shared" si="10"/>
        <v>0.53082443062330376</v>
      </c>
      <c r="N85">
        <f t="shared" si="11"/>
        <v>0.53450649534788663</v>
      </c>
      <c r="O85">
        <f t="shared" si="12"/>
        <v>-0.21734220854006767</v>
      </c>
      <c r="P85">
        <f>RSQ($A$2:A85,$B$2:B85)</f>
        <v>0.21709441856389139</v>
      </c>
      <c r="Q85">
        <f>RSQ($A$2:A85,$C$2:C85)</f>
        <v>0.57732152346666932</v>
      </c>
      <c r="R85">
        <f>RSQ($B$2:B85,$C$2:C85)</f>
        <v>0.30570096379735756</v>
      </c>
      <c r="S85" t="str">
        <f t="shared" si="13"/>
        <v>1&amp;3</v>
      </c>
    </row>
    <row r="86" spans="1:19">
      <c r="A86">
        <v>106.0188301</v>
      </c>
      <c r="B86">
        <v>100.1925415</v>
      </c>
      <c r="C86">
        <v>92.500442070000005</v>
      </c>
      <c r="D86">
        <f t="shared" si="14"/>
        <v>1.0581509213437807</v>
      </c>
      <c r="E86">
        <f t="shared" si="15"/>
        <v>1.1461440370173572</v>
      </c>
      <c r="F86">
        <f t="shared" si="16"/>
        <v>1.0831574342550598</v>
      </c>
      <c r="G86">
        <f t="shared" si="17"/>
        <v>1.0380269986183392</v>
      </c>
      <c r="H86">
        <f t="shared" si="18"/>
        <v>1.1351076376139695</v>
      </c>
      <c r="I86">
        <f t="shared" si="19"/>
        <v>1.0938519161691209</v>
      </c>
      <c r="J86">
        <f t="shared" si="7"/>
        <v>3.5157102570558582E-2</v>
      </c>
      <c r="K86">
        <f t="shared" si="8"/>
        <v>2.5149474447164991E-2</v>
      </c>
      <c r="L86">
        <f t="shared" si="9"/>
        <v>3.0543213710965175E-2</v>
      </c>
      <c r="M86">
        <f t="shared" si="10"/>
        <v>0.5723999207572289</v>
      </c>
      <c r="N86">
        <f t="shared" si="11"/>
        <v>0.43883220806754614</v>
      </c>
      <c r="O86">
        <f t="shared" si="12"/>
        <v>-0.35014265411834206</v>
      </c>
      <c r="P86">
        <f>RSQ($A$2:A86,$B$2:B86)</f>
        <v>0.20793563436306245</v>
      </c>
      <c r="Q86">
        <f>RSQ($A$2:A86,$C$2:C86)</f>
        <v>0.5727911497106204</v>
      </c>
      <c r="R86">
        <f>RSQ($B$2:B86,$C$2:C86)</f>
        <v>0.27155079854465697</v>
      </c>
      <c r="S86" t="str">
        <f t="shared" si="13"/>
        <v>1&amp;3</v>
      </c>
    </row>
    <row r="87" spans="1:19">
      <c r="A87">
        <v>106.81060479999999</v>
      </c>
      <c r="B87">
        <v>99.548852640000007</v>
      </c>
      <c r="C87">
        <v>92.413531629999994</v>
      </c>
      <c r="D87">
        <f t="shared" si="14"/>
        <v>1.0729466183428629</v>
      </c>
      <c r="E87">
        <f t="shared" si="15"/>
        <v>1.1557896653884214</v>
      </c>
      <c r="F87">
        <f t="shared" si="16"/>
        <v>1.0772107816263099</v>
      </c>
      <c r="G87">
        <f t="shared" si="17"/>
        <v>1.0433992478067275</v>
      </c>
      <c r="H87">
        <f t="shared" si="18"/>
        <v>1.1382894880408083</v>
      </c>
      <c r="I87">
        <f t="shared" si="19"/>
        <v>1.0912917416240731</v>
      </c>
      <c r="J87">
        <f t="shared" si="7"/>
        <v>3.6465475852095031E-2</v>
      </c>
      <c r="K87">
        <f t="shared" si="8"/>
        <v>2.5312023316516639E-2</v>
      </c>
      <c r="L87">
        <f t="shared" si="9"/>
        <v>3.1173617297848837E-2</v>
      </c>
      <c r="M87">
        <f t="shared" si="10"/>
        <v>0.81028342139234011</v>
      </c>
      <c r="N87">
        <f t="shared" si="11"/>
        <v>0.6913780510068458</v>
      </c>
      <c r="O87">
        <f t="shared" si="12"/>
        <v>-0.45169477328301016</v>
      </c>
      <c r="P87">
        <f>RSQ($A$2:A87,$B$2:B87)</f>
        <v>0.19464933443776911</v>
      </c>
      <c r="Q87">
        <f>RSQ($A$2:A87,$C$2:C87)</f>
        <v>0.5721534682821583</v>
      </c>
      <c r="R87">
        <f>RSQ($B$2:B87,$C$2:C87)</f>
        <v>0.2360058578379019</v>
      </c>
      <c r="S87" t="str">
        <f t="shared" si="13"/>
        <v>1&amp;3</v>
      </c>
    </row>
    <row r="88" spans="1:19">
      <c r="A88">
        <v>106.65237310000001</v>
      </c>
      <c r="B88">
        <v>97.560549960000003</v>
      </c>
      <c r="C88">
        <v>92.157688690000001</v>
      </c>
      <c r="D88">
        <f t="shared" si="14"/>
        <v>1.0931915937715364</v>
      </c>
      <c r="E88">
        <f t="shared" si="15"/>
        <v>1.1572813361102969</v>
      </c>
      <c r="F88">
        <f t="shared" si="16"/>
        <v>1.058626267073322</v>
      </c>
      <c r="G88">
        <f t="shared" si="17"/>
        <v>1.0510596087243904</v>
      </c>
      <c r="H88">
        <f t="shared" si="18"/>
        <v>1.1412113108207296</v>
      </c>
      <c r="I88">
        <f t="shared" si="19"/>
        <v>1.0862662840008805</v>
      </c>
      <c r="J88">
        <f t="shared" si="7"/>
        <v>3.8394096520577105E-2</v>
      </c>
      <c r="K88">
        <f t="shared" si="8"/>
        <v>2.5635103112843328E-2</v>
      </c>
      <c r="L88">
        <f t="shared" si="9"/>
        <v>3.1753703202527614E-2</v>
      </c>
      <c r="M88">
        <f t="shared" si="10"/>
        <v>1.0973558141826723</v>
      </c>
      <c r="N88">
        <f t="shared" si="11"/>
        <v>0.62687578118288068</v>
      </c>
      <c r="O88">
        <f t="shared" si="12"/>
        <v>-0.87045018816445996</v>
      </c>
      <c r="P88">
        <f>RSQ($A$2:A88,$B$2:B88)</f>
        <v>0.17528391438121577</v>
      </c>
      <c r="Q88">
        <f>RSQ($A$2:A88,$C$2:C88)</f>
        <v>0.5700744512018826</v>
      </c>
      <c r="R88">
        <f>RSQ($B$2:B88,$C$2:C88)</f>
        <v>0.18881673799248755</v>
      </c>
      <c r="S88" t="str">
        <f t="shared" si="13"/>
        <v>1&amp;3</v>
      </c>
    </row>
    <row r="89" spans="1:19">
      <c r="A89">
        <v>107.1613929</v>
      </c>
      <c r="B89">
        <v>97.883337850000004</v>
      </c>
      <c r="C89">
        <v>91.001555679999996</v>
      </c>
      <c r="D89">
        <f t="shared" si="14"/>
        <v>1.0947868682637081</v>
      </c>
      <c r="E89">
        <f t="shared" si="15"/>
        <v>1.1775775930339567</v>
      </c>
      <c r="F89">
        <f t="shared" si="16"/>
        <v>1.0756226870911885</v>
      </c>
      <c r="G89">
        <f t="shared" si="17"/>
        <v>1.057786879422747</v>
      </c>
      <c r="H89">
        <f t="shared" si="18"/>
        <v>1.1468061234689184</v>
      </c>
      <c r="I89">
        <f t="shared" si="19"/>
        <v>1.0846288075532355</v>
      </c>
      <c r="J89">
        <f t="shared" si="7"/>
        <v>4.1234788340502655E-2</v>
      </c>
      <c r="K89">
        <f t="shared" si="8"/>
        <v>2.5920572702461068E-2</v>
      </c>
      <c r="L89">
        <f t="shared" si="9"/>
        <v>3.3484424819028635E-2</v>
      </c>
      <c r="M89">
        <f t="shared" si="10"/>
        <v>0.89730032164656637</v>
      </c>
      <c r="N89">
        <f t="shared" si="11"/>
        <v>1.1871446637487546</v>
      </c>
      <c r="O89">
        <f t="shared" si="12"/>
        <v>-0.2689644666355161</v>
      </c>
      <c r="P89">
        <f>RSQ($A$2:A89,$B$2:B89)</f>
        <v>0.15729814727475785</v>
      </c>
      <c r="Q89">
        <f>RSQ($A$2:A89,$C$2:C89)</f>
        <v>0.56585844783274775</v>
      </c>
      <c r="R89">
        <f>RSQ($B$2:B89,$C$2:C89)</f>
        <v>0.14355677561590258</v>
      </c>
      <c r="S89" t="str">
        <f t="shared" si="13"/>
        <v>1&amp;3</v>
      </c>
    </row>
    <row r="90" spans="1:19">
      <c r="A90">
        <v>107.44419310000001</v>
      </c>
      <c r="B90">
        <v>97.42245226</v>
      </c>
      <c r="C90">
        <v>90.826244700000004</v>
      </c>
      <c r="D90">
        <f t="shared" si="14"/>
        <v>1.1028689034972563</v>
      </c>
      <c r="E90">
        <f t="shared" si="15"/>
        <v>1.1829641691659636</v>
      </c>
      <c r="F90">
        <f t="shared" si="16"/>
        <v>1.072624466439049</v>
      </c>
      <c r="G90">
        <f t="shared" si="17"/>
        <v>1.06472257543421</v>
      </c>
      <c r="H90">
        <f t="shared" si="18"/>
        <v>1.1523688997300023</v>
      </c>
      <c r="I90">
        <f t="shared" si="19"/>
        <v>1.0827819858433607</v>
      </c>
      <c r="J90">
        <f t="shared" si="7"/>
        <v>4.3620125403516022E-2</v>
      </c>
      <c r="K90">
        <f t="shared" si="8"/>
        <v>2.7126587189278042E-2</v>
      </c>
      <c r="L90">
        <f t="shared" si="9"/>
        <v>3.4245569922667946E-2</v>
      </c>
      <c r="M90">
        <f t="shared" si="10"/>
        <v>0.87451211362110148</v>
      </c>
      <c r="N90">
        <f t="shared" si="11"/>
        <v>1.1278702043305404</v>
      </c>
      <c r="O90">
        <f t="shared" si="12"/>
        <v>-0.29660827450817967</v>
      </c>
      <c r="P90">
        <f>RSQ($A$2:A90,$B$2:B90)</f>
        <v>0.13859107897143688</v>
      </c>
      <c r="Q90">
        <f>RSQ($A$2:A90,$C$2:C90)</f>
        <v>0.56330658554684088</v>
      </c>
      <c r="R90">
        <f>RSQ($B$2:B90,$C$2:C90)</f>
        <v>0.1043788064313638</v>
      </c>
      <c r="S90" t="str">
        <f t="shared" si="13"/>
        <v>1&amp;3</v>
      </c>
    </row>
    <row r="91" spans="1:19">
      <c r="A91">
        <v>106.67267750000001</v>
      </c>
      <c r="B91">
        <v>96.405762580000001</v>
      </c>
      <c r="C91">
        <v>91.812633649999995</v>
      </c>
      <c r="D91">
        <f t="shared" si="14"/>
        <v>1.1064969006544629</v>
      </c>
      <c r="E91">
        <f t="shared" si="15"/>
        <v>1.1618518417263592</v>
      </c>
      <c r="F91">
        <f t="shared" si="16"/>
        <v>1.0500271993885888</v>
      </c>
      <c r="G91">
        <f t="shared" si="17"/>
        <v>1.0711493946988644</v>
      </c>
      <c r="H91">
        <f t="shared" si="18"/>
        <v>1.153827813883288</v>
      </c>
      <c r="I91">
        <f t="shared" si="19"/>
        <v>1.0777427879272419</v>
      </c>
      <c r="J91">
        <f t="shared" si="7"/>
        <v>4.500588858665884E-2</v>
      </c>
      <c r="K91">
        <f t="shared" si="8"/>
        <v>2.8484322712912784E-2</v>
      </c>
      <c r="L91">
        <f t="shared" si="9"/>
        <v>3.3969719359281267E-2</v>
      </c>
      <c r="M91">
        <f t="shared" si="10"/>
        <v>0.78539735722664206</v>
      </c>
      <c r="N91">
        <f t="shared" si="11"/>
        <v>0.28169979409177542</v>
      </c>
      <c r="O91">
        <f t="shared" si="12"/>
        <v>-0.81589100709130757</v>
      </c>
      <c r="P91">
        <f>RSQ($A$2:A91,$B$2:B91)</f>
        <v>0.12165840648626411</v>
      </c>
      <c r="Q91">
        <f>RSQ($A$2:A91,$C$2:C91)</f>
        <v>0.56148549106410173</v>
      </c>
      <c r="R91">
        <f>RSQ($B$2:B91,$C$2:C91)</f>
        <v>7.5128200022382588E-2</v>
      </c>
      <c r="S91" t="str">
        <f t="shared" si="13"/>
        <v>1&amp;3</v>
      </c>
    </row>
    <row r="92" spans="1:19">
      <c r="A92">
        <v>108.0975754</v>
      </c>
      <c r="B92">
        <v>96.165607190000003</v>
      </c>
      <c r="C92">
        <v>91.945610110000004</v>
      </c>
      <c r="D92">
        <f t="shared" si="14"/>
        <v>1.1240772928977125</v>
      </c>
      <c r="E92">
        <f t="shared" si="15"/>
        <v>1.1756686944670489</v>
      </c>
      <c r="F92">
        <f t="shared" si="16"/>
        <v>1.0458966673335612</v>
      </c>
      <c r="G92">
        <f t="shared" si="17"/>
        <v>1.0792921482679179</v>
      </c>
      <c r="H92">
        <f t="shared" si="18"/>
        <v>1.1571879493577129</v>
      </c>
      <c r="I92">
        <f t="shared" si="19"/>
        <v>1.0728433847589833</v>
      </c>
      <c r="J92">
        <f t="shared" si="7"/>
        <v>4.5730640208620499E-2</v>
      </c>
      <c r="K92">
        <f t="shared" si="8"/>
        <v>2.8714036905907837E-2</v>
      </c>
      <c r="L92">
        <f t="shared" si="9"/>
        <v>3.3925535065364311E-2</v>
      </c>
      <c r="M92">
        <f t="shared" si="10"/>
        <v>0.97932468090294511</v>
      </c>
      <c r="N92">
        <f t="shared" si="11"/>
        <v>0.64361361552522411</v>
      </c>
      <c r="O92">
        <f t="shared" si="12"/>
        <v>-0.7942901231625048</v>
      </c>
      <c r="P92">
        <f>RSQ($A$2:A92,$B$2:B92)</f>
        <v>0.10127686312284798</v>
      </c>
      <c r="Q92">
        <f>RSQ($A$2:A92,$C$2:C92)</f>
        <v>0.56580807130428357</v>
      </c>
      <c r="R92">
        <f>RSQ($B$2:B92,$C$2:C92)</f>
        <v>5.2532587988689067E-2</v>
      </c>
      <c r="S92" t="str">
        <f t="shared" si="13"/>
        <v>1&amp;3</v>
      </c>
    </row>
    <row r="93" spans="1:19">
      <c r="A93">
        <v>108.3100235</v>
      </c>
      <c r="B93">
        <v>96.753842180000007</v>
      </c>
      <c r="C93">
        <v>91.483303730000003</v>
      </c>
      <c r="D93">
        <f t="shared" si="14"/>
        <v>1.1194389913581</v>
      </c>
      <c r="E93">
        <f t="shared" si="15"/>
        <v>1.1839321393514786</v>
      </c>
      <c r="F93">
        <f t="shared" si="16"/>
        <v>1.0576120257479469</v>
      </c>
      <c r="G93">
        <f t="shared" si="17"/>
        <v>1.0854685856664075</v>
      </c>
      <c r="H93">
        <f t="shared" si="18"/>
        <v>1.1613024401259846</v>
      </c>
      <c r="I93">
        <f t="shared" si="19"/>
        <v>1.0705000987572855</v>
      </c>
      <c r="J93">
        <f t="shared" si="7"/>
        <v>4.6880037524523639E-2</v>
      </c>
      <c r="K93">
        <f t="shared" si="8"/>
        <v>2.9296003170120117E-2</v>
      </c>
      <c r="L93">
        <f t="shared" si="9"/>
        <v>3.3735207299483538E-2</v>
      </c>
      <c r="M93">
        <f t="shared" si="10"/>
        <v>0.72462411477213728</v>
      </c>
      <c r="N93">
        <f t="shared" si="11"/>
        <v>0.77245005382081189</v>
      </c>
      <c r="O93">
        <f t="shared" si="12"/>
        <v>-0.38203627726146777</v>
      </c>
      <c r="P93">
        <f>RSQ($A$2:A93,$B$2:B93)</f>
        <v>8.5027582355828635E-2</v>
      </c>
      <c r="Q93">
        <f>RSQ($A$2:A93,$C$2:C93)</f>
        <v>0.56999831539085111</v>
      </c>
      <c r="R93">
        <f>RSQ($B$2:B93,$C$2:C93)</f>
        <v>3.5397556040589438E-2</v>
      </c>
      <c r="S93" t="str">
        <f t="shared" si="13"/>
        <v>1&amp;3</v>
      </c>
    </row>
    <row r="94" spans="1:19">
      <c r="A94">
        <v>108.43332049999999</v>
      </c>
      <c r="B94">
        <v>98.456430280000006</v>
      </c>
      <c r="C94">
        <v>91.501539989999998</v>
      </c>
      <c r="D94">
        <f t="shared" si="14"/>
        <v>1.1013330484522619</v>
      </c>
      <c r="E94">
        <f t="shared" si="15"/>
        <v>1.1850436671541313</v>
      </c>
      <c r="F94">
        <f t="shared" si="16"/>
        <v>1.076008450685749</v>
      </c>
      <c r="G94">
        <f t="shared" si="17"/>
        <v>1.0879092722488466</v>
      </c>
      <c r="H94">
        <f t="shared" si="18"/>
        <v>1.1649549365918532</v>
      </c>
      <c r="I94">
        <f t="shared" si="19"/>
        <v>1.0713475375155106</v>
      </c>
      <c r="J94">
        <f t="shared" si="7"/>
        <v>4.8365157424507262E-2</v>
      </c>
      <c r="K94">
        <f t="shared" si="8"/>
        <v>2.9111695405146989E-2</v>
      </c>
      <c r="L94">
        <f t="shared" si="9"/>
        <v>3.4655759956461848E-2</v>
      </c>
      <c r="M94">
        <f t="shared" si="10"/>
        <v>0.27755055329589973</v>
      </c>
      <c r="N94">
        <f t="shared" si="11"/>
        <v>0.69005704692576564</v>
      </c>
      <c r="O94">
        <f t="shared" si="12"/>
        <v>0.13449173170907072</v>
      </c>
      <c r="P94">
        <f>RSQ($A$2:A94,$B$2:B94)</f>
        <v>7.4798637042467794E-2</v>
      </c>
      <c r="Q94">
        <f>RSQ($A$2:A94,$C$2:C94)</f>
        <v>0.57452202595616286</v>
      </c>
      <c r="R94">
        <f>RSQ($B$2:B94,$C$2:C94)</f>
        <v>2.5820019687240615E-2</v>
      </c>
      <c r="S94" t="str">
        <f t="shared" si="13"/>
        <v>1&amp;3</v>
      </c>
    </row>
    <row r="95" spans="1:19">
      <c r="A95">
        <v>110.8768903</v>
      </c>
      <c r="B95">
        <v>99.206324260000002</v>
      </c>
      <c r="C95">
        <v>90.722624280000005</v>
      </c>
      <c r="D95">
        <f t="shared" si="14"/>
        <v>1.1176393352646932</v>
      </c>
      <c r="E95">
        <f t="shared" si="15"/>
        <v>1.2221525907120727</v>
      </c>
      <c r="F95">
        <f t="shared" si="16"/>
        <v>1.0935125063602271</v>
      </c>
      <c r="G95">
        <f t="shared" si="17"/>
        <v>1.0924831280974383</v>
      </c>
      <c r="H95">
        <f t="shared" si="18"/>
        <v>1.1737545756872716</v>
      </c>
      <c r="I95">
        <f t="shared" si="19"/>
        <v>1.0747575327223902</v>
      </c>
      <c r="J95">
        <f t="shared" si="7"/>
        <v>4.7843724523947175E-2</v>
      </c>
      <c r="K95">
        <f t="shared" si="8"/>
        <v>2.8774351446694116E-2</v>
      </c>
      <c r="L95">
        <f t="shared" si="9"/>
        <v>3.4478633852207487E-2</v>
      </c>
      <c r="M95">
        <f t="shared" si="10"/>
        <v>0.52579951535051273</v>
      </c>
      <c r="N95">
        <f t="shared" si="11"/>
        <v>1.6819845658193477</v>
      </c>
      <c r="O95">
        <f t="shared" si="12"/>
        <v>0.54395930297673833</v>
      </c>
      <c r="P95">
        <f>RSQ($A$2:A95,$B$2:B95)</f>
        <v>6.32531395208073E-2</v>
      </c>
      <c r="Q95">
        <f>RSQ($A$2:A95,$C$2:C95)</f>
        <v>0.58585284954113859</v>
      </c>
      <c r="R95">
        <f>RSQ($B$2:B95,$C$2:C95)</f>
        <v>1.8395052746770155E-2</v>
      </c>
      <c r="S95" t="str">
        <f t="shared" si="13"/>
        <v>1&amp;3</v>
      </c>
    </row>
    <row r="96" spans="1:19">
      <c r="A96">
        <v>111.2248898</v>
      </c>
      <c r="B96">
        <v>101.2993151</v>
      </c>
      <c r="C96">
        <v>90.905685590000004</v>
      </c>
      <c r="D96">
        <f t="shared" si="14"/>
        <v>1.0979826437148339</v>
      </c>
      <c r="E96">
        <f t="shared" si="15"/>
        <v>1.2235196190218842</v>
      </c>
      <c r="F96">
        <f t="shared" si="16"/>
        <v>1.1143342073990512</v>
      </c>
      <c r="G96">
        <f t="shared" si="17"/>
        <v>1.0933292074231915</v>
      </c>
      <c r="H96">
        <f t="shared" si="18"/>
        <v>1.181410736200289</v>
      </c>
      <c r="I96">
        <f t="shared" si="19"/>
        <v>1.080846251903415</v>
      </c>
      <c r="J96">
        <f t="shared" si="7"/>
        <v>4.7608846008379974E-2</v>
      </c>
      <c r="K96">
        <f t="shared" si="8"/>
        <v>2.9577244798262639E-2</v>
      </c>
      <c r="L96">
        <f t="shared" si="9"/>
        <v>3.4329756283632773E-2</v>
      </c>
      <c r="M96">
        <f t="shared" si="10"/>
        <v>9.7743102003003873E-2</v>
      </c>
      <c r="N96">
        <f t="shared" si="11"/>
        <v>1.4236918654461237</v>
      </c>
      <c r="O96">
        <f t="shared" si="12"/>
        <v>0.97547897570138298</v>
      </c>
      <c r="P96">
        <f>RSQ($A$2:A96,$B$2:B96)</f>
        <v>5.7959199228351438E-2</v>
      </c>
      <c r="Q96">
        <f>RSQ($A$2:A96,$C$2:C96)</f>
        <v>0.59705197036569879</v>
      </c>
      <c r="R96">
        <f>RSQ($B$2:B96,$C$2:C96)</f>
        <v>1.564699416057963E-2</v>
      </c>
      <c r="S96" t="str">
        <f t="shared" si="13"/>
        <v>1&amp;3</v>
      </c>
    </row>
    <row r="97" spans="1:19">
      <c r="A97">
        <v>109.4402712</v>
      </c>
      <c r="B97">
        <v>102.0593241</v>
      </c>
      <c r="C97">
        <v>91.317370420000003</v>
      </c>
      <c r="D97">
        <f t="shared" si="14"/>
        <v>1.0723201644248397</v>
      </c>
      <c r="E97">
        <f t="shared" si="15"/>
        <v>1.198460607184006</v>
      </c>
      <c r="F97">
        <f t="shared" si="16"/>
        <v>1.1176331910412449</v>
      </c>
      <c r="G97">
        <f t="shared" si="17"/>
        <v>1.0900970469619067</v>
      </c>
      <c r="H97">
        <f t="shared" si="18"/>
        <v>1.1840337932747069</v>
      </c>
      <c r="I97">
        <f t="shared" si="19"/>
        <v>1.0865057810015426</v>
      </c>
      <c r="J97">
        <f t="shared" ref="J97:J160" si="20">STDEV(D67:D96)</f>
        <v>4.5491916108538595E-2</v>
      </c>
      <c r="K97">
        <f t="shared" ref="K97:K160" si="21">STDEV(E67:E96)</f>
        <v>3.1041523032418292E-2</v>
      </c>
      <c r="L97">
        <f t="shared" ref="L97:L160" si="22">STDEV(F67:F96)</f>
        <v>3.3360103629996217E-2</v>
      </c>
      <c r="M97">
        <f t="shared" ref="M97:M160" si="23">(D97-G97)/J97</f>
        <v>-0.3907701424282361</v>
      </c>
      <c r="N97">
        <f t="shared" ref="N97:N160" si="24">(E97-H97)/K97</f>
        <v>0.46475857174380392</v>
      </c>
      <c r="O97">
        <f t="shared" ref="O97:O160" si="25">(F97-I97)/L97</f>
        <v>0.93307294200710034</v>
      </c>
      <c r="P97">
        <f>RSQ($A$2:A97,$B$2:B97)</f>
        <v>5.5890480184635785E-2</v>
      </c>
      <c r="Q97">
        <f>RSQ($A$2:A97,$C$2:C97)</f>
        <v>0.60322666674306524</v>
      </c>
      <c r="R97">
        <f>RSQ($B$2:B97,$C$2:C97)</f>
        <v>1.4371954928374224E-2</v>
      </c>
      <c r="S97" t="str">
        <f t="shared" ref="S97:S160" si="26">IF(P97=MAX(P97,Q97,R97),"1&amp;2",IF(Q97=MAX(P97,Q97,R97),"1&amp;3","2&amp;3"))</f>
        <v>1&amp;3</v>
      </c>
    </row>
    <row r="98" spans="1:19">
      <c r="A98">
        <v>110.1401259</v>
      </c>
      <c r="B98">
        <v>101.53721969999999</v>
      </c>
      <c r="C98">
        <v>92.146440690000006</v>
      </c>
      <c r="D98">
        <f t="shared" si="14"/>
        <v>1.084726627589548</v>
      </c>
      <c r="E98">
        <f t="shared" si="15"/>
        <v>1.1952727102128071</v>
      </c>
      <c r="F98">
        <f t="shared" si="16"/>
        <v>1.10191146765606</v>
      </c>
      <c r="G98">
        <f t="shared" si="17"/>
        <v>1.0892708285969284</v>
      </c>
      <c r="H98">
        <f t="shared" si="18"/>
        <v>1.18576285741903</v>
      </c>
      <c r="I98">
        <f t="shared" si="19"/>
        <v>1.0888758866406991</v>
      </c>
      <c r="J98">
        <f t="shared" si="20"/>
        <v>4.2606915532023774E-2</v>
      </c>
      <c r="K98">
        <f t="shared" si="21"/>
        <v>3.0425836129148998E-2</v>
      </c>
      <c r="L98">
        <f t="shared" si="22"/>
        <v>3.2688110286374958E-2</v>
      </c>
      <c r="M98">
        <f t="shared" si="23"/>
        <v>-0.10665407130832866</v>
      </c>
      <c r="N98">
        <f t="shared" si="24"/>
        <v>0.31255847015709043</v>
      </c>
      <c r="O98">
        <f t="shared" si="25"/>
        <v>0.39878662000214576</v>
      </c>
      <c r="P98">
        <f>RSQ($A$2:A98,$B$2:B98)</f>
        <v>5.2588732142103148E-2</v>
      </c>
      <c r="Q98">
        <f>RSQ($A$2:A98,$C$2:C98)</f>
        <v>0.60991924272134379</v>
      </c>
      <c r="R98">
        <f>RSQ($B$2:B98,$C$2:C98)</f>
        <v>1.2963147806783298E-2</v>
      </c>
      <c r="S98" t="str">
        <f t="shared" si="26"/>
        <v>1&amp;3</v>
      </c>
    </row>
    <row r="99" spans="1:19">
      <c r="A99">
        <v>110.62490870000001</v>
      </c>
      <c r="B99">
        <v>102.40514109999999</v>
      </c>
      <c r="C99">
        <v>91.332369189999994</v>
      </c>
      <c r="D99">
        <f t="shared" si="14"/>
        <v>1.0802671380724265</v>
      </c>
      <c r="E99">
        <f t="shared" si="15"/>
        <v>1.2112344142728355</v>
      </c>
      <c r="F99">
        <f t="shared" si="16"/>
        <v>1.1212360087469664</v>
      </c>
      <c r="G99">
        <f t="shared" si="17"/>
        <v>1.0878856454393127</v>
      </c>
      <c r="H99">
        <f t="shared" si="18"/>
        <v>1.1896815584734617</v>
      </c>
      <c r="I99">
        <f t="shared" si="19"/>
        <v>1.0938543669647403</v>
      </c>
      <c r="J99">
        <f t="shared" si="20"/>
        <v>4.0347738530965432E-2</v>
      </c>
      <c r="K99">
        <f t="shared" si="21"/>
        <v>3.014283839602042E-2</v>
      </c>
      <c r="L99">
        <f t="shared" si="22"/>
        <v>3.1755075117061847E-2</v>
      </c>
      <c r="M99">
        <f t="shared" si="23"/>
        <v>-0.18882117422861891</v>
      </c>
      <c r="N99">
        <f t="shared" si="24"/>
        <v>0.71502409680898937</v>
      </c>
      <c r="O99">
        <f t="shared" si="25"/>
        <v>0.86227608283987678</v>
      </c>
      <c r="P99">
        <f>RSQ($A$2:A99,$B$2:B99)</f>
        <v>5.0887694652534274E-2</v>
      </c>
      <c r="Q99">
        <f>RSQ($A$2:A99,$C$2:C99)</f>
        <v>0.61788483480972245</v>
      </c>
      <c r="R99">
        <f>RSQ($B$2:B99,$C$2:C99)</f>
        <v>1.2288388274797729E-2</v>
      </c>
      <c r="S99" t="str">
        <f t="shared" si="26"/>
        <v>1&amp;3</v>
      </c>
    </row>
    <row r="100" spans="1:19">
      <c r="A100">
        <v>108.4734132</v>
      </c>
      <c r="B100">
        <v>102.9337026</v>
      </c>
      <c r="C100">
        <v>91.677687160000005</v>
      </c>
      <c r="D100">
        <f t="shared" si="14"/>
        <v>1.0538182389253721</v>
      </c>
      <c r="E100">
        <f t="shared" si="15"/>
        <v>1.1832040768075589</v>
      </c>
      <c r="F100">
        <f t="shared" si="16"/>
        <v>1.1227781348841785</v>
      </c>
      <c r="G100">
        <f t="shared" si="17"/>
        <v>1.0826445059756296</v>
      </c>
      <c r="H100">
        <f t="shared" si="18"/>
        <v>1.1886850228325536</v>
      </c>
      <c r="I100">
        <f t="shared" si="19"/>
        <v>1.0983041774138846</v>
      </c>
      <c r="J100">
        <f t="shared" si="20"/>
        <v>3.7805457071183712E-2</v>
      </c>
      <c r="K100">
        <f t="shared" si="21"/>
        <v>3.0800869866619476E-2</v>
      </c>
      <c r="L100">
        <f t="shared" si="22"/>
        <v>3.0887180507879627E-2</v>
      </c>
      <c r="M100">
        <f t="shared" si="23"/>
        <v>-0.76248957910972071</v>
      </c>
      <c r="N100">
        <f t="shared" si="24"/>
        <v>-0.17794776734324327</v>
      </c>
      <c r="O100">
        <f t="shared" si="25"/>
        <v>0.79236618777976042</v>
      </c>
      <c r="P100">
        <f>RSQ($A$2:A100,$B$2:B100)</f>
        <v>5.0690094523278384E-2</v>
      </c>
      <c r="Q100">
        <f>RSQ($A$2:A100,$C$2:C100)</f>
        <v>0.62096942547901046</v>
      </c>
      <c r="R100">
        <f>RSQ($B$2:B100,$C$2:C100)</f>
        <v>1.2224339022841056E-2</v>
      </c>
      <c r="S100" t="str">
        <f t="shared" si="26"/>
        <v>1&amp;3</v>
      </c>
    </row>
    <row r="101" spans="1:19">
      <c r="A101">
        <v>108.2372494</v>
      </c>
      <c r="B101">
        <v>102.08382829999999</v>
      </c>
      <c r="C101">
        <v>91.168053650000004</v>
      </c>
      <c r="D101">
        <f t="shared" si="14"/>
        <v>1.0602781185078265</v>
      </c>
      <c r="E101">
        <f t="shared" si="15"/>
        <v>1.1872278179320328</v>
      </c>
      <c r="F101">
        <f t="shared" si="16"/>
        <v>1.1197324524652719</v>
      </c>
      <c r="G101">
        <f t="shared" si="17"/>
        <v>1.0792035232882753</v>
      </c>
      <c r="H101">
        <f t="shared" si="18"/>
        <v>1.1884608374632428</v>
      </c>
      <c r="I101">
        <f t="shared" si="19"/>
        <v>1.101600835114098</v>
      </c>
      <c r="J101">
        <f t="shared" si="20"/>
        <v>3.617380675736321E-2</v>
      </c>
      <c r="K101">
        <f t="shared" si="21"/>
        <v>3.0978326422006014E-2</v>
      </c>
      <c r="L101">
        <f t="shared" si="22"/>
        <v>2.9779802730773665E-2</v>
      </c>
      <c r="M101">
        <f t="shared" si="23"/>
        <v>-0.52317979435759865</v>
      </c>
      <c r="N101">
        <f t="shared" si="24"/>
        <v>-3.9802651518776835E-2</v>
      </c>
      <c r="O101">
        <f t="shared" si="25"/>
        <v>0.60885619408207559</v>
      </c>
      <c r="P101">
        <f>RSQ($A$2:A101,$B$2:B101)</f>
        <v>4.9539299408757648E-2</v>
      </c>
      <c r="Q101">
        <f>RSQ($A$2:A101,$C$2:C101)</f>
        <v>0.622522831889183</v>
      </c>
      <c r="R101">
        <f>RSQ($B$2:B101,$C$2:C101)</f>
        <v>1.1266789510245409E-2</v>
      </c>
      <c r="S101" t="str">
        <f t="shared" si="26"/>
        <v>1&amp;3</v>
      </c>
    </row>
    <row r="102" spans="1:19">
      <c r="A102">
        <v>111.2072175</v>
      </c>
      <c r="B102">
        <v>103.4005583</v>
      </c>
      <c r="C102">
        <v>91.593213750000004</v>
      </c>
      <c r="D102">
        <f t="shared" si="14"/>
        <v>1.0754991977640027</v>
      </c>
      <c r="E102">
        <f t="shared" si="15"/>
        <v>1.2141425433933963</v>
      </c>
      <c r="F102">
        <f t="shared" si="16"/>
        <v>1.1289106918142175</v>
      </c>
      <c r="G102">
        <f t="shared" si="17"/>
        <v>1.0786336270537717</v>
      </c>
      <c r="H102">
        <f t="shared" si="18"/>
        <v>1.1924118691448049</v>
      </c>
      <c r="I102">
        <f t="shared" si="19"/>
        <v>1.105802351529501</v>
      </c>
      <c r="J102">
        <f t="shared" si="20"/>
        <v>3.3018866266435937E-2</v>
      </c>
      <c r="K102">
        <f t="shared" si="21"/>
        <v>3.124923230619283E-2</v>
      </c>
      <c r="L102">
        <f t="shared" si="22"/>
        <v>2.6550182949000523E-2</v>
      </c>
      <c r="M102">
        <f t="shared" si="23"/>
        <v>-9.492843468569423E-2</v>
      </c>
      <c r="N102">
        <f t="shared" si="24"/>
        <v>0.695398659258741</v>
      </c>
      <c r="O102">
        <f t="shared" si="25"/>
        <v>0.8703646347411117</v>
      </c>
      <c r="P102">
        <f>RSQ($A$2:A102,$B$2:B102)</f>
        <v>4.9716880524061452E-2</v>
      </c>
      <c r="Q102">
        <f>RSQ($A$2:A102,$C$2:C102)</f>
        <v>0.62984756843268641</v>
      </c>
      <c r="R102">
        <f>RSQ($B$2:B102,$C$2:C102)</f>
        <v>1.1639841749677578E-2</v>
      </c>
      <c r="S102" t="str">
        <f t="shared" si="26"/>
        <v>1&amp;3</v>
      </c>
    </row>
    <row r="103" spans="1:19">
      <c r="A103">
        <v>113.1871908</v>
      </c>
      <c r="B103">
        <v>103.87967570000001</v>
      </c>
      <c r="C103">
        <v>91.91159845</v>
      </c>
      <c r="D103">
        <f t="shared" si="14"/>
        <v>1.0895990003557547</v>
      </c>
      <c r="E103">
        <f t="shared" si="15"/>
        <v>1.2314788634817828</v>
      </c>
      <c r="F103">
        <f t="shared" si="16"/>
        <v>1.1302129160174561</v>
      </c>
      <c r="G103">
        <f t="shared" si="17"/>
        <v>1.0803206075617691</v>
      </c>
      <c r="H103">
        <f t="shared" si="18"/>
        <v>1.1984221759658784</v>
      </c>
      <c r="I103">
        <f t="shared" si="19"/>
        <v>1.1095578229891865</v>
      </c>
      <c r="J103">
        <f t="shared" si="20"/>
        <v>3.0789357624194102E-2</v>
      </c>
      <c r="K103">
        <f t="shared" si="21"/>
        <v>3.2590927257437535E-2</v>
      </c>
      <c r="L103">
        <f t="shared" si="22"/>
        <v>2.4355044529662757E-2</v>
      </c>
      <c r="M103">
        <f t="shared" si="23"/>
        <v>0.30135064548065693</v>
      </c>
      <c r="N103">
        <f t="shared" si="24"/>
        <v>1.0142911017777372</v>
      </c>
      <c r="O103">
        <f t="shared" si="25"/>
        <v>0.84808274536772654</v>
      </c>
      <c r="P103">
        <f>RSQ($A$2:A103,$B$2:B103)</f>
        <v>5.0692016246094526E-2</v>
      </c>
      <c r="Q103">
        <f>RSQ($A$2:A103,$C$2:C103)</f>
        <v>0.63594941648682046</v>
      </c>
      <c r="R103">
        <f>RSQ($B$2:B103,$C$2:C103)</f>
        <v>1.2388096671303918E-2</v>
      </c>
      <c r="S103" t="str">
        <f t="shared" si="26"/>
        <v>1&amp;3</v>
      </c>
    </row>
    <row r="104" spans="1:19">
      <c r="A104">
        <v>112.1507426</v>
      </c>
      <c r="B104">
        <v>104.3424861</v>
      </c>
      <c r="C104">
        <v>91.729671139999994</v>
      </c>
      <c r="D104">
        <f t="shared" si="14"/>
        <v>1.0748329543587518</v>
      </c>
      <c r="E104">
        <f t="shared" si="15"/>
        <v>1.2226223119107544</v>
      </c>
      <c r="F104">
        <f t="shared" si="16"/>
        <v>1.1374998384192399</v>
      </c>
      <c r="G104">
        <f t="shared" si="17"/>
        <v>1.0794763532228433</v>
      </c>
      <c r="H104">
        <f t="shared" si="18"/>
        <v>1.2021452738035516</v>
      </c>
      <c r="I104">
        <f t="shared" si="19"/>
        <v>1.1138565945938101</v>
      </c>
      <c r="J104">
        <f t="shared" si="20"/>
        <v>3.0030103852732883E-2</v>
      </c>
      <c r="K104">
        <f t="shared" si="21"/>
        <v>3.4760266818283418E-2</v>
      </c>
      <c r="L104">
        <f t="shared" si="22"/>
        <v>2.4258023783262018E-2</v>
      </c>
      <c r="M104">
        <f t="shared" si="23"/>
        <v>-0.1546248020607133</v>
      </c>
      <c r="N104">
        <f t="shared" si="24"/>
        <v>0.58909323723695262</v>
      </c>
      <c r="O104">
        <f t="shared" si="25"/>
        <v>0.97465663471496344</v>
      </c>
      <c r="P104">
        <f>RSQ($A$2:A104,$B$2:B104)</f>
        <v>5.2650403347528345E-2</v>
      </c>
      <c r="Q104">
        <f>RSQ($A$2:A104,$C$2:C104)</f>
        <v>0.64261145922787211</v>
      </c>
      <c r="R104">
        <f>RSQ($B$2:B104,$C$2:C104)</f>
        <v>1.3557458042756395E-2</v>
      </c>
      <c r="S104" t="str">
        <f t="shared" si="26"/>
        <v>1&amp;3</v>
      </c>
    </row>
    <row r="105" spans="1:19">
      <c r="A105">
        <v>113.9838422</v>
      </c>
      <c r="B105">
        <v>102.97018850000001</v>
      </c>
      <c r="C105">
        <v>92.366213790000003</v>
      </c>
      <c r="D105">
        <f t="shared" si="14"/>
        <v>1.1069596342440413</v>
      </c>
      <c r="E105">
        <f t="shared" si="15"/>
        <v>1.2340425954792187</v>
      </c>
      <c r="F105">
        <f t="shared" si="16"/>
        <v>1.1148036091866746</v>
      </c>
      <c r="G105">
        <f t="shared" si="17"/>
        <v>1.0837045503030276</v>
      </c>
      <c r="H105">
        <f t="shared" si="18"/>
        <v>1.2070525540613466</v>
      </c>
      <c r="I105">
        <f t="shared" si="19"/>
        <v>1.1140022891465586</v>
      </c>
      <c r="J105">
        <f t="shared" si="20"/>
        <v>2.8855630465154311E-2</v>
      </c>
      <c r="K105">
        <f t="shared" si="21"/>
        <v>3.6139986507359813E-2</v>
      </c>
      <c r="L105">
        <f t="shared" si="22"/>
        <v>2.4725723497195411E-2</v>
      </c>
      <c r="M105">
        <f t="shared" si="23"/>
        <v>0.80591148299796334</v>
      </c>
      <c r="N105">
        <f t="shared" si="24"/>
        <v>0.74681935513107178</v>
      </c>
      <c r="O105">
        <f t="shared" si="25"/>
        <v>3.2408355622310023E-2</v>
      </c>
      <c r="P105">
        <f>RSQ($A$2:A105,$B$2:B105)</f>
        <v>5.1203761298140422E-2</v>
      </c>
      <c r="Q105">
        <f>RSQ($A$2:A105,$C$2:C105)</f>
        <v>0.64514189865946381</v>
      </c>
      <c r="R105">
        <f>RSQ($B$2:B105,$C$2:C105)</f>
        <v>1.3555424535621936E-2</v>
      </c>
      <c r="S105" t="str">
        <f t="shared" si="26"/>
        <v>1&amp;3</v>
      </c>
    </row>
    <row r="106" spans="1:19">
      <c r="A106">
        <v>113.1413512</v>
      </c>
      <c r="B106">
        <v>101.7397477</v>
      </c>
      <c r="C106">
        <v>91.223880940000001</v>
      </c>
      <c r="D106">
        <f t="shared" si="14"/>
        <v>1.1120663630267682</v>
      </c>
      <c r="E106">
        <f t="shared" si="15"/>
        <v>1.2402602260960112</v>
      </c>
      <c r="F106">
        <f t="shared" si="16"/>
        <v>1.115275371444858</v>
      </c>
      <c r="G106">
        <f t="shared" si="17"/>
        <v>1.08806790610668</v>
      </c>
      <c r="H106">
        <f t="shared" si="18"/>
        <v>1.2121614266820642</v>
      </c>
      <c r="I106">
        <f t="shared" si="19"/>
        <v>1.1141981479616816</v>
      </c>
      <c r="J106">
        <f t="shared" si="20"/>
        <v>2.9467918440277258E-2</v>
      </c>
      <c r="K106">
        <f t="shared" si="21"/>
        <v>3.7992205225932614E-2</v>
      </c>
      <c r="L106">
        <f t="shared" si="22"/>
        <v>2.4820853024394768E-2</v>
      </c>
      <c r="M106">
        <f t="shared" si="23"/>
        <v>0.81439267482451927</v>
      </c>
      <c r="N106">
        <f t="shared" si="24"/>
        <v>0.73959379948725368</v>
      </c>
      <c r="O106">
        <f t="shared" si="25"/>
        <v>4.3399938032656349E-2</v>
      </c>
      <c r="P106">
        <f>RSQ($A$2:A106,$B$2:B106)</f>
        <v>4.7398338179228013E-2</v>
      </c>
      <c r="Q106">
        <f>RSQ($A$2:A106,$C$2:C106)</f>
        <v>0.65273960017272303</v>
      </c>
      <c r="R106">
        <f>RSQ($B$2:B106,$C$2:C106)</f>
        <v>1.2298964472629627E-2</v>
      </c>
      <c r="S106" t="str">
        <f t="shared" si="26"/>
        <v>1&amp;3</v>
      </c>
    </row>
    <row r="107" spans="1:19">
      <c r="A107">
        <v>111.90139569999999</v>
      </c>
      <c r="B107">
        <v>104.80466029999999</v>
      </c>
      <c r="C107">
        <v>91.995780089999997</v>
      </c>
      <c r="D107">
        <f t="shared" si="14"/>
        <v>1.0677139297020364</v>
      </c>
      <c r="E107">
        <f t="shared" si="15"/>
        <v>1.2163753118950262</v>
      </c>
      <c r="F107">
        <f t="shared" si="16"/>
        <v>1.1392333452411512</v>
      </c>
      <c r="G107">
        <f t="shared" si="17"/>
        <v>1.0849365251213503</v>
      </c>
      <c r="H107">
        <f t="shared" si="18"/>
        <v>1.2128097167148275</v>
      </c>
      <c r="I107">
        <f t="shared" si="19"/>
        <v>1.1180497167739076</v>
      </c>
      <c r="J107">
        <f t="shared" si="20"/>
        <v>2.9853929268887427E-2</v>
      </c>
      <c r="K107">
        <f t="shared" si="21"/>
        <v>3.9750640945876242E-2</v>
      </c>
      <c r="L107">
        <f t="shared" si="22"/>
        <v>2.5171975582116896E-2</v>
      </c>
      <c r="M107">
        <f t="shared" si="23"/>
        <v>-0.57689543189420711</v>
      </c>
      <c r="N107">
        <f t="shared" si="24"/>
        <v>8.9699061332207758E-2</v>
      </c>
      <c r="O107">
        <f t="shared" si="25"/>
        <v>0.84155605499209074</v>
      </c>
      <c r="P107">
        <f>RSQ($A$2:A107,$B$2:B107)</f>
        <v>5.0020142132925452E-2</v>
      </c>
      <c r="Q107">
        <f>RSQ($A$2:A107,$C$2:C107)</f>
        <v>0.65775373042603369</v>
      </c>
      <c r="R107">
        <f>RSQ($B$2:B107,$C$2:C107)</f>
        <v>1.369447601366223E-2</v>
      </c>
      <c r="S107" t="str">
        <f t="shared" si="26"/>
        <v>1&amp;3</v>
      </c>
    </row>
    <row r="108" spans="1:19">
      <c r="A108">
        <v>111.45684900000001</v>
      </c>
      <c r="B108">
        <v>106.2579614</v>
      </c>
      <c r="C108">
        <v>92.107736709999998</v>
      </c>
      <c r="D108">
        <f t="shared" si="14"/>
        <v>1.0489270406800784</v>
      </c>
      <c r="E108">
        <f t="shared" si="15"/>
        <v>1.2100704347010549</v>
      </c>
      <c r="F108">
        <f t="shared" si="16"/>
        <v>1.1536268851611433</v>
      </c>
      <c r="G108">
        <f t="shared" si="17"/>
        <v>1.0793966044380776</v>
      </c>
      <c r="H108">
        <f t="shared" si="18"/>
        <v>1.2123882887127087</v>
      </c>
      <c r="I108">
        <f t="shared" si="19"/>
        <v>1.1235231272950208</v>
      </c>
      <c r="J108">
        <f t="shared" si="20"/>
        <v>2.9419942374640379E-2</v>
      </c>
      <c r="K108">
        <f t="shared" si="21"/>
        <v>3.918020356000939E-2</v>
      </c>
      <c r="L108">
        <f t="shared" si="22"/>
        <v>2.6255149032462004E-2</v>
      </c>
      <c r="M108">
        <f t="shared" si="23"/>
        <v>-1.0356772073171576</v>
      </c>
      <c r="N108">
        <f t="shared" si="24"/>
        <v>-5.915880472911933E-2</v>
      </c>
      <c r="O108">
        <f t="shared" si="25"/>
        <v>1.146584916692039</v>
      </c>
      <c r="P108">
        <f>RSQ($A$2:A108,$B$2:B108)</f>
        <v>5.4728978925006451E-2</v>
      </c>
      <c r="Q108">
        <f>RSQ($A$2:A108,$C$2:C108)</f>
        <v>0.66223782029060829</v>
      </c>
      <c r="R108">
        <f>RSQ($B$2:B108,$C$2:C108)</f>
        <v>1.6160567049041896E-2</v>
      </c>
      <c r="S108" t="str">
        <f t="shared" si="26"/>
        <v>1&amp;3</v>
      </c>
    </row>
    <row r="109" spans="1:19">
      <c r="A109">
        <v>112.1176827</v>
      </c>
      <c r="B109">
        <v>106.7527472</v>
      </c>
      <c r="C109">
        <v>92.541261019999993</v>
      </c>
      <c r="D109">
        <f t="shared" si="14"/>
        <v>1.0502557137002653</v>
      </c>
      <c r="E109">
        <f t="shared" si="15"/>
        <v>1.21154262935502</v>
      </c>
      <c r="F109">
        <f t="shared" si="16"/>
        <v>1.1535691865807689</v>
      </c>
      <c r="G109">
        <f t="shared" si="17"/>
        <v>1.0749133904784143</v>
      </c>
      <c r="H109">
        <f t="shared" si="18"/>
        <v>1.2122581872730642</v>
      </c>
      <c r="I109">
        <f t="shared" si="19"/>
        <v>1.1281455979543666</v>
      </c>
      <c r="J109">
        <f t="shared" si="20"/>
        <v>2.9535121262335224E-2</v>
      </c>
      <c r="K109">
        <f t="shared" si="21"/>
        <v>3.8727567197553152E-2</v>
      </c>
      <c r="L109">
        <f t="shared" si="22"/>
        <v>2.8159438625151731E-2</v>
      </c>
      <c r="M109">
        <f t="shared" si="23"/>
        <v>-0.83485950706401202</v>
      </c>
      <c r="N109">
        <f t="shared" si="24"/>
        <v>-1.8476707157826306E-2</v>
      </c>
      <c r="O109">
        <f t="shared" si="25"/>
        <v>0.90284429902285634</v>
      </c>
      <c r="P109">
        <f>RSQ($A$2:A109,$B$2:B109)</f>
        <v>6.0648441928609187E-2</v>
      </c>
      <c r="Q109">
        <f>RSQ($A$2:A109,$C$2:C109)</f>
        <v>0.66526223697426923</v>
      </c>
      <c r="R109">
        <f>RSQ($B$2:B109,$C$2:C109)</f>
        <v>1.8739921242564912E-2</v>
      </c>
      <c r="S109" t="str">
        <f t="shared" si="26"/>
        <v>1&amp;3</v>
      </c>
    </row>
    <row r="110" spans="1:19">
      <c r="A110">
        <v>111.48870839999999</v>
      </c>
      <c r="B110">
        <v>107.22758880000001</v>
      </c>
      <c r="C110">
        <v>92.732504750000004</v>
      </c>
      <c r="D110">
        <f t="shared" si="14"/>
        <v>1.0397390228362571</v>
      </c>
      <c r="E110">
        <f t="shared" si="15"/>
        <v>1.2022613721107323</v>
      </c>
      <c r="F110">
        <f t="shared" si="16"/>
        <v>1.1563107142320557</v>
      </c>
      <c r="G110">
        <f t="shared" si="17"/>
        <v>1.0695019493026978</v>
      </c>
      <c r="H110">
        <f t="shared" si="18"/>
        <v>1.2107202157096286</v>
      </c>
      <c r="I110">
        <f t="shared" si="19"/>
        <v>1.1324786927663189</v>
      </c>
      <c r="J110">
        <f t="shared" si="20"/>
        <v>2.9529081215689715E-2</v>
      </c>
      <c r="K110">
        <f t="shared" si="21"/>
        <v>3.7829381987861295E-2</v>
      </c>
      <c r="L110">
        <f t="shared" si="22"/>
        <v>2.962272520986791E-2</v>
      </c>
      <c r="M110">
        <f t="shared" si="23"/>
        <v>-1.0079191509225414</v>
      </c>
      <c r="N110">
        <f t="shared" si="24"/>
        <v>-0.22360512264278193</v>
      </c>
      <c r="O110">
        <f t="shared" si="25"/>
        <v>0.80451819665119484</v>
      </c>
      <c r="P110">
        <f>RSQ($A$2:A110,$B$2:B110)</f>
        <v>6.6767610685273662E-2</v>
      </c>
      <c r="Q110">
        <f>RSQ($A$2:A110,$C$2:C110)</f>
        <v>0.66794354448074578</v>
      </c>
      <c r="R110">
        <f>RSQ($B$2:B110,$C$2:C110)</f>
        <v>2.1525182703058594E-2</v>
      </c>
      <c r="S110" t="str">
        <f t="shared" si="26"/>
        <v>1&amp;3</v>
      </c>
    </row>
    <row r="111" spans="1:19">
      <c r="A111">
        <v>110.2432967</v>
      </c>
      <c r="B111">
        <v>106.56823489999999</v>
      </c>
      <c r="C111">
        <v>92.416942809999995</v>
      </c>
      <c r="D111">
        <f t="shared" si="14"/>
        <v>1.0344855275443809</v>
      </c>
      <c r="E111">
        <f t="shared" si="15"/>
        <v>1.1928905387689486</v>
      </c>
      <c r="F111">
        <f t="shared" si="16"/>
        <v>1.1531244343268705</v>
      </c>
      <c r="G111">
        <f t="shared" si="17"/>
        <v>1.0641148074937259</v>
      </c>
      <c r="H111">
        <f t="shared" si="18"/>
        <v>1.2079771884879855</v>
      </c>
      <c r="I111">
        <f t="shared" si="19"/>
        <v>1.1356549606987114</v>
      </c>
      <c r="J111">
        <f t="shared" si="20"/>
        <v>2.8330674199161982E-2</v>
      </c>
      <c r="K111">
        <f t="shared" si="21"/>
        <v>3.4682719582372033E-2</v>
      </c>
      <c r="L111">
        <f t="shared" si="22"/>
        <v>3.1146457355307262E-2</v>
      </c>
      <c r="M111">
        <f t="shared" si="23"/>
        <v>-1.0458374460506616</v>
      </c>
      <c r="N111">
        <f t="shared" si="24"/>
        <v>-0.43499039004729445</v>
      </c>
      <c r="O111">
        <f t="shared" si="25"/>
        <v>0.56088156122777633</v>
      </c>
      <c r="P111">
        <f>RSQ($A$2:A111,$B$2:B111)</f>
        <v>7.0966772122611391E-2</v>
      </c>
      <c r="Q111">
        <f>RSQ($A$2:A111,$C$2:C111)</f>
        <v>0.67108417069354231</v>
      </c>
      <c r="R111">
        <f>RSQ($B$2:B111,$C$2:C111)</f>
        <v>2.4219169294118326E-2</v>
      </c>
      <c r="S111" t="str">
        <f t="shared" si="26"/>
        <v>1&amp;3</v>
      </c>
    </row>
    <row r="112" spans="1:19">
      <c r="A112">
        <v>109.29598009999999</v>
      </c>
      <c r="B112">
        <v>107.0598111</v>
      </c>
      <c r="C112">
        <v>92.413980330000001</v>
      </c>
      <c r="D112">
        <f t="shared" si="14"/>
        <v>1.0208871001828248</v>
      </c>
      <c r="E112">
        <f t="shared" si="15"/>
        <v>1.1826779856220482</v>
      </c>
      <c r="F112">
        <f t="shared" si="16"/>
        <v>1.1584806835253862</v>
      </c>
      <c r="G112">
        <f t="shared" si="17"/>
        <v>1.0574643909843564</v>
      </c>
      <c r="H112">
        <f t="shared" si="18"/>
        <v>1.2040850034316875</v>
      </c>
      <c r="I112">
        <f t="shared" si="19"/>
        <v>1.1391666103643536</v>
      </c>
      <c r="J112">
        <f t="shared" si="20"/>
        <v>2.7594999468864633E-2</v>
      </c>
      <c r="K112">
        <f t="shared" si="21"/>
        <v>3.1967944817843832E-2</v>
      </c>
      <c r="L112">
        <f t="shared" si="22"/>
        <v>3.2412749918475092E-2</v>
      </c>
      <c r="M112">
        <f t="shared" si="23"/>
        <v>-1.3255043125766923</v>
      </c>
      <c r="N112">
        <f t="shared" si="24"/>
        <v>-0.66964010140840602</v>
      </c>
      <c r="O112">
        <f t="shared" si="25"/>
        <v>0.59587888129244171</v>
      </c>
      <c r="P112">
        <f>RSQ($A$2:A112,$B$2:B112)</f>
        <v>7.4776991544956234E-2</v>
      </c>
      <c r="Q112">
        <f>RSQ($A$2:A112,$C$2:C112)</f>
        <v>0.67344079107763499</v>
      </c>
      <c r="R112">
        <f>RSQ($B$2:B112,$C$2:C112)</f>
        <v>2.7330186527942404E-2</v>
      </c>
      <c r="S112" t="str">
        <f t="shared" si="26"/>
        <v>1&amp;3</v>
      </c>
    </row>
    <row r="113" spans="1:19">
      <c r="A113">
        <v>109.5736751</v>
      </c>
      <c r="B113">
        <v>107.4874622</v>
      </c>
      <c r="C113">
        <v>92.215830890000007</v>
      </c>
      <c r="D113">
        <f t="shared" si="14"/>
        <v>1.0194088953009071</v>
      </c>
      <c r="E113">
        <f t="shared" si="15"/>
        <v>1.1882306328802195</v>
      </c>
      <c r="F113">
        <f t="shared" si="16"/>
        <v>1.1656074793515314</v>
      </c>
      <c r="G113">
        <f t="shared" si="17"/>
        <v>1.0516096993407489</v>
      </c>
      <c r="H113">
        <f t="shared" si="18"/>
        <v>1.2016458695006924</v>
      </c>
      <c r="I113">
        <f t="shared" si="19"/>
        <v>1.143234436362381</v>
      </c>
      <c r="J113">
        <f t="shared" si="20"/>
        <v>2.8318728044413422E-2</v>
      </c>
      <c r="K113">
        <f t="shared" si="21"/>
        <v>3.0122784225264786E-2</v>
      </c>
      <c r="L113">
        <f t="shared" si="22"/>
        <v>3.3838497622574966E-2</v>
      </c>
      <c r="M113">
        <f t="shared" si="23"/>
        <v>-1.1370851116384881</v>
      </c>
      <c r="N113">
        <f t="shared" si="24"/>
        <v>-0.44535181476422853</v>
      </c>
      <c r="O113">
        <f t="shared" si="25"/>
        <v>0.66117128599186148</v>
      </c>
      <c r="P113">
        <f>RSQ($A$2:A113,$B$2:B113)</f>
        <v>7.9172551304847918E-2</v>
      </c>
      <c r="Q113">
        <f>RSQ($A$2:A113,$C$2:C113)</f>
        <v>0.67601738100243802</v>
      </c>
      <c r="R113">
        <f>RSQ($B$2:B113,$C$2:C113)</f>
        <v>3.1037876283262017E-2</v>
      </c>
      <c r="S113" t="str">
        <f t="shared" si="26"/>
        <v>1&amp;3</v>
      </c>
    </row>
    <row r="114" spans="1:19">
      <c r="A114">
        <v>110.3075345</v>
      </c>
      <c r="B114">
        <v>109.68551220000001</v>
      </c>
      <c r="C114">
        <v>92.435984719999993</v>
      </c>
      <c r="D114">
        <f t="shared" si="14"/>
        <v>1.0056709613468897</v>
      </c>
      <c r="E114">
        <f t="shared" si="15"/>
        <v>1.1933397457076391</v>
      </c>
      <c r="F114">
        <f t="shared" si="16"/>
        <v>1.1866105232962136</v>
      </c>
      <c r="G114">
        <f t="shared" si="17"/>
        <v>1.0445422011878476</v>
      </c>
      <c r="H114">
        <f t="shared" si="18"/>
        <v>1.200368004301761</v>
      </c>
      <c r="I114">
        <f t="shared" si="19"/>
        <v>1.1499076805060475</v>
      </c>
      <c r="J114">
        <f t="shared" si="20"/>
        <v>2.9520535035630385E-2</v>
      </c>
      <c r="K114">
        <f t="shared" si="21"/>
        <v>2.7603470465993145E-2</v>
      </c>
      <c r="L114">
        <f t="shared" si="22"/>
        <v>3.5175436648517119E-2</v>
      </c>
      <c r="M114">
        <f t="shared" si="23"/>
        <v>-1.3167525518775816</v>
      </c>
      <c r="N114">
        <f t="shared" si="24"/>
        <v>-0.25461503482979014</v>
      </c>
      <c r="O114">
        <f t="shared" si="25"/>
        <v>1.0434225211448338</v>
      </c>
      <c r="P114">
        <f>RSQ($A$2:A114,$B$2:B114)</f>
        <v>8.6280480333260037E-2</v>
      </c>
      <c r="Q114">
        <f>RSQ($A$2:A114,$C$2:C114)</f>
        <v>0.67885895436539079</v>
      </c>
      <c r="R114">
        <f>RSQ($B$2:B114,$C$2:C114)</f>
        <v>3.6064417697854595E-2</v>
      </c>
      <c r="S114" t="str">
        <f t="shared" si="26"/>
        <v>1&amp;3</v>
      </c>
    </row>
    <row r="115" spans="1:19">
      <c r="A115">
        <v>109.66929039999999</v>
      </c>
      <c r="B115">
        <v>110.57704750000001</v>
      </c>
      <c r="C115">
        <v>91.21896083</v>
      </c>
      <c r="D115">
        <f t="shared" si="14"/>
        <v>0.99179072763721587</v>
      </c>
      <c r="E115">
        <f t="shared" si="15"/>
        <v>1.202264193782967</v>
      </c>
      <c r="F115">
        <f t="shared" si="16"/>
        <v>1.2122156018207295</v>
      </c>
      <c r="G115">
        <f t="shared" si="17"/>
        <v>1.0364265898723657</v>
      </c>
      <c r="H115">
        <f t="shared" si="18"/>
        <v>1.2006597257604081</v>
      </c>
      <c r="I115">
        <f t="shared" si="19"/>
        <v>1.15949351455446</v>
      </c>
      <c r="J115">
        <f t="shared" si="20"/>
        <v>3.1713693317393529E-2</v>
      </c>
      <c r="K115">
        <f t="shared" si="21"/>
        <v>2.5675931165332178E-2</v>
      </c>
      <c r="L115">
        <f t="shared" si="22"/>
        <v>3.770448484753354E-2</v>
      </c>
      <c r="M115">
        <f t="shared" si="23"/>
        <v>-1.4074633877684961</v>
      </c>
      <c r="N115">
        <f t="shared" si="24"/>
        <v>6.2489185386399276E-2</v>
      </c>
      <c r="O115">
        <f t="shared" si="25"/>
        <v>1.3982975096851993</v>
      </c>
      <c r="P115">
        <f>RSQ($A$2:A115,$B$2:B115)</f>
        <v>9.2626226177326507E-2</v>
      </c>
      <c r="Q115">
        <f>RSQ($A$2:A115,$C$2:C115)</f>
        <v>0.68097789694428179</v>
      </c>
      <c r="R115">
        <f>RSQ($B$2:B115,$C$2:C115)</f>
        <v>4.4360008735907126E-2</v>
      </c>
      <c r="S115" t="str">
        <f t="shared" si="26"/>
        <v>1&amp;3</v>
      </c>
    </row>
    <row r="116" spans="1:19">
      <c r="A116">
        <v>109.8883213</v>
      </c>
      <c r="B116">
        <v>112.38071909999999</v>
      </c>
      <c r="C116">
        <v>91.618481020000004</v>
      </c>
      <c r="D116">
        <f t="shared" si="14"/>
        <v>0.97782183794550936</v>
      </c>
      <c r="E116">
        <f t="shared" si="15"/>
        <v>1.1994121718303947</v>
      </c>
      <c r="F116">
        <f t="shared" si="16"/>
        <v>1.2266162661599647</v>
      </c>
      <c r="G116">
        <f t="shared" si="17"/>
        <v>1.0274104741913108</v>
      </c>
      <c r="H116">
        <f t="shared" si="18"/>
        <v>1.2004677943865598</v>
      </c>
      <c r="I116">
        <f t="shared" si="19"/>
        <v>1.1698200917245376</v>
      </c>
      <c r="J116">
        <f t="shared" si="20"/>
        <v>3.494472484802915E-2</v>
      </c>
      <c r="K116">
        <f t="shared" si="21"/>
        <v>2.4043269097436332E-2</v>
      </c>
      <c r="L116">
        <f t="shared" si="22"/>
        <v>4.1591160198309961E-2</v>
      </c>
      <c r="M116">
        <f t="shared" si="23"/>
        <v>-1.4190592846690624</v>
      </c>
      <c r="N116">
        <f t="shared" si="24"/>
        <v>-4.3905117556482798E-2</v>
      </c>
      <c r="O116">
        <f t="shared" si="25"/>
        <v>1.3655828345402816</v>
      </c>
      <c r="P116">
        <f>RSQ($A$2:A116,$B$2:B116)</f>
        <v>9.9931840310157657E-2</v>
      </c>
      <c r="Q116">
        <f>RSQ($A$2:A116,$C$2:C116)</f>
        <v>0.6836110748943276</v>
      </c>
      <c r="R116">
        <f>RSQ($B$2:B116,$C$2:C116)</f>
        <v>5.3381661991353122E-2</v>
      </c>
      <c r="S116" t="str">
        <f t="shared" si="26"/>
        <v>1&amp;3</v>
      </c>
    </row>
    <row r="117" spans="1:19">
      <c r="A117">
        <v>111.8056612</v>
      </c>
      <c r="B117">
        <v>111.14351360000001</v>
      </c>
      <c r="C117">
        <v>91.240728349999998</v>
      </c>
      <c r="D117">
        <f t="shared" si="14"/>
        <v>1.0059575910330047</v>
      </c>
      <c r="E117">
        <f t="shared" si="15"/>
        <v>1.2253920285589215</v>
      </c>
      <c r="F117">
        <f t="shared" si="16"/>
        <v>1.21813487912605</v>
      </c>
      <c r="G117">
        <f t="shared" si="17"/>
        <v>1.0241100306284945</v>
      </c>
      <c r="H117">
        <f t="shared" si="18"/>
        <v>1.2043022919515385</v>
      </c>
      <c r="I117">
        <f t="shared" si="19"/>
        <v>1.1772531359401548</v>
      </c>
      <c r="J117">
        <f t="shared" si="20"/>
        <v>3.893972625587875E-2</v>
      </c>
      <c r="K117">
        <f t="shared" si="21"/>
        <v>2.2098451030370791E-2</v>
      </c>
      <c r="L117">
        <f t="shared" si="22"/>
        <v>4.5678039957398088E-2</v>
      </c>
      <c r="M117">
        <f t="shared" si="23"/>
        <v>-0.46616762214010815</v>
      </c>
      <c r="N117">
        <f t="shared" si="24"/>
        <v>0.95435361412428987</v>
      </c>
      <c r="O117">
        <f t="shared" si="25"/>
        <v>0.89499775437001738</v>
      </c>
      <c r="P117">
        <f>RSQ($A$2:A117,$B$2:B117)</f>
        <v>0.11053477588427259</v>
      </c>
      <c r="Q117">
        <f>RSQ($A$2:A117,$C$2:C117)</f>
        <v>0.6881548479937325</v>
      </c>
      <c r="R117">
        <f>RSQ($B$2:B117,$C$2:C117)</f>
        <v>6.2422256478766286E-2</v>
      </c>
      <c r="S117" t="str">
        <f t="shared" si="26"/>
        <v>1&amp;3</v>
      </c>
    </row>
    <row r="118" spans="1:19">
      <c r="A118">
        <v>114.7706716</v>
      </c>
      <c r="B118">
        <v>110.2488221</v>
      </c>
      <c r="C118">
        <v>91.185581830000004</v>
      </c>
      <c r="D118">
        <f t="shared" si="14"/>
        <v>1.0410149461361002</v>
      </c>
      <c r="E118">
        <f t="shared" si="15"/>
        <v>1.2586493313599774</v>
      </c>
      <c r="F118">
        <f t="shared" si="16"/>
        <v>1.2090598084414284</v>
      </c>
      <c r="G118">
        <f t="shared" si="17"/>
        <v>1.0267107868604339</v>
      </c>
      <c r="H118">
        <f t="shared" si="18"/>
        <v>1.2126633749374522</v>
      </c>
      <c r="I118">
        <f t="shared" si="19"/>
        <v>1.18214647017112</v>
      </c>
      <c r="J118">
        <f t="shared" si="20"/>
        <v>4.0644056303091466E-2</v>
      </c>
      <c r="K118">
        <f t="shared" si="21"/>
        <v>2.1136726394562769E-2</v>
      </c>
      <c r="L118">
        <f t="shared" si="22"/>
        <v>4.8173261881599046E-2</v>
      </c>
      <c r="M118">
        <f t="shared" si="23"/>
        <v>0.35193729604636692</v>
      </c>
      <c r="N118">
        <f t="shared" si="24"/>
        <v>2.1756423186872773</v>
      </c>
      <c r="O118">
        <f t="shared" si="25"/>
        <v>0.55867793085003037</v>
      </c>
      <c r="P118">
        <f>RSQ($A$2:A118,$B$2:B118)</f>
        <v>0.12463351222134351</v>
      </c>
      <c r="Q118">
        <f>RSQ($A$2:A118,$C$2:C118)</f>
        <v>0.69257461187036073</v>
      </c>
      <c r="R118">
        <f>RSQ($B$2:B118,$C$2:C118)</f>
        <v>7.0714990246099896E-2</v>
      </c>
      <c r="S118" t="str">
        <f t="shared" si="26"/>
        <v>1&amp;3</v>
      </c>
    </row>
    <row r="119" spans="1:19">
      <c r="A119">
        <v>115.3032395</v>
      </c>
      <c r="B119">
        <v>111.62966110000001</v>
      </c>
      <c r="C119">
        <v>91.271907970000001</v>
      </c>
      <c r="D119">
        <f t="shared" si="14"/>
        <v>1.0329086227065505</v>
      </c>
      <c r="E119">
        <f t="shared" si="15"/>
        <v>1.2632938443436377</v>
      </c>
      <c r="F119">
        <f t="shared" si="16"/>
        <v>1.2230451141296548</v>
      </c>
      <c r="G119">
        <f t="shared" si="17"/>
        <v>1.0276643000675287</v>
      </c>
      <c r="H119">
        <f t="shared" si="18"/>
        <v>1.2204526779230191</v>
      </c>
      <c r="I119">
        <f t="shared" si="19"/>
        <v>1.1884385692416637</v>
      </c>
      <c r="J119">
        <f t="shared" si="20"/>
        <v>4.063174071629188E-2</v>
      </c>
      <c r="K119">
        <f t="shared" si="21"/>
        <v>2.2084989593001699E-2</v>
      </c>
      <c r="L119">
        <f t="shared" si="22"/>
        <v>4.8752288790887235E-2</v>
      </c>
      <c r="M119">
        <f t="shared" si="23"/>
        <v>0.12906960289099703</v>
      </c>
      <c r="N119">
        <f t="shared" si="24"/>
        <v>1.939831859110047</v>
      </c>
      <c r="O119">
        <f t="shared" si="25"/>
        <v>0.70984451697085726</v>
      </c>
      <c r="P119">
        <f>RSQ($A$2:A119,$B$2:B119)</f>
        <v>0.14201465270149968</v>
      </c>
      <c r="Q119">
        <f>RSQ($A$2:A119,$C$2:C119)</f>
        <v>0.69608099863585204</v>
      </c>
      <c r="R119">
        <f>RSQ($B$2:B119,$C$2:C119)</f>
        <v>8.0095241689651916E-2</v>
      </c>
      <c r="S119" t="str">
        <f t="shared" si="26"/>
        <v>1&amp;3</v>
      </c>
    </row>
    <row r="120" spans="1:19">
      <c r="A120">
        <v>115.4985566</v>
      </c>
      <c r="B120">
        <v>112.46014390000001</v>
      </c>
      <c r="C120">
        <v>90.852529090000004</v>
      </c>
      <c r="D120">
        <f t="shared" si="14"/>
        <v>1.0270176846181325</v>
      </c>
      <c r="E120">
        <f t="shared" si="15"/>
        <v>1.2712750845448149</v>
      </c>
      <c r="F120">
        <f t="shared" si="16"/>
        <v>1.2378317370625438</v>
      </c>
      <c r="G120">
        <f t="shared" si="17"/>
        <v>1.0275648207676216</v>
      </c>
      <c r="H120">
        <f t="shared" si="18"/>
        <v>1.2282715097109878</v>
      </c>
      <c r="I120">
        <f t="shared" si="19"/>
        <v>1.1960375181371836</v>
      </c>
      <c r="J120">
        <f t="shared" si="20"/>
        <v>4.0688229598771622E-2</v>
      </c>
      <c r="K120">
        <f t="shared" si="21"/>
        <v>2.4035178972617196E-2</v>
      </c>
      <c r="L120">
        <f t="shared" si="22"/>
        <v>5.038659925544231E-2</v>
      </c>
      <c r="M120">
        <f t="shared" si="23"/>
        <v>-1.3447037506532589E-2</v>
      </c>
      <c r="N120">
        <f t="shared" si="24"/>
        <v>1.7891930358754653</v>
      </c>
      <c r="O120">
        <f t="shared" si="25"/>
        <v>0.8294709216924564</v>
      </c>
      <c r="P120">
        <f>RSQ($A$2:A120,$B$2:B120)</f>
        <v>0.16079538743935068</v>
      </c>
      <c r="Q120">
        <f>RSQ($A$2:A120,$C$2:C120)</f>
        <v>0.70085258908479819</v>
      </c>
      <c r="R120">
        <f>RSQ($B$2:B120,$C$2:C120)</f>
        <v>9.1343699917328991E-2</v>
      </c>
      <c r="S120" t="str">
        <f t="shared" si="26"/>
        <v>1&amp;3</v>
      </c>
    </row>
    <row r="121" spans="1:19">
      <c r="A121">
        <v>117.9696103</v>
      </c>
      <c r="B121">
        <v>112.9582971</v>
      </c>
      <c r="C121">
        <v>89.835809620000006</v>
      </c>
      <c r="D121">
        <f t="shared" si="14"/>
        <v>1.0443642771594155</v>
      </c>
      <c r="E121">
        <f t="shared" si="15"/>
        <v>1.3131691115046913</v>
      </c>
      <c r="F121">
        <f t="shared" si="16"/>
        <v>1.2573860866597262</v>
      </c>
      <c r="G121">
        <f t="shared" si="17"/>
        <v>1.0301493525202052</v>
      </c>
      <c r="H121">
        <f t="shared" si="18"/>
        <v>1.2413326792177113</v>
      </c>
      <c r="I121">
        <f t="shared" si="19"/>
        <v>1.2054757594483441</v>
      </c>
      <c r="J121">
        <f t="shared" si="20"/>
        <v>4.0539167328009523E-2</v>
      </c>
      <c r="K121">
        <f t="shared" si="21"/>
        <v>2.6332456954542914E-2</v>
      </c>
      <c r="L121">
        <f t="shared" si="22"/>
        <v>5.2231880197652514E-2</v>
      </c>
      <c r="M121">
        <f t="shared" si="23"/>
        <v>0.35064668507359331</v>
      </c>
      <c r="N121">
        <f t="shared" si="24"/>
        <v>2.7280565733379722</v>
      </c>
      <c r="O121">
        <f t="shared" si="25"/>
        <v>0.99384374092884264</v>
      </c>
      <c r="P121">
        <f>RSQ($A$2:A121,$B$2:B121)</f>
        <v>0.18472901360470897</v>
      </c>
      <c r="Q121">
        <f>RSQ($A$2:A121,$C$2:C121)</f>
        <v>0.70748914924282413</v>
      </c>
      <c r="R121">
        <f>RSQ($B$2:B121,$C$2:C121)</f>
        <v>0.10610826454028809</v>
      </c>
      <c r="S121" t="str">
        <f t="shared" si="26"/>
        <v>1&amp;3</v>
      </c>
    </row>
    <row r="122" spans="1:19">
      <c r="A122">
        <v>115.9087328</v>
      </c>
      <c r="B122">
        <v>113.02570230000001</v>
      </c>
      <c r="C122">
        <v>90.35022472</v>
      </c>
      <c r="D122">
        <f t="shared" si="14"/>
        <v>1.0255077424101968</v>
      </c>
      <c r="E122">
        <f t="shared" si="15"/>
        <v>1.2828826177157515</v>
      </c>
      <c r="F122">
        <f t="shared" si="16"/>
        <v>1.2509731176681904</v>
      </c>
      <c r="G122">
        <f t="shared" si="17"/>
        <v>1.0294352586571269</v>
      </c>
      <c r="H122">
        <f t="shared" si="18"/>
        <v>1.2477249774481791</v>
      </c>
      <c r="I122">
        <f t="shared" si="19"/>
        <v>1.212475353020628</v>
      </c>
      <c r="J122">
        <f t="shared" si="20"/>
        <v>3.9733027811256982E-2</v>
      </c>
      <c r="K122">
        <f t="shared" si="21"/>
        <v>3.0958321416649129E-2</v>
      </c>
      <c r="L122">
        <f t="shared" si="22"/>
        <v>5.3434882973020334E-2</v>
      </c>
      <c r="M122">
        <f t="shared" si="23"/>
        <v>-9.8847645479899243E-2</v>
      </c>
      <c r="N122">
        <f t="shared" si="24"/>
        <v>1.1356442681244634</v>
      </c>
      <c r="O122">
        <f t="shared" si="25"/>
        <v>0.72046128868664661</v>
      </c>
      <c r="P122">
        <f>RSQ($A$2:A122,$B$2:B122)</f>
        <v>0.20366033151716126</v>
      </c>
      <c r="Q122">
        <f>RSQ($A$2:A122,$C$2:C122)</f>
        <v>0.71309734642339773</v>
      </c>
      <c r="R122">
        <f>RSQ($B$2:B122,$C$2:C122)</f>
        <v>0.11906021276888842</v>
      </c>
      <c r="S122" t="str">
        <f t="shared" si="26"/>
        <v>1&amp;3</v>
      </c>
    </row>
    <row r="123" spans="1:19">
      <c r="A123">
        <v>112.2312778</v>
      </c>
      <c r="B123">
        <v>113.3476642</v>
      </c>
      <c r="C123">
        <v>89.678001780000002</v>
      </c>
      <c r="D123">
        <f t="shared" si="14"/>
        <v>0.99015077718734323</v>
      </c>
      <c r="E123">
        <f t="shared" si="15"/>
        <v>1.2514917323350734</v>
      </c>
      <c r="F123">
        <f t="shared" si="16"/>
        <v>1.263940564577553</v>
      </c>
      <c r="G123">
        <f t="shared" si="17"/>
        <v>1.0233914922771603</v>
      </c>
      <c r="H123">
        <f t="shared" si="18"/>
        <v>1.248304478200009</v>
      </c>
      <c r="I123">
        <f t="shared" si="19"/>
        <v>1.2203930778755396</v>
      </c>
      <c r="J123">
        <f t="shared" si="20"/>
        <v>3.8238520146219639E-2</v>
      </c>
      <c r="K123">
        <f t="shared" si="21"/>
        <v>3.2456818144594529E-2</v>
      </c>
      <c r="L123">
        <f t="shared" si="22"/>
        <v>5.3002133931968405E-2</v>
      </c>
      <c r="M123">
        <f t="shared" si="23"/>
        <v>-0.86929920307345732</v>
      </c>
      <c r="N123">
        <f t="shared" si="24"/>
        <v>9.8199833417595597E-2</v>
      </c>
      <c r="O123">
        <f t="shared" si="25"/>
        <v>0.8216176118099191</v>
      </c>
      <c r="P123">
        <f>RSQ($A$2:A123,$B$2:B123)</f>
        <v>0.21361375250799391</v>
      </c>
      <c r="Q123">
        <f>RSQ($A$2:A123,$C$2:C123)</f>
        <v>0.71638734645745172</v>
      </c>
      <c r="R123">
        <f>RSQ($B$2:B123,$C$2:C123)</f>
        <v>0.13420803197540504</v>
      </c>
      <c r="S123" t="str">
        <f t="shared" si="26"/>
        <v>1&amp;3</v>
      </c>
    </row>
    <row r="124" spans="1:19">
      <c r="A124">
        <v>112.22739</v>
      </c>
      <c r="B124">
        <v>113.4875763</v>
      </c>
      <c r="C124">
        <v>89.172507420000002</v>
      </c>
      <c r="D124">
        <f t="shared" si="14"/>
        <v>0.98889582154200961</v>
      </c>
      <c r="E124">
        <f t="shared" si="15"/>
        <v>1.2585424952941173</v>
      </c>
      <c r="F124">
        <f t="shared" si="16"/>
        <v>1.2726745000617365</v>
      </c>
      <c r="G124">
        <f t="shared" si="17"/>
        <v>1.018084466010214</v>
      </c>
      <c r="H124">
        <f t="shared" si="18"/>
        <v>1.2498795577529487</v>
      </c>
      <c r="I124">
        <f t="shared" si="19"/>
        <v>1.2284363735964929</v>
      </c>
      <c r="J124">
        <f t="shared" si="20"/>
        <v>3.8128544071123656E-2</v>
      </c>
      <c r="K124">
        <f t="shared" si="21"/>
        <v>3.2339987740139763E-2</v>
      </c>
      <c r="L124">
        <f t="shared" si="22"/>
        <v>5.3300362373553935E-2</v>
      </c>
      <c r="M124">
        <f t="shared" si="23"/>
        <v>-0.76553262599686134</v>
      </c>
      <c r="N124">
        <f t="shared" si="24"/>
        <v>0.26787077381653973</v>
      </c>
      <c r="O124">
        <f t="shared" si="25"/>
        <v>0.82997796816468294</v>
      </c>
      <c r="P124">
        <f>RSQ($A$2:A124,$B$2:B124)</f>
        <v>0.22320136815647607</v>
      </c>
      <c r="Q124">
        <f>RSQ($A$2:A124,$C$2:C124)</f>
        <v>0.71899368048421186</v>
      </c>
      <c r="R124">
        <f>RSQ($B$2:B124,$C$2:C124)</f>
        <v>0.15070186674928032</v>
      </c>
      <c r="S124" t="str">
        <f t="shared" si="26"/>
        <v>1&amp;3</v>
      </c>
    </row>
    <row r="125" spans="1:19">
      <c r="A125">
        <v>112.2925046</v>
      </c>
      <c r="B125">
        <v>113.49651009999999</v>
      </c>
      <c r="C125">
        <v>89.525102029999999</v>
      </c>
      <c r="D125">
        <f t="shared" si="14"/>
        <v>0.98939169584210862</v>
      </c>
      <c r="E125">
        <f t="shared" si="15"/>
        <v>1.2543130591727292</v>
      </c>
      <c r="F125">
        <f t="shared" si="16"/>
        <v>1.2677618626110825</v>
      </c>
      <c r="G125">
        <f t="shared" si="17"/>
        <v>1.0136701936766592</v>
      </c>
      <c r="H125">
        <f t="shared" si="18"/>
        <v>1.2505616348944533</v>
      </c>
      <c r="I125">
        <f t="shared" si="19"/>
        <v>1.2344864488295066</v>
      </c>
      <c r="J125">
        <f t="shared" si="20"/>
        <v>3.8604492332130251E-2</v>
      </c>
      <c r="K125">
        <f t="shared" si="21"/>
        <v>3.2348247298673756E-2</v>
      </c>
      <c r="L125">
        <f t="shared" si="22"/>
        <v>5.4442953904702655E-2</v>
      </c>
      <c r="M125">
        <f t="shared" si="23"/>
        <v>-0.62890343501146839</v>
      </c>
      <c r="N125">
        <f t="shared" si="24"/>
        <v>0.11596993937998334</v>
      </c>
      <c r="O125">
        <f t="shared" si="25"/>
        <v>0.61119780237900689</v>
      </c>
      <c r="P125">
        <f>RSQ($A$2:A125,$B$2:B125)</f>
        <v>0.23257927229397568</v>
      </c>
      <c r="Q125">
        <f>RSQ($A$2:A125,$C$2:C125)</f>
        <v>0.72204788463681802</v>
      </c>
      <c r="R125">
        <f>RSQ($B$2:B125,$C$2:C125)</f>
        <v>0.16558391511064088</v>
      </c>
      <c r="S125" t="str">
        <f t="shared" si="26"/>
        <v>1&amp;3</v>
      </c>
    </row>
    <row r="126" spans="1:19">
      <c r="A126">
        <v>112.075118</v>
      </c>
      <c r="B126">
        <v>112.05134409999999</v>
      </c>
      <c r="C126">
        <v>89.403802519999999</v>
      </c>
      <c r="D126">
        <f t="shared" si="14"/>
        <v>1.0002121696994442</v>
      </c>
      <c r="E126">
        <f t="shared" si="15"/>
        <v>1.2535833470274191</v>
      </c>
      <c r="F126">
        <f t="shared" si="16"/>
        <v>1.2533174310447661</v>
      </c>
      <c r="G126">
        <f t="shared" si="17"/>
        <v>1.0115997284493954</v>
      </c>
      <c r="H126">
        <f t="shared" si="18"/>
        <v>1.2510265136841403</v>
      </c>
      <c r="I126">
        <f t="shared" si="19"/>
        <v>1.2373835230164696</v>
      </c>
      <c r="J126">
        <f t="shared" si="20"/>
        <v>3.77117864468101E-2</v>
      </c>
      <c r="K126">
        <f t="shared" si="21"/>
        <v>3.2851177053215996E-2</v>
      </c>
      <c r="L126">
        <f t="shared" si="22"/>
        <v>5.5447967402251774E-2</v>
      </c>
      <c r="M126">
        <f t="shared" si="23"/>
        <v>-0.3019628562548371</v>
      </c>
      <c r="N126">
        <f t="shared" si="24"/>
        <v>7.7830798547552399E-2</v>
      </c>
      <c r="O126">
        <f t="shared" si="25"/>
        <v>0.28736685535653095</v>
      </c>
      <c r="P126">
        <f>RSQ($A$2:A126,$B$2:B126)</f>
        <v>0.24064259732118476</v>
      </c>
      <c r="Q126">
        <f>RSQ($A$2:A126,$C$2:C126)</f>
        <v>0.72450474761545491</v>
      </c>
      <c r="R126">
        <f>RSQ($B$2:B126,$C$2:C126)</f>
        <v>0.17841940747181792</v>
      </c>
      <c r="S126" t="str">
        <f t="shared" si="26"/>
        <v>1&amp;3</v>
      </c>
    </row>
    <row r="127" spans="1:19">
      <c r="A127">
        <v>110.977142</v>
      </c>
      <c r="B127">
        <v>110.3005722</v>
      </c>
      <c r="C127">
        <v>88.264704460000004</v>
      </c>
      <c r="D127">
        <f t="shared" si="14"/>
        <v>1.0061338738911818</v>
      </c>
      <c r="E127">
        <f t="shared" si="15"/>
        <v>1.2573218556494785</v>
      </c>
      <c r="F127">
        <f t="shared" si="16"/>
        <v>1.2496566195379522</v>
      </c>
      <c r="G127">
        <f t="shared" si="17"/>
        <v>1.0107588277481319</v>
      </c>
      <c r="H127">
        <f t="shared" si="18"/>
        <v>1.2519950278326539</v>
      </c>
      <c r="I127">
        <f t="shared" si="19"/>
        <v>1.2392716917120823</v>
      </c>
      <c r="J127">
        <f t="shared" si="20"/>
        <v>3.70760231858209E-2</v>
      </c>
      <c r="K127">
        <f t="shared" si="21"/>
        <v>3.3292089245232095E-2</v>
      </c>
      <c r="L127">
        <f t="shared" si="22"/>
        <v>5.6063274980890455E-2</v>
      </c>
      <c r="M127">
        <f t="shared" si="23"/>
        <v>-0.12474244699250241</v>
      </c>
      <c r="N127">
        <f t="shared" si="24"/>
        <v>0.1600028096040102</v>
      </c>
      <c r="O127">
        <f t="shared" si="25"/>
        <v>0.18523583985076922</v>
      </c>
      <c r="P127">
        <f>RSQ($A$2:A127,$B$2:B127)</f>
        <v>0.24583215796043506</v>
      </c>
      <c r="Q127">
        <f>RSQ($A$2:A127,$C$2:C127)</f>
        <v>0.72197851119259271</v>
      </c>
      <c r="R127">
        <f>RSQ($B$2:B127,$C$2:C127)</f>
        <v>0.1897268543350544</v>
      </c>
      <c r="S127" t="str">
        <f t="shared" si="26"/>
        <v>1&amp;3</v>
      </c>
    </row>
    <row r="128" spans="1:19">
      <c r="A128">
        <v>111.04665780000001</v>
      </c>
      <c r="B128">
        <v>109.9203358</v>
      </c>
      <c r="C128">
        <v>88.311498200000003</v>
      </c>
      <c r="D128">
        <f t="shared" si="14"/>
        <v>1.0102467117826981</v>
      </c>
      <c r="E128">
        <f t="shared" si="15"/>
        <v>1.257442802617972</v>
      </c>
      <c r="F128">
        <f t="shared" si="16"/>
        <v>1.2446888348679379</v>
      </c>
      <c r="G128">
        <f t="shared" si="17"/>
        <v>1.0106800406765266</v>
      </c>
      <c r="H128">
        <f t="shared" si="18"/>
        <v>1.2528331470303953</v>
      </c>
      <c r="I128">
        <f t="shared" si="19"/>
        <v>1.2401050983514448</v>
      </c>
      <c r="J128">
        <f t="shared" si="20"/>
        <v>3.7081328607635973E-2</v>
      </c>
      <c r="K128">
        <f t="shared" si="21"/>
        <v>3.3409147172461379E-2</v>
      </c>
      <c r="L128">
        <f t="shared" si="22"/>
        <v>5.6262738975757516E-2</v>
      </c>
      <c r="M128">
        <f t="shared" si="23"/>
        <v>-1.1685905281702569E-2</v>
      </c>
      <c r="N128">
        <f t="shared" si="24"/>
        <v>0.13797585325304024</v>
      </c>
      <c r="O128">
        <f t="shared" si="25"/>
        <v>8.147019857081915E-2</v>
      </c>
      <c r="P128">
        <f>RSQ($A$2:A128,$B$2:B128)</f>
        <v>0.25079900040321929</v>
      </c>
      <c r="Q128">
        <f>RSQ($A$2:A128,$C$2:C128)</f>
        <v>0.7201329223169356</v>
      </c>
      <c r="R128">
        <f>RSQ($B$2:B128,$C$2:C128)</f>
        <v>0.19977962090326226</v>
      </c>
      <c r="S128" t="str">
        <f t="shared" si="26"/>
        <v>1&amp;3</v>
      </c>
    </row>
    <row r="129" spans="1:19">
      <c r="A129">
        <v>112.41428449999999</v>
      </c>
      <c r="B129">
        <v>110.0441603</v>
      </c>
      <c r="C129">
        <v>87.964802309999996</v>
      </c>
      <c r="D129">
        <f t="shared" si="14"/>
        <v>1.0215379370748854</v>
      </c>
      <c r="E129">
        <f t="shared" si="15"/>
        <v>1.2779461960687035</v>
      </c>
      <c r="F129">
        <f t="shared" si="16"/>
        <v>1.2510021896279528</v>
      </c>
      <c r="G129">
        <f t="shared" si="17"/>
        <v>1.0123504862762742</v>
      </c>
      <c r="H129">
        <f t="shared" si="18"/>
        <v>1.2566966930362888</v>
      </c>
      <c r="I129">
        <f t="shared" si="19"/>
        <v>1.241781573932446</v>
      </c>
      <c r="J129">
        <f t="shared" si="20"/>
        <v>3.6345553874042591E-2</v>
      </c>
      <c r="K129">
        <f t="shared" si="21"/>
        <v>3.3304566334064874E-2</v>
      </c>
      <c r="L129">
        <f t="shared" si="22"/>
        <v>5.5161271348260141E-2</v>
      </c>
      <c r="M129">
        <f t="shared" si="23"/>
        <v>0.25278059678085391</v>
      </c>
      <c r="N129">
        <f t="shared" si="24"/>
        <v>0.63803572216702542</v>
      </c>
      <c r="O129">
        <f t="shared" si="25"/>
        <v>0.16715741806044571</v>
      </c>
      <c r="P129">
        <f>RSQ($A$2:A129,$B$2:B129)</f>
        <v>0.25738159914895592</v>
      </c>
      <c r="Q129">
        <f>RSQ($A$2:A129,$C$2:C129)</f>
        <v>0.72134197091597585</v>
      </c>
      <c r="R129">
        <f>RSQ($B$2:B129,$C$2:C129)</f>
        <v>0.21011052990989595</v>
      </c>
      <c r="S129" t="str">
        <f t="shared" si="26"/>
        <v>1&amp;3</v>
      </c>
    </row>
    <row r="130" spans="1:19">
      <c r="A130">
        <v>113.1736689</v>
      </c>
      <c r="B130">
        <v>109.6648254</v>
      </c>
      <c r="C130">
        <v>88.216351299999999</v>
      </c>
      <c r="D130">
        <f t="shared" si="14"/>
        <v>1.0319960706379787</v>
      </c>
      <c r="E130">
        <f t="shared" si="15"/>
        <v>1.2829103361476253</v>
      </c>
      <c r="F130">
        <f t="shared" si="16"/>
        <v>1.2431349039483568</v>
      </c>
      <c r="G130">
        <f t="shared" si="17"/>
        <v>1.0153728838703826</v>
      </c>
      <c r="H130">
        <f t="shared" si="18"/>
        <v>1.2607295612072638</v>
      </c>
      <c r="I130">
        <f t="shared" si="19"/>
        <v>1.2419897785502785</v>
      </c>
      <c r="J130">
        <f t="shared" si="20"/>
        <v>3.5434040916517091E-2</v>
      </c>
      <c r="K130">
        <f t="shared" si="21"/>
        <v>3.4288618023290481E-2</v>
      </c>
      <c r="L130">
        <f t="shared" si="22"/>
        <v>5.4820528402764863E-2</v>
      </c>
      <c r="M130">
        <f t="shared" si="23"/>
        <v>0.46913042762355223</v>
      </c>
      <c r="N130">
        <f t="shared" si="24"/>
        <v>0.64688448292944545</v>
      </c>
      <c r="O130">
        <f t="shared" si="25"/>
        <v>2.0888623868509867E-2</v>
      </c>
      <c r="P130">
        <f>RSQ($A$2:A130,$B$2:B130)</f>
        <v>0.26412192662641848</v>
      </c>
      <c r="Q130">
        <f>RSQ($A$2:A130,$C$2:C130)</f>
        <v>0.72459842099574923</v>
      </c>
      <c r="R130">
        <f>RSQ($B$2:B130,$C$2:C130)</f>
        <v>0.2190289352545749</v>
      </c>
      <c r="S130" t="str">
        <f t="shared" si="26"/>
        <v>1&amp;3</v>
      </c>
    </row>
    <row r="131" spans="1:19">
      <c r="A131">
        <v>114.21535590000001</v>
      </c>
      <c r="B131">
        <v>107.6956374</v>
      </c>
      <c r="C131">
        <v>88.107665440000005</v>
      </c>
      <c r="D131">
        <f t="shared" ref="D131:D194" si="27">A131/B131</f>
        <v>1.0605383714456758</v>
      </c>
      <c r="E131">
        <f t="shared" ref="E131:E194" si="28">A131/C131</f>
        <v>1.2963157669610363</v>
      </c>
      <c r="F131">
        <f t="shared" ref="F131:F194" si="29">B131/C131</f>
        <v>1.2223185901269749</v>
      </c>
      <c r="G131">
        <f t="shared" si="17"/>
        <v>1.0223214204204276</v>
      </c>
      <c r="H131">
        <f t="shared" si="18"/>
        <v>1.2662043620924595</v>
      </c>
      <c r="I131">
        <f t="shared" si="19"/>
        <v>1.2389634418697701</v>
      </c>
      <c r="J131">
        <f t="shared" si="20"/>
        <v>3.5231695774324334E-2</v>
      </c>
      <c r="K131">
        <f t="shared" si="21"/>
        <v>3.4303709155495396E-2</v>
      </c>
      <c r="L131">
        <f t="shared" si="22"/>
        <v>5.3941440518096601E-2</v>
      </c>
      <c r="M131">
        <f t="shared" si="23"/>
        <v>1.084732090957125</v>
      </c>
      <c r="N131">
        <f t="shared" si="24"/>
        <v>0.8777886009960264</v>
      </c>
      <c r="O131">
        <f t="shared" si="25"/>
        <v>-0.30857262214217601</v>
      </c>
      <c r="P131">
        <f>RSQ($A$2:A131,$B$2:B131)</f>
        <v>0.26796583474722874</v>
      </c>
      <c r="Q131">
        <f>RSQ($A$2:A131,$C$2:C131)</f>
        <v>0.72939367112812015</v>
      </c>
      <c r="R131">
        <f>RSQ($B$2:B131,$C$2:C131)</f>
        <v>0.2230732166487838</v>
      </c>
      <c r="S131" t="str">
        <f t="shared" si="26"/>
        <v>1&amp;3</v>
      </c>
    </row>
    <row r="132" spans="1:19">
      <c r="A132">
        <v>115.4072736</v>
      </c>
      <c r="B132">
        <v>108.07149459999999</v>
      </c>
      <c r="C132">
        <v>87.880414849999994</v>
      </c>
      <c r="D132">
        <f t="shared" si="27"/>
        <v>1.0678789446481849</v>
      </c>
      <c r="E132">
        <f t="shared" si="28"/>
        <v>1.3132308694375718</v>
      </c>
      <c r="F132">
        <f t="shared" si="29"/>
        <v>1.2297563090076833</v>
      </c>
      <c r="G132">
        <f t="shared" si="17"/>
        <v>1.0293302703016209</v>
      </c>
      <c r="H132">
        <f t="shared" si="18"/>
        <v>1.2734392093763229</v>
      </c>
      <c r="I132">
        <f t="shared" si="19"/>
        <v>1.2375469598909876</v>
      </c>
      <c r="J132">
        <f t="shared" si="20"/>
        <v>3.5238664625573429E-2</v>
      </c>
      <c r="K132">
        <f t="shared" si="21"/>
        <v>3.4889240742866388E-2</v>
      </c>
      <c r="L132">
        <f t="shared" si="22"/>
        <v>5.2129508212773332E-2</v>
      </c>
      <c r="M132">
        <f t="shared" si="23"/>
        <v>1.093931190530653</v>
      </c>
      <c r="N132">
        <f t="shared" si="24"/>
        <v>1.1405137863134749</v>
      </c>
      <c r="O132">
        <f t="shared" si="25"/>
        <v>-0.14944800268411854</v>
      </c>
      <c r="P132">
        <f>RSQ($A$2:A132,$B$2:B132)</f>
        <v>0.27255194532607491</v>
      </c>
      <c r="Q132">
        <f>RSQ($A$2:A132,$C$2:C132)</f>
        <v>0.73545269671689439</v>
      </c>
      <c r="R132">
        <f>RSQ($B$2:B132,$C$2:C132)</f>
        <v>0.22793830006557161</v>
      </c>
      <c r="S132" t="str">
        <f t="shared" si="26"/>
        <v>1&amp;3</v>
      </c>
    </row>
    <row r="133" spans="1:19">
      <c r="A133">
        <v>114.46326569999999</v>
      </c>
      <c r="B133">
        <v>106.1842468</v>
      </c>
      <c r="C133">
        <v>87.599617670000001</v>
      </c>
      <c r="D133">
        <f t="shared" si="27"/>
        <v>1.0779684289289511</v>
      </c>
      <c r="E133">
        <f t="shared" si="28"/>
        <v>1.3066639871785641</v>
      </c>
      <c r="F133">
        <f t="shared" si="29"/>
        <v>1.2121542265174134</v>
      </c>
      <c r="G133">
        <f t="shared" si="17"/>
        <v>1.0368130639365949</v>
      </c>
      <c r="H133">
        <f t="shared" si="18"/>
        <v>1.2785507136535907</v>
      </c>
      <c r="I133">
        <f t="shared" si="19"/>
        <v>1.2336403855258224</v>
      </c>
      <c r="J133">
        <f t="shared" si="20"/>
        <v>3.4948406700975494E-2</v>
      </c>
      <c r="K133">
        <f t="shared" si="21"/>
        <v>3.7149821959985743E-2</v>
      </c>
      <c r="L133">
        <f t="shared" si="22"/>
        <v>5.0623643769973442E-2</v>
      </c>
      <c r="M133">
        <f t="shared" si="23"/>
        <v>1.1776034697229107</v>
      </c>
      <c r="N133">
        <f t="shared" si="24"/>
        <v>0.75675392348459536</v>
      </c>
      <c r="O133">
        <f t="shared" si="25"/>
        <v>-0.42442932606825018</v>
      </c>
      <c r="P133">
        <f>RSQ($A$2:A133,$B$2:B133)</f>
        <v>0.27291681487737085</v>
      </c>
      <c r="Q133">
        <f>RSQ($A$2:A133,$C$2:C133)</f>
        <v>0.7398361416108028</v>
      </c>
      <c r="R133">
        <f>RSQ($B$2:B133,$C$2:C133)</f>
        <v>0.22742415797593576</v>
      </c>
      <c r="S133" t="str">
        <f t="shared" si="26"/>
        <v>1&amp;3</v>
      </c>
    </row>
    <row r="134" spans="1:19">
      <c r="A134">
        <v>114.2866667</v>
      </c>
      <c r="B134">
        <v>106.20885579999999</v>
      </c>
      <c r="C134">
        <v>87.875318649999997</v>
      </c>
      <c r="D134">
        <f t="shared" si="27"/>
        <v>1.0760559073831959</v>
      </c>
      <c r="E134">
        <f t="shared" si="28"/>
        <v>1.3005547912172493</v>
      </c>
      <c r="F134">
        <f t="shared" si="29"/>
        <v>1.2086312451738688</v>
      </c>
      <c r="G134">
        <f t="shared" si="17"/>
        <v>1.0428504244668413</v>
      </c>
      <c r="H134">
        <f t="shared" si="18"/>
        <v>1.281935956355692</v>
      </c>
      <c r="I134">
        <f t="shared" si="19"/>
        <v>1.2297928254716757</v>
      </c>
      <c r="J134">
        <f t="shared" si="20"/>
        <v>3.4356059570550448E-2</v>
      </c>
      <c r="K134">
        <f t="shared" si="21"/>
        <v>3.8942713838027165E-2</v>
      </c>
      <c r="L134">
        <f t="shared" si="22"/>
        <v>4.872119307671758E-2</v>
      </c>
      <c r="M134">
        <f t="shared" si="23"/>
        <v>0.9665102264759694</v>
      </c>
      <c r="N134">
        <f t="shared" si="24"/>
        <v>0.47810830387932901</v>
      </c>
      <c r="O134">
        <f t="shared" si="25"/>
        <v>-0.43434035501727886</v>
      </c>
      <c r="P134">
        <f>RSQ($A$2:A134,$B$2:B134)</f>
        <v>0.27343710002334615</v>
      </c>
      <c r="Q134">
        <f>RSQ($A$2:A134,$C$2:C134)</f>
        <v>0.74391458538554012</v>
      </c>
      <c r="R134">
        <f>RSQ($B$2:B134,$C$2:C134)</f>
        <v>0.22732719445436231</v>
      </c>
      <c r="S134" t="str">
        <f t="shared" si="26"/>
        <v>1&amp;3</v>
      </c>
    </row>
    <row r="135" spans="1:19">
      <c r="A135">
        <v>113.95072620000001</v>
      </c>
      <c r="B135">
        <v>106.87062299999999</v>
      </c>
      <c r="C135">
        <v>88.112343920000001</v>
      </c>
      <c r="D135">
        <f t="shared" si="27"/>
        <v>1.0662492928482321</v>
      </c>
      <c r="E135">
        <f t="shared" si="28"/>
        <v>1.2932436152584874</v>
      </c>
      <c r="F135">
        <f t="shared" si="29"/>
        <v>1.2128904787396331</v>
      </c>
      <c r="G135">
        <f t="shared" si="17"/>
        <v>1.0464502503716706</v>
      </c>
      <c r="H135">
        <f t="shared" si="18"/>
        <v>1.2836755961868913</v>
      </c>
      <c r="I135">
        <f t="shared" si="19"/>
        <v>1.2271924644359768</v>
      </c>
      <c r="J135">
        <f t="shared" si="20"/>
        <v>3.4408817979029539E-2</v>
      </c>
      <c r="K135">
        <f t="shared" si="21"/>
        <v>4.0050119269296906E-2</v>
      </c>
      <c r="L135">
        <f t="shared" si="22"/>
        <v>4.697239762350381E-2</v>
      </c>
      <c r="M135">
        <f t="shared" si="23"/>
        <v>0.57540606273159489</v>
      </c>
      <c r="N135">
        <f t="shared" si="24"/>
        <v>0.23890113802809834</v>
      </c>
      <c r="O135">
        <f t="shared" si="25"/>
        <v>-0.30447638229962148</v>
      </c>
      <c r="P135">
        <f>RSQ($A$2:A135,$B$2:B135)</f>
        <v>0.2754342007187881</v>
      </c>
      <c r="Q135">
        <f>RSQ($A$2:A135,$C$2:C135)</f>
        <v>0.74747468564490649</v>
      </c>
      <c r="R135">
        <f>RSQ($B$2:B135,$C$2:C135)</f>
        <v>0.2291443918311655</v>
      </c>
      <c r="S135" t="str">
        <f t="shared" si="26"/>
        <v>1&amp;3</v>
      </c>
    </row>
    <row r="136" spans="1:19">
      <c r="A136">
        <v>111.94527220000001</v>
      </c>
      <c r="B136">
        <v>109.9584772</v>
      </c>
      <c r="C136">
        <v>88.450609310000004</v>
      </c>
      <c r="D136">
        <f t="shared" si="27"/>
        <v>1.0180685932598565</v>
      </c>
      <c r="E136">
        <f t="shared" si="28"/>
        <v>1.2656246584764199</v>
      </c>
      <c r="F136">
        <f t="shared" si="29"/>
        <v>1.2431624616018149</v>
      </c>
      <c r="G136">
        <f t="shared" si="17"/>
        <v>1.0420838415852376</v>
      </c>
      <c r="H136">
        <f t="shared" si="18"/>
        <v>1.2808985288468189</v>
      </c>
      <c r="I136">
        <f t="shared" si="19"/>
        <v>1.229649387076875</v>
      </c>
      <c r="J136">
        <f t="shared" si="20"/>
        <v>3.2093886967101477E-2</v>
      </c>
      <c r="K136">
        <f t="shared" si="21"/>
        <v>4.0859765529956661E-2</v>
      </c>
      <c r="L136">
        <f t="shared" si="22"/>
        <v>4.3522437540968087E-2</v>
      </c>
      <c r="M136">
        <f t="shared" si="23"/>
        <v>-0.74828107763943918</v>
      </c>
      <c r="N136">
        <f t="shared" si="24"/>
        <v>-0.37381199261167558</v>
      </c>
      <c r="O136">
        <f t="shared" si="25"/>
        <v>0.3104852413704976</v>
      </c>
      <c r="P136">
        <f>RSQ($A$2:A136,$B$2:B136)</f>
        <v>0.28027238926838305</v>
      </c>
      <c r="Q136">
        <f>RSQ($A$2:A136,$C$2:C136)</f>
        <v>0.74810856798189429</v>
      </c>
      <c r="R136">
        <f>RSQ($B$2:B136,$C$2:C136)</f>
        <v>0.23718991118673691</v>
      </c>
      <c r="S136" t="str">
        <f t="shared" si="26"/>
        <v>1&amp;3</v>
      </c>
    </row>
    <row r="137" spans="1:19">
      <c r="A137">
        <v>110.2023744</v>
      </c>
      <c r="B137">
        <v>107.60816749999999</v>
      </c>
      <c r="C137">
        <v>88.330396160000006</v>
      </c>
      <c r="D137">
        <f t="shared" si="27"/>
        <v>1.0241078996164488</v>
      </c>
      <c r="E137">
        <f t="shared" si="28"/>
        <v>1.2476155342989914</v>
      </c>
      <c r="F137">
        <f t="shared" si="29"/>
        <v>1.2182461777379623</v>
      </c>
      <c r="G137">
        <f t="shared" si="17"/>
        <v>1.0393183120515779</v>
      </c>
      <c r="H137">
        <f t="shared" si="18"/>
        <v>1.2757780681471531</v>
      </c>
      <c r="I137">
        <f t="shared" si="19"/>
        <v>1.2278950471785808</v>
      </c>
      <c r="J137">
        <f t="shared" si="20"/>
        <v>2.8277543860441724E-2</v>
      </c>
      <c r="K137">
        <f t="shared" si="21"/>
        <v>4.0943905645512389E-2</v>
      </c>
      <c r="L137">
        <f t="shared" si="22"/>
        <v>3.9868614482159469E-2</v>
      </c>
      <c r="M137">
        <f t="shared" si="23"/>
        <v>-0.53789722722019695</v>
      </c>
      <c r="N137">
        <f t="shared" si="24"/>
        <v>-0.68783213042716695</v>
      </c>
      <c r="O137">
        <f t="shared" si="25"/>
        <v>-0.24201667316370365</v>
      </c>
      <c r="P137">
        <f>RSQ($A$2:A137,$B$2:B137)</f>
        <v>0.28225286955643092</v>
      </c>
      <c r="Q137">
        <f>RSQ($A$2:A137,$C$2:C137)</f>
        <v>0.74486644797842505</v>
      </c>
      <c r="R137">
        <f>RSQ($B$2:B137,$C$2:C137)</f>
        <v>0.24055739851177313</v>
      </c>
      <c r="S137" t="str">
        <f t="shared" si="26"/>
        <v>1&amp;3</v>
      </c>
    </row>
    <row r="138" spans="1:19">
      <c r="A138">
        <v>107.7452538</v>
      </c>
      <c r="B138">
        <v>107.6145879</v>
      </c>
      <c r="C138">
        <v>88.798297660000003</v>
      </c>
      <c r="D138">
        <f t="shared" si="27"/>
        <v>1.0012142024845314</v>
      </c>
      <c r="E138">
        <f t="shared" si="28"/>
        <v>1.2133707136205025</v>
      </c>
      <c r="F138">
        <f t="shared" si="29"/>
        <v>1.2118992225734522</v>
      </c>
      <c r="G138">
        <f t="shared" si="17"/>
        <v>1.0334561413489554</v>
      </c>
      <c r="H138">
        <f t="shared" si="18"/>
        <v>1.2661769366815145</v>
      </c>
      <c r="I138">
        <f t="shared" si="19"/>
        <v>1.225434151085484</v>
      </c>
      <c r="J138">
        <f t="shared" si="20"/>
        <v>2.7266270060971237E-2</v>
      </c>
      <c r="K138">
        <f t="shared" si="21"/>
        <v>4.0468728202193452E-2</v>
      </c>
      <c r="L138">
        <f t="shared" si="22"/>
        <v>3.7146381419864372E-2</v>
      </c>
      <c r="M138">
        <f t="shared" si="23"/>
        <v>-1.1824843952739561</v>
      </c>
      <c r="N138">
        <f t="shared" si="24"/>
        <v>-1.3048649020344023</v>
      </c>
      <c r="O138">
        <f t="shared" si="25"/>
        <v>-0.36436734870745541</v>
      </c>
      <c r="P138">
        <f>RSQ($A$2:A138,$B$2:B138)</f>
        <v>0.28238745362378781</v>
      </c>
      <c r="Q138">
        <f>RSQ($A$2:A138,$C$2:C138)</f>
        <v>0.73662284203188411</v>
      </c>
      <c r="R138">
        <f>RSQ($B$2:B138,$C$2:C138)</f>
        <v>0.24387040074892208</v>
      </c>
      <c r="S138" t="str">
        <f t="shared" si="26"/>
        <v>1&amp;3</v>
      </c>
    </row>
    <row r="139" spans="1:19">
      <c r="A139">
        <v>108.3913663</v>
      </c>
      <c r="B139">
        <v>109.2249544</v>
      </c>
      <c r="C139">
        <v>87.932128629999994</v>
      </c>
      <c r="D139">
        <f t="shared" si="27"/>
        <v>0.99236815337136919</v>
      </c>
      <c r="E139">
        <f t="shared" si="28"/>
        <v>1.2326707881266949</v>
      </c>
      <c r="F139">
        <f t="shared" si="29"/>
        <v>1.2421506916953615</v>
      </c>
      <c r="G139">
        <f t="shared" si="17"/>
        <v>1.0271349124293268</v>
      </c>
      <c r="H139">
        <f t="shared" si="18"/>
        <v>1.2610221445961576</v>
      </c>
      <c r="I139">
        <f t="shared" si="19"/>
        <v>1.2280059265639267</v>
      </c>
      <c r="J139">
        <f t="shared" si="20"/>
        <v>2.7304891273952022E-2</v>
      </c>
      <c r="K139">
        <f t="shared" si="21"/>
        <v>4.0359453197057804E-2</v>
      </c>
      <c r="L139">
        <f t="shared" si="22"/>
        <v>3.5102808441631238E-2</v>
      </c>
      <c r="M139">
        <f t="shared" si="23"/>
        <v>-1.273279527434849</v>
      </c>
      <c r="N139">
        <f t="shared" si="24"/>
        <v>-0.70247127311252666</v>
      </c>
      <c r="O139">
        <f t="shared" si="25"/>
        <v>0.40295252030773127</v>
      </c>
      <c r="P139">
        <f>RSQ($A$2:A139,$B$2:B139)</f>
        <v>0.28266448768961083</v>
      </c>
      <c r="Q139">
        <f>RSQ($A$2:A139,$C$2:C139)</f>
        <v>0.7277191614991817</v>
      </c>
      <c r="R139">
        <f>RSQ($B$2:B139,$C$2:C139)</f>
        <v>0.25044179301615188</v>
      </c>
      <c r="S139" t="str">
        <f t="shared" si="26"/>
        <v>1&amp;3</v>
      </c>
    </row>
    <row r="140" spans="1:19">
      <c r="A140">
        <v>110.1912871</v>
      </c>
      <c r="B140">
        <v>109.1830236</v>
      </c>
      <c r="C140">
        <v>88.334886330000003</v>
      </c>
      <c r="D140">
        <f t="shared" si="27"/>
        <v>1.0092346178623322</v>
      </c>
      <c r="E140">
        <f t="shared" si="28"/>
        <v>1.247426602082774</v>
      </c>
      <c r="F140">
        <f t="shared" si="29"/>
        <v>1.2360124989816126</v>
      </c>
      <c r="G140">
        <f t="shared" si="17"/>
        <v>1.0243810209574815</v>
      </c>
      <c r="H140">
        <f t="shared" si="18"/>
        <v>1.2589305226710217</v>
      </c>
      <c r="I140">
        <f t="shared" si="19"/>
        <v>1.2292377069358784</v>
      </c>
      <c r="J140">
        <f t="shared" si="20"/>
        <v>2.7497151919848452E-2</v>
      </c>
      <c r="K140">
        <f t="shared" si="21"/>
        <v>3.9835674221711893E-2</v>
      </c>
      <c r="L140">
        <f t="shared" si="22"/>
        <v>3.2939959583150061E-2</v>
      </c>
      <c r="M140">
        <f t="shared" si="23"/>
        <v>-0.55083534248563881</v>
      </c>
      <c r="N140">
        <f t="shared" si="24"/>
        <v>-0.28878438266717266</v>
      </c>
      <c r="O140">
        <f t="shared" si="25"/>
        <v>0.20567092769596812</v>
      </c>
      <c r="P140">
        <f>RSQ($A$2:A140,$B$2:B140)</f>
        <v>0.28508164020490773</v>
      </c>
      <c r="Q140">
        <f>RSQ($A$2:A140,$C$2:C140)</f>
        <v>0.7253377786789541</v>
      </c>
      <c r="R140">
        <f>RSQ($B$2:B140,$C$2:C140)</f>
        <v>0.25652403792056455</v>
      </c>
      <c r="S140" t="str">
        <f t="shared" si="26"/>
        <v>1&amp;3</v>
      </c>
    </row>
    <row r="141" spans="1:19">
      <c r="A141">
        <v>110.198365</v>
      </c>
      <c r="B141">
        <v>111.413703</v>
      </c>
      <c r="C141">
        <v>88.794837220000005</v>
      </c>
      <c r="D141">
        <f t="shared" si="27"/>
        <v>0.98909166496333034</v>
      </c>
      <c r="E141">
        <f t="shared" si="28"/>
        <v>1.2410447324428351</v>
      </c>
      <c r="F141">
        <f t="shared" si="29"/>
        <v>1.2547317669377445</v>
      </c>
      <c r="G141">
        <f t="shared" si="17"/>
        <v>1.0189518892660736</v>
      </c>
      <c r="H141">
        <f t="shared" si="18"/>
        <v>1.256178862635916</v>
      </c>
      <c r="I141">
        <f t="shared" si="19"/>
        <v>1.2331598700130886</v>
      </c>
      <c r="J141">
        <f t="shared" si="20"/>
        <v>2.7420195740729694E-2</v>
      </c>
      <c r="K141">
        <f t="shared" si="21"/>
        <v>3.875788144842169E-2</v>
      </c>
      <c r="L141">
        <f t="shared" si="22"/>
        <v>3.046104640777407E-2</v>
      </c>
      <c r="M141">
        <f t="shared" si="23"/>
        <v>-1.0889865479110776</v>
      </c>
      <c r="N141">
        <f t="shared" si="24"/>
        <v>-0.39047877818660442</v>
      </c>
      <c r="O141">
        <f t="shared" si="25"/>
        <v>0.70817977281143063</v>
      </c>
      <c r="P141">
        <f>RSQ($A$2:A141,$B$2:B141)</f>
        <v>0.28729273125093313</v>
      </c>
      <c r="Q141">
        <f>RSQ($A$2:A141,$C$2:C141)</f>
        <v>0.7240249871503518</v>
      </c>
      <c r="R141">
        <f>RSQ($B$2:B141,$C$2:C141)</f>
        <v>0.26503598016413021</v>
      </c>
      <c r="S141" t="str">
        <f t="shared" si="26"/>
        <v>1&amp;3</v>
      </c>
    </row>
    <row r="142" spans="1:19">
      <c r="A142">
        <v>109.4897856</v>
      </c>
      <c r="B142">
        <v>111.1816602</v>
      </c>
      <c r="C142">
        <v>87.960693809999995</v>
      </c>
      <c r="D142">
        <f t="shared" si="27"/>
        <v>0.98478279064230068</v>
      </c>
      <c r="E142">
        <f t="shared" si="28"/>
        <v>1.2447580942972556</v>
      </c>
      <c r="F142">
        <f t="shared" si="29"/>
        <v>1.2639925333030977</v>
      </c>
      <c r="G142">
        <f t="shared" si="17"/>
        <v>1.0136951048624163</v>
      </c>
      <c r="H142">
        <f t="shared" si="18"/>
        <v>1.2544218213530451</v>
      </c>
      <c r="I142">
        <f t="shared" si="19"/>
        <v>1.2379033566730899</v>
      </c>
      <c r="J142">
        <f t="shared" si="20"/>
        <v>2.7953016241253899E-2</v>
      </c>
      <c r="K142">
        <f t="shared" si="21"/>
        <v>3.7155586399959181E-2</v>
      </c>
      <c r="L142">
        <f t="shared" si="22"/>
        <v>2.7581907253906308E-2</v>
      </c>
      <c r="M142">
        <f t="shared" si="23"/>
        <v>-1.0343182277927483</v>
      </c>
      <c r="N142">
        <f t="shared" si="24"/>
        <v>-0.26008813188318208</v>
      </c>
      <c r="O142">
        <f t="shared" si="25"/>
        <v>0.94588007964216692</v>
      </c>
      <c r="P142">
        <f>RSQ($A$2:A142,$B$2:B142)</f>
        <v>0.28832722592855725</v>
      </c>
      <c r="Q142">
        <f>RSQ($A$2:A142,$C$2:C142)</f>
        <v>0.71936832393747951</v>
      </c>
      <c r="R142">
        <f>RSQ($B$2:B142,$C$2:C142)</f>
        <v>0.27420897371592806</v>
      </c>
      <c r="S142" t="str">
        <f t="shared" si="26"/>
        <v>1&amp;3</v>
      </c>
    </row>
    <row r="143" spans="1:19">
      <c r="A143">
        <v>109.9992979</v>
      </c>
      <c r="B143">
        <v>110.1930387</v>
      </c>
      <c r="C143">
        <v>88.241236830000005</v>
      </c>
      <c r="D143">
        <f t="shared" si="27"/>
        <v>0.99824180545081931</v>
      </c>
      <c r="E143">
        <f t="shared" si="28"/>
        <v>1.2465747518013341</v>
      </c>
      <c r="F143">
        <f t="shared" si="29"/>
        <v>1.2487703329939828</v>
      </c>
      <c r="G143">
        <f t="shared" si="17"/>
        <v>1.0113176741837091</v>
      </c>
      <c r="H143">
        <f t="shared" si="18"/>
        <v>1.2532145798835512</v>
      </c>
      <c r="I143">
        <f t="shared" si="19"/>
        <v>1.2395751991839965</v>
      </c>
      <c r="J143">
        <f t="shared" si="20"/>
        <v>2.8701034125216802E-2</v>
      </c>
      <c r="K143">
        <f t="shared" si="21"/>
        <v>3.4669103810603973E-2</v>
      </c>
      <c r="L143">
        <f t="shared" si="22"/>
        <v>2.4805015041357528E-2</v>
      </c>
      <c r="M143">
        <f t="shared" si="23"/>
        <v>-0.45558876644801111</v>
      </c>
      <c r="N143">
        <f t="shared" si="24"/>
        <v>-0.19152003808607845</v>
      </c>
      <c r="O143">
        <f t="shared" si="25"/>
        <v>0.37069656255620781</v>
      </c>
      <c r="P143">
        <f>RSQ($A$2:A143,$B$2:B143)</f>
        <v>0.29041490900542899</v>
      </c>
      <c r="Q143">
        <f>RSQ($A$2:A143,$C$2:C143)</f>
        <v>0.71687476946517192</v>
      </c>
      <c r="R143">
        <f>RSQ($B$2:B143,$C$2:C143)</f>
        <v>0.28132949300827176</v>
      </c>
      <c r="S143" t="str">
        <f t="shared" si="26"/>
        <v>1&amp;3</v>
      </c>
    </row>
    <row r="144" spans="1:19">
      <c r="A144">
        <v>112.0075662</v>
      </c>
      <c r="B144">
        <v>108.6720256</v>
      </c>
      <c r="C144">
        <v>88.619396499999993</v>
      </c>
      <c r="D144">
        <f t="shared" si="27"/>
        <v>1.0306936452282343</v>
      </c>
      <c r="E144">
        <f t="shared" si="28"/>
        <v>1.263917050033172</v>
      </c>
      <c r="F144">
        <f t="shared" si="29"/>
        <v>1.2262781049293199</v>
      </c>
      <c r="G144">
        <f t="shared" ref="G144:G207" si="30">((D144-G143)*2/13)+G143</f>
        <v>1.0142985928059438</v>
      </c>
      <c r="H144">
        <f t="shared" ref="H144:H207" si="31">((E144-H143)*2/13)+H143</f>
        <v>1.2548611137527237</v>
      </c>
      <c r="I144">
        <f t="shared" ref="I144:I207" si="32">((F144-I143)*2/13)+I143</f>
        <v>1.2375294923755846</v>
      </c>
      <c r="J144">
        <f t="shared" si="20"/>
        <v>2.8956113425956491E-2</v>
      </c>
      <c r="K144">
        <f t="shared" si="21"/>
        <v>3.2262264027382942E-2</v>
      </c>
      <c r="L144">
        <f t="shared" si="22"/>
        <v>2.14331258487785E-2</v>
      </c>
      <c r="M144">
        <f t="shared" si="23"/>
        <v>0.56620348805491938</v>
      </c>
      <c r="N144">
        <f t="shared" si="24"/>
        <v>0.28069748213460766</v>
      </c>
      <c r="O144">
        <f t="shared" si="25"/>
        <v>-0.52495317414962972</v>
      </c>
      <c r="P144">
        <f>RSQ($A$2:A144,$B$2:B144)</f>
        <v>0.29376471396784465</v>
      </c>
      <c r="Q144">
        <f>RSQ($A$2:A144,$C$2:C144)</f>
        <v>0.71856398047559555</v>
      </c>
      <c r="R144">
        <f>RSQ($B$2:B144,$C$2:C144)</f>
        <v>0.28565857192033278</v>
      </c>
      <c r="S144" t="str">
        <f t="shared" si="26"/>
        <v>1&amp;3</v>
      </c>
    </row>
    <row r="145" spans="1:19">
      <c r="A145">
        <v>113.6807482</v>
      </c>
      <c r="B145">
        <v>109.2464102</v>
      </c>
      <c r="C145">
        <v>88.147912950000006</v>
      </c>
      <c r="D145">
        <f t="shared" si="27"/>
        <v>1.0405902399161853</v>
      </c>
      <c r="E145">
        <f t="shared" si="28"/>
        <v>1.2896589878932578</v>
      </c>
      <c r="F145">
        <f t="shared" si="29"/>
        <v>1.2393533385409552</v>
      </c>
      <c r="G145">
        <f t="shared" si="30"/>
        <v>1.0183434615921347</v>
      </c>
      <c r="H145">
        <f t="shared" si="31"/>
        <v>1.2602146328512673</v>
      </c>
      <c r="I145">
        <f t="shared" si="32"/>
        <v>1.2378100840933339</v>
      </c>
      <c r="J145">
        <f t="shared" si="20"/>
        <v>2.8932799198733414E-2</v>
      </c>
      <c r="K145">
        <f t="shared" si="21"/>
        <v>2.9835636431616436E-2</v>
      </c>
      <c r="L145">
        <f t="shared" si="22"/>
        <v>1.9426129507677973E-2</v>
      </c>
      <c r="M145">
        <f t="shared" si="23"/>
        <v>0.76891206313091287</v>
      </c>
      <c r="N145">
        <f t="shared" si="24"/>
        <v>0.98688543512310334</v>
      </c>
      <c r="O145">
        <f t="shared" si="25"/>
        <v>7.944219907580212E-2</v>
      </c>
      <c r="P145">
        <f>RSQ($A$2:A145,$B$2:B145)</f>
        <v>0.29852620154423037</v>
      </c>
      <c r="Q145">
        <f>RSQ($A$2:A145,$C$2:C145)</f>
        <v>0.7219240211922523</v>
      </c>
      <c r="R145">
        <f>RSQ($B$2:B145,$C$2:C145)</f>
        <v>0.29100140626151333</v>
      </c>
      <c r="S145" t="str">
        <f t="shared" si="26"/>
        <v>1&amp;3</v>
      </c>
    </row>
    <row r="146" spans="1:19">
      <c r="A146">
        <v>114.69477120000001</v>
      </c>
      <c r="B146">
        <v>107.5150335</v>
      </c>
      <c r="C146">
        <v>88.207497410000002</v>
      </c>
      <c r="D146">
        <f t="shared" si="27"/>
        <v>1.0667789188755636</v>
      </c>
      <c r="E146">
        <f t="shared" si="28"/>
        <v>1.300283701133518</v>
      </c>
      <c r="F146">
        <f t="shared" si="29"/>
        <v>1.218887698403414</v>
      </c>
      <c r="G146">
        <f t="shared" si="30"/>
        <v>1.0257950704049699</v>
      </c>
      <c r="H146">
        <f t="shared" si="31"/>
        <v>1.2663791048946904</v>
      </c>
      <c r="I146">
        <f t="shared" si="32"/>
        <v>1.2348989478333463</v>
      </c>
      <c r="J146">
        <f t="shared" si="20"/>
        <v>2.8698964619651782E-2</v>
      </c>
      <c r="K146">
        <f t="shared" si="21"/>
        <v>2.8145553183866055E-2</v>
      </c>
      <c r="L146">
        <f t="shared" si="22"/>
        <v>1.8851671596240197E-2</v>
      </c>
      <c r="M146">
        <f t="shared" si="23"/>
        <v>1.4280601761685106</v>
      </c>
      <c r="N146">
        <f t="shared" si="24"/>
        <v>1.2046164457077644</v>
      </c>
      <c r="O146">
        <f t="shared" si="25"/>
        <v>-0.84932783536954715</v>
      </c>
      <c r="P146">
        <f>RSQ($A$2:A146,$B$2:B146)</f>
        <v>0.30057811171702753</v>
      </c>
      <c r="Q146">
        <f>RSQ($A$2:A146,$C$2:C146)</f>
        <v>0.72590634287131972</v>
      </c>
      <c r="R146">
        <f>RSQ($B$2:B146,$C$2:C146)</f>
        <v>0.29304863357065447</v>
      </c>
      <c r="S146" t="str">
        <f t="shared" si="26"/>
        <v>1&amp;3</v>
      </c>
    </row>
    <row r="147" spans="1:19">
      <c r="A147">
        <v>117.1520446</v>
      </c>
      <c r="B147">
        <v>107.11128100000001</v>
      </c>
      <c r="C147">
        <v>88.471655069999997</v>
      </c>
      <c r="D147">
        <f t="shared" si="27"/>
        <v>1.0937414201964404</v>
      </c>
      <c r="E147">
        <f t="shared" si="28"/>
        <v>1.3241760257260664</v>
      </c>
      <c r="F147">
        <f t="shared" si="29"/>
        <v>1.2106847206063014</v>
      </c>
      <c r="G147">
        <f t="shared" si="30"/>
        <v>1.0362483549882731</v>
      </c>
      <c r="H147">
        <f t="shared" si="31"/>
        <v>1.2752709388687482</v>
      </c>
      <c r="I147">
        <f t="shared" si="32"/>
        <v>1.2311736821061086</v>
      </c>
      <c r="J147">
        <f t="shared" si="20"/>
        <v>2.8678615409238693E-2</v>
      </c>
      <c r="K147">
        <f t="shared" si="21"/>
        <v>2.6158663130616207E-2</v>
      </c>
      <c r="L147">
        <f t="shared" si="22"/>
        <v>1.9064011239672964E-2</v>
      </c>
      <c r="M147">
        <f t="shared" si="23"/>
        <v>2.0047364347180507</v>
      </c>
      <c r="N147">
        <f t="shared" si="24"/>
        <v>1.8695560477660453</v>
      </c>
      <c r="O147">
        <f t="shared" si="25"/>
        <v>-1.0747455633664769</v>
      </c>
      <c r="P147">
        <f>RSQ($A$2:A147,$B$2:B147)</f>
        <v>0.30064094096616134</v>
      </c>
      <c r="Q147">
        <f>RSQ($A$2:A147,$C$2:C147)</f>
        <v>0.72958163353458205</v>
      </c>
      <c r="R147">
        <f>RSQ($B$2:B147,$C$2:C147)</f>
        <v>0.29436541443883935</v>
      </c>
      <c r="S147" t="str">
        <f t="shared" si="26"/>
        <v>1&amp;3</v>
      </c>
    </row>
    <row r="148" spans="1:19">
      <c r="A148">
        <v>115.8221971</v>
      </c>
      <c r="B148">
        <v>106.3108417</v>
      </c>
      <c r="C148">
        <v>88.614036119999994</v>
      </c>
      <c r="D148">
        <f t="shared" si="27"/>
        <v>1.0894674075372315</v>
      </c>
      <c r="E148">
        <f t="shared" si="28"/>
        <v>1.3070412112044536</v>
      </c>
      <c r="F148">
        <f t="shared" si="29"/>
        <v>1.1997065742049624</v>
      </c>
      <c r="G148">
        <f t="shared" si="30"/>
        <v>1.0444359015342666</v>
      </c>
      <c r="H148">
        <f t="shared" si="31"/>
        <v>1.2801586730742414</v>
      </c>
      <c r="I148">
        <f t="shared" si="32"/>
        <v>1.2263325885828553</v>
      </c>
      <c r="J148">
        <f t="shared" si="20"/>
        <v>3.1149020174088989E-2</v>
      </c>
      <c r="K148">
        <f t="shared" si="21"/>
        <v>2.6941121981702929E-2</v>
      </c>
      <c r="L148">
        <f t="shared" si="22"/>
        <v>1.9374048832558714E-2</v>
      </c>
      <c r="M148">
        <f t="shared" si="23"/>
        <v>1.4456796955823326</v>
      </c>
      <c r="N148">
        <f t="shared" si="24"/>
        <v>0.99782548583052799</v>
      </c>
      <c r="O148">
        <f t="shared" si="25"/>
        <v>-1.3743133718723284</v>
      </c>
      <c r="P148">
        <f>RSQ($A$2:A148,$B$2:B148)</f>
        <v>0.29958233477724061</v>
      </c>
      <c r="Q148">
        <f>RSQ($A$2:A148,$C$2:C148)</f>
        <v>0.73314928458719753</v>
      </c>
      <c r="R148">
        <f>RSQ($B$2:B148,$C$2:C148)</f>
        <v>0.29417927411906669</v>
      </c>
      <c r="S148" t="str">
        <f t="shared" si="26"/>
        <v>1&amp;3</v>
      </c>
    </row>
    <row r="149" spans="1:19">
      <c r="A149">
        <v>116.18859980000001</v>
      </c>
      <c r="B149">
        <v>106.598158</v>
      </c>
      <c r="C149">
        <v>88.149214079999993</v>
      </c>
      <c r="D149">
        <f t="shared" si="27"/>
        <v>1.0899681756226971</v>
      </c>
      <c r="E149">
        <f t="shared" si="28"/>
        <v>1.3180900251084804</v>
      </c>
      <c r="F149">
        <f t="shared" si="29"/>
        <v>1.2092922110826381</v>
      </c>
      <c r="G149">
        <f t="shared" si="30"/>
        <v>1.0514408667786406</v>
      </c>
      <c r="H149">
        <f t="shared" si="31"/>
        <v>1.2859942656948935</v>
      </c>
      <c r="I149">
        <f t="shared" si="32"/>
        <v>1.2237109920443603</v>
      </c>
      <c r="J149">
        <f t="shared" si="20"/>
        <v>3.3101114958972E-2</v>
      </c>
      <c r="K149">
        <f t="shared" si="21"/>
        <v>2.7656728376260129E-2</v>
      </c>
      <c r="L149">
        <f t="shared" si="22"/>
        <v>1.9914873427341946E-2</v>
      </c>
      <c r="M149">
        <f t="shared" si="23"/>
        <v>1.163927828165612</v>
      </c>
      <c r="N149">
        <f t="shared" si="24"/>
        <v>1.1605045606600786</v>
      </c>
      <c r="O149">
        <f t="shared" si="25"/>
        <v>-0.72402071819979963</v>
      </c>
      <c r="P149">
        <f>RSQ($A$2:A149,$B$2:B149)</f>
        <v>0.29906608058909251</v>
      </c>
      <c r="Q149">
        <f>RSQ($A$2:A149,$C$2:C149)</f>
        <v>0.73716090086474284</v>
      </c>
      <c r="R149">
        <f>RSQ($B$2:B149,$C$2:C149)</f>
        <v>0.29429985920316198</v>
      </c>
      <c r="S149" t="str">
        <f t="shared" si="26"/>
        <v>1&amp;3</v>
      </c>
    </row>
    <row r="150" spans="1:19">
      <c r="A150">
        <v>117.4681624</v>
      </c>
      <c r="B150">
        <v>105.15397919999999</v>
      </c>
      <c r="C150">
        <v>87.855263149999999</v>
      </c>
      <c r="D150">
        <f t="shared" si="27"/>
        <v>1.1171062026723568</v>
      </c>
      <c r="E150">
        <f t="shared" si="28"/>
        <v>1.3370646013482461</v>
      </c>
      <c r="F150">
        <f t="shared" si="29"/>
        <v>1.1969001677277429</v>
      </c>
      <c r="G150">
        <f t="shared" si="30"/>
        <v>1.0615432261469047</v>
      </c>
      <c r="H150">
        <f t="shared" si="31"/>
        <v>1.2938512404107938</v>
      </c>
      <c r="I150">
        <f t="shared" si="32"/>
        <v>1.2195862498418037</v>
      </c>
      <c r="J150">
        <f t="shared" si="20"/>
        <v>3.4949987630809622E-2</v>
      </c>
      <c r="K150">
        <f t="shared" si="21"/>
        <v>2.8849429664611903E-2</v>
      </c>
      <c r="L150">
        <f t="shared" si="22"/>
        <v>2.0403483663228288E-2</v>
      </c>
      <c r="M150">
        <f t="shared" si="23"/>
        <v>1.5897852987069867</v>
      </c>
      <c r="N150">
        <f t="shared" si="24"/>
        <v>1.4978930758710942</v>
      </c>
      <c r="O150">
        <f t="shared" si="25"/>
        <v>-1.1118729766204749</v>
      </c>
      <c r="P150">
        <f>RSQ($A$2:A150,$B$2:B150)</f>
        <v>0.29353285021213471</v>
      </c>
      <c r="Q150">
        <f>RSQ($A$2:A150,$C$2:C150)</f>
        <v>0.74136859217120898</v>
      </c>
      <c r="R150">
        <f>RSQ($B$2:B150,$C$2:C150)</f>
        <v>0.2908579065295569</v>
      </c>
      <c r="S150" t="str">
        <f t="shared" si="26"/>
        <v>1&amp;3</v>
      </c>
    </row>
    <row r="151" spans="1:19">
      <c r="A151">
        <v>116.20949299999999</v>
      </c>
      <c r="B151">
        <v>104.165131</v>
      </c>
      <c r="C151">
        <v>87.386541210000004</v>
      </c>
      <c r="D151">
        <f t="shared" si="27"/>
        <v>1.1156275798280328</v>
      </c>
      <c r="E151">
        <f t="shared" si="28"/>
        <v>1.3298328482956556</v>
      </c>
      <c r="F151">
        <f t="shared" si="29"/>
        <v>1.1920042784354985</v>
      </c>
      <c r="G151">
        <f t="shared" si="30"/>
        <v>1.0698638959440012</v>
      </c>
      <c r="H151">
        <f t="shared" si="31"/>
        <v>1.2993868723930802</v>
      </c>
      <c r="I151">
        <f t="shared" si="32"/>
        <v>1.2153428696254491</v>
      </c>
      <c r="J151">
        <f t="shared" si="20"/>
        <v>3.8352524174511057E-2</v>
      </c>
      <c r="K151">
        <f t="shared" si="21"/>
        <v>3.1068293487697719E-2</v>
      </c>
      <c r="L151">
        <f t="shared" si="22"/>
        <v>2.1655965840660821E-2</v>
      </c>
      <c r="M151">
        <f t="shared" si="23"/>
        <v>1.1932378603243536</v>
      </c>
      <c r="N151">
        <f t="shared" si="24"/>
        <v>0.97996936698925319</v>
      </c>
      <c r="O151">
        <f t="shared" si="25"/>
        <v>-1.0776980053288847</v>
      </c>
      <c r="P151">
        <f>RSQ($A$2:A151,$B$2:B151)</f>
        <v>0.2869424269666031</v>
      </c>
      <c r="Q151">
        <f>RSQ($A$2:A151,$C$2:C151)</f>
        <v>0.74568961507756581</v>
      </c>
      <c r="R151">
        <f>RSQ($B$2:B151,$C$2:C151)</f>
        <v>0.28426416130906584</v>
      </c>
      <c r="S151" t="str">
        <f t="shared" si="26"/>
        <v>1&amp;3</v>
      </c>
    </row>
    <row r="152" spans="1:19">
      <c r="A152">
        <v>115.8026144</v>
      </c>
      <c r="B152">
        <v>102.2211791</v>
      </c>
      <c r="C152">
        <v>87.336670699999999</v>
      </c>
      <c r="D152">
        <f t="shared" si="27"/>
        <v>1.1328632228621984</v>
      </c>
      <c r="E152">
        <f t="shared" si="28"/>
        <v>1.3259334649677688</v>
      </c>
      <c r="F152">
        <f t="shared" si="29"/>
        <v>1.1704267895799239</v>
      </c>
      <c r="G152">
        <f t="shared" si="30"/>
        <v>1.0795561000852623</v>
      </c>
      <c r="H152">
        <f t="shared" si="31"/>
        <v>1.303470963558417</v>
      </c>
      <c r="I152">
        <f t="shared" si="32"/>
        <v>1.2084327034645992</v>
      </c>
      <c r="J152">
        <f t="shared" si="20"/>
        <v>4.1158093599979274E-2</v>
      </c>
      <c r="K152">
        <f t="shared" si="21"/>
        <v>3.1894379712584742E-2</v>
      </c>
      <c r="L152">
        <f t="shared" si="22"/>
        <v>2.2629386291100256E-2</v>
      </c>
      <c r="M152">
        <f t="shared" si="23"/>
        <v>1.29517958958534</v>
      </c>
      <c r="N152">
        <f t="shared" si="24"/>
        <v>0.70427773205724531</v>
      </c>
      <c r="O152">
        <f t="shared" si="25"/>
        <v>-1.6794937960656229</v>
      </c>
      <c r="P152">
        <f>RSQ($A$2:A152,$B$2:B152)</f>
        <v>0.27567776658688037</v>
      </c>
      <c r="Q152">
        <f>RSQ($A$2:A152,$C$2:C152)</f>
        <v>0.74962475835621745</v>
      </c>
      <c r="R152">
        <f>RSQ($B$2:B152,$C$2:C152)</f>
        <v>0.27219070026491887</v>
      </c>
      <c r="S152" t="str">
        <f t="shared" si="26"/>
        <v>1&amp;3</v>
      </c>
    </row>
    <row r="153" spans="1:19">
      <c r="A153">
        <v>116.5375064</v>
      </c>
      <c r="B153">
        <v>100.8563734</v>
      </c>
      <c r="C153">
        <v>87.774883979999998</v>
      </c>
      <c r="D153">
        <f t="shared" si="27"/>
        <v>1.1554798419908285</v>
      </c>
      <c r="E153">
        <f t="shared" si="28"/>
        <v>1.3276862482273828</v>
      </c>
      <c r="F153">
        <f t="shared" si="29"/>
        <v>1.1490345395726262</v>
      </c>
      <c r="G153">
        <f t="shared" si="30"/>
        <v>1.0912366757630416</v>
      </c>
      <c r="H153">
        <f t="shared" si="31"/>
        <v>1.307196391969027</v>
      </c>
      <c r="I153">
        <f t="shared" si="32"/>
        <v>1.1992945244042956</v>
      </c>
      <c r="J153">
        <f t="shared" si="20"/>
        <v>4.4743688181662022E-2</v>
      </c>
      <c r="K153">
        <f t="shared" si="21"/>
        <v>3.313490632338463E-2</v>
      </c>
      <c r="L153">
        <f t="shared" si="22"/>
        <v>2.5088401335280393E-2</v>
      </c>
      <c r="M153">
        <f t="shared" si="23"/>
        <v>1.4358039946764303</v>
      </c>
      <c r="N153">
        <f t="shared" si="24"/>
        <v>0.61837676733962099</v>
      </c>
      <c r="O153">
        <f t="shared" si="25"/>
        <v>-2.0033155624384729</v>
      </c>
      <c r="P153">
        <f>RSQ($A$2:A153,$B$2:B153)</f>
        <v>0.25945623782091221</v>
      </c>
      <c r="Q153">
        <f>RSQ($A$2:A153,$C$2:C153)</f>
        <v>0.75336751884502251</v>
      </c>
      <c r="R153">
        <f>RSQ($B$2:B153,$C$2:C153)</f>
        <v>0.2577654798180567</v>
      </c>
      <c r="S153" t="str">
        <f t="shared" si="26"/>
        <v>1&amp;3</v>
      </c>
    </row>
    <row r="154" spans="1:19">
      <c r="A154">
        <v>117.9230187</v>
      </c>
      <c r="B154">
        <v>101.38742120000001</v>
      </c>
      <c r="C154">
        <v>88.281837870000004</v>
      </c>
      <c r="D154">
        <f t="shared" si="27"/>
        <v>1.1630931855676787</v>
      </c>
      <c r="E154">
        <f t="shared" si="28"/>
        <v>1.3357562726961836</v>
      </c>
      <c r="F154">
        <f t="shared" si="29"/>
        <v>1.1484516367828534</v>
      </c>
      <c r="G154">
        <f t="shared" si="30"/>
        <v>1.1022915234252935</v>
      </c>
      <c r="H154">
        <f t="shared" si="31"/>
        <v>1.311590219773205</v>
      </c>
      <c r="I154">
        <f t="shared" si="32"/>
        <v>1.1914725416933045</v>
      </c>
      <c r="J154">
        <f t="shared" si="20"/>
        <v>4.8496228540000907E-2</v>
      </c>
      <c r="K154">
        <f t="shared" si="21"/>
        <v>3.3946782930225912E-2</v>
      </c>
      <c r="L154">
        <f t="shared" si="22"/>
        <v>2.8361738661210858E-2</v>
      </c>
      <c r="M154">
        <f t="shared" si="23"/>
        <v>1.2537400118080215</v>
      </c>
      <c r="N154">
        <f t="shared" si="24"/>
        <v>0.71188050345298959</v>
      </c>
      <c r="O154">
        <f t="shared" si="25"/>
        <v>-1.5168641607042566</v>
      </c>
      <c r="P154">
        <f>RSQ($A$2:A154,$B$2:B154)</f>
        <v>0.24342000710400397</v>
      </c>
      <c r="Q154">
        <f>RSQ($A$2:A154,$C$2:C154)</f>
        <v>0.75598518846627261</v>
      </c>
      <c r="R154">
        <f>RSQ($B$2:B154,$C$2:C154)</f>
        <v>0.24690228453209884</v>
      </c>
      <c r="S154" t="str">
        <f t="shared" si="26"/>
        <v>1&amp;3</v>
      </c>
    </row>
    <row r="155" spans="1:19">
      <c r="A155">
        <v>118.017352</v>
      </c>
      <c r="B155">
        <v>101.9803304</v>
      </c>
      <c r="C155">
        <v>88.626335150000003</v>
      </c>
      <c r="D155">
        <f t="shared" si="27"/>
        <v>1.1572560270897103</v>
      </c>
      <c r="E155">
        <f t="shared" si="28"/>
        <v>1.3316284804088505</v>
      </c>
      <c r="F155">
        <f t="shared" si="29"/>
        <v>1.1506775071698312</v>
      </c>
      <c r="G155">
        <f t="shared" si="30"/>
        <v>1.1107476009121269</v>
      </c>
      <c r="H155">
        <f t="shared" si="31"/>
        <v>1.3146730291017659</v>
      </c>
      <c r="I155">
        <f t="shared" si="32"/>
        <v>1.1851963825358471</v>
      </c>
      <c r="J155">
        <f t="shared" si="20"/>
        <v>5.1872440092438701E-2</v>
      </c>
      <c r="K155">
        <f t="shared" si="21"/>
        <v>3.5131456290627437E-2</v>
      </c>
      <c r="L155">
        <f t="shared" si="22"/>
        <v>3.0405187201028087E-2</v>
      </c>
      <c r="M155">
        <f t="shared" si="23"/>
        <v>0.89659221919585086</v>
      </c>
      <c r="N155">
        <f t="shared" si="24"/>
        <v>0.48262876343125333</v>
      </c>
      <c r="O155">
        <f t="shared" si="25"/>
        <v>-1.1352956039306596</v>
      </c>
      <c r="P155">
        <f>RSQ($A$2:A155,$B$2:B155)</f>
        <v>0.2302518733018098</v>
      </c>
      <c r="Q155">
        <f>RSQ($A$2:A155,$C$2:C155)</f>
        <v>0.75779657578151383</v>
      </c>
      <c r="R155">
        <f>RSQ($B$2:B155,$C$2:C155)</f>
        <v>0.23873779817957125</v>
      </c>
      <c r="S155" t="str">
        <f t="shared" si="26"/>
        <v>1&amp;3</v>
      </c>
    </row>
    <row r="156" spans="1:19">
      <c r="A156">
        <v>120.7103953</v>
      </c>
      <c r="B156">
        <v>102.2332376</v>
      </c>
      <c r="C156">
        <v>88.539548740000001</v>
      </c>
      <c r="D156">
        <f t="shared" si="27"/>
        <v>1.1807353277052042</v>
      </c>
      <c r="E156">
        <f t="shared" si="28"/>
        <v>1.363350017227567</v>
      </c>
      <c r="F156">
        <f t="shared" si="29"/>
        <v>1.1546618325355607</v>
      </c>
      <c r="G156">
        <f t="shared" si="30"/>
        <v>1.1215149434956773</v>
      </c>
      <c r="H156">
        <f t="shared" si="31"/>
        <v>1.3221617965057353</v>
      </c>
      <c r="I156">
        <f t="shared" si="32"/>
        <v>1.1804987594588801</v>
      </c>
      <c r="J156">
        <f t="shared" si="20"/>
        <v>5.4040528176065819E-2</v>
      </c>
      <c r="K156">
        <f t="shared" si="21"/>
        <v>3.5779163916157396E-2</v>
      </c>
      <c r="L156">
        <f t="shared" si="22"/>
        <v>3.1875291695181621E-2</v>
      </c>
      <c r="M156">
        <f t="shared" si="23"/>
        <v>1.0958513213746719</v>
      </c>
      <c r="N156">
        <f t="shared" si="24"/>
        <v>1.1511789604237133</v>
      </c>
      <c r="O156">
        <f t="shared" si="25"/>
        <v>-0.81056283877788016</v>
      </c>
      <c r="P156">
        <f>RSQ($A$2:A156,$B$2:B156)</f>
        <v>0.2145798079110717</v>
      </c>
      <c r="Q156">
        <f>RSQ($A$2:A156,$C$2:C156)</f>
        <v>0.75715657246521906</v>
      </c>
      <c r="R156">
        <f>RSQ($B$2:B156,$C$2:C156)</f>
        <v>0.23133705897007523</v>
      </c>
      <c r="S156" t="str">
        <f t="shared" si="26"/>
        <v>1&amp;3</v>
      </c>
    </row>
    <row r="157" spans="1:19">
      <c r="A157">
        <v>122.06339819999999</v>
      </c>
      <c r="B157">
        <v>102.02937799999999</v>
      </c>
      <c r="C157">
        <v>88.805511249999995</v>
      </c>
      <c r="D157">
        <f t="shared" si="27"/>
        <v>1.1963554085373334</v>
      </c>
      <c r="E157">
        <f t="shared" si="28"/>
        <v>1.3745025109576181</v>
      </c>
      <c r="F157">
        <f t="shared" si="29"/>
        <v>1.1489081765744578</v>
      </c>
      <c r="G157">
        <f t="shared" si="30"/>
        <v>1.1330288611943935</v>
      </c>
      <c r="H157">
        <f t="shared" si="31"/>
        <v>1.3302142141137172</v>
      </c>
      <c r="I157">
        <f t="shared" si="32"/>
        <v>1.1756386697843535</v>
      </c>
      <c r="J157">
        <f t="shared" si="20"/>
        <v>5.7519980180456683E-2</v>
      </c>
      <c r="K157">
        <f t="shared" si="21"/>
        <v>3.7934912607280699E-2</v>
      </c>
      <c r="L157">
        <f t="shared" si="22"/>
        <v>3.323104009997211E-2</v>
      </c>
      <c r="M157">
        <f t="shared" si="23"/>
        <v>1.1009486989436768</v>
      </c>
      <c r="N157">
        <f t="shared" si="24"/>
        <v>1.1674811881707305</v>
      </c>
      <c r="O157">
        <f t="shared" si="25"/>
        <v>-0.80438328531035563</v>
      </c>
      <c r="P157">
        <f>RSQ($A$2:A157,$B$2:B157)</f>
        <v>0.1974643480843131</v>
      </c>
      <c r="Q157">
        <f>RSQ($A$2:A157,$C$2:C157)</f>
        <v>0.75382984554748256</v>
      </c>
      <c r="R157">
        <f>RSQ($B$2:B157,$C$2:C157)</f>
        <v>0.22425968507928665</v>
      </c>
      <c r="S157" t="str">
        <f t="shared" si="26"/>
        <v>1&amp;3</v>
      </c>
    </row>
    <row r="158" spans="1:19">
      <c r="A158">
        <v>121.50486739999999</v>
      </c>
      <c r="B158">
        <v>101.7492256</v>
      </c>
      <c r="C158">
        <v>88.306296189999998</v>
      </c>
      <c r="D158">
        <f t="shared" si="27"/>
        <v>1.194160119484978</v>
      </c>
      <c r="E158">
        <f t="shared" si="28"/>
        <v>1.3759479520981142</v>
      </c>
      <c r="F158">
        <f t="shared" si="29"/>
        <v>1.1522307014335216</v>
      </c>
      <c r="G158">
        <f t="shared" si="30"/>
        <v>1.1424336701621758</v>
      </c>
      <c r="H158">
        <f t="shared" si="31"/>
        <v>1.3372501738036244</v>
      </c>
      <c r="I158">
        <f t="shared" si="32"/>
        <v>1.1720374438842256</v>
      </c>
      <c r="J158">
        <f t="shared" si="20"/>
        <v>6.1463893618197263E-2</v>
      </c>
      <c r="K158">
        <f t="shared" si="21"/>
        <v>4.047594915474173E-2</v>
      </c>
      <c r="L158">
        <f t="shared" si="22"/>
        <v>3.4699530519447186E-2</v>
      </c>
      <c r="M158">
        <f t="shared" si="23"/>
        <v>0.8415745615485688</v>
      </c>
      <c r="N158">
        <f t="shared" si="24"/>
        <v>0.95606845800072626</v>
      </c>
      <c r="O158">
        <f t="shared" si="25"/>
        <v>-0.57080721710639348</v>
      </c>
      <c r="P158">
        <f>RSQ($A$2:A158,$B$2:B158)</f>
        <v>0.18188922085560949</v>
      </c>
      <c r="Q158">
        <f>RSQ($A$2:A158,$C$2:C158)</f>
        <v>0.753502784261043</v>
      </c>
      <c r="R158">
        <f>RSQ($B$2:B158,$C$2:C158)</f>
        <v>0.21598252253215758</v>
      </c>
      <c r="S158" t="str">
        <f t="shared" si="26"/>
        <v>1&amp;3</v>
      </c>
    </row>
    <row r="159" spans="1:19">
      <c r="A159">
        <v>121.87900639999999</v>
      </c>
      <c r="B159">
        <v>102.28643769999999</v>
      </c>
      <c r="C159">
        <v>88.146935549999995</v>
      </c>
      <c r="D159">
        <f t="shared" si="27"/>
        <v>1.1915461046503919</v>
      </c>
      <c r="E159">
        <f t="shared" si="28"/>
        <v>1.3826800176265459</v>
      </c>
      <c r="F159">
        <f t="shared" si="29"/>
        <v>1.1604083234632654</v>
      </c>
      <c r="G159">
        <f t="shared" si="30"/>
        <v>1.149989429314209</v>
      </c>
      <c r="H159">
        <f t="shared" si="31"/>
        <v>1.3442393805456123</v>
      </c>
      <c r="I159">
        <f t="shared" si="32"/>
        <v>1.1702483484348472</v>
      </c>
      <c r="J159">
        <f t="shared" si="20"/>
        <v>6.4533567124928776E-2</v>
      </c>
      <c r="K159">
        <f t="shared" si="21"/>
        <v>4.2592215594181845E-2</v>
      </c>
      <c r="L159">
        <f t="shared" si="22"/>
        <v>3.5781515780928856E-2</v>
      </c>
      <c r="M159">
        <f t="shared" si="23"/>
        <v>0.64395441299152834</v>
      </c>
      <c r="N159">
        <f t="shared" si="24"/>
        <v>0.90252729388852537</v>
      </c>
      <c r="O159">
        <f t="shared" si="25"/>
        <v>-0.27500302200239335</v>
      </c>
      <c r="P159">
        <f>RSQ($A$2:A159,$B$2:B159)</f>
        <v>0.16893028933657198</v>
      </c>
      <c r="Q159">
        <f>RSQ($A$2:A159,$C$2:C159)</f>
        <v>0.75342977730468341</v>
      </c>
      <c r="R159">
        <f>RSQ($B$2:B159,$C$2:C159)</f>
        <v>0.20898376793910892</v>
      </c>
      <c r="S159" t="str">
        <f t="shared" si="26"/>
        <v>1&amp;3</v>
      </c>
    </row>
    <row r="160" spans="1:19">
      <c r="A160">
        <v>122.09505609999999</v>
      </c>
      <c r="B160">
        <v>102.5831182</v>
      </c>
      <c r="C160">
        <v>87.640921210000002</v>
      </c>
      <c r="D160">
        <f t="shared" si="27"/>
        <v>1.1902061298425222</v>
      </c>
      <c r="E160">
        <f t="shared" si="28"/>
        <v>1.3931283972636828</v>
      </c>
      <c r="F160">
        <f t="shared" si="29"/>
        <v>1.1704933812162517</v>
      </c>
      <c r="G160">
        <f t="shared" si="30"/>
        <v>1.1561766140108725</v>
      </c>
      <c r="H160">
        <f t="shared" si="31"/>
        <v>1.3517607677330077</v>
      </c>
      <c r="I160">
        <f t="shared" si="32"/>
        <v>1.1702860457858324</v>
      </c>
      <c r="J160">
        <f t="shared" si="20"/>
        <v>6.7110490852485979E-2</v>
      </c>
      <c r="K160">
        <f t="shared" si="21"/>
        <v>4.5176865690407499E-2</v>
      </c>
      <c r="L160">
        <f t="shared" si="22"/>
        <v>3.5926432697848482E-2</v>
      </c>
      <c r="M160">
        <f t="shared" si="23"/>
        <v>0.50706700844208097</v>
      </c>
      <c r="N160">
        <f t="shared" si="24"/>
        <v>0.91568170784939507</v>
      </c>
      <c r="O160">
        <f t="shared" si="25"/>
        <v>5.771110985692246E-3</v>
      </c>
      <c r="P160">
        <f>RSQ($A$2:A160,$B$2:B160)</f>
        <v>0.15774467266930875</v>
      </c>
      <c r="Q160">
        <f>RSQ($A$2:A160,$C$2:C160)</f>
        <v>0.75477407928016516</v>
      </c>
      <c r="R160">
        <f>RSQ($B$2:B160,$C$2:C160)</f>
        <v>0.20215130256704497</v>
      </c>
      <c r="S160" t="str">
        <f t="shared" si="26"/>
        <v>1&amp;3</v>
      </c>
    </row>
    <row r="161" spans="1:19">
      <c r="A161">
        <v>121.51323530000001</v>
      </c>
      <c r="B161">
        <v>103.8274976</v>
      </c>
      <c r="C161">
        <v>88.821025039999995</v>
      </c>
      <c r="D161">
        <f t="shared" si="27"/>
        <v>1.1703377054134068</v>
      </c>
      <c r="E161">
        <f t="shared" si="28"/>
        <v>1.3680683739607518</v>
      </c>
      <c r="F161">
        <f t="shared" si="29"/>
        <v>1.1689518056478401</v>
      </c>
      <c r="G161">
        <f t="shared" si="30"/>
        <v>1.1583552434574163</v>
      </c>
      <c r="H161">
        <f t="shared" si="31"/>
        <v>1.3542696302295838</v>
      </c>
      <c r="I161">
        <f t="shared" si="32"/>
        <v>1.170080778072295</v>
      </c>
      <c r="J161">
        <f t="shared" ref="J161:J224" si="33">STDEV(D131:D160)</f>
        <v>6.9351064609957269E-2</v>
      </c>
      <c r="K161">
        <f t="shared" ref="K161:K224" si="34">STDEV(E131:E160)</f>
        <v>4.8073130089302737E-2</v>
      </c>
      <c r="L161">
        <f t="shared" ref="L161:L224" si="35">STDEV(F131:F160)</f>
        <v>3.5775078716044663E-2</v>
      </c>
      <c r="M161">
        <f t="shared" ref="M161:M224" si="36">(D161-G161)/J161</f>
        <v>0.1727797838920283</v>
      </c>
      <c r="N161">
        <f t="shared" ref="N161:N224" si="37">(E161-H161)/K161</f>
        <v>0.28703651510802014</v>
      </c>
      <c r="O161">
        <f t="shared" ref="O161:O224" si="38">(F161-I161)/L161</f>
        <v>-3.1557510562475646E-2</v>
      </c>
      <c r="P161">
        <f>RSQ($A$2:A161,$B$2:B161)</f>
        <v>0.15136845338493318</v>
      </c>
      <c r="Q161">
        <f>RSQ($A$2:A161,$C$2:C161)</f>
        <v>0.75343371311467155</v>
      </c>
      <c r="R161">
        <f>RSQ($B$2:B161,$C$2:C161)</f>
        <v>0.19938994743740837</v>
      </c>
      <c r="S161" t="str">
        <f t="shared" ref="S161:S224" si="39">IF(P161=MAX(P161,Q161,R161),"1&amp;2",IF(Q161=MAX(P161,Q161,R161),"1&amp;3","2&amp;3"))</f>
        <v>1&amp;3</v>
      </c>
    </row>
    <row r="162" spans="1:19">
      <c r="A162">
        <v>122.65825510000001</v>
      </c>
      <c r="B162">
        <v>103.2708768</v>
      </c>
      <c r="C162">
        <v>88.696572259999996</v>
      </c>
      <c r="D162">
        <f t="shared" si="27"/>
        <v>1.1877332593732759</v>
      </c>
      <c r="E162">
        <f t="shared" si="28"/>
        <v>1.3828973541440439</v>
      </c>
      <c r="F162">
        <f t="shared" si="29"/>
        <v>1.1643164348818096</v>
      </c>
      <c r="G162">
        <f t="shared" si="30"/>
        <v>1.1628749382137022</v>
      </c>
      <c r="H162">
        <f t="shared" si="31"/>
        <v>1.3586738954471931</v>
      </c>
      <c r="I162">
        <f t="shared" si="32"/>
        <v>1.1691939560429896</v>
      </c>
      <c r="J162">
        <f t="shared" si="33"/>
        <v>7.0857474124656789E-2</v>
      </c>
      <c r="K162">
        <f t="shared" si="34"/>
        <v>4.9426746894385615E-2</v>
      </c>
      <c r="L162">
        <f t="shared" si="35"/>
        <v>3.6128904771515834E-2</v>
      </c>
      <c r="M162">
        <f t="shared" si="36"/>
        <v>0.35082144073949595</v>
      </c>
      <c r="N162">
        <f t="shared" si="37"/>
        <v>0.49008806403163008</v>
      </c>
      <c r="O162">
        <f t="shared" si="38"/>
        <v>-0.13500329423286214</v>
      </c>
      <c r="P162">
        <f>RSQ($A$2:A162,$B$2:B162)</f>
        <v>0.14309639751790806</v>
      </c>
      <c r="Q162">
        <f>RSQ($A$2:A162,$C$2:C162)</f>
        <v>0.75125323074541517</v>
      </c>
      <c r="R162">
        <f>RSQ($B$2:B162,$C$2:C162)</f>
        <v>0.195663628102762</v>
      </c>
      <c r="S162" t="str">
        <f t="shared" si="39"/>
        <v>1&amp;3</v>
      </c>
    </row>
    <row r="163" spans="1:19">
      <c r="A163">
        <v>121.5908723</v>
      </c>
      <c r="B163">
        <v>103.6712309</v>
      </c>
      <c r="C163">
        <v>88.627368509999997</v>
      </c>
      <c r="D163">
        <f t="shared" si="27"/>
        <v>1.1728506669057019</v>
      </c>
      <c r="E163">
        <f t="shared" si="28"/>
        <v>1.3719336853184427</v>
      </c>
      <c r="F163">
        <f t="shared" si="29"/>
        <v>1.1697428530590139</v>
      </c>
      <c r="G163">
        <f t="shared" si="30"/>
        <v>1.1644096657047791</v>
      </c>
      <c r="H163">
        <f t="shared" si="31"/>
        <v>1.3607138631196931</v>
      </c>
      <c r="I163">
        <f t="shared" si="32"/>
        <v>1.1692784017377627</v>
      </c>
      <c r="J163">
        <f t="shared" si="33"/>
        <v>7.2951553970542773E-2</v>
      </c>
      <c r="K163">
        <f t="shared" si="34"/>
        <v>5.1342749547278563E-2</v>
      </c>
      <c r="L163">
        <f t="shared" si="35"/>
        <v>3.6348793612000732E-2</v>
      </c>
      <c r="M163">
        <f t="shared" si="36"/>
        <v>0.11570694168257531</v>
      </c>
      <c r="N163">
        <f t="shared" si="37"/>
        <v>0.21852787974313559</v>
      </c>
      <c r="O163">
        <f t="shared" si="38"/>
        <v>1.2777626850810788E-2</v>
      </c>
      <c r="P163">
        <f>RSQ($A$2:A163,$B$2:B163)</f>
        <v>0.13726458711426756</v>
      </c>
      <c r="Q163">
        <f>RSQ($A$2:A163,$C$2:C163)</f>
        <v>0.75086944451807847</v>
      </c>
      <c r="R163">
        <f>RSQ($B$2:B163,$C$2:C163)</f>
        <v>0.1926562459654696</v>
      </c>
      <c r="S163" t="str">
        <f t="shared" si="39"/>
        <v>1&amp;3</v>
      </c>
    </row>
    <row r="164" spans="1:19">
      <c r="A164">
        <v>121.1771261</v>
      </c>
      <c r="B164">
        <v>103.7819459</v>
      </c>
      <c r="C164">
        <v>89.074127720000007</v>
      </c>
      <c r="D164">
        <f t="shared" si="27"/>
        <v>1.1676127774358873</v>
      </c>
      <c r="E164">
        <f t="shared" si="28"/>
        <v>1.3604076649609653</v>
      </c>
      <c r="F164">
        <f t="shared" si="29"/>
        <v>1.165118857253739</v>
      </c>
      <c r="G164">
        <f t="shared" si="30"/>
        <v>1.1649024521249496</v>
      </c>
      <c r="H164">
        <f t="shared" si="31"/>
        <v>1.360666755710658</v>
      </c>
      <c r="I164">
        <f t="shared" si="32"/>
        <v>1.1686384718171436</v>
      </c>
      <c r="J164">
        <f t="shared" si="33"/>
        <v>7.4304982051716734E-2</v>
      </c>
      <c r="K164">
        <f t="shared" si="34"/>
        <v>5.2605972326607513E-2</v>
      </c>
      <c r="L164">
        <f t="shared" si="35"/>
        <v>3.6662138062151427E-2</v>
      </c>
      <c r="M164">
        <f t="shared" si="36"/>
        <v>3.6475687579755153E-2</v>
      </c>
      <c r="N164">
        <f t="shared" si="37"/>
        <v>-4.9251204422965005E-3</v>
      </c>
      <c r="O164">
        <f t="shared" si="38"/>
        <v>-9.600134496897153E-2</v>
      </c>
      <c r="P164">
        <f>RSQ($A$2:A164,$B$2:B164)</f>
        <v>0.13233305345831975</v>
      </c>
      <c r="Q164">
        <f>RSQ($A$2:A164,$C$2:C164)</f>
        <v>0.74983852149863739</v>
      </c>
      <c r="R164">
        <f>RSQ($B$2:B164,$C$2:C164)</f>
        <v>0.19030009718224578</v>
      </c>
      <c r="S164" t="str">
        <f t="shared" si="39"/>
        <v>1&amp;3</v>
      </c>
    </row>
    <row r="165" spans="1:19">
      <c r="A165">
        <v>122.81544030000001</v>
      </c>
      <c r="B165">
        <v>104.1809829</v>
      </c>
      <c r="C165">
        <v>89.663542489999998</v>
      </c>
      <c r="D165">
        <f t="shared" si="27"/>
        <v>1.1788662084123993</v>
      </c>
      <c r="E165">
        <f t="shared" si="28"/>
        <v>1.3697366498061057</v>
      </c>
      <c r="F165">
        <f t="shared" si="29"/>
        <v>1.1619101811822694</v>
      </c>
      <c r="G165">
        <f t="shared" si="30"/>
        <v>1.1670507223230189</v>
      </c>
      <c r="H165">
        <f t="shared" si="31"/>
        <v>1.3620621240330346</v>
      </c>
      <c r="I165">
        <f t="shared" si="32"/>
        <v>1.1676033501810092</v>
      </c>
      <c r="J165">
        <f t="shared" si="33"/>
        <v>7.5308374559031666E-2</v>
      </c>
      <c r="K165">
        <f t="shared" si="34"/>
        <v>5.3317876121910003E-2</v>
      </c>
      <c r="L165">
        <f t="shared" si="35"/>
        <v>3.7087873783540157E-2</v>
      </c>
      <c r="M165">
        <f t="shared" si="36"/>
        <v>0.15689471667083554</v>
      </c>
      <c r="N165">
        <f t="shared" si="37"/>
        <v>0.14393907505849307</v>
      </c>
      <c r="O165">
        <f t="shared" si="38"/>
        <v>-0.15350486339463615</v>
      </c>
      <c r="P165">
        <f>RSQ($A$2:A165,$B$2:B165)</f>
        <v>0.12766652814517768</v>
      </c>
      <c r="Q165">
        <f>RSQ($A$2:A165,$C$2:C165)</f>
        <v>0.74496770152870873</v>
      </c>
      <c r="R165">
        <f>RSQ($B$2:B165,$C$2:C165)</f>
        <v>0.18895568912261493</v>
      </c>
      <c r="S165" t="str">
        <f t="shared" si="39"/>
        <v>1&amp;3</v>
      </c>
    </row>
    <row r="166" spans="1:19">
      <c r="A166">
        <v>122.2134916</v>
      </c>
      <c r="B166">
        <v>106.539861</v>
      </c>
      <c r="C166">
        <v>90.030813550000005</v>
      </c>
      <c r="D166">
        <f t="shared" si="27"/>
        <v>1.1471151778581727</v>
      </c>
      <c r="E166">
        <f t="shared" si="28"/>
        <v>1.3574629260917079</v>
      </c>
      <c r="F166">
        <f t="shared" si="29"/>
        <v>1.1833710792897749</v>
      </c>
      <c r="G166">
        <f t="shared" si="30"/>
        <v>1.1639837154822734</v>
      </c>
      <c r="H166">
        <f t="shared" si="31"/>
        <v>1.3613545551189843</v>
      </c>
      <c r="I166">
        <f t="shared" si="32"/>
        <v>1.1700291546592809</v>
      </c>
      <c r="J166">
        <f t="shared" si="33"/>
        <v>7.6388431692287082E-2</v>
      </c>
      <c r="K166">
        <f t="shared" si="34"/>
        <v>5.4152585926969095E-2</v>
      </c>
      <c r="L166">
        <f t="shared" si="35"/>
        <v>3.7482172361911037E-2</v>
      </c>
      <c r="M166">
        <f t="shared" si="36"/>
        <v>-0.2208258142024912</v>
      </c>
      <c r="N166">
        <f t="shared" si="37"/>
        <v>-7.1864140200518928E-2</v>
      </c>
      <c r="O166">
        <f t="shared" si="38"/>
        <v>0.35595387859781336</v>
      </c>
      <c r="P166">
        <f>RSQ($A$2:A166,$B$2:B166)</f>
        <v>0.12858621900564685</v>
      </c>
      <c r="Q166">
        <f>RSQ($A$2:A166,$C$2:C166)</f>
        <v>0.74017951112380009</v>
      </c>
      <c r="R166">
        <f>RSQ($B$2:B166,$C$2:C166)</f>
        <v>0.19007184579126521</v>
      </c>
      <c r="S166" t="str">
        <f t="shared" si="39"/>
        <v>1&amp;3</v>
      </c>
    </row>
    <row r="167" spans="1:19">
      <c r="A167">
        <v>119.9377698</v>
      </c>
      <c r="B167">
        <v>104.96609890000001</v>
      </c>
      <c r="C167">
        <v>89.706638400000003</v>
      </c>
      <c r="D167">
        <f t="shared" si="27"/>
        <v>1.142633393608953</v>
      </c>
      <c r="E167">
        <f t="shared" si="28"/>
        <v>1.336999936004736</v>
      </c>
      <c r="F167">
        <f t="shared" si="29"/>
        <v>1.1701040276635759</v>
      </c>
      <c r="G167">
        <f t="shared" si="30"/>
        <v>1.1606990505786856</v>
      </c>
      <c r="H167">
        <f t="shared" si="31"/>
        <v>1.3576076906398691</v>
      </c>
      <c r="I167">
        <f t="shared" si="32"/>
        <v>1.1700406735830187</v>
      </c>
      <c r="J167">
        <f t="shared" si="33"/>
        <v>7.5042680532873371E-2</v>
      </c>
      <c r="K167">
        <f t="shared" si="34"/>
        <v>5.3815447160988884E-2</v>
      </c>
      <c r="L167">
        <f t="shared" si="35"/>
        <v>3.6402247701351177E-2</v>
      </c>
      <c r="M167">
        <f t="shared" si="36"/>
        <v>-0.24073842833770751</v>
      </c>
      <c r="N167">
        <f t="shared" si="37"/>
        <v>-0.38293381774725394</v>
      </c>
      <c r="O167">
        <f t="shared" si="38"/>
        <v>1.7403892495048165E-3</v>
      </c>
      <c r="P167">
        <f>RSQ($A$2:A167,$B$2:B167)</f>
        <v>0.12711859260047534</v>
      </c>
      <c r="Q167">
        <f>RSQ($A$2:A167,$C$2:C167)</f>
        <v>0.73938197573047415</v>
      </c>
      <c r="R167">
        <f>RSQ($B$2:B167,$C$2:C167)</f>
        <v>0.18967245199000482</v>
      </c>
      <c r="S167" t="str">
        <f t="shared" si="39"/>
        <v>1&amp;3</v>
      </c>
    </row>
    <row r="168" spans="1:19">
      <c r="A168">
        <v>118.67232629999999</v>
      </c>
      <c r="B168">
        <v>103.2559294</v>
      </c>
      <c r="C168">
        <v>89.693999329999997</v>
      </c>
      <c r="D168">
        <f t="shared" si="27"/>
        <v>1.1493027760205312</v>
      </c>
      <c r="E168">
        <f t="shared" si="28"/>
        <v>1.3230798847912182</v>
      </c>
      <c r="F168">
        <f t="shared" si="29"/>
        <v>1.1512022004961924</v>
      </c>
      <c r="G168">
        <f t="shared" si="30"/>
        <v>1.1589457775697387</v>
      </c>
      <c r="H168">
        <f t="shared" si="31"/>
        <v>1.3522957205093074</v>
      </c>
      <c r="I168">
        <f t="shared" si="32"/>
        <v>1.1671424469542762</v>
      </c>
      <c r="J168">
        <f t="shared" si="33"/>
        <v>7.3599371710297262E-2</v>
      </c>
      <c r="K168">
        <f t="shared" si="34"/>
        <v>5.2186935580055438E-2</v>
      </c>
      <c r="L168">
        <f t="shared" si="35"/>
        <v>3.6308320281486881E-2</v>
      </c>
      <c r="M168">
        <f t="shared" si="36"/>
        <v>-0.13102016124763124</v>
      </c>
      <c r="N168">
        <f t="shared" si="37"/>
        <v>-0.5598304516898045</v>
      </c>
      <c r="O168">
        <f t="shared" si="38"/>
        <v>-0.43902461844844692</v>
      </c>
      <c r="P168">
        <f>RSQ($A$2:A168,$B$2:B168)</f>
        <v>0.12334753881339686</v>
      </c>
      <c r="Q168">
        <f>RSQ($A$2:A168,$C$2:C168)</f>
        <v>0.739644429007559</v>
      </c>
      <c r="R168">
        <f>RSQ($B$2:B168,$C$2:C168)</f>
        <v>0.18724220296604802</v>
      </c>
      <c r="S168" t="str">
        <f t="shared" si="39"/>
        <v>1&amp;3</v>
      </c>
    </row>
    <row r="169" spans="1:19">
      <c r="A169">
        <v>118.12651339999999</v>
      </c>
      <c r="B169">
        <v>106.52510890000001</v>
      </c>
      <c r="C169">
        <v>88.178814259999996</v>
      </c>
      <c r="D169">
        <f t="shared" si="27"/>
        <v>1.1089076990373299</v>
      </c>
      <c r="E169">
        <f t="shared" si="28"/>
        <v>1.3396246523762225</v>
      </c>
      <c r="F169">
        <f t="shared" si="29"/>
        <v>1.2080578514687776</v>
      </c>
      <c r="G169">
        <f t="shared" si="30"/>
        <v>1.1512476116416759</v>
      </c>
      <c r="H169">
        <f t="shared" si="31"/>
        <v>1.3503463254119097</v>
      </c>
      <c r="I169">
        <f t="shared" si="32"/>
        <v>1.1734371245718918</v>
      </c>
      <c r="J169">
        <f t="shared" si="33"/>
        <v>7.0856114519568372E-2</v>
      </c>
      <c r="K169">
        <f t="shared" si="34"/>
        <v>4.8002915006715649E-2</v>
      </c>
      <c r="L169">
        <f t="shared" si="35"/>
        <v>3.6809454284042704E-2</v>
      </c>
      <c r="M169">
        <f t="shared" si="36"/>
        <v>-0.59754776128252074</v>
      </c>
      <c r="N169">
        <f t="shared" si="37"/>
        <v>-0.22335462407204212</v>
      </c>
      <c r="O169">
        <f t="shared" si="38"/>
        <v>0.94053898842761019</v>
      </c>
      <c r="P169">
        <f>RSQ($A$2:A169,$B$2:B169)</f>
        <v>0.12464167981590006</v>
      </c>
      <c r="Q169">
        <f>RSQ($A$2:A169,$C$2:C169)</f>
        <v>0.7421282572136001</v>
      </c>
      <c r="R169">
        <f>RSQ($B$2:B169,$C$2:C169)</f>
        <v>0.18842637257518866</v>
      </c>
      <c r="S169" t="str">
        <f t="shared" si="39"/>
        <v>1&amp;3</v>
      </c>
    </row>
    <row r="170" spans="1:19">
      <c r="A170">
        <v>117.8753256</v>
      </c>
      <c r="B170">
        <v>107.0724957</v>
      </c>
      <c r="C170">
        <v>89.036377349999995</v>
      </c>
      <c r="D170">
        <f t="shared" si="27"/>
        <v>1.1008926693020007</v>
      </c>
      <c r="E170">
        <f t="shared" si="28"/>
        <v>1.3239007370732836</v>
      </c>
      <c r="F170">
        <f t="shared" si="29"/>
        <v>1.2025702177785202</v>
      </c>
      <c r="G170">
        <f t="shared" si="30"/>
        <v>1.1435006974355719</v>
      </c>
      <c r="H170">
        <f t="shared" si="31"/>
        <v>1.3462777733598135</v>
      </c>
      <c r="I170">
        <f t="shared" si="32"/>
        <v>1.177919138911373</v>
      </c>
      <c r="J170">
        <f t="shared" si="33"/>
        <v>6.6898473328838803E-2</v>
      </c>
      <c r="K170">
        <f t="shared" si="34"/>
        <v>4.4734482564628149E-2</v>
      </c>
      <c r="L170">
        <f t="shared" si="35"/>
        <v>3.5628615147360911E-2</v>
      </c>
      <c r="M170">
        <f t="shared" si="36"/>
        <v>-0.63690583676150392</v>
      </c>
      <c r="N170">
        <f t="shared" si="37"/>
        <v>-0.50021895870152622</v>
      </c>
      <c r="O170">
        <f t="shared" si="38"/>
        <v>0.69188989707261173</v>
      </c>
      <c r="P170">
        <f>RSQ($A$2:A170,$B$2:B170)</f>
        <v>0.12658282823850611</v>
      </c>
      <c r="Q170">
        <f>RSQ($A$2:A170,$C$2:C170)</f>
        <v>0.74368890001687216</v>
      </c>
      <c r="R170">
        <f>RSQ($B$2:B170,$C$2:C170)</f>
        <v>0.19015391671177431</v>
      </c>
      <c r="S170" t="str">
        <f t="shared" si="39"/>
        <v>1&amp;3</v>
      </c>
    </row>
    <row r="171" spans="1:19">
      <c r="A171">
        <v>116.18324749999999</v>
      </c>
      <c r="B171">
        <v>106.8999523</v>
      </c>
      <c r="C171">
        <v>88.214547409999994</v>
      </c>
      <c r="D171">
        <f t="shared" si="27"/>
        <v>1.0868409667194958</v>
      </c>
      <c r="E171">
        <f t="shared" si="28"/>
        <v>1.3170531495220195</v>
      </c>
      <c r="F171">
        <f t="shared" si="29"/>
        <v>1.2118177266517589</v>
      </c>
      <c r="G171">
        <f t="shared" si="30"/>
        <v>1.1347838157869448</v>
      </c>
      <c r="H171">
        <f t="shared" si="31"/>
        <v>1.3417816773847682</v>
      </c>
      <c r="I171">
        <f t="shared" si="32"/>
        <v>1.1831343062560478</v>
      </c>
      <c r="J171">
        <f t="shared" si="33"/>
        <v>6.3660522370087541E-2</v>
      </c>
      <c r="K171">
        <f t="shared" si="34"/>
        <v>4.2021074509470964E-2</v>
      </c>
      <c r="L171">
        <f t="shared" si="35"/>
        <v>3.458761952381971E-2</v>
      </c>
      <c r="M171">
        <f t="shared" si="36"/>
        <v>-0.7531017227401211</v>
      </c>
      <c r="N171">
        <f t="shared" si="37"/>
        <v>-0.58847918934522347</v>
      </c>
      <c r="O171">
        <f t="shared" si="38"/>
        <v>0.82929732634411346</v>
      </c>
      <c r="P171">
        <f>RSQ($A$2:A171,$B$2:B171)</f>
        <v>0.12814810644570349</v>
      </c>
      <c r="Q171">
        <f>RSQ($A$2:A171,$C$2:C171)</f>
        <v>0.74560125430315005</v>
      </c>
      <c r="R171">
        <f>RSQ($B$2:B171,$C$2:C171)</f>
        <v>0.191771942315033</v>
      </c>
      <c r="S171" t="str">
        <f t="shared" si="39"/>
        <v>1&amp;3</v>
      </c>
    </row>
    <row r="172" spans="1:19">
      <c r="A172">
        <v>118.617648</v>
      </c>
      <c r="B172">
        <v>109.0977924</v>
      </c>
      <c r="C172">
        <v>88.317472929999994</v>
      </c>
      <c r="D172">
        <f t="shared" si="27"/>
        <v>1.0872598371660542</v>
      </c>
      <c r="E172">
        <f t="shared" si="28"/>
        <v>1.343082450898655</v>
      </c>
      <c r="F172">
        <f t="shared" si="29"/>
        <v>1.2352911465941783</v>
      </c>
      <c r="G172">
        <f t="shared" si="30"/>
        <v>1.1274724344606539</v>
      </c>
      <c r="H172">
        <f t="shared" si="31"/>
        <v>1.3419817963869045</v>
      </c>
      <c r="I172">
        <f t="shared" si="32"/>
        <v>1.1911584355388372</v>
      </c>
      <c r="J172">
        <f t="shared" si="33"/>
        <v>5.8866669836906686E-2</v>
      </c>
      <c r="K172">
        <f t="shared" si="34"/>
        <v>3.8520191071973159E-2</v>
      </c>
      <c r="L172">
        <f t="shared" si="35"/>
        <v>3.2516991506990674E-2</v>
      </c>
      <c r="M172">
        <f t="shared" si="36"/>
        <v>-0.68311316753624562</v>
      </c>
      <c r="N172">
        <f t="shared" si="37"/>
        <v>2.8573443721863503E-2</v>
      </c>
      <c r="O172">
        <f t="shared" si="38"/>
        <v>1.357219995147867</v>
      </c>
      <c r="P172">
        <f>RSQ($A$2:A172,$B$2:B172)</f>
        <v>0.13251502556566708</v>
      </c>
      <c r="Q172">
        <f>RSQ($A$2:A172,$C$2:C172)</f>
        <v>0.74774635013420576</v>
      </c>
      <c r="R172">
        <f>RSQ($B$2:B172,$C$2:C172)</f>
        <v>0.19566253413723445</v>
      </c>
      <c r="S172" t="str">
        <f t="shared" si="39"/>
        <v>1&amp;3</v>
      </c>
    </row>
    <row r="173" spans="1:19">
      <c r="A173">
        <v>117.9075691</v>
      </c>
      <c r="B173">
        <v>105.4062911</v>
      </c>
      <c r="C173">
        <v>88.119499619999999</v>
      </c>
      <c r="D173">
        <f t="shared" si="27"/>
        <v>1.1186008716324143</v>
      </c>
      <c r="E173">
        <f t="shared" si="28"/>
        <v>1.3380417456800806</v>
      </c>
      <c r="F173">
        <f t="shared" si="29"/>
        <v>1.1961744171783348</v>
      </c>
      <c r="G173">
        <f t="shared" si="30"/>
        <v>1.1261075786409247</v>
      </c>
      <c r="H173">
        <f t="shared" si="31"/>
        <v>1.3413756347397008</v>
      </c>
      <c r="I173">
        <f t="shared" si="32"/>
        <v>1.1919301250218368</v>
      </c>
      <c r="J173">
        <f t="shared" si="33"/>
        <v>5.3029876001443106E-2</v>
      </c>
      <c r="K173">
        <f t="shared" si="34"/>
        <v>3.4643827783414231E-2</v>
      </c>
      <c r="L173">
        <f t="shared" si="35"/>
        <v>3.0490401591001422E-2</v>
      </c>
      <c r="M173">
        <f t="shared" si="36"/>
        <v>-0.14155618633364586</v>
      </c>
      <c r="N173">
        <f t="shared" si="37"/>
        <v>-9.6233276543889273E-2</v>
      </c>
      <c r="O173">
        <f t="shared" si="38"/>
        <v>0.1392009266860765</v>
      </c>
      <c r="P173">
        <f>RSQ($A$2:A173,$B$2:B173)</f>
        <v>0.13226705508321421</v>
      </c>
      <c r="Q173">
        <f>RSQ($A$2:A173,$C$2:C173)</f>
        <v>0.7500006213493321</v>
      </c>
      <c r="R173">
        <f>RSQ($B$2:B173,$C$2:C173)</f>
        <v>0.19519484785784191</v>
      </c>
      <c r="S173" t="str">
        <f t="shared" si="39"/>
        <v>1&amp;3</v>
      </c>
    </row>
    <row r="174" spans="1:19">
      <c r="A174">
        <v>117.5074132</v>
      </c>
      <c r="B174">
        <v>106.4172047</v>
      </c>
      <c r="C174">
        <v>88.167033239999995</v>
      </c>
      <c r="D174">
        <f t="shared" si="27"/>
        <v>1.1042144315974503</v>
      </c>
      <c r="E174">
        <f t="shared" si="28"/>
        <v>1.3327817539253293</v>
      </c>
      <c r="F174">
        <f t="shared" si="29"/>
        <v>1.2069954130170299</v>
      </c>
      <c r="G174">
        <f t="shared" si="30"/>
        <v>1.122739402172698</v>
      </c>
      <c r="H174">
        <f t="shared" si="31"/>
        <v>1.3400534992297974</v>
      </c>
      <c r="I174">
        <f t="shared" si="32"/>
        <v>1.194247861636482</v>
      </c>
      <c r="J174">
        <f t="shared" si="33"/>
        <v>4.6906176680272429E-2</v>
      </c>
      <c r="K174">
        <f t="shared" si="34"/>
        <v>3.0103849251228866E-2</v>
      </c>
      <c r="L174">
        <f t="shared" si="35"/>
        <v>2.8094602745806017E-2</v>
      </c>
      <c r="M174">
        <f t="shared" si="36"/>
        <v>-0.39493669888125532</v>
      </c>
      <c r="N174">
        <f t="shared" si="37"/>
        <v>-0.24155533213651506</v>
      </c>
      <c r="O174">
        <f t="shared" si="38"/>
        <v>0.45373666593135631</v>
      </c>
      <c r="P174">
        <f>RSQ($A$2:A174,$B$2:B174)</f>
        <v>0.13331732351118189</v>
      </c>
      <c r="Q174">
        <f>RSQ($A$2:A174,$C$2:C174)</f>
        <v>0.7521105154103751</v>
      </c>
      <c r="R174">
        <f>RSQ($B$2:B174,$C$2:C174)</f>
        <v>0.19612748290919393</v>
      </c>
      <c r="S174" t="str">
        <f t="shared" si="39"/>
        <v>1&amp;3</v>
      </c>
    </row>
    <row r="175" spans="1:19">
      <c r="A175">
        <v>118.52684000000001</v>
      </c>
      <c r="B175">
        <v>109.07551890000001</v>
      </c>
      <c r="C175">
        <v>88.60756026</v>
      </c>
      <c r="D175">
        <f t="shared" si="27"/>
        <v>1.0866493342898047</v>
      </c>
      <c r="E175">
        <f t="shared" si="28"/>
        <v>1.3376605749239485</v>
      </c>
      <c r="F175">
        <f t="shared" si="29"/>
        <v>1.2309956236233246</v>
      </c>
      <c r="G175">
        <f t="shared" si="30"/>
        <v>1.1171870840368683</v>
      </c>
      <c r="H175">
        <f t="shared" si="31"/>
        <v>1.3396853570288976</v>
      </c>
      <c r="I175">
        <f t="shared" si="32"/>
        <v>1.1999013634806117</v>
      </c>
      <c r="J175">
        <f t="shared" si="33"/>
        <v>4.3078770774240674E-2</v>
      </c>
      <c r="K175">
        <f t="shared" si="34"/>
        <v>2.6475029653360915E-2</v>
      </c>
      <c r="L175">
        <f t="shared" si="35"/>
        <v>2.7276658119188595E-2</v>
      </c>
      <c r="M175">
        <f t="shared" si="36"/>
        <v>-0.70888164165825951</v>
      </c>
      <c r="N175">
        <f t="shared" si="37"/>
        <v>-7.6478936245195597E-2</v>
      </c>
      <c r="O175">
        <f t="shared" si="38"/>
        <v>1.1399585684889557</v>
      </c>
      <c r="P175">
        <f>RSQ($A$2:A175,$B$2:B175)</f>
        <v>0.13747426665004117</v>
      </c>
      <c r="Q175">
        <f>RSQ($A$2:A175,$C$2:C175)</f>
        <v>0.75378075140827849</v>
      </c>
      <c r="R175">
        <f>RSQ($B$2:B175,$C$2:C175)</f>
        <v>0.19962976656037987</v>
      </c>
      <c r="S175" t="str">
        <f t="shared" si="39"/>
        <v>1&amp;3</v>
      </c>
    </row>
    <row r="176" spans="1:19">
      <c r="A176">
        <v>118.5379602</v>
      </c>
      <c r="B176">
        <v>107.669332</v>
      </c>
      <c r="C176">
        <v>89.300350249999994</v>
      </c>
      <c r="D176">
        <f t="shared" si="27"/>
        <v>1.1009445122219204</v>
      </c>
      <c r="E176">
        <f t="shared" si="28"/>
        <v>1.3274075618757162</v>
      </c>
      <c r="F176">
        <f t="shared" si="29"/>
        <v>1.2056988768641477</v>
      </c>
      <c r="G176">
        <f t="shared" si="30"/>
        <v>1.1146882268345686</v>
      </c>
      <c r="H176">
        <f t="shared" si="31"/>
        <v>1.3377964654668697</v>
      </c>
      <c r="I176">
        <f t="shared" si="32"/>
        <v>1.2007932886165402</v>
      </c>
      <c r="J176">
        <f t="shared" si="33"/>
        <v>4.0267927317851712E-2</v>
      </c>
      <c r="K176">
        <f t="shared" si="34"/>
        <v>2.4536720410715189E-2</v>
      </c>
      <c r="L176">
        <f t="shared" si="35"/>
        <v>2.6710206981420317E-2</v>
      </c>
      <c r="M176">
        <f t="shared" si="36"/>
        <v>-0.34130673039521747</v>
      </c>
      <c r="N176">
        <f t="shared" si="37"/>
        <v>-0.42340228919169998</v>
      </c>
      <c r="O176">
        <f t="shared" si="38"/>
        <v>0.18365968676393221</v>
      </c>
      <c r="P176">
        <f>RSQ($A$2:A176,$B$2:B176)</f>
        <v>0.13999558694553776</v>
      </c>
      <c r="Q176">
        <f>RSQ($A$2:A176,$C$2:C176)</f>
        <v>0.75453515039561581</v>
      </c>
      <c r="R176">
        <f>RSQ($B$2:B176,$C$2:C176)</f>
        <v>0.20160315547069299</v>
      </c>
      <c r="S176" t="str">
        <f t="shared" si="39"/>
        <v>1&amp;3</v>
      </c>
    </row>
    <row r="177" spans="1:19">
      <c r="A177">
        <v>119.79590330000001</v>
      </c>
      <c r="B177">
        <v>106.88020950000001</v>
      </c>
      <c r="C177">
        <v>89.665068000000005</v>
      </c>
      <c r="D177">
        <f t="shared" si="27"/>
        <v>1.1208427066191333</v>
      </c>
      <c r="E177">
        <f t="shared" si="28"/>
        <v>1.3360376116594257</v>
      </c>
      <c r="F177">
        <f t="shared" si="29"/>
        <v>1.1919938487081725</v>
      </c>
      <c r="G177">
        <f t="shared" si="30"/>
        <v>1.1156350698783477</v>
      </c>
      <c r="H177">
        <f t="shared" si="31"/>
        <v>1.3375258725734167</v>
      </c>
      <c r="I177">
        <f t="shared" si="32"/>
        <v>1.1994395286306374</v>
      </c>
      <c r="J177">
        <f t="shared" si="33"/>
        <v>3.8629922955161149E-2</v>
      </c>
      <c r="K177">
        <f t="shared" si="34"/>
        <v>2.3327768269243817E-2</v>
      </c>
      <c r="L177">
        <f t="shared" si="35"/>
        <v>2.618516168534896E-2</v>
      </c>
      <c r="M177">
        <f t="shared" si="36"/>
        <v>0.13480836466669291</v>
      </c>
      <c r="N177">
        <f t="shared" si="37"/>
        <v>-6.379782655648164E-2</v>
      </c>
      <c r="O177">
        <f t="shared" si="38"/>
        <v>-0.28434729607306203</v>
      </c>
      <c r="P177">
        <f>RSQ($A$2:A177,$B$2:B177)</f>
        <v>0.14151558931146624</v>
      </c>
      <c r="Q177">
        <f>RSQ($A$2:A177,$C$2:C177)</f>
        <v>0.75393211058346199</v>
      </c>
      <c r="R177">
        <f>RSQ($B$2:B177,$C$2:C177)</f>
        <v>0.20284299660361418</v>
      </c>
      <c r="S177" t="str">
        <f t="shared" si="39"/>
        <v>1&amp;3</v>
      </c>
    </row>
    <row r="178" spans="1:19">
      <c r="A178">
        <v>119.0869545</v>
      </c>
      <c r="B178">
        <v>106.8707246</v>
      </c>
      <c r="C178">
        <v>89.991911810000005</v>
      </c>
      <c r="D178">
        <f t="shared" si="27"/>
        <v>1.1143084782640278</v>
      </c>
      <c r="E178">
        <f t="shared" si="28"/>
        <v>1.3233073073436687</v>
      </c>
      <c r="F178">
        <f t="shared" si="29"/>
        <v>1.1875592200512002</v>
      </c>
      <c r="G178">
        <f t="shared" si="30"/>
        <v>1.1154309788607599</v>
      </c>
      <c r="H178">
        <f t="shared" si="31"/>
        <v>1.3353384009996094</v>
      </c>
      <c r="I178">
        <f t="shared" si="32"/>
        <v>1.1976117888491855</v>
      </c>
      <c r="J178">
        <f t="shared" si="33"/>
        <v>3.7837038676014519E-2</v>
      </c>
      <c r="K178">
        <f t="shared" si="34"/>
        <v>2.3057539309730441E-2</v>
      </c>
      <c r="L178">
        <f t="shared" si="35"/>
        <v>2.5685391515874019E-2</v>
      </c>
      <c r="M178">
        <f t="shared" si="36"/>
        <v>-2.9666713781269168E-2</v>
      </c>
      <c r="N178">
        <f t="shared" si="37"/>
        <v>-0.52178567254414177</v>
      </c>
      <c r="O178">
        <f t="shared" si="38"/>
        <v>-0.39137300250115581</v>
      </c>
      <c r="P178">
        <f>RSQ($A$2:A178,$B$2:B178)</f>
        <v>0.14300846953567845</v>
      </c>
      <c r="Q178">
        <f>RSQ($A$2:A178,$C$2:C178)</f>
        <v>0.75326467514286966</v>
      </c>
      <c r="R178">
        <f>RSQ($B$2:B178,$C$2:C178)</f>
        <v>0.20398226205618328</v>
      </c>
      <c r="S178" t="str">
        <f t="shared" si="39"/>
        <v>1&amp;3</v>
      </c>
    </row>
    <row r="179" spans="1:19">
      <c r="A179">
        <v>120.56631830000001</v>
      </c>
      <c r="B179">
        <v>106.0086124</v>
      </c>
      <c r="C179">
        <v>90.751762630000002</v>
      </c>
      <c r="D179">
        <f t="shared" si="27"/>
        <v>1.1373256905304046</v>
      </c>
      <c r="E179">
        <f t="shared" si="28"/>
        <v>1.3285286677191672</v>
      </c>
      <c r="F179">
        <f t="shared" si="29"/>
        <v>1.1681162913849181</v>
      </c>
      <c r="G179">
        <f t="shared" si="30"/>
        <v>1.1187993960407052</v>
      </c>
      <c r="H179">
        <f t="shared" si="31"/>
        <v>1.3342907497256953</v>
      </c>
      <c r="I179">
        <f t="shared" si="32"/>
        <v>1.193074020008529</v>
      </c>
      <c r="J179">
        <f t="shared" si="33"/>
        <v>3.6950333493854084E-2</v>
      </c>
      <c r="K179">
        <f t="shared" si="34"/>
        <v>2.2297618556572134E-2</v>
      </c>
      <c r="L179">
        <f t="shared" si="35"/>
        <v>2.5473848724044238E-2</v>
      </c>
      <c r="M179">
        <f t="shared" si="36"/>
        <v>0.50138368826307878</v>
      </c>
      <c r="N179">
        <f t="shared" si="37"/>
        <v>-0.25841692429659519</v>
      </c>
      <c r="O179">
        <f t="shared" si="38"/>
        <v>-0.97973921781414264</v>
      </c>
      <c r="P179">
        <f>RSQ($A$2:A179,$B$2:B179)</f>
        <v>0.14309032917300285</v>
      </c>
      <c r="Q179">
        <f>RSQ($A$2:A179,$C$2:C179)</f>
        <v>0.7494968720040236</v>
      </c>
      <c r="R179">
        <f>RSQ($B$2:B179,$C$2:C179)</f>
        <v>0.20446695000874951</v>
      </c>
      <c r="S179" t="str">
        <f t="shared" si="39"/>
        <v>1&amp;3</v>
      </c>
    </row>
    <row r="180" spans="1:19">
      <c r="A180">
        <v>120.38759</v>
      </c>
      <c r="B180">
        <v>106.29797840000001</v>
      </c>
      <c r="C180">
        <v>90.899865120000001</v>
      </c>
      <c r="D180">
        <f t="shared" si="27"/>
        <v>1.1325482554990904</v>
      </c>
      <c r="E180">
        <f t="shared" si="28"/>
        <v>1.3243978947721458</v>
      </c>
      <c r="F180">
        <f t="shared" si="29"/>
        <v>1.1693964370538112</v>
      </c>
      <c r="G180">
        <f t="shared" si="30"/>
        <v>1.1209146051881491</v>
      </c>
      <c r="H180">
        <f t="shared" si="31"/>
        <v>1.3327687720405339</v>
      </c>
      <c r="I180">
        <f t="shared" si="32"/>
        <v>1.1894313149385725</v>
      </c>
      <c r="J180">
        <f t="shared" si="33"/>
        <v>3.568444151307059E-2</v>
      </c>
      <c r="K180">
        <f t="shared" si="34"/>
        <v>2.1922622533309809E-2</v>
      </c>
      <c r="L180">
        <f t="shared" si="35"/>
        <v>2.4974078677778032E-2</v>
      </c>
      <c r="M180">
        <f t="shared" si="36"/>
        <v>0.32601463880778742</v>
      </c>
      <c r="N180">
        <f t="shared" si="37"/>
        <v>-0.3818374036075845</v>
      </c>
      <c r="O180">
        <f t="shared" si="38"/>
        <v>-0.80222690667617202</v>
      </c>
      <c r="P180">
        <f>RSQ($A$2:A180,$B$2:B180)</f>
        <v>0.14366309731120777</v>
      </c>
      <c r="Q180">
        <f>RSQ($A$2:A180,$C$2:C180)</f>
        <v>0.74572418669113871</v>
      </c>
      <c r="R180">
        <f>RSQ($B$2:B180,$C$2:C180)</f>
        <v>0.20506474368808494</v>
      </c>
      <c r="S180" t="str">
        <f t="shared" si="39"/>
        <v>1&amp;3</v>
      </c>
    </row>
    <row r="181" spans="1:19">
      <c r="A181">
        <v>121.27464809999999</v>
      </c>
      <c r="B181">
        <v>107.3920971</v>
      </c>
      <c r="C181">
        <v>91.319844759999995</v>
      </c>
      <c r="D181">
        <f t="shared" si="27"/>
        <v>1.1292697635569311</v>
      </c>
      <c r="E181">
        <f t="shared" si="28"/>
        <v>1.3280207431224285</v>
      </c>
      <c r="F181">
        <f t="shared" si="29"/>
        <v>1.1759995582804581</v>
      </c>
      <c r="G181">
        <f t="shared" si="30"/>
        <v>1.1222000141679618</v>
      </c>
      <c r="H181">
        <f t="shared" si="31"/>
        <v>1.3320383060531331</v>
      </c>
      <c r="I181">
        <f t="shared" si="32"/>
        <v>1.187364890837324</v>
      </c>
      <c r="J181">
        <f t="shared" si="33"/>
        <v>3.5414539376363567E-2</v>
      </c>
      <c r="K181">
        <f t="shared" si="34"/>
        <v>2.2230772534326312E-2</v>
      </c>
      <c r="L181">
        <f t="shared" si="35"/>
        <v>2.480385474712379E-2</v>
      </c>
      <c r="M181">
        <f t="shared" si="36"/>
        <v>0.19962844395169008</v>
      </c>
      <c r="N181">
        <f t="shared" si="37"/>
        <v>-0.18072079701689073</v>
      </c>
      <c r="O181">
        <f t="shared" si="38"/>
        <v>-0.4582083177286706</v>
      </c>
      <c r="P181">
        <f>RSQ($A$2:A181,$B$2:B181)</f>
        <v>0.14585988929541252</v>
      </c>
      <c r="Q181">
        <f>RSQ($A$2:A181,$C$2:C181)</f>
        <v>0.73977759371900387</v>
      </c>
      <c r="R181">
        <f>RSQ($B$2:B181,$C$2:C181)</f>
        <v>0.20582081784460407</v>
      </c>
      <c r="S181" t="str">
        <f t="shared" si="39"/>
        <v>1&amp;3</v>
      </c>
    </row>
    <row r="182" spans="1:19">
      <c r="A182">
        <v>119.71542410000001</v>
      </c>
      <c r="B182">
        <v>105.6612894</v>
      </c>
      <c r="C182">
        <v>91.672817289999998</v>
      </c>
      <c r="D182">
        <f t="shared" si="27"/>
        <v>1.1330111981389468</v>
      </c>
      <c r="E182">
        <f t="shared" si="28"/>
        <v>1.3058988219080183</v>
      </c>
      <c r="F182">
        <f t="shared" si="29"/>
        <v>1.152591275402266</v>
      </c>
      <c r="G182">
        <f t="shared" si="30"/>
        <v>1.123863273240421</v>
      </c>
      <c r="H182">
        <f t="shared" si="31"/>
        <v>1.3280168469538847</v>
      </c>
      <c r="I182">
        <f t="shared" si="32"/>
        <v>1.182015103847315</v>
      </c>
      <c r="J182">
        <f t="shared" si="33"/>
        <v>3.5136058663442084E-2</v>
      </c>
      <c r="K182">
        <f t="shared" si="34"/>
        <v>2.227889268856368E-2</v>
      </c>
      <c r="L182">
        <f t="shared" si="35"/>
        <v>2.4668965500535669E-2</v>
      </c>
      <c r="M182">
        <f t="shared" si="36"/>
        <v>0.26035717284488424</v>
      </c>
      <c r="N182">
        <f t="shared" si="37"/>
        <v>-0.99277936991994642</v>
      </c>
      <c r="O182">
        <f t="shared" si="38"/>
        <v>-1.1927467507468064</v>
      </c>
      <c r="P182">
        <f>RSQ($A$2:A182,$B$2:B182)</f>
        <v>0.14557365192009084</v>
      </c>
      <c r="Q182">
        <f>RSQ($A$2:A182,$C$2:C182)</f>
        <v>0.73511830571439207</v>
      </c>
      <c r="R182">
        <f>RSQ($B$2:B182,$C$2:C182)</f>
        <v>0.20604868213833638</v>
      </c>
      <c r="S182" t="str">
        <f t="shared" si="39"/>
        <v>1&amp;3</v>
      </c>
    </row>
    <row r="183" spans="1:19">
      <c r="A183">
        <v>117.10685170000001</v>
      </c>
      <c r="B183">
        <v>105.5085535</v>
      </c>
      <c r="C183">
        <v>90.766746909999995</v>
      </c>
      <c r="D183">
        <f t="shared" si="27"/>
        <v>1.1099275633610122</v>
      </c>
      <c r="E183">
        <f t="shared" si="28"/>
        <v>1.2901955362145745</v>
      </c>
      <c r="F183">
        <f t="shared" si="29"/>
        <v>1.1624141780096766</v>
      </c>
      <c r="G183">
        <f t="shared" si="30"/>
        <v>1.1217193178743581</v>
      </c>
      <c r="H183">
        <f t="shared" si="31"/>
        <v>1.3221981837632215</v>
      </c>
      <c r="I183">
        <f t="shared" si="32"/>
        <v>1.1789995767953707</v>
      </c>
      <c r="J183">
        <f t="shared" si="33"/>
        <v>3.5134515818102924E-2</v>
      </c>
      <c r="K183">
        <f t="shared" si="34"/>
        <v>2.3184103609306402E-2</v>
      </c>
      <c r="L183">
        <f t="shared" si="35"/>
        <v>2.5061812370499918E-2</v>
      </c>
      <c r="M183">
        <f t="shared" si="36"/>
        <v>-0.3356173904428833</v>
      </c>
      <c r="N183">
        <f t="shared" si="37"/>
        <v>-1.3803702781849514</v>
      </c>
      <c r="O183">
        <f t="shared" si="38"/>
        <v>-0.66177970453631874</v>
      </c>
      <c r="P183">
        <f>RSQ($A$2:A183,$B$2:B183)</f>
        <v>0.14552153989574665</v>
      </c>
      <c r="Q183">
        <f>RSQ($A$2:A183,$C$2:C183)</f>
        <v>0.73475932857078319</v>
      </c>
      <c r="R183">
        <f>RSQ($B$2:B183,$C$2:C183)</f>
        <v>0.20622816503567093</v>
      </c>
      <c r="S183" t="str">
        <f t="shared" si="39"/>
        <v>1&amp;3</v>
      </c>
    </row>
    <row r="184" spans="1:19">
      <c r="A184">
        <v>116.6975863</v>
      </c>
      <c r="B184">
        <v>106.62424439999999</v>
      </c>
      <c r="C184">
        <v>90.421780420000005</v>
      </c>
      <c r="D184">
        <f t="shared" si="27"/>
        <v>1.0944751539078668</v>
      </c>
      <c r="E184">
        <f t="shared" si="28"/>
        <v>1.29059155612676</v>
      </c>
      <c r="F184">
        <f t="shared" si="29"/>
        <v>1.1791876238749246</v>
      </c>
      <c r="G184">
        <f t="shared" si="30"/>
        <v>1.1175279080333593</v>
      </c>
      <c r="H184">
        <f t="shared" si="31"/>
        <v>1.3173356256653044</v>
      </c>
      <c r="I184">
        <f t="shared" si="32"/>
        <v>1.1790285071153022</v>
      </c>
      <c r="J184">
        <f t="shared" si="33"/>
        <v>3.5583213925236848E-2</v>
      </c>
      <c r="K184">
        <f t="shared" si="34"/>
        <v>2.5101179327873039E-2</v>
      </c>
      <c r="L184">
        <f t="shared" si="35"/>
        <v>2.4661093405183038E-2</v>
      </c>
      <c r="M184">
        <f t="shared" si="36"/>
        <v>-0.6478547489815909</v>
      </c>
      <c r="N184">
        <f t="shared" si="37"/>
        <v>-1.0654507180404471</v>
      </c>
      <c r="O184">
        <f t="shared" si="38"/>
        <v>6.4521372596153233E-3</v>
      </c>
      <c r="P184">
        <f>RSQ($A$2:A184,$B$2:B184)</f>
        <v>0.14659205113119111</v>
      </c>
      <c r="Q184">
        <f>RSQ($A$2:A184,$C$2:C184)</f>
        <v>0.7350285418395569</v>
      </c>
      <c r="R184">
        <f>RSQ($B$2:B184,$C$2:C184)</f>
        <v>0.20705977057376276</v>
      </c>
      <c r="S184" t="str">
        <f t="shared" si="39"/>
        <v>1&amp;3</v>
      </c>
    </row>
    <row r="185" spans="1:19">
      <c r="A185">
        <v>115.3087742</v>
      </c>
      <c r="B185">
        <v>104.8237276</v>
      </c>
      <c r="C185">
        <v>89.616175690000006</v>
      </c>
      <c r="D185">
        <f t="shared" si="27"/>
        <v>1.1000255079652406</v>
      </c>
      <c r="E185">
        <f t="shared" si="28"/>
        <v>1.2866959933536526</v>
      </c>
      <c r="F185">
        <f t="shared" si="29"/>
        <v>1.1696965061598468</v>
      </c>
      <c r="G185">
        <f t="shared" si="30"/>
        <v>1.1148352310998026</v>
      </c>
      <c r="H185">
        <f t="shared" si="31"/>
        <v>1.3126218360788964</v>
      </c>
      <c r="I185">
        <f t="shared" si="32"/>
        <v>1.1775928146606167</v>
      </c>
      <c r="J185">
        <f t="shared" si="33"/>
        <v>3.6380032697156311E-2</v>
      </c>
      <c r="K185">
        <f t="shared" si="34"/>
        <v>2.6909241671121572E-2</v>
      </c>
      <c r="L185">
        <f t="shared" si="35"/>
        <v>2.4041605369942032E-2</v>
      </c>
      <c r="M185">
        <f t="shared" si="36"/>
        <v>-0.40708383243755852</v>
      </c>
      <c r="N185">
        <f t="shared" si="37"/>
        <v>-0.96345497365192756</v>
      </c>
      <c r="O185">
        <f t="shared" si="38"/>
        <v>-0.32844347868059959</v>
      </c>
      <c r="P185">
        <f>RSQ($A$2:A185,$B$2:B185)</f>
        <v>0.14613875767220591</v>
      </c>
      <c r="Q185">
        <f>RSQ($A$2:A185,$C$2:C185)</f>
        <v>0.73598908701662091</v>
      </c>
      <c r="R185">
        <f>RSQ($B$2:B185,$C$2:C185)</f>
        <v>0.20640513555760082</v>
      </c>
      <c r="S185" t="str">
        <f t="shared" si="39"/>
        <v>1&amp;3</v>
      </c>
    </row>
    <row r="186" spans="1:19">
      <c r="A186">
        <v>115.2146221</v>
      </c>
      <c r="B186">
        <v>104.4804366</v>
      </c>
      <c r="C186">
        <v>89.282726969999999</v>
      </c>
      <c r="D186">
        <f t="shared" si="27"/>
        <v>1.1027387121389574</v>
      </c>
      <c r="E186">
        <f t="shared" si="28"/>
        <v>1.2904469432112373</v>
      </c>
      <c r="F186">
        <f t="shared" si="29"/>
        <v>1.1702200430673069</v>
      </c>
      <c r="G186">
        <f t="shared" si="30"/>
        <v>1.1129742281827495</v>
      </c>
      <c r="H186">
        <f t="shared" si="31"/>
        <v>1.3092103140992566</v>
      </c>
      <c r="I186">
        <f t="shared" si="32"/>
        <v>1.1764585421077998</v>
      </c>
      <c r="J186">
        <f t="shared" si="33"/>
        <v>3.69272217519186E-2</v>
      </c>
      <c r="K186">
        <f t="shared" si="34"/>
        <v>2.8730471440936291E-2</v>
      </c>
      <c r="L186">
        <f t="shared" si="35"/>
        <v>2.3526094410788345E-2</v>
      </c>
      <c r="M186">
        <f t="shared" si="36"/>
        <v>-0.27718077770798821</v>
      </c>
      <c r="N186">
        <f t="shared" si="37"/>
        <v>-0.65308259652448619</v>
      </c>
      <c r="O186">
        <f t="shared" si="38"/>
        <v>-0.26517359539423219</v>
      </c>
      <c r="P186">
        <f>RSQ($A$2:A186,$B$2:B186)</f>
        <v>0.14541193280160991</v>
      </c>
      <c r="Q186">
        <f>RSQ($A$2:A186,$C$2:C186)</f>
        <v>0.73697796139239102</v>
      </c>
      <c r="R186">
        <f>RSQ($B$2:B186,$C$2:C186)</f>
        <v>0.20522765142162072</v>
      </c>
      <c r="S186" t="str">
        <f t="shared" si="39"/>
        <v>1&amp;3</v>
      </c>
    </row>
    <row r="187" spans="1:19">
      <c r="A187">
        <v>113.1296145</v>
      </c>
      <c r="B187">
        <v>105.2457788</v>
      </c>
      <c r="C187">
        <v>89.123713600000002</v>
      </c>
      <c r="D187">
        <f t="shared" si="27"/>
        <v>1.0749088066988584</v>
      </c>
      <c r="E187">
        <f t="shared" si="28"/>
        <v>1.2693548095150291</v>
      </c>
      <c r="F187">
        <f t="shared" si="29"/>
        <v>1.1808953481489577</v>
      </c>
      <c r="G187">
        <f t="shared" si="30"/>
        <v>1.1071180094929201</v>
      </c>
      <c r="H187">
        <f t="shared" si="31"/>
        <v>1.3030786980093754</v>
      </c>
      <c r="I187">
        <f t="shared" si="32"/>
        <v>1.1771411276525934</v>
      </c>
      <c r="J187">
        <f t="shared" si="33"/>
        <v>3.654748385087131E-2</v>
      </c>
      <c r="K187">
        <f t="shared" si="34"/>
        <v>2.98463411232615E-2</v>
      </c>
      <c r="L187">
        <f t="shared" si="35"/>
        <v>2.3134770531807305E-2</v>
      </c>
      <c r="M187">
        <f t="shared" si="36"/>
        <v>-0.8812974082015721</v>
      </c>
      <c r="N187">
        <f t="shared" si="37"/>
        <v>-1.1299170090923709</v>
      </c>
      <c r="O187">
        <f t="shared" si="38"/>
        <v>0.16227610691892308</v>
      </c>
      <c r="P187">
        <f>RSQ($A$2:A187,$B$2:B187)</f>
        <v>0.14548380692428151</v>
      </c>
      <c r="Q187">
        <f>RSQ($A$2:A187,$C$2:C187)</f>
        <v>0.73696120826278821</v>
      </c>
      <c r="R187">
        <f>RSQ($B$2:B187,$C$2:C187)</f>
        <v>0.20485867210749475</v>
      </c>
      <c r="S187" t="str">
        <f t="shared" si="39"/>
        <v>1&amp;3</v>
      </c>
    </row>
    <row r="188" spans="1:19">
      <c r="A188">
        <v>113.6506984</v>
      </c>
      <c r="B188">
        <v>105.88843230000001</v>
      </c>
      <c r="C188">
        <v>88.919462749999994</v>
      </c>
      <c r="D188">
        <f t="shared" si="27"/>
        <v>1.0733060819902231</v>
      </c>
      <c r="E188">
        <f t="shared" si="28"/>
        <v>1.2781307363443331</v>
      </c>
      <c r="F188">
        <f t="shared" si="29"/>
        <v>1.1908352685138104</v>
      </c>
      <c r="G188">
        <f t="shared" si="30"/>
        <v>1.1019161744925052</v>
      </c>
      <c r="H188">
        <f t="shared" si="31"/>
        <v>1.2992405500609072</v>
      </c>
      <c r="I188">
        <f t="shared" si="32"/>
        <v>1.179247918554319</v>
      </c>
      <c r="J188">
        <f t="shared" si="33"/>
        <v>3.6270729967338711E-2</v>
      </c>
      <c r="K188">
        <f t="shared" si="34"/>
        <v>3.1616423022576334E-2</v>
      </c>
      <c r="L188">
        <f t="shared" si="35"/>
        <v>2.2391006338236336E-2</v>
      </c>
      <c r="M188">
        <f t="shared" si="36"/>
        <v>-0.7887928510963268</v>
      </c>
      <c r="N188">
        <f t="shared" si="37"/>
        <v>-0.66768507308686642</v>
      </c>
      <c r="O188">
        <f t="shared" si="38"/>
        <v>0.51750018665771569</v>
      </c>
      <c r="P188">
        <f>RSQ($A$2:A188,$B$2:B188)</f>
        <v>0.14587932862751951</v>
      </c>
      <c r="Q188">
        <f>RSQ($A$2:A188,$C$2:C188)</f>
        <v>0.7371552560957505</v>
      </c>
      <c r="R188">
        <f>RSQ($B$2:B188,$C$2:C188)</f>
        <v>0.20513098720304185</v>
      </c>
      <c r="S188" t="str">
        <f t="shared" si="39"/>
        <v>1&amp;3</v>
      </c>
    </row>
    <row r="189" spans="1:19">
      <c r="A189">
        <v>112.4778094</v>
      </c>
      <c r="B189">
        <v>105.24834199999999</v>
      </c>
      <c r="C189">
        <v>89.610689960000002</v>
      </c>
      <c r="D189">
        <f t="shared" si="27"/>
        <v>1.0686896084310764</v>
      </c>
      <c r="E189">
        <f t="shared" si="28"/>
        <v>1.2551829413455839</v>
      </c>
      <c r="F189">
        <f t="shared" si="29"/>
        <v>1.174506546562472</v>
      </c>
      <c r="G189">
        <f t="shared" si="30"/>
        <v>1.0968043950984392</v>
      </c>
      <c r="H189">
        <f t="shared" si="31"/>
        <v>1.2924624564123959</v>
      </c>
      <c r="I189">
        <f t="shared" si="32"/>
        <v>1.1785184767094194</v>
      </c>
      <c r="J189">
        <f t="shared" si="33"/>
        <v>3.5744658264869993E-2</v>
      </c>
      <c r="K189">
        <f t="shared" si="34"/>
        <v>3.2303417902260961E-2</v>
      </c>
      <c r="L189">
        <f t="shared" si="35"/>
        <v>2.1794822308595752E-2</v>
      </c>
      <c r="M189">
        <f t="shared" si="36"/>
        <v>-0.78654512400232157</v>
      </c>
      <c r="N189">
        <f t="shared" si="37"/>
        <v>-1.154042435373462</v>
      </c>
      <c r="O189">
        <f t="shared" si="38"/>
        <v>-0.18407721293351262</v>
      </c>
      <c r="P189">
        <f>RSQ($A$2:A189,$B$2:B189)</f>
        <v>0.14596627674590693</v>
      </c>
      <c r="Q189">
        <f>RSQ($A$2:A189,$C$2:C189)</f>
        <v>0.7370467966158698</v>
      </c>
      <c r="R189">
        <f>RSQ($B$2:B189,$C$2:C189)</f>
        <v>0.20492489550356871</v>
      </c>
      <c r="S189" t="str">
        <f t="shared" si="39"/>
        <v>1&amp;3</v>
      </c>
    </row>
    <row r="190" spans="1:19">
      <c r="A190">
        <v>112.5273176</v>
      </c>
      <c r="B190">
        <v>103.9595485</v>
      </c>
      <c r="C190">
        <v>89.394989699999996</v>
      </c>
      <c r="D190">
        <f t="shared" si="27"/>
        <v>1.0824144508476776</v>
      </c>
      <c r="E190">
        <f t="shared" si="28"/>
        <v>1.2587653735139925</v>
      </c>
      <c r="F190">
        <f t="shared" si="29"/>
        <v>1.1629236587965064</v>
      </c>
      <c r="G190">
        <f t="shared" si="30"/>
        <v>1.094590557521399</v>
      </c>
      <c r="H190">
        <f t="shared" si="31"/>
        <v>1.2872782898126416</v>
      </c>
      <c r="I190">
        <f t="shared" si="32"/>
        <v>1.1761192739535866</v>
      </c>
      <c r="J190">
        <f t="shared" si="33"/>
        <v>3.5148024745402989E-2</v>
      </c>
      <c r="K190">
        <f t="shared" si="34"/>
        <v>3.3749365382367391E-2</v>
      </c>
      <c r="L190">
        <f t="shared" si="35"/>
        <v>2.1461064922151683E-2</v>
      </c>
      <c r="M190">
        <f t="shared" si="36"/>
        <v>-0.34642364007422322</v>
      </c>
      <c r="N190">
        <f t="shared" si="37"/>
        <v>-0.84484303558329532</v>
      </c>
      <c r="O190">
        <f t="shared" si="38"/>
        <v>-0.61486301844509028</v>
      </c>
      <c r="P190">
        <f>RSQ($A$2:A190,$B$2:B190)</f>
        <v>0.14544924884709276</v>
      </c>
      <c r="Q190">
        <f>RSQ($A$2:A190,$C$2:C190)</f>
        <v>0.73683600675789374</v>
      </c>
      <c r="R190">
        <f>RSQ($B$2:B190,$C$2:C190)</f>
        <v>0.20327954685853353</v>
      </c>
      <c r="S190" t="str">
        <f t="shared" si="39"/>
        <v>1&amp;3</v>
      </c>
    </row>
    <row r="191" spans="1:19">
      <c r="A191">
        <v>112.4539091</v>
      </c>
      <c r="B191">
        <v>106.1874035</v>
      </c>
      <c r="C191">
        <v>88.996579710000006</v>
      </c>
      <c r="D191">
        <f t="shared" si="27"/>
        <v>1.0590136437416515</v>
      </c>
      <c r="E191">
        <f t="shared" si="28"/>
        <v>1.2635756280346608</v>
      </c>
      <c r="F191">
        <f t="shared" si="29"/>
        <v>1.1931627467709118</v>
      </c>
      <c r="G191">
        <f t="shared" si="30"/>
        <v>1.0891171861706685</v>
      </c>
      <c r="H191">
        <f t="shared" si="31"/>
        <v>1.283631726462183</v>
      </c>
      <c r="I191">
        <f t="shared" si="32"/>
        <v>1.1787413466947136</v>
      </c>
      <c r="J191">
        <f t="shared" si="33"/>
        <v>3.3521071732918052E-2</v>
      </c>
      <c r="K191">
        <f t="shared" si="34"/>
        <v>3.3678219024299301E-2</v>
      </c>
      <c r="L191">
        <f t="shared" si="35"/>
        <v>2.1651251415008524E-2</v>
      </c>
      <c r="M191">
        <f t="shared" si="36"/>
        <v>-0.89804832819396485</v>
      </c>
      <c r="N191">
        <f t="shared" si="37"/>
        <v>-0.59552134906692822</v>
      </c>
      <c r="O191">
        <f t="shared" si="38"/>
        <v>0.66607697632670582</v>
      </c>
      <c r="P191">
        <f>RSQ($A$2:A191,$B$2:B191)</f>
        <v>0.1458601356988436</v>
      </c>
      <c r="Q191">
        <f>RSQ($A$2:A191,$C$2:C191)</f>
        <v>0.7362742764905793</v>
      </c>
      <c r="R191">
        <f>RSQ($B$2:B191,$C$2:C191)</f>
        <v>0.20386954835463764</v>
      </c>
      <c r="S191" t="str">
        <f t="shared" si="39"/>
        <v>1&amp;3</v>
      </c>
    </row>
    <row r="192" spans="1:19">
      <c r="A192">
        <v>111.25950039999999</v>
      </c>
      <c r="B192">
        <v>107.28240289999999</v>
      </c>
      <c r="C192">
        <v>88.762244370000005</v>
      </c>
      <c r="D192">
        <f t="shared" si="27"/>
        <v>1.0370712940099518</v>
      </c>
      <c r="E192">
        <f t="shared" si="28"/>
        <v>1.253455240904247</v>
      </c>
      <c r="F192">
        <f t="shared" si="29"/>
        <v>1.2086490563803214</v>
      </c>
      <c r="G192">
        <f t="shared" si="30"/>
        <v>1.0811101258382505</v>
      </c>
      <c r="H192">
        <f t="shared" si="31"/>
        <v>1.2789891902225006</v>
      </c>
      <c r="I192">
        <f t="shared" si="32"/>
        <v>1.1833425328001919</v>
      </c>
      <c r="J192">
        <f t="shared" si="33"/>
        <v>3.385767504762633E-2</v>
      </c>
      <c r="K192">
        <f t="shared" si="34"/>
        <v>3.427488083133081E-2</v>
      </c>
      <c r="L192">
        <f t="shared" si="35"/>
        <v>2.1588125379767731E-2</v>
      </c>
      <c r="M192">
        <f t="shared" si="36"/>
        <v>-1.3007045453165618</v>
      </c>
      <c r="N192">
        <f t="shared" si="37"/>
        <v>-0.74497558266965302</v>
      </c>
      <c r="O192">
        <f t="shared" si="38"/>
        <v>1.1722427554477082</v>
      </c>
      <c r="P192">
        <f>RSQ($A$2:A192,$B$2:B192)</f>
        <v>0.14617394555029548</v>
      </c>
      <c r="Q192">
        <f>RSQ($A$2:A192,$C$2:C192)</f>
        <v>0.73441008045000666</v>
      </c>
      <c r="R192">
        <f>RSQ($B$2:B192,$C$2:C192)</f>
        <v>0.20547182280134602</v>
      </c>
      <c r="S192" t="str">
        <f t="shared" si="39"/>
        <v>1&amp;3</v>
      </c>
    </row>
    <row r="193" spans="1:19">
      <c r="A193">
        <v>110.44847249999999</v>
      </c>
      <c r="B193">
        <v>108.7132994</v>
      </c>
      <c r="C193">
        <v>88.500843540000005</v>
      </c>
      <c r="D193">
        <f t="shared" si="27"/>
        <v>1.0159610011799531</v>
      </c>
      <c r="E193">
        <f t="shared" si="28"/>
        <v>1.2479934437018134</v>
      </c>
      <c r="F193">
        <f t="shared" si="29"/>
        <v>1.2283871548734391</v>
      </c>
      <c r="G193">
        <f t="shared" si="30"/>
        <v>1.0710871835831279</v>
      </c>
      <c r="H193">
        <f t="shared" si="31"/>
        <v>1.2742206138347025</v>
      </c>
      <c r="I193">
        <f t="shared" si="32"/>
        <v>1.1902724746576145</v>
      </c>
      <c r="J193">
        <f t="shared" si="33"/>
        <v>3.3989537828792132E-2</v>
      </c>
      <c r="K193">
        <f t="shared" si="34"/>
        <v>3.4193136593043155E-2</v>
      </c>
      <c r="L193">
        <f t="shared" si="35"/>
        <v>2.1774854572517297E-2</v>
      </c>
      <c r="M193">
        <f t="shared" si="36"/>
        <v>-1.6218573691954723</v>
      </c>
      <c r="N193">
        <f t="shared" si="37"/>
        <v>-0.76703025069145658</v>
      </c>
      <c r="O193">
        <f t="shared" si="38"/>
        <v>1.7503988414200584</v>
      </c>
      <c r="P193">
        <f>RSQ($A$2:A193,$B$2:B193)</f>
        <v>0.14597061709309145</v>
      </c>
      <c r="Q193">
        <f>RSQ($A$2:A193,$C$2:C193)</f>
        <v>0.73129430945308893</v>
      </c>
      <c r="R193">
        <f>RSQ($B$2:B193,$C$2:C193)</f>
        <v>0.20831260080323935</v>
      </c>
      <c r="S193" t="str">
        <f t="shared" si="39"/>
        <v>1&amp;3</v>
      </c>
    </row>
    <row r="194" spans="1:19">
      <c r="A194">
        <v>111.71296289999999</v>
      </c>
      <c r="B194">
        <v>107.0471804</v>
      </c>
      <c r="C194">
        <v>87.700966660000006</v>
      </c>
      <c r="D194">
        <f t="shared" si="27"/>
        <v>1.0435862250884658</v>
      </c>
      <c r="E194">
        <f t="shared" si="28"/>
        <v>1.2737939746216247</v>
      </c>
      <c r="F194">
        <f t="shared" si="29"/>
        <v>1.2205929361645647</v>
      </c>
      <c r="G194">
        <f t="shared" si="30"/>
        <v>1.0668562668916415</v>
      </c>
      <c r="H194">
        <f t="shared" si="31"/>
        <v>1.2741549770326905</v>
      </c>
      <c r="I194">
        <f t="shared" si="32"/>
        <v>1.1949371610432993</v>
      </c>
      <c r="J194">
        <f t="shared" si="33"/>
        <v>3.6109062791289566E-2</v>
      </c>
      <c r="K194">
        <f t="shared" si="34"/>
        <v>3.4610893285009922E-2</v>
      </c>
      <c r="L194">
        <f t="shared" si="35"/>
        <v>2.2995697730182663E-2</v>
      </c>
      <c r="M194">
        <f t="shared" si="36"/>
        <v>-0.64443771187517618</v>
      </c>
      <c r="N194">
        <f t="shared" si="37"/>
        <v>-1.0430311870112823E-2</v>
      </c>
      <c r="O194">
        <f t="shared" si="38"/>
        <v>1.1156771767612543</v>
      </c>
      <c r="P194">
        <f>RSQ($A$2:A194,$B$2:B194)</f>
        <v>0.14639502372417598</v>
      </c>
      <c r="Q194">
        <f>RSQ($A$2:A194,$C$2:C194)</f>
        <v>0.72848820396179015</v>
      </c>
      <c r="R194">
        <f>RSQ($B$2:B194,$C$2:C194)</f>
        <v>0.20973867590364648</v>
      </c>
      <c r="S194" t="str">
        <f t="shared" si="39"/>
        <v>1&amp;3</v>
      </c>
    </row>
    <row r="195" spans="1:19">
      <c r="A195">
        <v>109.71580590000001</v>
      </c>
      <c r="B195">
        <v>107.8260717</v>
      </c>
      <c r="C195">
        <v>86.527549379999996</v>
      </c>
      <c r="D195">
        <f t="shared" ref="D195:D258" si="40">A195/B195</f>
        <v>1.0175257632055608</v>
      </c>
      <c r="E195">
        <f t="shared" ref="E195:E258" si="41">A195/C195</f>
        <v>1.2679869785536737</v>
      </c>
      <c r="F195">
        <f t="shared" ref="F195:F258" si="42">B195/C195</f>
        <v>1.2461472961225797</v>
      </c>
      <c r="G195">
        <f t="shared" si="30"/>
        <v>1.0592669586322445</v>
      </c>
      <c r="H195">
        <f t="shared" si="31"/>
        <v>1.273206054189765</v>
      </c>
      <c r="I195">
        <f t="shared" si="32"/>
        <v>1.2028156433631885</v>
      </c>
      <c r="J195">
        <f t="shared" si="33"/>
        <v>3.5854228016094419E-2</v>
      </c>
      <c r="K195">
        <f t="shared" si="34"/>
        <v>3.3976543196006508E-2</v>
      </c>
      <c r="L195">
        <f t="shared" si="35"/>
        <v>2.344085872212022E-2</v>
      </c>
      <c r="M195">
        <f t="shared" si="36"/>
        <v>-1.1641917212091908</v>
      </c>
      <c r="N195">
        <f t="shared" si="37"/>
        <v>-0.15360819980958762</v>
      </c>
      <c r="O195">
        <f t="shared" si="38"/>
        <v>1.8485522767346758</v>
      </c>
      <c r="P195">
        <f>RSQ($A$2:A195,$B$2:B195)</f>
        <v>0.1460565705432901</v>
      </c>
      <c r="Q195">
        <f>RSQ($A$2:A195,$C$2:C195)</f>
        <v>0.72012085896108247</v>
      </c>
      <c r="R195">
        <f>RSQ($B$2:B195,$C$2:C195)</f>
        <v>0.21222271799120257</v>
      </c>
      <c r="S195" t="str">
        <f t="shared" si="39"/>
        <v>1&amp;3</v>
      </c>
    </row>
    <row r="196" spans="1:19">
      <c r="A196">
        <v>109.7958119</v>
      </c>
      <c r="B196">
        <v>106.2863368</v>
      </c>
      <c r="C196">
        <v>86.374906109999998</v>
      </c>
      <c r="D196">
        <f t="shared" si="40"/>
        <v>1.0330190615808297</v>
      </c>
      <c r="E196">
        <f t="shared" si="41"/>
        <v>1.2711540520828244</v>
      </c>
      <c r="F196">
        <f t="shared" si="42"/>
        <v>1.2305233265856457</v>
      </c>
      <c r="G196">
        <f t="shared" si="30"/>
        <v>1.0552288206243345</v>
      </c>
      <c r="H196">
        <f t="shared" si="31"/>
        <v>1.2728903615579279</v>
      </c>
      <c r="I196">
        <f t="shared" si="32"/>
        <v>1.2070783638589511</v>
      </c>
      <c r="J196">
        <f t="shared" si="33"/>
        <v>3.5932256323629209E-2</v>
      </c>
      <c r="K196">
        <f t="shared" si="34"/>
        <v>3.2694139471307483E-2</v>
      </c>
      <c r="L196">
        <f t="shared" si="35"/>
        <v>2.5144472547506909E-2</v>
      </c>
      <c r="M196">
        <f t="shared" si="36"/>
        <v>-0.61810087414131099</v>
      </c>
      <c r="N196">
        <f t="shared" si="37"/>
        <v>-5.3107667098175076E-2</v>
      </c>
      <c r="O196">
        <f t="shared" si="38"/>
        <v>0.93241020197972657</v>
      </c>
      <c r="P196">
        <f>RSQ($A$2:A196,$B$2:B196)</f>
        <v>0.14602135673972327</v>
      </c>
      <c r="Q196">
        <f>RSQ($A$2:A196,$C$2:C196)</f>
        <v>0.71178737426795813</v>
      </c>
      <c r="R196">
        <f>RSQ($B$2:B196,$C$2:C196)</f>
        <v>0.212270899578894</v>
      </c>
      <c r="S196" t="str">
        <f t="shared" si="39"/>
        <v>1&amp;3</v>
      </c>
    </row>
    <row r="197" spans="1:19">
      <c r="A197">
        <v>109.3322482</v>
      </c>
      <c r="B197">
        <v>103.7144444</v>
      </c>
      <c r="C197">
        <v>86.711210159999993</v>
      </c>
      <c r="D197">
        <f t="shared" si="40"/>
        <v>1.0541660694660193</v>
      </c>
      <c r="E197">
        <f t="shared" si="41"/>
        <v>1.2608778956983711</v>
      </c>
      <c r="F197">
        <f t="shared" si="42"/>
        <v>1.1960903810317669</v>
      </c>
      <c r="G197">
        <f t="shared" si="30"/>
        <v>1.0550653204461322</v>
      </c>
      <c r="H197">
        <f t="shared" si="31"/>
        <v>1.2710422898872269</v>
      </c>
      <c r="I197">
        <f t="shared" si="32"/>
        <v>1.2053879049624612</v>
      </c>
      <c r="J197">
        <f t="shared" si="33"/>
        <v>3.6372100268074338E-2</v>
      </c>
      <c r="K197">
        <f t="shared" si="34"/>
        <v>3.1699040300216905E-2</v>
      </c>
      <c r="L197">
        <f t="shared" si="35"/>
        <v>2.6094929278513777E-2</v>
      </c>
      <c r="M197">
        <f t="shared" si="36"/>
        <v>-2.4723647341922034E-2</v>
      </c>
      <c r="N197">
        <f t="shared" si="37"/>
        <v>-0.32065305739827998</v>
      </c>
      <c r="O197">
        <f t="shared" si="38"/>
        <v>-0.35629619193295659</v>
      </c>
      <c r="P197">
        <f>RSQ($A$2:A197,$B$2:B197)</f>
        <v>0.14598229390343193</v>
      </c>
      <c r="Q197">
        <f>RSQ($A$2:A197,$C$2:C197)</f>
        <v>0.70375202331400488</v>
      </c>
      <c r="R197">
        <f>RSQ($B$2:B197,$C$2:C197)</f>
        <v>0.20800819299053439</v>
      </c>
      <c r="S197" t="str">
        <f t="shared" si="39"/>
        <v>1&amp;3</v>
      </c>
    </row>
    <row r="198" spans="1:19">
      <c r="A198">
        <v>109.3374453</v>
      </c>
      <c r="B198">
        <v>103.58259839999999</v>
      </c>
      <c r="C198">
        <v>86.010550530000003</v>
      </c>
      <c r="D198">
        <f t="shared" si="40"/>
        <v>1.0555580472868309</v>
      </c>
      <c r="E198">
        <f t="shared" si="41"/>
        <v>1.2712096902793768</v>
      </c>
      <c r="F198">
        <f t="shared" si="42"/>
        <v>1.2043010742486873</v>
      </c>
      <c r="G198">
        <f t="shared" si="30"/>
        <v>1.0551411245754705</v>
      </c>
      <c r="H198">
        <f t="shared" si="31"/>
        <v>1.2710680437937114</v>
      </c>
      <c r="I198">
        <f t="shared" si="32"/>
        <v>1.2052207002372652</v>
      </c>
      <c r="J198">
        <f t="shared" si="33"/>
        <v>3.5723266747976275E-2</v>
      </c>
      <c r="K198">
        <f t="shared" si="34"/>
        <v>3.1855760148486831E-2</v>
      </c>
      <c r="L198">
        <f t="shared" si="35"/>
        <v>2.5746018448894716E-2</v>
      </c>
      <c r="M198">
        <f t="shared" si="36"/>
        <v>1.1670901048936684E-2</v>
      </c>
      <c r="N198">
        <f t="shared" si="37"/>
        <v>4.4464952336766119E-3</v>
      </c>
      <c r="O198">
        <f t="shared" si="38"/>
        <v>-3.5719153639364246E-2</v>
      </c>
      <c r="P198">
        <f>RSQ($A$2:A198,$B$2:B198)</f>
        <v>0.14593038248509435</v>
      </c>
      <c r="Q198">
        <f>RSQ($A$2:A198,$C$2:C198)</f>
        <v>0.69412887123627898</v>
      </c>
      <c r="R198">
        <f>RSQ($B$2:B198,$C$2:C198)</f>
        <v>0.20287541206484375</v>
      </c>
      <c r="S198" t="str">
        <f t="shared" si="39"/>
        <v>1&amp;3</v>
      </c>
    </row>
    <row r="199" spans="1:19">
      <c r="A199">
        <v>109.9772327</v>
      </c>
      <c r="B199">
        <v>103.9030626</v>
      </c>
      <c r="C199">
        <v>86.139515450000005</v>
      </c>
      <c r="D199">
        <f t="shared" si="40"/>
        <v>1.0584599717082834</v>
      </c>
      <c r="E199">
        <f t="shared" si="41"/>
        <v>1.2767338210050263</v>
      </c>
      <c r="F199">
        <f t="shared" si="42"/>
        <v>1.2062183314730963</v>
      </c>
      <c r="G199">
        <f t="shared" si="30"/>
        <v>1.0556517164420571</v>
      </c>
      <c r="H199">
        <f t="shared" si="31"/>
        <v>1.2719397018262213</v>
      </c>
      <c r="I199">
        <f t="shared" si="32"/>
        <v>1.2053741819658546</v>
      </c>
      <c r="J199">
        <f t="shared" si="33"/>
        <v>3.4364089387337086E-2</v>
      </c>
      <c r="K199">
        <f t="shared" si="34"/>
        <v>3.1943129552457095E-2</v>
      </c>
      <c r="L199">
        <f t="shared" si="35"/>
        <v>2.4525407541785532E-2</v>
      </c>
      <c r="M199">
        <f t="shared" si="36"/>
        <v>8.1720636754632633E-2</v>
      </c>
      <c r="N199">
        <f t="shared" si="37"/>
        <v>0.15008295198290125</v>
      </c>
      <c r="O199">
        <f t="shared" si="38"/>
        <v>3.4419387559759505E-2</v>
      </c>
      <c r="P199">
        <f>RSQ($A$2:A199,$B$2:B199)</f>
        <v>0.14582346722076162</v>
      </c>
      <c r="Q199">
        <f>RSQ($A$2:A199,$C$2:C199)</f>
        <v>0.68640478804139393</v>
      </c>
      <c r="R199">
        <f>RSQ($B$2:B199,$C$2:C199)</f>
        <v>0.19871096413041256</v>
      </c>
      <c r="S199" t="str">
        <f t="shared" si="39"/>
        <v>1&amp;3</v>
      </c>
    </row>
    <row r="200" spans="1:19">
      <c r="A200">
        <v>108.7888277</v>
      </c>
      <c r="B200">
        <v>103.4226506</v>
      </c>
      <c r="C200">
        <v>85.927289009999996</v>
      </c>
      <c r="D200">
        <f t="shared" si="40"/>
        <v>1.0518858980007615</v>
      </c>
      <c r="E200">
        <f t="shared" si="41"/>
        <v>1.2660567900302246</v>
      </c>
      <c r="F200">
        <f t="shared" si="42"/>
        <v>1.2036065816991379</v>
      </c>
      <c r="G200">
        <f t="shared" si="30"/>
        <v>1.0550723597587808</v>
      </c>
      <c r="H200">
        <f t="shared" si="31"/>
        <v>1.2710346384729911</v>
      </c>
      <c r="I200">
        <f t="shared" si="32"/>
        <v>1.2051022434632828</v>
      </c>
      <c r="J200">
        <f t="shared" si="33"/>
        <v>3.4445434494076145E-2</v>
      </c>
      <c r="K200">
        <f t="shared" si="34"/>
        <v>3.1160332354559738E-2</v>
      </c>
      <c r="L200">
        <f t="shared" si="35"/>
        <v>2.4494932277172053E-2</v>
      </c>
      <c r="M200">
        <f t="shared" si="36"/>
        <v>-9.2507521093028719E-2</v>
      </c>
      <c r="N200">
        <f t="shared" si="37"/>
        <v>-0.15974952982290899</v>
      </c>
      <c r="O200">
        <f t="shared" si="38"/>
        <v>-6.1060048961176984E-2</v>
      </c>
      <c r="P200">
        <f>RSQ($A$2:A200,$B$2:B200)</f>
        <v>0.14585430131451174</v>
      </c>
      <c r="Q200">
        <f>RSQ($A$2:A200,$C$2:C200)</f>
        <v>0.67611110126836527</v>
      </c>
      <c r="R200">
        <f>RSQ($B$2:B200,$C$2:C200)</f>
        <v>0.1935379140696962</v>
      </c>
      <c r="S200" t="str">
        <f t="shared" si="39"/>
        <v>1&amp;3</v>
      </c>
    </row>
    <row r="201" spans="1:19">
      <c r="A201">
        <v>106.2011404</v>
      </c>
      <c r="B201">
        <v>102.1231511</v>
      </c>
      <c r="C201">
        <v>86.487326870000004</v>
      </c>
      <c r="D201">
        <f t="shared" si="40"/>
        <v>1.0399320747164058</v>
      </c>
      <c r="E201">
        <f t="shared" si="41"/>
        <v>1.22793875407471</v>
      </c>
      <c r="F201">
        <f t="shared" si="42"/>
        <v>1.1807874609594811</v>
      </c>
      <c r="G201">
        <f t="shared" si="30"/>
        <v>1.0527430851368769</v>
      </c>
      <c r="H201">
        <f t="shared" si="31"/>
        <v>1.2644045024117172</v>
      </c>
      <c r="I201">
        <f t="shared" si="32"/>
        <v>1.2013615076934672</v>
      </c>
      <c r="J201">
        <f t="shared" si="33"/>
        <v>3.4799096592005481E-2</v>
      </c>
      <c r="K201">
        <f t="shared" si="34"/>
        <v>3.1147482078603673E-2</v>
      </c>
      <c r="L201">
        <f t="shared" si="35"/>
        <v>2.4506221025726835E-2</v>
      </c>
      <c r="M201">
        <f t="shared" si="36"/>
        <v>-0.36814204031417808</v>
      </c>
      <c r="N201">
        <f t="shared" si="37"/>
        <v>-1.1707446606753762</v>
      </c>
      <c r="O201">
        <f t="shared" si="38"/>
        <v>-0.83954383306946023</v>
      </c>
      <c r="P201">
        <f>RSQ($A$2:A201,$B$2:B201)</f>
        <v>0.14657544163919201</v>
      </c>
      <c r="Q201">
        <f>RSQ($A$2:A201,$C$2:C201)</f>
        <v>0.66241149122943865</v>
      </c>
      <c r="R201">
        <f>RSQ($B$2:B201,$C$2:C201)</f>
        <v>0.18669145836611922</v>
      </c>
      <c r="S201" t="str">
        <f t="shared" si="39"/>
        <v>1&amp;3</v>
      </c>
    </row>
    <row r="202" spans="1:19">
      <c r="A202">
        <v>106.25400209999999</v>
      </c>
      <c r="B202">
        <v>101.3520834</v>
      </c>
      <c r="C202">
        <v>87.31033497</v>
      </c>
      <c r="D202">
        <f t="shared" si="40"/>
        <v>1.0483652485036139</v>
      </c>
      <c r="E202">
        <f t="shared" si="41"/>
        <v>1.2169693557642296</v>
      </c>
      <c r="F202">
        <f t="shared" si="42"/>
        <v>1.160825730823559</v>
      </c>
      <c r="G202">
        <f t="shared" si="30"/>
        <v>1.0520695718086825</v>
      </c>
      <c r="H202">
        <f t="shared" si="31"/>
        <v>1.257106787542873</v>
      </c>
      <c r="I202">
        <f t="shared" si="32"/>
        <v>1.1951252343288659</v>
      </c>
      <c r="J202">
        <f t="shared" si="33"/>
        <v>3.5655455947976457E-2</v>
      </c>
      <c r="K202">
        <f t="shared" si="34"/>
        <v>3.3046247186574888E-2</v>
      </c>
      <c r="L202">
        <f t="shared" si="35"/>
        <v>2.4442674741039498E-2</v>
      </c>
      <c r="M202">
        <f t="shared" si="36"/>
        <v>-0.10389218722861057</v>
      </c>
      <c r="N202">
        <f t="shared" si="37"/>
        <v>-1.2145836576247997</v>
      </c>
      <c r="O202">
        <f t="shared" si="38"/>
        <v>-1.4032630990141863</v>
      </c>
      <c r="P202">
        <f>RSQ($A$2:A202,$B$2:B202)</f>
        <v>0.14739989917197199</v>
      </c>
      <c r="Q202">
        <f>RSQ($A$2:A202,$C$2:C202)</f>
        <v>0.65173130298070348</v>
      </c>
      <c r="R202">
        <f>RSQ($B$2:B202,$C$2:C202)</f>
        <v>0.17981832838672648</v>
      </c>
      <c r="S202" t="str">
        <f t="shared" si="39"/>
        <v>1&amp;3</v>
      </c>
    </row>
    <row r="203" spans="1:19">
      <c r="A203">
        <v>107.0638458</v>
      </c>
      <c r="B203">
        <v>103.0188575</v>
      </c>
      <c r="C203">
        <v>87.793371370000003</v>
      </c>
      <c r="D203">
        <f t="shared" si="40"/>
        <v>1.0392645424164213</v>
      </c>
      <c r="E203">
        <f t="shared" si="41"/>
        <v>1.2194980569636142</v>
      </c>
      <c r="F203">
        <f t="shared" si="42"/>
        <v>1.1734240967445375</v>
      </c>
      <c r="G203">
        <f t="shared" si="30"/>
        <v>1.0500995672867961</v>
      </c>
      <c r="H203">
        <f t="shared" si="31"/>
        <v>1.2513208289922177</v>
      </c>
      <c r="I203">
        <f t="shared" si="32"/>
        <v>1.1917865977774307</v>
      </c>
      <c r="J203">
        <f t="shared" si="33"/>
        <v>3.6133497744756805E-2</v>
      </c>
      <c r="K203">
        <f t="shared" si="34"/>
        <v>3.41739527595614E-2</v>
      </c>
      <c r="L203">
        <f t="shared" si="35"/>
        <v>2.3915120097086198E-2</v>
      </c>
      <c r="M203">
        <f t="shared" si="36"/>
        <v>-0.29986094750395503</v>
      </c>
      <c r="N203">
        <f t="shared" si="37"/>
        <v>-0.9311996259987787</v>
      </c>
      <c r="O203">
        <f t="shared" si="38"/>
        <v>-0.76781972903955598</v>
      </c>
      <c r="P203">
        <f>RSQ($A$2:A203,$B$2:B203)</f>
        <v>0.14774388472492592</v>
      </c>
      <c r="Q203">
        <f>RSQ($A$2:A203,$C$2:C203)</f>
        <v>0.64402343612340696</v>
      </c>
      <c r="R203">
        <f>RSQ($B$2:B203,$C$2:C203)</f>
        <v>0.17639403954397961</v>
      </c>
      <c r="S203" t="str">
        <f t="shared" si="39"/>
        <v>1&amp;3</v>
      </c>
    </row>
    <row r="204" spans="1:19">
      <c r="A204">
        <v>107.8023817</v>
      </c>
      <c r="B204">
        <v>101.5166345</v>
      </c>
      <c r="C204">
        <v>89.111647750000003</v>
      </c>
      <c r="D204">
        <f t="shared" si="40"/>
        <v>1.0619183962407659</v>
      </c>
      <c r="E204">
        <f t="shared" si="41"/>
        <v>1.2097451278472178</v>
      </c>
      <c r="F204">
        <f t="shared" si="42"/>
        <v>1.139207242411248</v>
      </c>
      <c r="G204">
        <f t="shared" si="30"/>
        <v>1.0519178486643299</v>
      </c>
      <c r="H204">
        <f t="shared" si="31"/>
        <v>1.2449245672776024</v>
      </c>
      <c r="I204">
        <f t="shared" si="32"/>
        <v>1.1836974661826334</v>
      </c>
      <c r="J204">
        <f t="shared" si="33"/>
        <v>3.6111019591749137E-2</v>
      </c>
      <c r="K204">
        <f t="shared" si="34"/>
        <v>3.4871849904164018E-2</v>
      </c>
      <c r="L204">
        <f t="shared" si="35"/>
        <v>2.4132968616982307E-2</v>
      </c>
      <c r="M204">
        <f t="shared" si="36"/>
        <v>0.27693894244738981</v>
      </c>
      <c r="N204">
        <f t="shared" si="37"/>
        <v>-1.0088205680818743</v>
      </c>
      <c r="O204">
        <f t="shared" si="38"/>
        <v>-1.8435454202711592</v>
      </c>
      <c r="P204">
        <f>RSQ($A$2:A204,$B$2:B204)</f>
        <v>0.14793516166083817</v>
      </c>
      <c r="Q204">
        <f>RSQ($A$2:A204,$C$2:C204)</f>
        <v>0.64016977150937049</v>
      </c>
      <c r="R204">
        <f>RSQ($B$2:B204,$C$2:C204)</f>
        <v>0.1724105011028105</v>
      </c>
      <c r="S204" t="str">
        <f t="shared" si="39"/>
        <v>1&amp;3</v>
      </c>
    </row>
    <row r="205" spans="1:19">
      <c r="A205">
        <v>109.1436482</v>
      </c>
      <c r="B205">
        <v>102.7687263</v>
      </c>
      <c r="C205">
        <v>88.968190789999994</v>
      </c>
      <c r="D205">
        <f t="shared" si="40"/>
        <v>1.0620317301723725</v>
      </c>
      <c r="E205">
        <f t="shared" si="41"/>
        <v>1.2267715824144614</v>
      </c>
      <c r="F205">
        <f t="shared" si="42"/>
        <v>1.1551176368481484</v>
      </c>
      <c r="G205">
        <f t="shared" si="30"/>
        <v>1.0534738304347979</v>
      </c>
      <c r="H205">
        <f t="shared" si="31"/>
        <v>1.2421318003755806</v>
      </c>
      <c r="I205">
        <f t="shared" si="32"/>
        <v>1.1793005693619434</v>
      </c>
      <c r="J205">
        <f t="shared" si="33"/>
        <v>3.5849251025587385E-2</v>
      </c>
      <c r="K205">
        <f t="shared" si="34"/>
        <v>3.5994290440261138E-2</v>
      </c>
      <c r="L205">
        <f t="shared" si="35"/>
        <v>2.5714250849529541E-2</v>
      </c>
      <c r="M205">
        <f t="shared" si="36"/>
        <v>0.23871906644483021</v>
      </c>
      <c r="N205">
        <f t="shared" si="37"/>
        <v>-0.42674040169265676</v>
      </c>
      <c r="O205">
        <f t="shared" si="38"/>
        <v>-0.94044865064530703</v>
      </c>
      <c r="P205">
        <f>RSQ($A$2:A205,$B$2:B205)</f>
        <v>0.14781926337196521</v>
      </c>
      <c r="Q205">
        <f>RSQ($A$2:A205,$C$2:C205)</f>
        <v>0.63762978933043413</v>
      </c>
      <c r="R205">
        <f>RSQ($B$2:B205,$C$2:C205)</f>
        <v>0.16985306133950129</v>
      </c>
      <c r="S205" t="str">
        <f t="shared" si="39"/>
        <v>1&amp;3</v>
      </c>
    </row>
    <row r="206" spans="1:19">
      <c r="A206">
        <v>107.5870051</v>
      </c>
      <c r="B206">
        <v>105.1611123</v>
      </c>
      <c r="C206">
        <v>89.555451140000002</v>
      </c>
      <c r="D206">
        <f t="shared" si="40"/>
        <v>1.0230683448181823</v>
      </c>
      <c r="E206">
        <f t="shared" si="41"/>
        <v>1.20134513008942</v>
      </c>
      <c r="F206">
        <f t="shared" si="42"/>
        <v>1.1742569655040207</v>
      </c>
      <c r="G206">
        <f t="shared" si="30"/>
        <v>1.0487960634168572</v>
      </c>
      <c r="H206">
        <f t="shared" si="31"/>
        <v>1.2358569280238636</v>
      </c>
      <c r="I206">
        <f t="shared" si="32"/>
        <v>1.1785246303068784</v>
      </c>
      <c r="J206">
        <f t="shared" si="33"/>
        <v>3.5876541450362683E-2</v>
      </c>
      <c r="K206">
        <f t="shared" si="34"/>
        <v>3.5407657749190753E-2</v>
      </c>
      <c r="L206">
        <f t="shared" si="35"/>
        <v>2.5149482711270408E-2</v>
      </c>
      <c r="M206">
        <f t="shared" si="36"/>
        <v>-0.71711813788602408</v>
      </c>
      <c r="N206">
        <f t="shared" si="37"/>
        <v>-0.9746986987647428</v>
      </c>
      <c r="O206">
        <f t="shared" si="38"/>
        <v>-0.1696919515941048</v>
      </c>
      <c r="P206">
        <f>RSQ($A$2:A206,$B$2:B206)</f>
        <v>0.14763357768082444</v>
      </c>
      <c r="Q206">
        <f>RSQ($A$2:A206,$C$2:C206)</f>
        <v>0.63436010034098322</v>
      </c>
      <c r="R206">
        <f>RSQ($B$2:B206,$C$2:C206)</f>
        <v>0.16977708387146495</v>
      </c>
      <c r="S206" t="str">
        <f t="shared" si="39"/>
        <v>1&amp;3</v>
      </c>
    </row>
    <row r="207" spans="1:19">
      <c r="A207">
        <v>107.3887831</v>
      </c>
      <c r="B207">
        <v>103.36626529999999</v>
      </c>
      <c r="C207">
        <v>90.811007790000005</v>
      </c>
      <c r="D207">
        <f t="shared" si="40"/>
        <v>1.0389151894801021</v>
      </c>
      <c r="E207">
        <f t="shared" si="41"/>
        <v>1.1825524869004429</v>
      </c>
      <c r="F207">
        <f t="shared" si="42"/>
        <v>1.1382570000658285</v>
      </c>
      <c r="G207">
        <f t="shared" si="30"/>
        <v>1.0472759289650486</v>
      </c>
      <c r="H207">
        <f t="shared" si="31"/>
        <v>1.2276562447741066</v>
      </c>
      <c r="I207">
        <f t="shared" si="32"/>
        <v>1.1723296102697938</v>
      </c>
      <c r="J207">
        <f t="shared" si="33"/>
        <v>3.6747619607760358E-2</v>
      </c>
      <c r="K207">
        <f t="shared" si="34"/>
        <v>3.642592198931386E-2</v>
      </c>
      <c r="L207">
        <f t="shared" si="35"/>
        <v>2.4967787396470785E-2</v>
      </c>
      <c r="M207">
        <f t="shared" si="36"/>
        <v>-0.22751785215445391</v>
      </c>
      <c r="N207">
        <f t="shared" si="37"/>
        <v>-1.2382324292819724</v>
      </c>
      <c r="O207">
        <f t="shared" si="38"/>
        <v>-1.3646627818042629</v>
      </c>
      <c r="P207">
        <f>RSQ($A$2:A207,$B$2:B207)</f>
        <v>0.14786211472445229</v>
      </c>
      <c r="Q207">
        <f>RSQ($A$2:A207,$C$2:C207)</f>
        <v>0.63263648174958698</v>
      </c>
      <c r="R207">
        <f>RSQ($B$2:B207,$C$2:C207)</f>
        <v>0.16897432454689676</v>
      </c>
      <c r="S207" t="str">
        <f t="shared" si="39"/>
        <v>1&amp;3</v>
      </c>
    </row>
    <row r="208" spans="1:19">
      <c r="A208">
        <v>104.80712939999999</v>
      </c>
      <c r="B208">
        <v>104.3310718</v>
      </c>
      <c r="C208">
        <v>90.245055210000004</v>
      </c>
      <c r="D208">
        <f t="shared" si="40"/>
        <v>1.0045629513028733</v>
      </c>
      <c r="E208">
        <f t="shared" si="41"/>
        <v>1.1613614635850582</v>
      </c>
      <c r="F208">
        <f t="shared" si="42"/>
        <v>1.1560862981048865</v>
      </c>
      <c r="G208">
        <f t="shared" ref="G208:G271" si="43">((D208-G207)*2/13)+G207</f>
        <v>1.0407047016324062</v>
      </c>
      <c r="H208">
        <f t="shared" ref="H208:H271" si="44">((E208-H207)*2/13)+H207</f>
        <v>1.2174570476680993</v>
      </c>
      <c r="I208">
        <f t="shared" ref="I208:I271" si="45">((F208-I207)*2/13)+I207</f>
        <v>1.1698306391675004</v>
      </c>
      <c r="J208">
        <f t="shared" si="33"/>
        <v>3.6068108192645477E-2</v>
      </c>
      <c r="K208">
        <f t="shared" si="34"/>
        <v>3.7687844987244305E-2</v>
      </c>
      <c r="L208">
        <f t="shared" si="35"/>
        <v>2.6356579244483699E-2</v>
      </c>
      <c r="M208">
        <f t="shared" si="36"/>
        <v>-1.0020417521344374</v>
      </c>
      <c r="N208">
        <f t="shared" si="37"/>
        <v>-1.4884264171121211</v>
      </c>
      <c r="O208">
        <f t="shared" si="38"/>
        <v>-0.5214766656598856</v>
      </c>
      <c r="P208">
        <f>RSQ($A$2:A208,$B$2:B208)</f>
        <v>0.14775654666663618</v>
      </c>
      <c r="Q208">
        <f>RSQ($A$2:A208,$C$2:C208)</f>
        <v>0.62751214578924552</v>
      </c>
      <c r="R208">
        <f>RSQ($B$2:B208,$C$2:C208)</f>
        <v>0.16852875839134568</v>
      </c>
      <c r="S208" t="str">
        <f t="shared" si="39"/>
        <v>1&amp;3</v>
      </c>
    </row>
    <row r="209" spans="1:19">
      <c r="A209">
        <v>103.6262969</v>
      </c>
      <c r="B209">
        <v>105.869286</v>
      </c>
      <c r="C209">
        <v>90.441095160000003</v>
      </c>
      <c r="D209">
        <f t="shared" si="40"/>
        <v>0.97881359944186264</v>
      </c>
      <c r="E209">
        <f t="shared" si="41"/>
        <v>1.1457877275443642</v>
      </c>
      <c r="F209">
        <f t="shared" si="42"/>
        <v>1.1705882797273284</v>
      </c>
      <c r="G209">
        <f t="shared" si="43"/>
        <v>1.0311829936030918</v>
      </c>
      <c r="H209">
        <f t="shared" si="44"/>
        <v>1.2064309984182939</v>
      </c>
      <c r="I209">
        <f t="shared" si="45"/>
        <v>1.1699471992536279</v>
      </c>
      <c r="J209">
        <f t="shared" si="33"/>
        <v>3.6948319679594388E-2</v>
      </c>
      <c r="K209">
        <f t="shared" si="34"/>
        <v>4.0617329686560101E-2</v>
      </c>
      <c r="L209">
        <f t="shared" si="35"/>
        <v>2.6810387896014379E-2</v>
      </c>
      <c r="M209">
        <f t="shared" si="36"/>
        <v>-1.4173687630550487</v>
      </c>
      <c r="N209">
        <f t="shared" si="37"/>
        <v>-1.4930393342424977</v>
      </c>
      <c r="O209">
        <f t="shared" si="38"/>
        <v>2.3911644851501258E-2</v>
      </c>
      <c r="P209">
        <f>RSQ($A$2:A209,$B$2:B209)</f>
        <v>0.14620344446559191</v>
      </c>
      <c r="Q209">
        <f>RSQ($A$2:A209,$C$2:C209)</f>
        <v>0.62140501725803798</v>
      </c>
      <c r="R209">
        <f>RSQ($B$2:B209,$C$2:C209)</f>
        <v>0.1688641114023133</v>
      </c>
      <c r="S209" t="str">
        <f t="shared" si="39"/>
        <v>1&amp;3</v>
      </c>
    </row>
    <row r="210" spans="1:19">
      <c r="A210">
        <v>100.5673338</v>
      </c>
      <c r="B210">
        <v>103.44437050000001</v>
      </c>
      <c r="C210">
        <v>90.90119473</v>
      </c>
      <c r="D210">
        <f t="shared" si="40"/>
        <v>0.97218759526406506</v>
      </c>
      <c r="E210">
        <f t="shared" si="41"/>
        <v>1.1063367659656282</v>
      </c>
      <c r="F210">
        <f t="shared" si="42"/>
        <v>1.1379869187336478</v>
      </c>
      <c r="G210">
        <f t="shared" si="43"/>
        <v>1.0221067784740108</v>
      </c>
      <c r="H210">
        <f t="shared" si="44"/>
        <v>1.1910318857332685</v>
      </c>
      <c r="I210">
        <f t="shared" si="45"/>
        <v>1.1650302330197848</v>
      </c>
      <c r="J210">
        <f t="shared" si="33"/>
        <v>3.7736785343268311E-2</v>
      </c>
      <c r="K210">
        <f t="shared" si="34"/>
        <v>4.3605634437288189E-2</v>
      </c>
      <c r="L210">
        <f t="shared" si="35"/>
        <v>2.676869562894461E-2</v>
      </c>
      <c r="M210">
        <f t="shared" si="36"/>
        <v>-1.3228255336500345</v>
      </c>
      <c r="N210">
        <f t="shared" si="37"/>
        <v>-1.9422976149893019</v>
      </c>
      <c r="O210">
        <f t="shared" si="38"/>
        <v>-1.0102589480264212</v>
      </c>
      <c r="P210">
        <f>RSQ($A$2:A210,$B$2:B210)</f>
        <v>0.1464903088757385</v>
      </c>
      <c r="Q210">
        <f>RSQ($A$2:A210,$C$2:C210)</f>
        <v>0.61223974107192436</v>
      </c>
      <c r="R210">
        <f>RSQ($B$2:B210,$C$2:C210)</f>
        <v>0.16816660604098144</v>
      </c>
      <c r="S210" t="str">
        <f t="shared" si="39"/>
        <v>1&amp;3</v>
      </c>
    </row>
    <row r="211" spans="1:19">
      <c r="A211">
        <v>101.4365189</v>
      </c>
      <c r="B211">
        <v>103.8803739</v>
      </c>
      <c r="C211">
        <v>90.427016420000001</v>
      </c>
      <c r="D211">
        <f t="shared" si="40"/>
        <v>0.9764743338106141</v>
      </c>
      <c r="E211">
        <f t="shared" si="41"/>
        <v>1.1217501463153992</v>
      </c>
      <c r="F211">
        <f t="shared" si="42"/>
        <v>1.1487758638139085</v>
      </c>
      <c r="G211">
        <f t="shared" si="43"/>
        <v>1.0150864023719497</v>
      </c>
      <c r="H211">
        <f t="shared" si="44"/>
        <v>1.1803731565920579</v>
      </c>
      <c r="I211">
        <f t="shared" si="45"/>
        <v>1.1625295608342654</v>
      </c>
      <c r="J211">
        <f t="shared" si="33"/>
        <v>3.8573569158839409E-2</v>
      </c>
      <c r="K211">
        <f t="shared" si="34"/>
        <v>4.9285170036686095E-2</v>
      </c>
      <c r="L211">
        <f t="shared" si="35"/>
        <v>2.7889521575193622E-2</v>
      </c>
      <c r="M211">
        <f t="shared" si="36"/>
        <v>-1.0009980772673031</v>
      </c>
      <c r="N211">
        <f t="shared" si="37"/>
        <v>-1.1894655173761577</v>
      </c>
      <c r="O211">
        <f t="shared" si="38"/>
        <v>-0.49314926336313131</v>
      </c>
      <c r="P211">
        <f>RSQ($A$2:A211,$B$2:B211)</f>
        <v>0.14640312673278813</v>
      </c>
      <c r="Q211">
        <f>RSQ($A$2:A211,$C$2:C211)</f>
        <v>0.60332672206657156</v>
      </c>
      <c r="R211">
        <f>RSQ($B$2:B211,$C$2:C211)</f>
        <v>0.16752615236555277</v>
      </c>
      <c r="S211" t="str">
        <f t="shared" si="39"/>
        <v>1&amp;3</v>
      </c>
    </row>
    <row r="212" spans="1:19">
      <c r="A212">
        <v>100.2234066</v>
      </c>
      <c r="B212">
        <v>105.20875700000001</v>
      </c>
      <c r="C212">
        <v>90.000273199999995</v>
      </c>
      <c r="D212">
        <f t="shared" si="40"/>
        <v>0.95261468206491595</v>
      </c>
      <c r="E212">
        <f t="shared" si="41"/>
        <v>1.1135900263022758</v>
      </c>
      <c r="F212">
        <f t="shared" si="42"/>
        <v>1.1689826403771406</v>
      </c>
      <c r="G212">
        <f t="shared" si="43"/>
        <v>1.0054753684785598</v>
      </c>
      <c r="H212">
        <f t="shared" si="44"/>
        <v>1.1700988288551684</v>
      </c>
      <c r="I212">
        <f t="shared" si="45"/>
        <v>1.1635223423024001</v>
      </c>
      <c r="J212">
        <f t="shared" si="33"/>
        <v>3.8580463296143862E-2</v>
      </c>
      <c r="K212">
        <f t="shared" si="34"/>
        <v>5.1885182930927601E-2</v>
      </c>
      <c r="L212">
        <f t="shared" si="35"/>
        <v>2.8508982298036358E-2</v>
      </c>
      <c r="M212">
        <f t="shared" si="36"/>
        <v>-1.3701413072177204</v>
      </c>
      <c r="N212">
        <f t="shared" si="37"/>
        <v>-1.0891125242464732</v>
      </c>
      <c r="O212">
        <f t="shared" si="38"/>
        <v>0.19152904223861267</v>
      </c>
      <c r="P212">
        <f>RSQ($A$2:A212,$B$2:B212)</f>
        <v>0.1444826254228595</v>
      </c>
      <c r="Q212">
        <f>RSQ($A$2:A212,$C$2:C212)</f>
        <v>0.59142498469520022</v>
      </c>
      <c r="R212">
        <f>RSQ($B$2:B212,$C$2:C212)</f>
        <v>0.16755491079482773</v>
      </c>
      <c r="S212" t="str">
        <f t="shared" si="39"/>
        <v>1&amp;3</v>
      </c>
    </row>
    <row r="213" spans="1:19">
      <c r="A213">
        <v>100.92581</v>
      </c>
      <c r="B213">
        <v>104.96337029999999</v>
      </c>
      <c r="C213">
        <v>90.640015360000007</v>
      </c>
      <c r="D213">
        <f t="shared" si="40"/>
        <v>0.96153362560234024</v>
      </c>
      <c r="E213">
        <f t="shared" si="41"/>
        <v>1.1134796215462599</v>
      </c>
      <c r="F213">
        <f t="shared" si="42"/>
        <v>1.1580246305465762</v>
      </c>
      <c r="G213">
        <f t="shared" si="43"/>
        <v>0.99871510034375677</v>
      </c>
      <c r="H213">
        <f t="shared" si="44"/>
        <v>1.1613881815768747</v>
      </c>
      <c r="I213">
        <f t="shared" si="45"/>
        <v>1.1626765404938117</v>
      </c>
      <c r="J213">
        <f t="shared" si="33"/>
        <v>3.9308253456081556E-2</v>
      </c>
      <c r="K213">
        <f t="shared" si="34"/>
        <v>5.5226971916955005E-2</v>
      </c>
      <c r="L213">
        <f t="shared" si="35"/>
        <v>2.8109095891329546E-2</v>
      </c>
      <c r="M213">
        <f t="shared" si="36"/>
        <v>-0.94589485597366374</v>
      </c>
      <c r="N213">
        <f t="shared" si="37"/>
        <v>-0.86748482431111928</v>
      </c>
      <c r="O213">
        <f t="shared" si="38"/>
        <v>-0.16549482648676855</v>
      </c>
      <c r="P213">
        <f>RSQ($A$2:A213,$B$2:B213)</f>
        <v>0.14313351342496078</v>
      </c>
      <c r="Q213">
        <f>RSQ($A$2:A213,$C$2:C213)</f>
        <v>0.58283559005345165</v>
      </c>
      <c r="R213">
        <f>RSQ($B$2:B213,$C$2:C213)</f>
        <v>0.16752613864971752</v>
      </c>
      <c r="S213" t="str">
        <f t="shared" si="39"/>
        <v>1&amp;3</v>
      </c>
    </row>
    <row r="214" spans="1:19">
      <c r="A214">
        <v>101.12059840000001</v>
      </c>
      <c r="B214">
        <v>106.1766619</v>
      </c>
      <c r="C214">
        <v>91.101469429999995</v>
      </c>
      <c r="D214">
        <f t="shared" si="40"/>
        <v>0.95238065117584947</v>
      </c>
      <c r="E214">
        <f t="shared" si="41"/>
        <v>1.1099776878758081</v>
      </c>
      <c r="F214">
        <f t="shared" si="42"/>
        <v>1.1654769408695804</v>
      </c>
      <c r="G214">
        <f t="shared" si="43"/>
        <v>0.99158672354869415</v>
      </c>
      <c r="H214">
        <f t="shared" si="44"/>
        <v>1.1534788748536338</v>
      </c>
      <c r="I214">
        <f t="shared" si="45"/>
        <v>1.1631073713208531</v>
      </c>
      <c r="J214">
        <f t="shared" si="33"/>
        <v>4.0101986033950897E-2</v>
      </c>
      <c r="K214">
        <f t="shared" si="34"/>
        <v>5.831249998892421E-2</v>
      </c>
      <c r="L214">
        <f t="shared" si="35"/>
        <v>2.8220856892220175E-2</v>
      </c>
      <c r="M214">
        <f t="shared" si="36"/>
        <v>-0.97765911991621257</v>
      </c>
      <c r="N214">
        <f t="shared" si="37"/>
        <v>-0.7460010629982976</v>
      </c>
      <c r="O214">
        <f t="shared" si="38"/>
        <v>8.3965187796285215E-2</v>
      </c>
      <c r="P214">
        <f>RSQ($A$2:A214,$B$2:B214)</f>
        <v>0.14042945724348124</v>
      </c>
      <c r="Q214">
        <f>RSQ($A$2:A214,$C$2:C214)</f>
        <v>0.5759112875491651</v>
      </c>
      <c r="R214">
        <f>RSQ($B$2:B214,$C$2:C214)</f>
        <v>0.16782296257790186</v>
      </c>
      <c r="S214" t="str">
        <f t="shared" si="39"/>
        <v>1&amp;3</v>
      </c>
    </row>
    <row r="215" spans="1:19">
      <c r="A215">
        <v>101.711068</v>
      </c>
      <c r="B215">
        <v>105.0795717</v>
      </c>
      <c r="C215">
        <v>91.109980370000002</v>
      </c>
      <c r="D215">
        <f t="shared" si="40"/>
        <v>0.96794330576815624</v>
      </c>
      <c r="E215">
        <f t="shared" si="41"/>
        <v>1.1163548448473888</v>
      </c>
      <c r="F215">
        <f t="shared" si="42"/>
        <v>1.1533266857622966</v>
      </c>
      <c r="G215">
        <f t="shared" si="43"/>
        <v>0.98794927465938065</v>
      </c>
      <c r="H215">
        <f t="shared" si="44"/>
        <v>1.1477674856219038</v>
      </c>
      <c r="I215">
        <f t="shared" si="45"/>
        <v>1.1616026504656904</v>
      </c>
      <c r="J215">
        <f t="shared" si="33"/>
        <v>4.1732974885367237E-2</v>
      </c>
      <c r="K215">
        <f t="shared" si="34"/>
        <v>6.0856928564466485E-2</v>
      </c>
      <c r="L215">
        <f t="shared" si="35"/>
        <v>2.8360921704603539E-2</v>
      </c>
      <c r="M215">
        <f t="shared" si="36"/>
        <v>-0.47938036878935925</v>
      </c>
      <c r="N215">
        <f t="shared" si="37"/>
        <v>-0.51617197113783364</v>
      </c>
      <c r="O215">
        <f t="shared" si="38"/>
        <v>-0.29180873561138582</v>
      </c>
      <c r="P215">
        <f>RSQ($A$2:A215,$B$2:B215)</f>
        <v>0.13924130830864265</v>
      </c>
      <c r="Q215">
        <f>RSQ($A$2:A215,$C$2:C215)</f>
        <v>0.56989655457542598</v>
      </c>
      <c r="R215">
        <f>RSQ($B$2:B215,$C$2:C215)</f>
        <v>0.16786267273579436</v>
      </c>
      <c r="S215" t="str">
        <f t="shared" si="39"/>
        <v>1&amp;3</v>
      </c>
    </row>
    <row r="216" spans="1:19">
      <c r="A216">
        <v>100.3542061</v>
      </c>
      <c r="B216">
        <v>104.3380444</v>
      </c>
      <c r="C216">
        <v>90.792149480000006</v>
      </c>
      <c r="D216">
        <f t="shared" si="40"/>
        <v>0.96181797039699934</v>
      </c>
      <c r="E216">
        <f t="shared" si="41"/>
        <v>1.1053180993595306</v>
      </c>
      <c r="F216">
        <f t="shared" si="42"/>
        <v>1.1491967642310741</v>
      </c>
      <c r="G216">
        <f t="shared" si="43"/>
        <v>0.98392907400362972</v>
      </c>
      <c r="H216">
        <f t="shared" si="44"/>
        <v>1.1412368108123079</v>
      </c>
      <c r="I216">
        <f t="shared" si="45"/>
        <v>1.1596940525834418</v>
      </c>
      <c r="J216">
        <f t="shared" si="33"/>
        <v>4.1568290819343698E-2</v>
      </c>
      <c r="K216">
        <f t="shared" si="34"/>
        <v>6.2499970449347804E-2</v>
      </c>
      <c r="L216">
        <f t="shared" si="35"/>
        <v>2.8730717016166061E-2</v>
      </c>
      <c r="M216">
        <f t="shared" si="36"/>
        <v>-0.53192236608249077</v>
      </c>
      <c r="N216">
        <f t="shared" si="37"/>
        <v>-0.57469965496843001</v>
      </c>
      <c r="O216">
        <f t="shared" si="38"/>
        <v>-0.36536813009091196</v>
      </c>
      <c r="P216">
        <f>RSQ($A$2:A216,$B$2:B216)</f>
        <v>0.1385776445028879</v>
      </c>
      <c r="Q216">
        <f>RSQ($A$2:A216,$C$2:C216)</f>
        <v>0.56148207769328418</v>
      </c>
      <c r="R216">
        <f>RSQ($B$2:B216,$C$2:C216)</f>
        <v>0.16758660608364376</v>
      </c>
      <c r="S216" t="str">
        <f t="shared" si="39"/>
        <v>1&amp;3</v>
      </c>
    </row>
    <row r="217" spans="1:19">
      <c r="A217">
        <v>100.63737949999999</v>
      </c>
      <c r="B217">
        <v>104.639134</v>
      </c>
      <c r="C217">
        <v>90.186672759999993</v>
      </c>
      <c r="D217">
        <f t="shared" si="40"/>
        <v>0.96175661679310143</v>
      </c>
      <c r="E217">
        <f t="shared" si="41"/>
        <v>1.1158786151010456</v>
      </c>
      <c r="F217">
        <f t="shared" si="42"/>
        <v>1.160250520367462</v>
      </c>
      <c r="G217">
        <f t="shared" si="43"/>
        <v>0.98051792674047156</v>
      </c>
      <c r="H217">
        <f t="shared" si="44"/>
        <v>1.1373355499336522</v>
      </c>
      <c r="I217">
        <f t="shared" si="45"/>
        <v>1.1597796630117527</v>
      </c>
      <c r="J217">
        <f t="shared" si="33"/>
        <v>4.1056627667313501E-2</v>
      </c>
      <c r="K217">
        <f t="shared" si="34"/>
        <v>6.4010871265291022E-2</v>
      </c>
      <c r="L217">
        <f t="shared" si="35"/>
        <v>2.9228046908085829E-2</v>
      </c>
      <c r="M217">
        <f t="shared" si="36"/>
        <v>-0.45696178700781631</v>
      </c>
      <c r="N217">
        <f t="shared" si="37"/>
        <v>-0.33520766720513762</v>
      </c>
      <c r="O217">
        <f t="shared" si="38"/>
        <v>1.6109778295826726E-2</v>
      </c>
      <c r="P217">
        <f>RSQ($A$2:A217,$B$2:B217)</f>
        <v>0.13764937969989527</v>
      </c>
      <c r="Q217">
        <f>RSQ($A$2:A217,$C$2:C217)</f>
        <v>0.55206528020422374</v>
      </c>
      <c r="R217">
        <f>RSQ($B$2:B217,$C$2:C217)</f>
        <v>0.16732790550093071</v>
      </c>
      <c r="S217" t="str">
        <f t="shared" si="39"/>
        <v>1&amp;3</v>
      </c>
    </row>
    <row r="218" spans="1:19">
      <c r="A218">
        <v>98.827350609999996</v>
      </c>
      <c r="B218">
        <v>104.3187034</v>
      </c>
      <c r="C218">
        <v>89.407531070000005</v>
      </c>
      <c r="D218">
        <f t="shared" si="40"/>
        <v>0.94735984429423026</v>
      </c>
      <c r="E218">
        <f t="shared" si="41"/>
        <v>1.1053582335544521</v>
      </c>
      <c r="F218">
        <f t="shared" si="42"/>
        <v>1.1667775874308124</v>
      </c>
      <c r="G218">
        <f t="shared" si="43"/>
        <v>0.97541668328720366</v>
      </c>
      <c r="H218">
        <f t="shared" si="44"/>
        <v>1.1324159627983905</v>
      </c>
      <c r="I218">
        <f t="shared" si="45"/>
        <v>1.1608562667685312</v>
      </c>
      <c r="J218">
        <f t="shared" si="33"/>
        <v>4.1562994093867621E-2</v>
      </c>
      <c r="K218">
        <f t="shared" si="34"/>
        <v>6.5206279048654295E-2</v>
      </c>
      <c r="L218">
        <f t="shared" si="35"/>
        <v>2.9430035318115447E-2</v>
      </c>
      <c r="M218">
        <f t="shared" si="36"/>
        <v>-0.67504374034287928</v>
      </c>
      <c r="N218">
        <f t="shared" si="37"/>
        <v>-0.4149558852108256</v>
      </c>
      <c r="O218">
        <f t="shared" si="38"/>
        <v>0.20119991696497935</v>
      </c>
      <c r="P218">
        <f>RSQ($A$2:A218,$B$2:B218)</f>
        <v>0.13672761757905935</v>
      </c>
      <c r="Q218">
        <f>RSQ($A$2:A218,$C$2:C218)</f>
        <v>0.53760376447065072</v>
      </c>
      <c r="R218">
        <f>RSQ($B$2:B218,$C$2:C218)</f>
        <v>0.16663197932593404</v>
      </c>
      <c r="S218" t="str">
        <f t="shared" si="39"/>
        <v>1&amp;3</v>
      </c>
    </row>
    <row r="219" spans="1:19">
      <c r="A219">
        <v>100.1463332</v>
      </c>
      <c r="B219">
        <v>104.6723202</v>
      </c>
      <c r="C219">
        <v>90.320145409999995</v>
      </c>
      <c r="D219">
        <f t="shared" si="40"/>
        <v>0.95676042155794305</v>
      </c>
      <c r="E219">
        <f t="shared" si="41"/>
        <v>1.1087928694688758</v>
      </c>
      <c r="F219">
        <f t="shared" si="42"/>
        <v>1.1589033623102534</v>
      </c>
      <c r="G219">
        <f t="shared" si="43"/>
        <v>0.97254648917500974</v>
      </c>
      <c r="H219">
        <f t="shared" si="44"/>
        <v>1.128781640747696</v>
      </c>
      <c r="I219">
        <f t="shared" si="45"/>
        <v>1.1605558199287962</v>
      </c>
      <c r="J219">
        <f t="shared" si="33"/>
        <v>4.2531409003467961E-2</v>
      </c>
      <c r="K219">
        <f t="shared" si="34"/>
        <v>6.6116188478730561E-2</v>
      </c>
      <c r="L219">
        <f t="shared" si="35"/>
        <v>2.9411514035756703E-2</v>
      </c>
      <c r="M219">
        <f t="shared" si="36"/>
        <v>-0.37116258282859882</v>
      </c>
      <c r="N219">
        <f t="shared" si="37"/>
        <v>-0.30232794325780904</v>
      </c>
      <c r="O219">
        <f t="shared" si="38"/>
        <v>-5.6184037874890361E-2</v>
      </c>
      <c r="P219">
        <f>RSQ($A$2:A219,$B$2:B219)</f>
        <v>0.13569673499715915</v>
      </c>
      <c r="Q219">
        <f>RSQ($A$2:A219,$C$2:C219)</f>
        <v>0.52845364962944064</v>
      </c>
      <c r="R219">
        <f>RSQ($B$2:B219,$C$2:C219)</f>
        <v>0.16642667019523602</v>
      </c>
      <c r="S219" t="str">
        <f t="shared" si="39"/>
        <v>1&amp;3</v>
      </c>
    </row>
    <row r="220" spans="1:19">
      <c r="A220">
        <v>100.41887010000001</v>
      </c>
      <c r="B220">
        <v>104.140816</v>
      </c>
      <c r="C220">
        <v>90.414029499999998</v>
      </c>
      <c r="D220">
        <f t="shared" si="40"/>
        <v>0.96426045000454008</v>
      </c>
      <c r="E220">
        <f t="shared" si="41"/>
        <v>1.1106558424099437</v>
      </c>
      <c r="F220">
        <f t="shared" si="42"/>
        <v>1.1518214216965079</v>
      </c>
      <c r="G220">
        <f t="shared" si="43"/>
        <v>0.97127171391801437</v>
      </c>
      <c r="H220">
        <f t="shared" si="44"/>
        <v>1.1259930563880418</v>
      </c>
      <c r="I220">
        <f t="shared" si="45"/>
        <v>1.1592120663545979</v>
      </c>
      <c r="J220">
        <f t="shared" si="33"/>
        <v>4.2804519653386518E-2</v>
      </c>
      <c r="K220">
        <f t="shared" si="34"/>
        <v>6.7211553596401824E-2</v>
      </c>
      <c r="L220">
        <f t="shared" si="35"/>
        <v>2.9608127208931551E-2</v>
      </c>
      <c r="M220">
        <f t="shared" si="36"/>
        <v>-0.16379728052665074</v>
      </c>
      <c r="N220">
        <f t="shared" si="37"/>
        <v>-0.22819311795999225</v>
      </c>
      <c r="O220">
        <f t="shared" si="38"/>
        <v>-0.24961540478185246</v>
      </c>
      <c r="P220">
        <f>RSQ($A$2:A220,$B$2:B220)</f>
        <v>0.13533230275410602</v>
      </c>
      <c r="Q220">
        <f>RSQ($A$2:A220,$C$2:C220)</f>
        <v>0.52016638665399428</v>
      </c>
      <c r="R220">
        <f>RSQ($B$2:B220,$C$2:C220)</f>
        <v>0.16596549446543399</v>
      </c>
      <c r="S220" t="str">
        <f t="shared" si="39"/>
        <v>1&amp;3</v>
      </c>
    </row>
    <row r="221" spans="1:19">
      <c r="A221">
        <v>99.051498629999998</v>
      </c>
      <c r="B221">
        <v>102.0648774</v>
      </c>
      <c r="C221">
        <v>91.259035749999995</v>
      </c>
      <c r="D221">
        <f t="shared" si="40"/>
        <v>0.97047584980492019</v>
      </c>
      <c r="E221">
        <f t="shared" si="41"/>
        <v>1.085388398156508</v>
      </c>
      <c r="F221">
        <f t="shared" si="42"/>
        <v>1.1184084574332138</v>
      </c>
      <c r="G221">
        <f t="shared" si="43"/>
        <v>0.9711492732852306</v>
      </c>
      <c r="H221">
        <f t="shared" si="44"/>
        <v>1.1197461858908828</v>
      </c>
      <c r="I221">
        <f t="shared" si="45"/>
        <v>1.1529345880590003</v>
      </c>
      <c r="J221">
        <f t="shared" si="33"/>
        <v>4.1702587524071424E-2</v>
      </c>
      <c r="K221">
        <f t="shared" si="34"/>
        <v>6.7728901526601978E-2</v>
      </c>
      <c r="L221">
        <f t="shared" si="35"/>
        <v>2.9861390897630194E-2</v>
      </c>
      <c r="M221">
        <f t="shared" si="36"/>
        <v>-1.6148242118590308E-2</v>
      </c>
      <c r="N221">
        <f t="shared" si="37"/>
        <v>-0.50728399486709608</v>
      </c>
      <c r="O221">
        <f t="shared" si="38"/>
        <v>-1.1562130760803397</v>
      </c>
      <c r="P221">
        <f>RSQ($A$2:A221,$B$2:B221)</f>
        <v>0.13713044028948268</v>
      </c>
      <c r="Q221">
        <f>RSQ($A$2:A221,$C$2:C221)</f>
        <v>0.51251603174861338</v>
      </c>
      <c r="R221">
        <f>RSQ($B$2:B221,$C$2:C221)</f>
        <v>0.16480295669246905</v>
      </c>
      <c r="S221" t="str">
        <f t="shared" si="39"/>
        <v>1&amp;3</v>
      </c>
    </row>
    <row r="222" spans="1:19">
      <c r="A222">
        <v>99.981116990000004</v>
      </c>
      <c r="B222">
        <v>103.3395646</v>
      </c>
      <c r="C222">
        <v>90.184137570000004</v>
      </c>
      <c r="D222">
        <f t="shared" si="40"/>
        <v>0.96750085387915408</v>
      </c>
      <c r="E222">
        <f t="shared" si="41"/>
        <v>1.1086330665677839</v>
      </c>
      <c r="F222">
        <f t="shared" si="42"/>
        <v>1.1458729593082697</v>
      </c>
      <c r="G222">
        <f t="shared" si="43"/>
        <v>0.97058797799198804</v>
      </c>
      <c r="H222">
        <f t="shared" si="44"/>
        <v>1.1180364752257907</v>
      </c>
      <c r="I222">
        <f t="shared" si="45"/>
        <v>1.151848183635811</v>
      </c>
      <c r="J222">
        <f t="shared" si="33"/>
        <v>4.1240262152487751E-2</v>
      </c>
      <c r="K222">
        <f t="shared" si="34"/>
        <v>6.8775427619503379E-2</v>
      </c>
      <c r="L222">
        <f t="shared" si="35"/>
        <v>3.1526492731917467E-2</v>
      </c>
      <c r="M222">
        <f t="shared" si="36"/>
        <v>-7.4857043862116557E-2</v>
      </c>
      <c r="N222">
        <f t="shared" si="37"/>
        <v>-0.13672628413204069</v>
      </c>
      <c r="O222">
        <f t="shared" si="38"/>
        <v>-0.18953025883186642</v>
      </c>
      <c r="P222">
        <f>RSQ($A$2:A222,$B$2:B222)</f>
        <v>0.13756064958174358</v>
      </c>
      <c r="Q222">
        <f>RSQ($A$2:A222,$C$2:C222)</f>
        <v>0.50349250748122254</v>
      </c>
      <c r="R222">
        <f>RSQ($B$2:B222,$C$2:C222)</f>
        <v>0.16377570477598508</v>
      </c>
      <c r="S222" t="str">
        <f t="shared" si="39"/>
        <v>1&amp;3</v>
      </c>
    </row>
    <row r="223" spans="1:19">
      <c r="A223">
        <v>99.216756360000005</v>
      </c>
      <c r="B223">
        <v>104.0721801</v>
      </c>
      <c r="C223">
        <v>89.701966859999999</v>
      </c>
      <c r="D223">
        <f t="shared" si="40"/>
        <v>0.9533456132528928</v>
      </c>
      <c r="E223">
        <f t="shared" si="41"/>
        <v>1.1060711357070907</v>
      </c>
      <c r="F223">
        <f t="shared" si="42"/>
        <v>1.1601995334442101</v>
      </c>
      <c r="G223">
        <f t="shared" si="43"/>
        <v>0.96793530649366566</v>
      </c>
      <c r="H223">
        <f t="shared" si="44"/>
        <v>1.1161956537613753</v>
      </c>
      <c r="I223">
        <f t="shared" si="45"/>
        <v>1.153133006683257</v>
      </c>
      <c r="J223">
        <f t="shared" si="33"/>
        <v>4.1445874696771766E-2</v>
      </c>
      <c r="K223">
        <f t="shared" si="34"/>
        <v>6.8752132470962193E-2</v>
      </c>
      <c r="L223">
        <f t="shared" si="35"/>
        <v>3.1254745699424942E-2</v>
      </c>
      <c r="M223">
        <f t="shared" si="36"/>
        <v>-0.35201798363563691</v>
      </c>
      <c r="N223">
        <f t="shared" si="37"/>
        <v>-0.14726114944232085</v>
      </c>
      <c r="O223">
        <f t="shared" si="38"/>
        <v>0.22609452109805883</v>
      </c>
      <c r="P223">
        <f>RSQ($A$2:A223,$B$2:B223)</f>
        <v>0.13708188224462162</v>
      </c>
      <c r="Q223">
        <f>RSQ($A$2:A223,$C$2:C223)</f>
        <v>0.49232242625044581</v>
      </c>
      <c r="R223">
        <f>RSQ($B$2:B223,$C$2:C223)</f>
        <v>0.16305505945255522</v>
      </c>
      <c r="S223" t="str">
        <f t="shared" si="39"/>
        <v>1&amp;3</v>
      </c>
    </row>
    <row r="224" spans="1:19">
      <c r="A224">
        <v>98.905961829999995</v>
      </c>
      <c r="B224">
        <v>104.2441177</v>
      </c>
      <c r="C224">
        <v>89.66080925</v>
      </c>
      <c r="D224">
        <f t="shared" si="40"/>
        <v>0.94879177849284047</v>
      </c>
      <c r="E224">
        <f t="shared" si="41"/>
        <v>1.1031125266137389</v>
      </c>
      <c r="F224">
        <f t="shared" si="42"/>
        <v>1.1626497526844484</v>
      </c>
      <c r="G224">
        <f t="shared" si="43"/>
        <v>0.96499014833969254</v>
      </c>
      <c r="H224">
        <f t="shared" si="44"/>
        <v>1.1141828649694312</v>
      </c>
      <c r="I224">
        <f t="shared" si="45"/>
        <v>1.1545971214526711</v>
      </c>
      <c r="J224">
        <f t="shared" si="33"/>
        <v>4.2422778963349381E-2</v>
      </c>
      <c r="K224">
        <f t="shared" si="34"/>
        <v>6.8674645116334337E-2</v>
      </c>
      <c r="L224">
        <f t="shared" si="35"/>
        <v>2.9461282508205247E-2</v>
      </c>
      <c r="M224">
        <f t="shared" si="36"/>
        <v>-0.38183188943954977</v>
      </c>
      <c r="N224">
        <f t="shared" si="37"/>
        <v>-0.16119978977596747</v>
      </c>
      <c r="O224">
        <f t="shared" si="38"/>
        <v>0.27332928325623662</v>
      </c>
      <c r="P224">
        <f>RSQ($A$2:A224,$B$2:B224)</f>
        <v>0.13635189293452757</v>
      </c>
      <c r="Q224">
        <f>RSQ($A$2:A224,$C$2:C224)</f>
        <v>0.4809267618951914</v>
      </c>
      <c r="R224">
        <f>RSQ($B$2:B224,$C$2:C224)</f>
        <v>0.16245012250717461</v>
      </c>
      <c r="S224" t="str">
        <f t="shared" si="39"/>
        <v>1&amp;3</v>
      </c>
    </row>
    <row r="225" spans="1:19">
      <c r="A225">
        <v>101.55522550000001</v>
      </c>
      <c r="B225">
        <v>105.2666334</v>
      </c>
      <c r="C225">
        <v>90.183024000000003</v>
      </c>
      <c r="D225">
        <f t="shared" si="40"/>
        <v>0.96474278904791122</v>
      </c>
      <c r="E225">
        <f t="shared" si="41"/>
        <v>1.1261013547294667</v>
      </c>
      <c r="F225">
        <f t="shared" si="42"/>
        <v>1.1672555291559086</v>
      </c>
      <c r="G225">
        <f t="shared" si="43"/>
        <v>0.96495209306403384</v>
      </c>
      <c r="H225">
        <f t="shared" si="44"/>
        <v>1.1160164787786675</v>
      </c>
      <c r="I225">
        <f t="shared" si="45"/>
        <v>1.1565445687916307</v>
      </c>
      <c r="J225">
        <f t="shared" ref="J225:J288" si="46">STDEV(D195:D224)</f>
        <v>4.2792095288178934E-2</v>
      </c>
      <c r="K225">
        <f t="shared" ref="K225:K288" si="47">STDEV(E195:E224)</f>
        <v>6.713891681910153E-2</v>
      </c>
      <c r="L225">
        <f t="shared" ref="L225:L288" si="48">STDEV(F195:F224)</f>
        <v>2.7887489439371065E-2</v>
      </c>
      <c r="M225">
        <f t="shared" ref="M225:M288" si="49">(D225-G225)/J225</f>
        <v>-4.8911841010141777E-3</v>
      </c>
      <c r="N225">
        <f t="shared" ref="N225:N288" si="50">(E225-H225)/K225</f>
        <v>0.15020909524012438</v>
      </c>
      <c r="O225">
        <f t="shared" ref="O225:O288" si="51">(F225-I225)/L225</f>
        <v>0.38407761256401707</v>
      </c>
      <c r="P225">
        <f>RSQ($A$2:A225,$B$2:B225)</f>
        <v>0.13512029173435039</v>
      </c>
      <c r="Q225">
        <f>RSQ($A$2:A225,$C$2:C225)</f>
        <v>0.47458141566861672</v>
      </c>
      <c r="R225">
        <f>RSQ($B$2:B225,$C$2:C225)</f>
        <v>0.16254159357565531</v>
      </c>
      <c r="S225" t="str">
        <f t="shared" ref="S225:S288" si="52">IF(P225=MAX(P225,Q225,R225),"1&amp;2",IF(Q225=MAX(P225,Q225,R225),"1&amp;3","2&amp;3"))</f>
        <v>1&amp;3</v>
      </c>
    </row>
    <row r="226" spans="1:19">
      <c r="A226">
        <v>99.374794469999998</v>
      </c>
      <c r="B226">
        <v>106.1463159</v>
      </c>
      <c r="C226">
        <v>89.676147889999996</v>
      </c>
      <c r="D226">
        <f t="shared" si="40"/>
        <v>0.93620577998788546</v>
      </c>
      <c r="E226">
        <f t="shared" si="41"/>
        <v>1.108151908932314</v>
      </c>
      <c r="F226">
        <f t="shared" si="42"/>
        <v>1.1836627508822404</v>
      </c>
      <c r="G226">
        <f t="shared" si="43"/>
        <v>0.96052958336001104</v>
      </c>
      <c r="H226">
        <f t="shared" si="44"/>
        <v>1.1148065449561515</v>
      </c>
      <c r="I226">
        <f t="shared" si="45"/>
        <v>1.1607165968055706</v>
      </c>
      <c r="J226">
        <f t="shared" si="46"/>
        <v>4.3106075963262512E-2</v>
      </c>
      <c r="K226">
        <f t="shared" si="47"/>
        <v>6.4801314433835508E-2</v>
      </c>
      <c r="L226">
        <f t="shared" si="48"/>
        <v>2.3672144265899954E-2</v>
      </c>
      <c r="M226">
        <f t="shared" si="49"/>
        <v>-0.56427783853152713</v>
      </c>
      <c r="N226">
        <f t="shared" si="50"/>
        <v>-0.1026929172961786</v>
      </c>
      <c r="O226">
        <f t="shared" si="51"/>
        <v>0.9693314563701787</v>
      </c>
      <c r="P226">
        <f>RSQ($A$2:A226,$B$2:B226)</f>
        <v>0.13217982959414129</v>
      </c>
      <c r="Q226">
        <f>RSQ($A$2:A226,$C$2:C226)</f>
        <v>0.46446942643923128</v>
      </c>
      <c r="R226">
        <f>RSQ($B$2:B226,$C$2:C226)</f>
        <v>0.16306635504298103</v>
      </c>
      <c r="S226" t="str">
        <f t="shared" si="52"/>
        <v>1&amp;3</v>
      </c>
    </row>
    <row r="227" spans="1:19">
      <c r="A227">
        <v>98.585686159999995</v>
      </c>
      <c r="B227">
        <v>106.00703679999999</v>
      </c>
      <c r="C227">
        <v>88.394153860000003</v>
      </c>
      <c r="D227">
        <f t="shared" si="40"/>
        <v>0.92999190559395017</v>
      </c>
      <c r="E227">
        <f t="shared" si="41"/>
        <v>1.1152964518008905</v>
      </c>
      <c r="F227">
        <f t="shared" si="42"/>
        <v>1.1992539344614979</v>
      </c>
      <c r="G227">
        <f t="shared" si="43"/>
        <v>0.95583147908830934</v>
      </c>
      <c r="H227">
        <f t="shared" si="44"/>
        <v>1.1148819152399576</v>
      </c>
      <c r="I227">
        <f t="shared" si="45"/>
        <v>1.1666454179834056</v>
      </c>
      <c r="J227">
        <f t="shared" si="46"/>
        <v>4.3982953008343796E-2</v>
      </c>
      <c r="K227">
        <f t="shared" si="47"/>
        <v>6.2216150219138538E-2</v>
      </c>
      <c r="L227">
        <f t="shared" si="48"/>
        <v>2.0572641744415098E-2</v>
      </c>
      <c r="M227">
        <f t="shared" si="49"/>
        <v>-0.58749064642060911</v>
      </c>
      <c r="N227">
        <f t="shared" si="50"/>
        <v>6.6628449280909541E-3</v>
      </c>
      <c r="O227">
        <f t="shared" si="51"/>
        <v>1.5850427418707456</v>
      </c>
      <c r="P227">
        <f>RSQ($A$2:A227,$B$2:B227)</f>
        <v>0.12918963136580189</v>
      </c>
      <c r="Q227">
        <f>RSQ($A$2:A227,$C$2:C227)</f>
        <v>0.44983066176704417</v>
      </c>
      <c r="R227">
        <f>RSQ($B$2:B227,$C$2:C227)</f>
        <v>0.16355756528947799</v>
      </c>
      <c r="S227" t="str">
        <f t="shared" si="52"/>
        <v>1&amp;3</v>
      </c>
    </row>
    <row r="228" spans="1:19">
      <c r="A228">
        <v>99.535857699999994</v>
      </c>
      <c r="B228">
        <v>105.7496831</v>
      </c>
      <c r="C228">
        <v>88.640756710000005</v>
      </c>
      <c r="D228">
        <f t="shared" si="40"/>
        <v>0.94124024566462261</v>
      </c>
      <c r="E228">
        <f t="shared" si="41"/>
        <v>1.1229129961699758</v>
      </c>
      <c r="F228">
        <f t="shared" si="42"/>
        <v>1.1930142185718711</v>
      </c>
      <c r="G228">
        <f t="shared" si="43"/>
        <v>0.95358667394620367</v>
      </c>
      <c r="H228">
        <f t="shared" si="44"/>
        <v>1.1161174661522681</v>
      </c>
      <c r="I228">
        <f t="shared" si="45"/>
        <v>1.1707021565354772</v>
      </c>
      <c r="J228">
        <f t="shared" si="46"/>
        <v>4.4010973657997748E-2</v>
      </c>
      <c r="K228">
        <f t="shared" si="47"/>
        <v>5.9511894926361275E-2</v>
      </c>
      <c r="L228">
        <f t="shared" si="48"/>
        <v>2.0750787134003537E-2</v>
      </c>
      <c r="M228">
        <f t="shared" si="49"/>
        <v>-0.28053067804232601</v>
      </c>
      <c r="N228">
        <f t="shared" si="50"/>
        <v>0.11418776071768927</v>
      </c>
      <c r="O228">
        <f t="shared" si="51"/>
        <v>1.0752393098299375</v>
      </c>
      <c r="P228">
        <f>RSQ($A$2:A228,$B$2:B228)</f>
        <v>0.12696976770159388</v>
      </c>
      <c r="Q228">
        <f>RSQ($A$2:A228,$C$2:C228)</f>
        <v>0.43791807958980755</v>
      </c>
      <c r="R228">
        <f>RSQ($B$2:B228,$C$2:C228)</f>
        <v>0.16385323717154193</v>
      </c>
      <c r="S228" t="str">
        <f t="shared" si="52"/>
        <v>1&amp;3</v>
      </c>
    </row>
    <row r="229" spans="1:19">
      <c r="A229">
        <v>100.1672076</v>
      </c>
      <c r="B229">
        <v>104.3919968</v>
      </c>
      <c r="C229">
        <v>87.946578489999993</v>
      </c>
      <c r="D229">
        <f t="shared" si="40"/>
        <v>0.95952956807508827</v>
      </c>
      <c r="E229">
        <f t="shared" si="41"/>
        <v>1.1389551398112612</v>
      </c>
      <c r="F229">
        <f t="shared" si="42"/>
        <v>1.1869932701460346</v>
      </c>
      <c r="G229">
        <f t="shared" si="43"/>
        <v>0.95450096535064743</v>
      </c>
      <c r="H229">
        <f t="shared" si="44"/>
        <v>1.1196309544074978</v>
      </c>
      <c r="I229">
        <f t="shared" si="45"/>
        <v>1.1732084817063322</v>
      </c>
      <c r="J229">
        <f t="shared" si="46"/>
        <v>4.310533495155907E-2</v>
      </c>
      <c r="K229">
        <f t="shared" si="47"/>
        <v>5.5357627918250149E-2</v>
      </c>
      <c r="L229">
        <f t="shared" si="48"/>
        <v>2.0086268841539762E-2</v>
      </c>
      <c r="M229">
        <f t="shared" si="49"/>
        <v>0.11665847696327795</v>
      </c>
      <c r="N229">
        <f t="shared" si="50"/>
        <v>0.34907900013888793</v>
      </c>
      <c r="O229">
        <f t="shared" si="51"/>
        <v>0.6862791964227104</v>
      </c>
      <c r="P229">
        <f>RSQ($A$2:A229,$B$2:B229)</f>
        <v>0.1264481630367483</v>
      </c>
      <c r="Q229">
        <f>RSQ($A$2:A229,$C$2:C229)</f>
        <v>0.42548241027744926</v>
      </c>
      <c r="R229">
        <f>RSQ($B$2:B229,$C$2:C229)</f>
        <v>0.16272423378296935</v>
      </c>
      <c r="S229" t="str">
        <f t="shared" si="52"/>
        <v>1&amp;3</v>
      </c>
    </row>
    <row r="230" spans="1:19">
      <c r="A230">
        <v>98.139855269999998</v>
      </c>
      <c r="B230">
        <v>105.0972735</v>
      </c>
      <c r="C230">
        <v>87.661145020000006</v>
      </c>
      <c r="D230">
        <f t="shared" si="40"/>
        <v>0.93380020243817263</v>
      </c>
      <c r="E230">
        <f t="shared" si="41"/>
        <v>1.1195365432154607</v>
      </c>
      <c r="F230">
        <f t="shared" si="42"/>
        <v>1.1989037272559231</v>
      </c>
      <c r="G230">
        <f t="shared" si="43"/>
        <v>0.95131623259488207</v>
      </c>
      <c r="H230">
        <f t="shared" si="44"/>
        <v>1.119616429608723</v>
      </c>
      <c r="I230">
        <f t="shared" si="45"/>
        <v>1.1771615964062692</v>
      </c>
      <c r="J230">
        <f t="shared" si="46"/>
        <v>4.1149152477277365E-2</v>
      </c>
      <c r="K230">
        <f t="shared" si="47"/>
        <v>4.9732765949847296E-2</v>
      </c>
      <c r="L230">
        <f t="shared" si="48"/>
        <v>1.8954725967779029E-2</v>
      </c>
      <c r="M230">
        <f t="shared" si="49"/>
        <v>-0.42567171137684601</v>
      </c>
      <c r="N230">
        <f t="shared" si="50"/>
        <v>-1.6063130963366492E-3</v>
      </c>
      <c r="O230">
        <f t="shared" si="51"/>
        <v>1.1470559314132625</v>
      </c>
      <c r="P230">
        <f>RSQ($A$2:A230,$B$2:B230)</f>
        <v>0.12468764804827251</v>
      </c>
      <c r="Q230">
        <f>RSQ($A$2:A230,$C$2:C230)</f>
        <v>0.40945701582894495</v>
      </c>
      <c r="R230">
        <f>RSQ($B$2:B230,$C$2:C230)</f>
        <v>0.16225649054100824</v>
      </c>
      <c r="S230" t="str">
        <f t="shared" si="52"/>
        <v>1&amp;3</v>
      </c>
    </row>
    <row r="231" spans="1:19">
      <c r="A231">
        <v>97.817277079999997</v>
      </c>
      <c r="B231">
        <v>104.4353507</v>
      </c>
      <c r="C231">
        <v>87.887685250000004</v>
      </c>
      <c r="D231">
        <f t="shared" si="40"/>
        <v>0.93662994785155629</v>
      </c>
      <c r="E231">
        <f t="shared" si="41"/>
        <v>1.1129804682163931</v>
      </c>
      <c r="F231">
        <f t="shared" si="42"/>
        <v>1.188281957852565</v>
      </c>
      <c r="G231">
        <f t="shared" si="43"/>
        <v>0.949056804172832</v>
      </c>
      <c r="H231">
        <f t="shared" si="44"/>
        <v>1.1185955124714415</v>
      </c>
      <c r="I231">
        <f t="shared" si="45"/>
        <v>1.1788724212441608</v>
      </c>
      <c r="J231">
        <f t="shared" si="46"/>
        <v>3.9982550573135101E-2</v>
      </c>
      <c r="K231">
        <f t="shared" si="47"/>
        <v>4.4146353636263909E-2</v>
      </c>
      <c r="L231">
        <f t="shared" si="48"/>
        <v>1.862358261224964E-2</v>
      </c>
      <c r="M231">
        <f t="shared" si="49"/>
        <v>-0.31080699312928556</v>
      </c>
      <c r="N231">
        <f t="shared" si="50"/>
        <v>-0.12719157512560622</v>
      </c>
      <c r="O231">
        <f t="shared" si="51"/>
        <v>0.50524846933667023</v>
      </c>
      <c r="P231">
        <f>RSQ($A$2:A231,$B$2:B231)</f>
        <v>0.12373518909621453</v>
      </c>
      <c r="Q231">
        <f>RSQ($A$2:A231,$C$2:C231)</f>
        <v>0.39426233659938265</v>
      </c>
      <c r="R231">
        <f>RSQ($B$2:B231,$C$2:C231)</f>
        <v>0.16118421849356651</v>
      </c>
      <c r="S231" t="str">
        <f t="shared" si="52"/>
        <v>1&amp;3</v>
      </c>
    </row>
    <row r="232" spans="1:19">
      <c r="A232">
        <v>97.067526560000005</v>
      </c>
      <c r="B232">
        <v>103.78651480000001</v>
      </c>
      <c r="C232">
        <v>87.646519870000006</v>
      </c>
      <c r="D232">
        <f t="shared" si="40"/>
        <v>0.93526145229033164</v>
      </c>
      <c r="E232">
        <f t="shared" si="41"/>
        <v>1.1074886567541247</v>
      </c>
      <c r="F232">
        <f t="shared" si="42"/>
        <v>1.184148725516305</v>
      </c>
      <c r="G232">
        <f t="shared" si="43"/>
        <v>0.94693444234475499</v>
      </c>
      <c r="H232">
        <f t="shared" si="44"/>
        <v>1.1168867654380081</v>
      </c>
      <c r="I232">
        <f t="shared" si="45"/>
        <v>1.1796841603629522</v>
      </c>
      <c r="J232">
        <f t="shared" si="46"/>
        <v>3.9013067306982036E-2</v>
      </c>
      <c r="K232">
        <f t="shared" si="47"/>
        <v>4.0987381021558189E-2</v>
      </c>
      <c r="L232">
        <f t="shared" si="48"/>
        <v>1.8920944643900019E-2</v>
      </c>
      <c r="M232">
        <f t="shared" si="49"/>
        <v>-0.29920718518675082</v>
      </c>
      <c r="N232">
        <f t="shared" si="50"/>
        <v>-0.2292927347307292</v>
      </c>
      <c r="O232">
        <f t="shared" si="51"/>
        <v>0.23595889303508696</v>
      </c>
      <c r="P232">
        <f>RSQ($A$2:A232,$B$2:B232)</f>
        <v>0.12350013194535062</v>
      </c>
      <c r="Q232">
        <f>RSQ($A$2:A232,$C$2:C232)</f>
        <v>0.3778217968631038</v>
      </c>
      <c r="R232">
        <f>RSQ($B$2:B232,$C$2:C232)</f>
        <v>0.15929057762648577</v>
      </c>
      <c r="S232" t="str">
        <f t="shared" si="52"/>
        <v>1&amp;3</v>
      </c>
    </row>
    <row r="233" spans="1:19">
      <c r="A233">
        <v>98.020827850000003</v>
      </c>
      <c r="B233">
        <v>102.5032629</v>
      </c>
      <c r="C233">
        <v>86.703739769999999</v>
      </c>
      <c r="D233">
        <f t="shared" si="40"/>
        <v>0.95627031839588406</v>
      </c>
      <c r="E233">
        <f t="shared" si="41"/>
        <v>1.1305259508992458</v>
      </c>
      <c r="F233">
        <f t="shared" si="42"/>
        <v>1.1822242405219379</v>
      </c>
      <c r="G233">
        <f t="shared" si="43"/>
        <v>0.94837073096800562</v>
      </c>
      <c r="H233">
        <f t="shared" si="44"/>
        <v>1.1189851016628138</v>
      </c>
      <c r="I233">
        <f t="shared" si="45"/>
        <v>1.1800749419258731</v>
      </c>
      <c r="J233">
        <f t="shared" si="46"/>
        <v>3.7181728836362768E-2</v>
      </c>
      <c r="K233">
        <f t="shared" si="47"/>
        <v>3.8180434012536339E-2</v>
      </c>
      <c r="L233">
        <f t="shared" si="48"/>
        <v>1.9301330568880629E-2</v>
      </c>
      <c r="M233">
        <f t="shared" si="49"/>
        <v>0.21245885210568394</v>
      </c>
      <c r="N233">
        <f t="shared" si="50"/>
        <v>0.30227129509954165</v>
      </c>
      <c r="O233">
        <f t="shared" si="51"/>
        <v>0.11135494459278446</v>
      </c>
      <c r="P233">
        <f>RSQ($A$2:A233,$B$2:B233)</f>
        <v>0.1248178116554423</v>
      </c>
      <c r="Q233">
        <f>RSQ($A$2:A233,$C$2:C233)</f>
        <v>0.36092028954194905</v>
      </c>
      <c r="R233">
        <f>RSQ($B$2:B233,$C$2:C233)</f>
        <v>0.15502326678514156</v>
      </c>
      <c r="S233" t="str">
        <f t="shared" si="52"/>
        <v>1&amp;3</v>
      </c>
    </row>
    <row r="234" spans="1:19">
      <c r="A234">
        <v>97.8550781</v>
      </c>
      <c r="B234">
        <v>100.3313733</v>
      </c>
      <c r="C234">
        <v>86.743587439999999</v>
      </c>
      <c r="D234">
        <f t="shared" si="40"/>
        <v>0.97531883479162951</v>
      </c>
      <c r="E234">
        <f t="shared" si="41"/>
        <v>1.1280958165084625</v>
      </c>
      <c r="F234">
        <f t="shared" si="42"/>
        <v>1.1566431163502269</v>
      </c>
      <c r="G234">
        <f t="shared" si="43"/>
        <v>0.95251659309471703</v>
      </c>
      <c r="H234">
        <f t="shared" si="44"/>
        <v>1.120386750100606</v>
      </c>
      <c r="I234">
        <f t="shared" si="45"/>
        <v>1.176470045683466</v>
      </c>
      <c r="J234">
        <f t="shared" si="46"/>
        <v>3.5032881525589303E-2</v>
      </c>
      <c r="K234">
        <f t="shared" si="47"/>
        <v>3.4328145342702621E-2</v>
      </c>
      <c r="L234">
        <f t="shared" si="48"/>
        <v>1.9517718564978616E-2</v>
      </c>
      <c r="M234">
        <f t="shared" si="49"/>
        <v>0.65088113520598867</v>
      </c>
      <c r="N234">
        <f t="shared" si="50"/>
        <v>0.22456984876100464</v>
      </c>
      <c r="O234">
        <f t="shared" si="51"/>
        <v>-1.0158425672155846</v>
      </c>
      <c r="P234">
        <f>RSQ($A$2:A234,$B$2:B234)</f>
        <v>0.12825848797442363</v>
      </c>
      <c r="Q234">
        <f>RSQ($A$2:A234,$C$2:C234)</f>
        <v>0.34467132920897126</v>
      </c>
      <c r="R234">
        <f>RSQ($B$2:B234,$C$2:C234)</f>
        <v>0.14758747441502323</v>
      </c>
      <c r="S234" t="str">
        <f t="shared" si="52"/>
        <v>1&amp;3</v>
      </c>
    </row>
    <row r="235" spans="1:19">
      <c r="A235">
        <v>95.452065000000005</v>
      </c>
      <c r="B235">
        <v>101.5399706</v>
      </c>
      <c r="C235">
        <v>86.559774340000004</v>
      </c>
      <c r="D235">
        <f t="shared" si="40"/>
        <v>0.94004424500000794</v>
      </c>
      <c r="E235">
        <f t="shared" si="41"/>
        <v>1.102730058249364</v>
      </c>
      <c r="F235">
        <f t="shared" si="42"/>
        <v>1.1730618682202076</v>
      </c>
      <c r="G235">
        <f t="shared" si="43"/>
        <v>0.95059777031091564</v>
      </c>
      <c r="H235">
        <f t="shared" si="44"/>
        <v>1.1176703359696456</v>
      </c>
      <c r="I235">
        <f t="shared" si="45"/>
        <v>1.1759457106891187</v>
      </c>
      <c r="J235">
        <f t="shared" si="46"/>
        <v>3.0396890554171635E-2</v>
      </c>
      <c r="K235">
        <f t="shared" si="47"/>
        <v>3.0665546237719131E-2</v>
      </c>
      <c r="L235">
        <f t="shared" si="48"/>
        <v>1.9002783793569782E-2</v>
      </c>
      <c r="M235">
        <f t="shared" si="49"/>
        <v>-0.3471909500776007</v>
      </c>
      <c r="N235">
        <f t="shared" si="50"/>
        <v>-0.48720076937370266</v>
      </c>
      <c r="O235">
        <f t="shared" si="51"/>
        <v>-0.15175894754361671</v>
      </c>
      <c r="P235">
        <f>RSQ($A$2:A235,$B$2:B235)</f>
        <v>0.13080034042937375</v>
      </c>
      <c r="Q235">
        <f>RSQ($A$2:A235,$C$2:C235)</f>
        <v>0.32486134299280295</v>
      </c>
      <c r="R235">
        <f>RSQ($B$2:B235,$C$2:C235)</f>
        <v>0.14212700239322612</v>
      </c>
      <c r="S235" t="str">
        <f t="shared" si="52"/>
        <v>1&amp;3</v>
      </c>
    </row>
    <row r="236" spans="1:19">
      <c r="A236">
        <v>95.730942999999996</v>
      </c>
      <c r="B236">
        <v>101.04453410000001</v>
      </c>
      <c r="C236">
        <v>86.096661710000006</v>
      </c>
      <c r="D236">
        <f t="shared" si="40"/>
        <v>0.94741337423812211</v>
      </c>
      <c r="E236">
        <f t="shared" si="41"/>
        <v>1.1119007531610368</v>
      </c>
      <c r="F236">
        <f t="shared" si="42"/>
        <v>1.1736173283971105</v>
      </c>
      <c r="G236">
        <f t="shared" si="43"/>
        <v>0.9501078632227935</v>
      </c>
      <c r="H236">
        <f t="shared" si="44"/>
        <v>1.1167827078452441</v>
      </c>
      <c r="I236">
        <f t="shared" si="45"/>
        <v>1.1755874980288097</v>
      </c>
      <c r="J236">
        <f t="shared" si="46"/>
        <v>2.4806117833718642E-2</v>
      </c>
      <c r="K236">
        <f t="shared" si="47"/>
        <v>2.4188422678473577E-2</v>
      </c>
      <c r="L236">
        <f t="shared" si="48"/>
        <v>1.8972780123561288E-2</v>
      </c>
      <c r="M236">
        <f t="shared" si="49"/>
        <v>-0.10862195377500022</v>
      </c>
      <c r="N236">
        <f t="shared" si="50"/>
        <v>-0.20183022056051889</v>
      </c>
      <c r="O236">
        <f t="shared" si="51"/>
        <v>-0.10384190502753521</v>
      </c>
      <c r="P236">
        <f>RSQ($A$2:A236,$B$2:B236)</f>
        <v>0.13388664492956517</v>
      </c>
      <c r="Q236">
        <f>RSQ($A$2:A236,$C$2:C236)</f>
        <v>0.30529536970843968</v>
      </c>
      <c r="R236">
        <f>RSQ($B$2:B236,$C$2:C236)</f>
        <v>0.13560751082692471</v>
      </c>
      <c r="S236" t="str">
        <f t="shared" si="52"/>
        <v>1&amp;3</v>
      </c>
    </row>
    <row r="237" spans="1:19">
      <c r="A237">
        <v>93.961606450000005</v>
      </c>
      <c r="B237">
        <v>101.5726556</v>
      </c>
      <c r="C237">
        <v>86.573492680000001</v>
      </c>
      <c r="D237">
        <f t="shared" si="40"/>
        <v>0.92506793186570979</v>
      </c>
      <c r="E237">
        <f t="shared" si="41"/>
        <v>1.0853392134392517</v>
      </c>
      <c r="F237">
        <f t="shared" si="42"/>
        <v>1.1732535266359316</v>
      </c>
      <c r="G237">
        <f t="shared" si="43"/>
        <v>0.94625556609093442</v>
      </c>
      <c r="H237">
        <f t="shared" si="44"/>
        <v>1.1119452471673992</v>
      </c>
      <c r="I237">
        <f t="shared" si="45"/>
        <v>1.1752284255068284</v>
      </c>
      <c r="J237">
        <f t="shared" si="46"/>
        <v>2.211725235866973E-2</v>
      </c>
      <c r="K237">
        <f t="shared" si="47"/>
        <v>1.8896311025245759E-2</v>
      </c>
      <c r="L237">
        <f t="shared" si="48"/>
        <v>1.8962735196693337E-2</v>
      </c>
      <c r="M237">
        <f t="shared" si="49"/>
        <v>-0.95796864283276573</v>
      </c>
      <c r="N237">
        <f t="shared" si="50"/>
        <v>-1.4080014714301352</v>
      </c>
      <c r="O237">
        <f t="shared" si="51"/>
        <v>-0.10414630855790905</v>
      </c>
      <c r="P237">
        <f>RSQ($A$2:A237,$B$2:B237)</f>
        <v>0.1364119983507493</v>
      </c>
      <c r="Q237">
        <f>RSQ($A$2:A237,$C$2:C237)</f>
        <v>0.28558239580005379</v>
      </c>
      <c r="R237">
        <f>RSQ($B$2:B237,$C$2:C237)</f>
        <v>0.1306551251424779</v>
      </c>
      <c r="S237" t="str">
        <f t="shared" si="52"/>
        <v>1&amp;3</v>
      </c>
    </row>
    <row r="238" spans="1:19">
      <c r="A238">
        <v>94.417253160000001</v>
      </c>
      <c r="B238">
        <v>101.8578237</v>
      </c>
      <c r="C238">
        <v>86.084083530000001</v>
      </c>
      <c r="D238">
        <f t="shared" si="40"/>
        <v>0.92695140864275116</v>
      </c>
      <c r="E238">
        <f t="shared" si="41"/>
        <v>1.0968026758058698</v>
      </c>
      <c r="F238">
        <f t="shared" si="42"/>
        <v>1.183236430280435</v>
      </c>
      <c r="G238">
        <f t="shared" si="43"/>
        <v>0.94328569571429088</v>
      </c>
      <c r="H238">
        <f t="shared" si="44"/>
        <v>1.109615620804087</v>
      </c>
      <c r="I238">
        <f t="shared" si="45"/>
        <v>1.1764604262412295</v>
      </c>
      <c r="J238">
        <f t="shared" si="46"/>
        <v>1.7321156147166138E-2</v>
      </c>
      <c r="K238">
        <f t="shared" si="47"/>
        <v>1.55059840288855E-2</v>
      </c>
      <c r="L238">
        <f t="shared" si="48"/>
        <v>1.8307629109169596E-2</v>
      </c>
      <c r="M238">
        <f t="shared" si="49"/>
        <v>-0.94302521914578574</v>
      </c>
      <c r="N238">
        <f t="shared" si="50"/>
        <v>-0.82632259741455538</v>
      </c>
      <c r="O238">
        <f t="shared" si="51"/>
        <v>0.37011914534644397</v>
      </c>
      <c r="P238">
        <f>RSQ($A$2:A238,$B$2:B238)</f>
        <v>0.13848388209047033</v>
      </c>
      <c r="Q238">
        <f>RSQ($A$2:A238,$C$2:C238)</f>
        <v>0.26642903834748777</v>
      </c>
      <c r="R238">
        <f>RSQ($B$2:B238,$C$2:C238)</f>
        <v>0.12582476166210951</v>
      </c>
      <c r="S238" t="str">
        <f t="shared" si="52"/>
        <v>1&amp;3</v>
      </c>
    </row>
    <row r="239" spans="1:19">
      <c r="A239">
        <v>94.811990530000003</v>
      </c>
      <c r="B239">
        <v>102.5167154</v>
      </c>
      <c r="C239">
        <v>86.517223670000007</v>
      </c>
      <c r="D239">
        <f t="shared" si="40"/>
        <v>0.92484420867428618</v>
      </c>
      <c r="E239">
        <f t="shared" si="41"/>
        <v>1.0958741682654829</v>
      </c>
      <c r="F239">
        <f t="shared" si="42"/>
        <v>1.1849283998181259</v>
      </c>
      <c r="G239">
        <f t="shared" si="43"/>
        <v>0.94044854386198251</v>
      </c>
      <c r="H239">
        <f t="shared" si="44"/>
        <v>1.1075015511827633</v>
      </c>
      <c r="I239">
        <f t="shared" si="45"/>
        <v>1.1777631914069058</v>
      </c>
      <c r="J239">
        <f t="shared" si="46"/>
        <v>1.5520650270638646E-2</v>
      </c>
      <c r="K239">
        <f t="shared" si="47"/>
        <v>1.3138860429516069E-2</v>
      </c>
      <c r="L239">
        <f t="shared" si="48"/>
        <v>1.8447930143585707E-2</v>
      </c>
      <c r="M239">
        <f t="shared" si="49"/>
        <v>-1.005391843485836</v>
      </c>
      <c r="N239">
        <f t="shared" si="50"/>
        <v>-0.88496129323056083</v>
      </c>
      <c r="O239">
        <f t="shared" si="51"/>
        <v>0.38840175322928955</v>
      </c>
      <c r="P239">
        <f>RSQ($A$2:A239,$B$2:B239)</f>
        <v>0.13961529456819885</v>
      </c>
      <c r="Q239">
        <f>RSQ($A$2:A239,$C$2:C239)</f>
        <v>0.25018578390455282</v>
      </c>
      <c r="R239">
        <f>RSQ($B$2:B239,$C$2:C239)</f>
        <v>0.12240620894082199</v>
      </c>
      <c r="S239" t="str">
        <f t="shared" si="52"/>
        <v>1&amp;3</v>
      </c>
    </row>
    <row r="240" spans="1:19">
      <c r="A240">
        <v>94.476624490000006</v>
      </c>
      <c r="B240">
        <v>103.6390188</v>
      </c>
      <c r="C240">
        <v>86.170832399999995</v>
      </c>
      <c r="D240">
        <f t="shared" si="40"/>
        <v>0.91159319707878206</v>
      </c>
      <c r="E240">
        <f t="shared" si="41"/>
        <v>1.0963875113964898</v>
      </c>
      <c r="F240">
        <f t="shared" si="42"/>
        <v>1.202715767197347</v>
      </c>
      <c r="G240">
        <f t="shared" si="43"/>
        <v>0.93600925974149018</v>
      </c>
      <c r="H240">
        <f t="shared" si="44"/>
        <v>1.1057916989079519</v>
      </c>
      <c r="I240">
        <f t="shared" si="45"/>
        <v>1.1816020492208199</v>
      </c>
      <c r="J240">
        <f t="shared" si="46"/>
        <v>1.5602900942908785E-2</v>
      </c>
      <c r="K240">
        <f t="shared" si="47"/>
        <v>1.1918098054964129E-2</v>
      </c>
      <c r="L240">
        <f t="shared" si="48"/>
        <v>1.8718271236878466E-2</v>
      </c>
      <c r="M240">
        <f t="shared" si="49"/>
        <v>-1.5648412274132109</v>
      </c>
      <c r="N240">
        <f t="shared" si="50"/>
        <v>-0.78906780831066148</v>
      </c>
      <c r="O240">
        <f t="shared" si="51"/>
        <v>1.1279737166608161</v>
      </c>
      <c r="P240">
        <f>RSQ($A$2:A240,$B$2:B240)</f>
        <v>0.13906574529857857</v>
      </c>
      <c r="Q240">
        <f>RSQ($A$2:A240,$C$2:C240)</f>
        <v>0.23364247395581891</v>
      </c>
      <c r="R240">
        <f>RSQ($B$2:B240,$C$2:C240)</f>
        <v>0.12025090348828538</v>
      </c>
      <c r="S240" t="str">
        <f t="shared" si="52"/>
        <v>1&amp;3</v>
      </c>
    </row>
    <row r="241" spans="1:19">
      <c r="A241">
        <v>94.237909680000001</v>
      </c>
      <c r="B241">
        <v>105.1362172</v>
      </c>
      <c r="C241">
        <v>87.067473199999995</v>
      </c>
      <c r="D241">
        <f t="shared" si="40"/>
        <v>0.8963410724653692</v>
      </c>
      <c r="E241">
        <f t="shared" si="41"/>
        <v>1.08235493941037</v>
      </c>
      <c r="F241">
        <f t="shared" si="42"/>
        <v>1.2075257652016025</v>
      </c>
      <c r="G241">
        <f t="shared" si="43"/>
        <v>0.92990646169901003</v>
      </c>
      <c r="H241">
        <f t="shared" si="44"/>
        <v>1.1021860436006317</v>
      </c>
      <c r="I241">
        <f t="shared" si="45"/>
        <v>1.1855903132178633</v>
      </c>
      <c r="J241">
        <f t="shared" si="46"/>
        <v>1.6729546964143867E-2</v>
      </c>
      <c r="K241">
        <f t="shared" si="47"/>
        <v>1.2190893738382339E-2</v>
      </c>
      <c r="L241">
        <f t="shared" si="48"/>
        <v>1.8888582025619965E-2</v>
      </c>
      <c r="M241">
        <f t="shared" si="49"/>
        <v>-2.0063537467918837</v>
      </c>
      <c r="N241">
        <f t="shared" si="50"/>
        <v>-1.6267145474186666</v>
      </c>
      <c r="O241">
        <f t="shared" si="51"/>
        <v>1.1613075006893838</v>
      </c>
      <c r="P241">
        <f>RSQ($A$2:A241,$B$2:B241)</f>
        <v>0.13612573492688784</v>
      </c>
      <c r="Q241">
        <f>RSQ($A$2:A241,$C$2:C241)</f>
        <v>0.21995808855774659</v>
      </c>
      <c r="R241">
        <f>RSQ($B$2:B241,$C$2:C241)</f>
        <v>0.12005298645509493</v>
      </c>
      <c r="S241" t="str">
        <f t="shared" si="52"/>
        <v>1&amp;3</v>
      </c>
    </row>
    <row r="242" spans="1:19">
      <c r="A242">
        <v>95.043368549999997</v>
      </c>
      <c r="B242">
        <v>106.97265969999999</v>
      </c>
      <c r="C242">
        <v>87.951512579999999</v>
      </c>
      <c r="D242">
        <f t="shared" si="40"/>
        <v>0.88848280314376438</v>
      </c>
      <c r="E242">
        <f t="shared" si="41"/>
        <v>1.0806337010241784</v>
      </c>
      <c r="F242">
        <f t="shared" si="42"/>
        <v>1.2162685616429678</v>
      </c>
      <c r="G242">
        <f t="shared" si="43"/>
        <v>0.92353359115204914</v>
      </c>
      <c r="H242">
        <f t="shared" si="44"/>
        <v>1.0988702985888696</v>
      </c>
      <c r="I242">
        <f t="shared" si="45"/>
        <v>1.1903100437448024</v>
      </c>
      <c r="J242">
        <f t="shared" si="46"/>
        <v>1.8584637274090782E-2</v>
      </c>
      <c r="K242">
        <f t="shared" si="47"/>
        <v>1.3059457049916706E-2</v>
      </c>
      <c r="L242">
        <f t="shared" si="48"/>
        <v>1.9643183991856012E-2</v>
      </c>
      <c r="M242">
        <f t="shared" si="49"/>
        <v>-1.8860087227610178</v>
      </c>
      <c r="N242">
        <f t="shared" si="50"/>
        <v>-1.3964284652100079</v>
      </c>
      <c r="O242">
        <f t="shared" si="51"/>
        <v>1.3215025582882944</v>
      </c>
      <c r="P242">
        <f>RSQ($A$2:A242,$B$2:B242)</f>
        <v>0.13065176256915836</v>
      </c>
      <c r="Q242">
        <f>RSQ($A$2:A242,$C$2:C242)</f>
        <v>0.20971825089644819</v>
      </c>
      <c r="R242">
        <f>RSQ($B$2:B242,$C$2:C242)</f>
        <v>0.12123306795391404</v>
      </c>
      <c r="S242" t="str">
        <f t="shared" si="52"/>
        <v>1&amp;3</v>
      </c>
    </row>
    <row r="243" spans="1:19">
      <c r="A243">
        <v>95.452508190000003</v>
      </c>
      <c r="B243">
        <v>105.791989</v>
      </c>
      <c r="C243">
        <v>87.860199840000007</v>
      </c>
      <c r="D243">
        <f t="shared" si="40"/>
        <v>0.9022659380191822</v>
      </c>
      <c r="E243">
        <f t="shared" si="41"/>
        <v>1.0864135110530839</v>
      </c>
      <c r="F243">
        <f t="shared" si="42"/>
        <v>1.2040945637803593</v>
      </c>
      <c r="G243">
        <f t="shared" si="43"/>
        <v>0.9202616445162235</v>
      </c>
      <c r="H243">
        <f t="shared" si="44"/>
        <v>1.0969538697372103</v>
      </c>
      <c r="I243">
        <f t="shared" si="45"/>
        <v>1.1924307391348881</v>
      </c>
      <c r="J243">
        <f t="shared" si="46"/>
        <v>2.1385184944960129E-2</v>
      </c>
      <c r="K243">
        <f t="shared" si="47"/>
        <v>1.4049379786645961E-2</v>
      </c>
      <c r="L243">
        <f t="shared" si="48"/>
        <v>2.12296400657246E-2</v>
      </c>
      <c r="M243">
        <f t="shared" si="49"/>
        <v>-0.84150343068612865</v>
      </c>
      <c r="N243">
        <f t="shared" si="50"/>
        <v>-0.75023658298034501</v>
      </c>
      <c r="O243">
        <f t="shared" si="51"/>
        <v>0.54941226555708522</v>
      </c>
      <c r="P243">
        <f>RSQ($A$2:A243,$B$2:B243)</f>
        <v>0.12741137939232189</v>
      </c>
      <c r="Q243">
        <f>RSQ($A$2:A243,$C$2:C243)</f>
        <v>0.2001573406895259</v>
      </c>
      <c r="R243">
        <f>RSQ($B$2:B243,$C$2:C243)</f>
        <v>0.12163869247582892</v>
      </c>
      <c r="S243" t="str">
        <f t="shared" si="52"/>
        <v>1&amp;3</v>
      </c>
    </row>
    <row r="244" spans="1:19">
      <c r="A244">
        <v>96.012420809999995</v>
      </c>
      <c r="B244">
        <v>104.5156978</v>
      </c>
      <c r="C244">
        <v>87.371836610000003</v>
      </c>
      <c r="D244">
        <f t="shared" si="40"/>
        <v>0.91864114990389512</v>
      </c>
      <c r="E244">
        <f t="shared" si="41"/>
        <v>1.0988943867412195</v>
      </c>
      <c r="F244">
        <f t="shared" si="42"/>
        <v>1.1962172463711014</v>
      </c>
      <c r="G244">
        <f t="shared" si="43"/>
        <v>0.92001233765278834</v>
      </c>
      <c r="H244">
        <f t="shared" si="44"/>
        <v>1.0972524108147501</v>
      </c>
      <c r="I244">
        <f t="shared" si="45"/>
        <v>1.1930132787096901</v>
      </c>
      <c r="J244">
        <f t="shared" si="46"/>
        <v>2.2493787143474116E-2</v>
      </c>
      <c r="K244">
        <f t="shared" si="47"/>
        <v>1.4569343972713117E-2</v>
      </c>
      <c r="L244">
        <f t="shared" si="48"/>
        <v>2.1729739656190971E-2</v>
      </c>
      <c r="M244">
        <f t="shared" si="49"/>
        <v>-6.0958510016443777E-2</v>
      </c>
      <c r="N244">
        <f t="shared" si="50"/>
        <v>0.11270074545186598</v>
      </c>
      <c r="O244">
        <f t="shared" si="51"/>
        <v>0.1474462056197923</v>
      </c>
      <c r="P244">
        <f>RSQ($A$2:A244,$B$2:B244)</f>
        <v>0.12618648769307594</v>
      </c>
      <c r="Q244">
        <f>RSQ($A$2:A244,$C$2:C244)</f>
        <v>0.19063877524815798</v>
      </c>
      <c r="R244">
        <f>RSQ($B$2:B244,$C$2:C244)</f>
        <v>0.12094706604863478</v>
      </c>
      <c r="S244" t="str">
        <f t="shared" si="52"/>
        <v>1&amp;3</v>
      </c>
    </row>
    <row r="245" spans="1:19">
      <c r="A245">
        <v>97.870193310000005</v>
      </c>
      <c r="B245">
        <v>106.0203801</v>
      </c>
      <c r="C245">
        <v>87.401546429999996</v>
      </c>
      <c r="D245">
        <f t="shared" si="40"/>
        <v>0.92312622552086099</v>
      </c>
      <c r="E245">
        <f t="shared" si="41"/>
        <v>1.1197764491316451</v>
      </c>
      <c r="F245">
        <f t="shared" si="42"/>
        <v>1.2130263642979344</v>
      </c>
      <c r="G245">
        <f t="shared" si="43"/>
        <v>0.92049139732479957</v>
      </c>
      <c r="H245">
        <f t="shared" si="44"/>
        <v>1.1007176474788878</v>
      </c>
      <c r="I245">
        <f t="shared" si="45"/>
        <v>1.1960922149540354</v>
      </c>
      <c r="J245">
        <f t="shared" si="46"/>
        <v>2.2839721449754595E-2</v>
      </c>
      <c r="K245">
        <f t="shared" si="47"/>
        <v>1.4643827616120592E-2</v>
      </c>
      <c r="L245">
        <f t="shared" si="48"/>
        <v>2.1985275278198987E-2</v>
      </c>
      <c r="M245">
        <f t="shared" si="49"/>
        <v>0.11536166068652878</v>
      </c>
      <c r="N245">
        <f t="shared" si="50"/>
        <v>1.3014904403665959</v>
      </c>
      <c r="O245">
        <f t="shared" si="51"/>
        <v>0.77024959340360188</v>
      </c>
      <c r="P245">
        <f>RSQ($A$2:A245,$B$2:B245)</f>
        <v>0.12365863066194309</v>
      </c>
      <c r="Q245">
        <f>RSQ($A$2:A245,$C$2:C245)</f>
        <v>0.18313230970820502</v>
      </c>
      <c r="R245">
        <f>RSQ($B$2:B245,$C$2:C245)</f>
        <v>0.12151781910215718</v>
      </c>
      <c r="S245" t="str">
        <f t="shared" si="52"/>
        <v>1&amp;3</v>
      </c>
    </row>
    <row r="246" spans="1:19">
      <c r="A246">
        <v>97.551627190000005</v>
      </c>
      <c r="B246">
        <v>104.8635196</v>
      </c>
      <c r="C246">
        <v>86.723147080000004</v>
      </c>
      <c r="D246">
        <f t="shared" si="40"/>
        <v>0.93027229642976816</v>
      </c>
      <c r="E246">
        <f t="shared" si="41"/>
        <v>1.1248626286591168</v>
      </c>
      <c r="F246">
        <f t="shared" si="42"/>
        <v>1.2091756714417425</v>
      </c>
      <c r="G246">
        <f t="shared" si="43"/>
        <v>0.92199615103325627</v>
      </c>
      <c r="H246">
        <f t="shared" si="44"/>
        <v>1.1044322599681538</v>
      </c>
      <c r="I246">
        <f t="shared" si="45"/>
        <v>1.1981050544136826</v>
      </c>
      <c r="J246">
        <f t="shared" si="46"/>
        <v>2.2526770708070978E-2</v>
      </c>
      <c r="K246">
        <f t="shared" si="47"/>
        <v>1.4731473013595493E-2</v>
      </c>
      <c r="L246">
        <f t="shared" si="48"/>
        <v>2.2548423465414417E-2</v>
      </c>
      <c r="M246">
        <f t="shared" si="49"/>
        <v>0.36739155841572452</v>
      </c>
      <c r="N246">
        <f t="shared" si="50"/>
        <v>1.3868517202664057</v>
      </c>
      <c r="O246">
        <f t="shared" si="51"/>
        <v>0.49097077873494804</v>
      </c>
      <c r="P246">
        <f>RSQ($A$2:A246,$B$2:B246)</f>
        <v>0.1224265436584939</v>
      </c>
      <c r="Q246">
        <f>RSQ($A$2:A246,$C$2:C246)</f>
        <v>0.17464142709173067</v>
      </c>
      <c r="R246">
        <f>RSQ($B$2:B246,$C$2:C246)</f>
        <v>0.1209918479705905</v>
      </c>
      <c r="S246" t="str">
        <f t="shared" si="52"/>
        <v>1&amp;3</v>
      </c>
    </row>
    <row r="247" spans="1:19">
      <c r="A247">
        <v>99.915068099999999</v>
      </c>
      <c r="B247">
        <v>107.71096540000001</v>
      </c>
      <c r="C247">
        <v>86.444691250000005</v>
      </c>
      <c r="D247">
        <f t="shared" si="40"/>
        <v>0.92762206455908336</v>
      </c>
      <c r="E247">
        <f t="shared" si="41"/>
        <v>1.1558265366584901</v>
      </c>
      <c r="F247">
        <f t="shared" si="42"/>
        <v>1.2460101811052509</v>
      </c>
      <c r="G247">
        <f t="shared" si="43"/>
        <v>0.92286167619107584</v>
      </c>
      <c r="H247">
        <f t="shared" si="44"/>
        <v>1.112339071766667</v>
      </c>
      <c r="I247">
        <f t="shared" si="45"/>
        <v>1.2054750739046931</v>
      </c>
      <c r="J247">
        <f t="shared" si="46"/>
        <v>2.2216726309327292E-2</v>
      </c>
      <c r="K247">
        <f t="shared" si="47"/>
        <v>1.5073035546698602E-2</v>
      </c>
      <c r="L247">
        <f t="shared" si="48"/>
        <v>2.2558172964699981E-2</v>
      </c>
      <c r="M247">
        <f t="shared" si="49"/>
        <v>0.21427046909287237</v>
      </c>
      <c r="N247">
        <f t="shared" si="50"/>
        <v>2.8851165883004906</v>
      </c>
      <c r="O247">
        <f t="shared" si="51"/>
        <v>1.7969144604037244</v>
      </c>
      <c r="P247">
        <f>RSQ($A$2:A247,$B$2:B247)</f>
        <v>0.11895783594507993</v>
      </c>
      <c r="Q247">
        <f>RSQ($A$2:A247,$C$2:C247)</f>
        <v>0.16802757635362645</v>
      </c>
      <c r="R247">
        <f>RSQ($B$2:B247,$C$2:C247)</f>
        <v>0.1230195809925545</v>
      </c>
      <c r="S247" t="str">
        <f t="shared" si="52"/>
        <v>1&amp;3</v>
      </c>
    </row>
    <row r="248" spans="1:19">
      <c r="A248">
        <v>99.087260430000001</v>
      </c>
      <c r="B248">
        <v>107.1218903</v>
      </c>
      <c r="C248">
        <v>86.426754329999994</v>
      </c>
      <c r="D248">
        <f t="shared" si="40"/>
        <v>0.92499544353167562</v>
      </c>
      <c r="E248">
        <f t="shared" si="41"/>
        <v>1.1464882743560967</v>
      </c>
      <c r="F248">
        <f t="shared" si="42"/>
        <v>1.2394528885231599</v>
      </c>
      <c r="G248">
        <f t="shared" si="43"/>
        <v>0.92318994808962962</v>
      </c>
      <c r="H248">
        <f t="shared" si="44"/>
        <v>1.117592795241964</v>
      </c>
      <c r="I248">
        <f t="shared" si="45"/>
        <v>1.2107024299998419</v>
      </c>
      <c r="J248">
        <f t="shared" si="46"/>
        <v>2.1890333175292764E-2</v>
      </c>
      <c r="K248">
        <f t="shared" si="47"/>
        <v>1.7391743283620909E-2</v>
      </c>
      <c r="L248">
        <f t="shared" si="48"/>
        <v>2.5233915266274578E-2</v>
      </c>
      <c r="M248">
        <f t="shared" si="49"/>
        <v>8.2479121153068255E-2</v>
      </c>
      <c r="N248">
        <f t="shared" si="50"/>
        <v>1.6614481160922905</v>
      </c>
      <c r="O248">
        <f t="shared" si="51"/>
        <v>1.139357813479835</v>
      </c>
      <c r="P248">
        <f>RSQ($A$2:A248,$B$2:B248)</f>
        <v>0.11585395719428716</v>
      </c>
      <c r="Q248">
        <f>RSQ($A$2:A248,$C$2:C248)</f>
        <v>0.16100804006176084</v>
      </c>
      <c r="R248">
        <f>RSQ($B$2:B248,$C$2:C248)</f>
        <v>0.12454231397708894</v>
      </c>
      <c r="S248" t="str">
        <f t="shared" si="52"/>
        <v>1&amp;3</v>
      </c>
    </row>
    <row r="249" spans="1:19">
      <c r="A249">
        <v>101.0868389</v>
      </c>
      <c r="B249">
        <v>105.2128201</v>
      </c>
      <c r="C249">
        <v>86.306502539999997</v>
      </c>
      <c r="D249">
        <f t="shared" si="40"/>
        <v>0.96078442535730491</v>
      </c>
      <c r="E249">
        <f t="shared" si="41"/>
        <v>1.1712540298241125</v>
      </c>
      <c r="F249">
        <f t="shared" si="42"/>
        <v>1.219060175115283</v>
      </c>
      <c r="G249">
        <f t="shared" si="43"/>
        <v>0.92897371382311811</v>
      </c>
      <c r="H249">
        <f t="shared" si="44"/>
        <v>1.1258483697930637</v>
      </c>
      <c r="I249">
        <f t="shared" si="45"/>
        <v>1.2119882369406789</v>
      </c>
      <c r="J249">
        <f t="shared" si="46"/>
        <v>2.1941520853330457E-2</v>
      </c>
      <c r="K249">
        <f t="shared" si="47"/>
        <v>1.8654182131762183E-2</v>
      </c>
      <c r="L249">
        <f t="shared" si="48"/>
        <v>2.7051962017700361E-2</v>
      </c>
      <c r="M249">
        <f t="shared" si="49"/>
        <v>1.4497951963689115</v>
      </c>
      <c r="N249">
        <f t="shared" si="50"/>
        <v>2.4340740167716781</v>
      </c>
      <c r="O249">
        <f t="shared" si="51"/>
        <v>0.26142052727919757</v>
      </c>
      <c r="P249">
        <f>RSQ($A$2:A249,$B$2:B249)</f>
        <v>0.11508784646746012</v>
      </c>
      <c r="Q249">
        <f>RSQ($A$2:A249,$C$2:C249)</f>
        <v>0.15560628495427317</v>
      </c>
      <c r="R249">
        <f>RSQ($B$2:B249,$C$2:C249)</f>
        <v>0.12425788989842029</v>
      </c>
      <c r="S249" t="str">
        <f t="shared" si="52"/>
        <v>1&amp;3</v>
      </c>
    </row>
    <row r="250" spans="1:19">
      <c r="A250">
        <v>102.2156363</v>
      </c>
      <c r="B250">
        <v>103.5411233</v>
      </c>
      <c r="C250">
        <v>86.563950800000001</v>
      </c>
      <c r="D250">
        <f t="shared" si="40"/>
        <v>0.98719844871530382</v>
      </c>
      <c r="E250">
        <f t="shared" si="41"/>
        <v>1.1808106648940058</v>
      </c>
      <c r="F250">
        <f t="shared" si="42"/>
        <v>1.1961228934573997</v>
      </c>
      <c r="G250">
        <f t="shared" si="43"/>
        <v>0.93793136534499288</v>
      </c>
      <c r="H250">
        <f t="shared" si="44"/>
        <v>1.1343041075009008</v>
      </c>
      <c r="I250">
        <f t="shared" si="45"/>
        <v>1.2095474148663283</v>
      </c>
      <c r="J250">
        <f t="shared" si="46"/>
        <v>2.2076727928948107E-2</v>
      </c>
      <c r="K250">
        <f t="shared" si="47"/>
        <v>2.1688394211564908E-2</v>
      </c>
      <c r="L250">
        <f t="shared" si="48"/>
        <v>2.725200692911204E-2</v>
      </c>
      <c r="M250">
        <f t="shared" si="49"/>
        <v>2.2316297745242166</v>
      </c>
      <c r="N250">
        <f t="shared" si="50"/>
        <v>2.1443061639070651</v>
      </c>
      <c r="O250">
        <f t="shared" si="51"/>
        <v>-0.49260670760316716</v>
      </c>
      <c r="P250">
        <f>RSQ($A$2:A250,$B$2:B250)</f>
        <v>0.11540316103423755</v>
      </c>
      <c r="Q250">
        <f>RSQ($A$2:A250,$C$2:C250)</f>
        <v>0.15140786373472717</v>
      </c>
      <c r="R250">
        <f>RSQ($B$2:B250,$C$2:C250)</f>
        <v>0.1223172256749608</v>
      </c>
      <c r="S250" t="str">
        <f t="shared" si="52"/>
        <v>1&amp;3</v>
      </c>
    </row>
    <row r="251" spans="1:19">
      <c r="A251">
        <v>101.43489839999999</v>
      </c>
      <c r="B251">
        <v>102.2860982</v>
      </c>
      <c r="C251">
        <v>87.238072759999994</v>
      </c>
      <c r="D251">
        <f t="shared" si="40"/>
        <v>0.9916782454802836</v>
      </c>
      <c r="E251">
        <f t="shared" si="41"/>
        <v>1.1627365803811001</v>
      </c>
      <c r="F251">
        <f t="shared" si="42"/>
        <v>1.1724937858427766</v>
      </c>
      <c r="G251">
        <f t="shared" si="43"/>
        <v>0.94620011613503763</v>
      </c>
      <c r="H251">
        <f t="shared" si="44"/>
        <v>1.1386783340978546</v>
      </c>
      <c r="I251">
        <f t="shared" si="45"/>
        <v>1.2038468565550127</v>
      </c>
      <c r="J251">
        <f t="shared" si="46"/>
        <v>2.3397043240436635E-2</v>
      </c>
      <c r="K251">
        <f t="shared" si="47"/>
        <v>2.4996073204787504E-2</v>
      </c>
      <c r="L251">
        <f t="shared" si="48"/>
        <v>2.6447954713287689E-2</v>
      </c>
      <c r="M251">
        <f t="shared" si="49"/>
        <v>1.9437554086598023</v>
      </c>
      <c r="N251">
        <f t="shared" si="50"/>
        <v>0.96248102996584306</v>
      </c>
      <c r="O251">
        <f t="shared" si="51"/>
        <v>-1.1854629612052372</v>
      </c>
      <c r="P251">
        <f>RSQ($A$2:A251,$B$2:B251)</f>
        <v>0.11636195714732343</v>
      </c>
      <c r="Q251">
        <f>RSQ($A$2:A251,$C$2:C251)</f>
        <v>0.14746408975446551</v>
      </c>
      <c r="R251">
        <f>RSQ($B$2:B251,$C$2:C251)</f>
        <v>0.11949909009585888</v>
      </c>
      <c r="S251" t="str">
        <f t="shared" si="52"/>
        <v>1&amp;3</v>
      </c>
    </row>
    <row r="252" spans="1:19">
      <c r="A252">
        <v>99.65723835</v>
      </c>
      <c r="B252">
        <v>102.9164787</v>
      </c>
      <c r="C252">
        <v>87.658231549999996</v>
      </c>
      <c r="D252">
        <f t="shared" si="40"/>
        <v>0.96833121001447553</v>
      </c>
      <c r="E252">
        <f t="shared" si="41"/>
        <v>1.1368839707102214</v>
      </c>
      <c r="F252">
        <f t="shared" si="42"/>
        <v>1.1740651947934491</v>
      </c>
      <c r="G252">
        <f t="shared" si="43"/>
        <v>0.94960489980879725</v>
      </c>
      <c r="H252">
        <f t="shared" si="44"/>
        <v>1.1384022781920649</v>
      </c>
      <c r="I252">
        <f t="shared" si="45"/>
        <v>1.1992650624378491</v>
      </c>
      <c r="J252">
        <f t="shared" si="46"/>
        <v>2.4691337746772592E-2</v>
      </c>
      <c r="K252">
        <f t="shared" si="47"/>
        <v>2.5813575069125422E-2</v>
      </c>
      <c r="L252">
        <f t="shared" si="48"/>
        <v>2.3114509772525885E-2</v>
      </c>
      <c r="M252">
        <f t="shared" si="49"/>
        <v>0.75841618618359363</v>
      </c>
      <c r="N252">
        <f t="shared" si="50"/>
        <v>-5.8818179108380726E-2</v>
      </c>
      <c r="O252">
        <f t="shared" si="51"/>
        <v>-1.0902185636812798</v>
      </c>
      <c r="P252">
        <f>RSQ($A$2:A252,$B$2:B252)</f>
        <v>0.11711205283341093</v>
      </c>
      <c r="Q252">
        <f>RSQ($A$2:A252,$C$2:C252)</f>
        <v>0.14302221194331757</v>
      </c>
      <c r="R252">
        <f>RSQ($B$2:B252,$C$2:C252)</f>
        <v>0.11761013762890352</v>
      </c>
      <c r="S252" t="str">
        <f t="shared" si="52"/>
        <v>1&amp;3</v>
      </c>
    </row>
    <row r="253" spans="1:19">
      <c r="A253">
        <v>100.0854722</v>
      </c>
      <c r="B253">
        <v>103.2390996</v>
      </c>
      <c r="C253">
        <v>88.584003969999998</v>
      </c>
      <c r="D253">
        <f t="shared" si="40"/>
        <v>0.96945316830330042</v>
      </c>
      <c r="E253">
        <f t="shared" si="41"/>
        <v>1.1298368521916791</v>
      </c>
      <c r="F253">
        <f t="shared" si="42"/>
        <v>1.1654372682788545</v>
      </c>
      <c r="G253">
        <f t="shared" si="43"/>
        <v>0.9526584795771823</v>
      </c>
      <c r="H253">
        <f t="shared" si="44"/>
        <v>1.1370845203458517</v>
      </c>
      <c r="I253">
        <f t="shared" si="45"/>
        <v>1.1940607864133885</v>
      </c>
      <c r="J253">
        <f t="shared" si="46"/>
        <v>2.4724987330510418E-2</v>
      </c>
      <c r="K253">
        <f t="shared" si="47"/>
        <v>2.5991193513505942E-2</v>
      </c>
      <c r="L253">
        <f t="shared" si="48"/>
        <v>2.1765180008964352E-2</v>
      </c>
      <c r="M253">
        <f t="shared" si="49"/>
        <v>0.67925975053558929</v>
      </c>
      <c r="N253">
        <f t="shared" si="50"/>
        <v>-0.27885091734654338</v>
      </c>
      <c r="O253">
        <f t="shared" si="51"/>
        <v>-1.3151059684663733</v>
      </c>
      <c r="P253">
        <f>RSQ($A$2:A253,$B$2:B253)</f>
        <v>0.11762522389281452</v>
      </c>
      <c r="Q253">
        <f>RSQ($A$2:A253,$C$2:C253)</f>
        <v>0.13982544629771215</v>
      </c>
      <c r="R253">
        <f>RSQ($B$2:B253,$C$2:C253)</f>
        <v>0.11645352287720254</v>
      </c>
      <c r="S253" t="str">
        <f t="shared" si="52"/>
        <v>1&amp;3</v>
      </c>
    </row>
    <row r="254" spans="1:19">
      <c r="A254">
        <v>103.25205819999999</v>
      </c>
      <c r="B254">
        <v>104.6744377</v>
      </c>
      <c r="C254">
        <v>88.498198389999999</v>
      </c>
      <c r="D254">
        <f t="shared" si="40"/>
        <v>0.98641139583594817</v>
      </c>
      <c r="E254">
        <f t="shared" si="41"/>
        <v>1.1667136741584463</v>
      </c>
      <c r="F254">
        <f t="shared" si="42"/>
        <v>1.1827860860931136</v>
      </c>
      <c r="G254">
        <f t="shared" si="43"/>
        <v>0.9578512359246848</v>
      </c>
      <c r="H254">
        <f t="shared" si="44"/>
        <v>1.1416428517016355</v>
      </c>
      <c r="I254">
        <f t="shared" si="45"/>
        <v>1.1923262171333462</v>
      </c>
      <c r="J254">
        <f t="shared" si="46"/>
        <v>2.5219608426139427E-2</v>
      </c>
      <c r="K254">
        <f t="shared" si="47"/>
        <v>2.5961262485647403E-2</v>
      </c>
      <c r="L254">
        <f t="shared" si="48"/>
        <v>2.1524411235308346E-2</v>
      </c>
      <c r="M254">
        <f t="shared" si="49"/>
        <v>1.1324584993025331</v>
      </c>
      <c r="N254">
        <f t="shared" si="50"/>
        <v>0.96570120465717424</v>
      </c>
      <c r="O254">
        <f t="shared" si="51"/>
        <v>-0.44322378605102319</v>
      </c>
      <c r="P254">
        <f>RSQ($A$2:A254,$B$2:B254)</f>
        <v>0.11744325422288809</v>
      </c>
      <c r="Q254">
        <f>RSQ($A$2:A254,$C$2:C254)</f>
        <v>0.13798412475087357</v>
      </c>
      <c r="R254">
        <f>RSQ($B$2:B254,$C$2:C254)</f>
        <v>0.11621063296160006</v>
      </c>
      <c r="S254" t="str">
        <f t="shared" si="52"/>
        <v>1&amp;3</v>
      </c>
    </row>
    <row r="255" spans="1:19">
      <c r="A255">
        <v>101.8992413</v>
      </c>
      <c r="B255">
        <v>105.0430791</v>
      </c>
      <c r="C255">
        <v>89.149001179999999</v>
      </c>
      <c r="D255">
        <f t="shared" si="40"/>
        <v>0.97007096681727034</v>
      </c>
      <c r="E255">
        <f t="shared" si="41"/>
        <v>1.1430216822536923</v>
      </c>
      <c r="F255">
        <f t="shared" si="42"/>
        <v>1.1782866628859745</v>
      </c>
      <c r="G255">
        <f t="shared" si="43"/>
        <v>0.95973119452354416</v>
      </c>
      <c r="H255">
        <f t="shared" si="44"/>
        <v>1.141854979478875</v>
      </c>
      <c r="I255">
        <f t="shared" si="45"/>
        <v>1.1901662857106736</v>
      </c>
      <c r="J255">
        <f t="shared" si="46"/>
        <v>2.65987365833453E-2</v>
      </c>
      <c r="K255">
        <f t="shared" si="47"/>
        <v>2.716295796489205E-2</v>
      </c>
      <c r="L255">
        <f t="shared" si="48"/>
        <v>2.0889960933098625E-2</v>
      </c>
      <c r="M255">
        <f t="shared" si="49"/>
        <v>0.38873170766315229</v>
      </c>
      <c r="N255">
        <f t="shared" si="50"/>
        <v>4.2951978069736947E-2</v>
      </c>
      <c r="O255">
        <f t="shared" si="51"/>
        <v>-0.56867616281066002</v>
      </c>
      <c r="P255">
        <f>RSQ($A$2:A255,$B$2:B255)</f>
        <v>0.11692450094483588</v>
      </c>
      <c r="Q255">
        <f>RSQ($A$2:A255,$C$2:C255)</f>
        <v>0.13608687604143799</v>
      </c>
      <c r="R255">
        <f>RSQ($B$2:B255,$C$2:C255)</f>
        <v>0.11623374189414969</v>
      </c>
      <c r="S255" t="str">
        <f t="shared" si="52"/>
        <v>1&amp;3</v>
      </c>
    </row>
    <row r="256" spans="1:19">
      <c r="A256">
        <v>102.5829026</v>
      </c>
      <c r="B256">
        <v>106.5619828</v>
      </c>
      <c r="C256">
        <v>88.946269700000002</v>
      </c>
      <c r="D256">
        <f t="shared" si="40"/>
        <v>0.96265947671536756</v>
      </c>
      <c r="E256">
        <f t="shared" si="41"/>
        <v>1.1533131512540542</v>
      </c>
      <c r="F256">
        <f t="shared" si="42"/>
        <v>1.19804892503547</v>
      </c>
      <c r="G256">
        <f t="shared" si="43"/>
        <v>0.96018169947613241</v>
      </c>
      <c r="H256">
        <f t="shared" si="44"/>
        <v>1.143617775136595</v>
      </c>
      <c r="I256">
        <f t="shared" si="45"/>
        <v>1.19137899945295</v>
      </c>
      <c r="J256">
        <f t="shared" si="46"/>
        <v>2.6782081517094301E-2</v>
      </c>
      <c r="K256">
        <f t="shared" si="47"/>
        <v>2.7437813779266792E-2</v>
      </c>
      <c r="L256">
        <f t="shared" si="48"/>
        <v>2.0525446151643902E-2</v>
      </c>
      <c r="M256">
        <f t="shared" si="49"/>
        <v>9.2516230960377213E-2</v>
      </c>
      <c r="N256">
        <f t="shared" si="50"/>
        <v>0.35335818645964556</v>
      </c>
      <c r="O256">
        <f t="shared" si="51"/>
        <v>0.32495886000440471</v>
      </c>
      <c r="P256">
        <f>RSQ($A$2:A256,$B$2:B256)</f>
        <v>0.11561634667322732</v>
      </c>
      <c r="Q256">
        <f>RSQ($A$2:A256,$C$2:C256)</f>
        <v>0.13433522327916508</v>
      </c>
      <c r="R256">
        <f>RSQ($B$2:B256,$C$2:C256)</f>
        <v>0.11689424793573228</v>
      </c>
      <c r="S256" t="str">
        <f t="shared" si="52"/>
        <v>1&amp;3</v>
      </c>
    </row>
    <row r="257" spans="1:19">
      <c r="A257">
        <v>103.8875391</v>
      </c>
      <c r="B257">
        <v>107.1304674</v>
      </c>
      <c r="C257">
        <v>89.078538280000004</v>
      </c>
      <c r="D257">
        <f t="shared" si="40"/>
        <v>0.96972916875372461</v>
      </c>
      <c r="E257">
        <f t="shared" si="41"/>
        <v>1.1662465629313645</v>
      </c>
      <c r="F257">
        <f t="shared" si="42"/>
        <v>1.2026518336353644</v>
      </c>
      <c r="G257">
        <f t="shared" si="43"/>
        <v>0.96165054090345425</v>
      </c>
      <c r="H257">
        <f t="shared" si="44"/>
        <v>1.147099127105021</v>
      </c>
      <c r="I257">
        <f t="shared" si="45"/>
        <v>1.19311328163486</v>
      </c>
      <c r="J257">
        <f t="shared" si="46"/>
        <v>2.7057588361615474E-2</v>
      </c>
      <c r="K257">
        <f t="shared" si="47"/>
        <v>2.788800340719776E-2</v>
      </c>
      <c r="L257">
        <f t="shared" si="48"/>
        <v>2.0472625379899662E-2</v>
      </c>
      <c r="M257">
        <f t="shared" si="49"/>
        <v>0.29857161482029526</v>
      </c>
      <c r="N257">
        <f t="shared" si="50"/>
        <v>0.68658324322355835</v>
      </c>
      <c r="O257">
        <f t="shared" si="51"/>
        <v>0.46591738106386493</v>
      </c>
      <c r="P257">
        <f>RSQ($A$2:A257,$B$2:B257)</f>
        <v>0.11438323121901836</v>
      </c>
      <c r="Q257">
        <f>RSQ($A$2:A257,$C$2:C257)</f>
        <v>0.13312364298696744</v>
      </c>
      <c r="R257">
        <f>RSQ($B$2:B257,$C$2:C257)</f>
        <v>0.11770664317555278</v>
      </c>
      <c r="S257" t="str">
        <f t="shared" si="52"/>
        <v>1&amp;3</v>
      </c>
    </row>
    <row r="258" spans="1:19">
      <c r="A258">
        <v>104.7035131</v>
      </c>
      <c r="B258">
        <v>105.17158569999999</v>
      </c>
      <c r="C258">
        <v>88.406725059999999</v>
      </c>
      <c r="D258">
        <f t="shared" si="40"/>
        <v>0.995549438597083</v>
      </c>
      <c r="E258">
        <f t="shared" si="41"/>
        <v>1.1843387822469351</v>
      </c>
      <c r="F258">
        <f t="shared" si="42"/>
        <v>1.1896333183773293</v>
      </c>
      <c r="G258">
        <f t="shared" si="43"/>
        <v>0.96686575593324331</v>
      </c>
      <c r="H258">
        <f t="shared" si="44"/>
        <v>1.1528283048191617</v>
      </c>
      <c r="I258">
        <f t="shared" si="45"/>
        <v>1.192577902672163</v>
      </c>
      <c r="J258">
        <f t="shared" si="46"/>
        <v>2.7432537229250088E-2</v>
      </c>
      <c r="K258">
        <f t="shared" si="47"/>
        <v>2.8904789490609501E-2</v>
      </c>
      <c r="L258">
        <f t="shared" si="48"/>
        <v>2.0516178170066741E-2</v>
      </c>
      <c r="M258">
        <f t="shared" si="49"/>
        <v>1.0456080829904266</v>
      </c>
      <c r="N258">
        <f t="shared" si="50"/>
        <v>1.0901472725829915</v>
      </c>
      <c r="O258">
        <f t="shared" si="51"/>
        <v>-0.14352499137143662</v>
      </c>
      <c r="P258">
        <f>RSQ($A$2:A258,$B$2:B258)</f>
        <v>0.11416359557683786</v>
      </c>
      <c r="Q258">
        <f>RSQ($A$2:A258,$C$2:C258)</f>
        <v>0.13189274447714036</v>
      </c>
      <c r="R258">
        <f>RSQ($B$2:B258,$C$2:C258)</f>
        <v>0.11773637451792236</v>
      </c>
      <c r="S258" t="str">
        <f t="shared" si="52"/>
        <v>1&amp;3</v>
      </c>
    </row>
    <row r="259" spans="1:19">
      <c r="A259">
        <v>105.83377299999999</v>
      </c>
      <c r="B259">
        <v>104.02552590000001</v>
      </c>
      <c r="C259">
        <v>88.469535930000006</v>
      </c>
      <c r="D259">
        <f t="shared" ref="D259:D322" si="53">A259/B259</f>
        <v>1.0173827249067529</v>
      </c>
      <c r="E259">
        <f t="shared" ref="E259:E322" si="54">A259/C259</f>
        <v>1.1962736312275803</v>
      </c>
      <c r="F259">
        <f t="shared" ref="F259:F322" si="55">B259/C259</f>
        <v>1.175834424883933</v>
      </c>
      <c r="G259">
        <f t="shared" si="43"/>
        <v>0.97463759731378319</v>
      </c>
      <c r="H259">
        <f t="shared" si="44"/>
        <v>1.1595122011896877</v>
      </c>
      <c r="I259">
        <f t="shared" si="45"/>
        <v>1.1900019830124353</v>
      </c>
      <c r="J259">
        <f t="shared" si="46"/>
        <v>2.9051954157194283E-2</v>
      </c>
      <c r="K259">
        <f t="shared" si="47"/>
        <v>3.0848439934844547E-2</v>
      </c>
      <c r="L259">
        <f t="shared" si="48"/>
        <v>2.052760494344236E-2</v>
      </c>
      <c r="M259">
        <f t="shared" si="49"/>
        <v>1.47133398881481</v>
      </c>
      <c r="N259">
        <f t="shared" si="50"/>
        <v>1.1916787401741236</v>
      </c>
      <c r="O259">
        <f t="shared" si="51"/>
        <v>-0.6901710242152842</v>
      </c>
      <c r="P259">
        <f>RSQ($A$2:A259,$B$2:B259)</f>
        <v>0.11422426250934166</v>
      </c>
      <c r="Q259">
        <f>RSQ($A$2:A259,$C$2:C259)</f>
        <v>0.13109259350528549</v>
      </c>
      <c r="R259">
        <f>RSQ($B$2:B259,$C$2:C259)</f>
        <v>0.11708485303741414</v>
      </c>
      <c r="S259" t="str">
        <f t="shared" si="52"/>
        <v>1&amp;3</v>
      </c>
    </row>
    <row r="260" spans="1:19">
      <c r="A260">
        <v>106.7501529</v>
      </c>
      <c r="B260">
        <v>106.27514600000001</v>
      </c>
      <c r="C260">
        <v>89.021606950000006</v>
      </c>
      <c r="D260">
        <f t="shared" si="53"/>
        <v>1.004469595365223</v>
      </c>
      <c r="E260">
        <f t="shared" si="54"/>
        <v>1.1991487972123154</v>
      </c>
      <c r="F260">
        <f t="shared" si="55"/>
        <v>1.1938129364446393</v>
      </c>
      <c r="G260">
        <f t="shared" si="43"/>
        <v>0.97922713547554319</v>
      </c>
      <c r="H260">
        <f t="shared" si="44"/>
        <v>1.1656101390393228</v>
      </c>
      <c r="I260">
        <f t="shared" si="45"/>
        <v>1.1905882835404666</v>
      </c>
      <c r="J260">
        <f t="shared" si="46"/>
        <v>3.1844002709793102E-2</v>
      </c>
      <c r="K260">
        <f t="shared" si="47"/>
        <v>3.3278718642692176E-2</v>
      </c>
      <c r="L260">
        <f t="shared" si="48"/>
        <v>2.0745372023066457E-2</v>
      </c>
      <c r="M260">
        <f t="shared" si="49"/>
        <v>0.79269117389934352</v>
      </c>
      <c r="N260">
        <f t="shared" si="50"/>
        <v>1.0078109837428348</v>
      </c>
      <c r="O260">
        <f t="shared" si="51"/>
        <v>0.15543962771972364</v>
      </c>
      <c r="P260">
        <f>RSQ($A$2:A260,$B$2:B260)</f>
        <v>0.11402019526242965</v>
      </c>
      <c r="Q260">
        <f>RSQ($A$2:A260,$C$2:C260)</f>
        <v>0.13072258705945417</v>
      </c>
      <c r="R260">
        <f>RSQ($B$2:B260,$C$2:C260)</f>
        <v>0.11760747044001667</v>
      </c>
      <c r="S260" t="str">
        <f t="shared" si="52"/>
        <v>1&amp;3</v>
      </c>
    </row>
    <row r="261" spans="1:19">
      <c r="A261">
        <v>106.7531848</v>
      </c>
      <c r="B261">
        <v>107.6898147</v>
      </c>
      <c r="C261">
        <v>89.340764269999994</v>
      </c>
      <c r="D261">
        <f t="shared" si="53"/>
        <v>0.99130252101733818</v>
      </c>
      <c r="E261">
        <f t="shared" si="54"/>
        <v>1.1948989430779582</v>
      </c>
      <c r="F261">
        <f t="shared" si="55"/>
        <v>1.2053827340736269</v>
      </c>
      <c r="G261">
        <f t="shared" si="43"/>
        <v>0.98108488709735775</v>
      </c>
      <c r="H261">
        <f t="shared" si="44"/>
        <v>1.1701161088914205</v>
      </c>
      <c r="I261">
        <f t="shared" si="45"/>
        <v>1.1928643528532605</v>
      </c>
      <c r="J261">
        <f t="shared" si="46"/>
        <v>3.3423402547487401E-2</v>
      </c>
      <c r="K261">
        <f t="shared" si="47"/>
        <v>3.5580749602112091E-2</v>
      </c>
      <c r="L261">
        <f t="shared" si="48"/>
        <v>2.0715426876625313E-2</v>
      </c>
      <c r="M261">
        <f t="shared" si="49"/>
        <v>0.30570298477132568</v>
      </c>
      <c r="N261">
        <f t="shared" si="50"/>
        <v>0.69652366697374424</v>
      </c>
      <c r="O261">
        <f t="shared" si="51"/>
        <v>0.60430235374448371</v>
      </c>
      <c r="P261">
        <f>RSQ($A$2:A261,$B$2:B261)</f>
        <v>0.11349392696836227</v>
      </c>
      <c r="Q261">
        <f>RSQ($A$2:A261,$C$2:C261)</f>
        <v>0.13042247715915439</v>
      </c>
      <c r="R261">
        <f>RSQ($B$2:B261,$C$2:C261)</f>
        <v>0.11843842162090774</v>
      </c>
      <c r="S261" t="str">
        <f t="shared" si="52"/>
        <v>1&amp;3</v>
      </c>
    </row>
    <row r="262" spans="1:19">
      <c r="A262">
        <v>106.9764555</v>
      </c>
      <c r="B262">
        <v>108.52534319999999</v>
      </c>
      <c r="C262">
        <v>88.827845049999993</v>
      </c>
      <c r="D262">
        <f t="shared" si="53"/>
        <v>0.98572787098083103</v>
      </c>
      <c r="E262">
        <f t="shared" si="54"/>
        <v>1.2043121775585617</v>
      </c>
      <c r="F262">
        <f t="shared" si="55"/>
        <v>1.2217491388979722</v>
      </c>
      <c r="G262">
        <f t="shared" si="43"/>
        <v>0.98179919231019974</v>
      </c>
      <c r="H262">
        <f t="shared" si="44"/>
        <v>1.1753770425325192</v>
      </c>
      <c r="I262">
        <f t="shared" si="45"/>
        <v>1.1973081660909084</v>
      </c>
      <c r="J262">
        <f t="shared" si="46"/>
        <v>3.4198066839020186E-2</v>
      </c>
      <c r="K262">
        <f t="shared" si="47"/>
        <v>3.7193606823273058E-2</v>
      </c>
      <c r="L262">
        <f t="shared" si="48"/>
        <v>2.0823602946990299E-2</v>
      </c>
      <c r="M262">
        <f t="shared" si="49"/>
        <v>0.11488013896003757</v>
      </c>
      <c r="N262">
        <f t="shared" si="50"/>
        <v>0.77795991024825795</v>
      </c>
      <c r="O262">
        <f t="shared" si="51"/>
        <v>1.173714888306413</v>
      </c>
      <c r="P262">
        <f>RSQ($A$2:A262,$B$2:B262)</f>
        <v>0.11280868208706457</v>
      </c>
      <c r="Q262">
        <f>RSQ($A$2:A262,$C$2:C262)</f>
        <v>0.13007967946439614</v>
      </c>
      <c r="R262">
        <f>RSQ($B$2:B262,$C$2:C262)</f>
        <v>0.11970072480493833</v>
      </c>
      <c r="S262" t="str">
        <f t="shared" si="52"/>
        <v>1&amp;3</v>
      </c>
    </row>
    <row r="263" spans="1:19">
      <c r="A263">
        <v>107.76844579999999</v>
      </c>
      <c r="B263">
        <v>109.4075541</v>
      </c>
      <c r="C263">
        <v>88.541749030000005</v>
      </c>
      <c r="D263">
        <f t="shared" si="53"/>
        <v>0.98501832607918616</v>
      </c>
      <c r="E263">
        <f t="shared" si="54"/>
        <v>1.2171483732886905</v>
      </c>
      <c r="F263">
        <f t="shared" si="55"/>
        <v>1.2356606380446604</v>
      </c>
      <c r="G263">
        <f t="shared" si="43"/>
        <v>0.98229444365927454</v>
      </c>
      <c r="H263">
        <f t="shared" si="44"/>
        <v>1.1818034011103917</v>
      </c>
      <c r="I263">
        <f t="shared" si="45"/>
        <v>1.2032085463914857</v>
      </c>
      <c r="J263">
        <f t="shared" si="46"/>
        <v>3.4636399700791021E-2</v>
      </c>
      <c r="K263">
        <f t="shared" si="47"/>
        <v>3.892679661662958E-2</v>
      </c>
      <c r="L263">
        <f t="shared" si="48"/>
        <v>2.1377548969626865E-2</v>
      </c>
      <c r="M263">
        <f t="shared" si="49"/>
        <v>7.8642192705999078E-2</v>
      </c>
      <c r="N263">
        <f t="shared" si="50"/>
        <v>0.90798563586913228</v>
      </c>
      <c r="O263">
        <f t="shared" si="51"/>
        <v>1.5180454831039121</v>
      </c>
      <c r="P263">
        <f>RSQ($A$2:A263,$B$2:B263)</f>
        <v>0.112212917881677</v>
      </c>
      <c r="Q263">
        <f>RSQ($A$2:A263,$C$2:C263)</f>
        <v>0.1299085504411493</v>
      </c>
      <c r="R263">
        <f>RSQ($B$2:B263,$C$2:C263)</f>
        <v>0.12133286515233097</v>
      </c>
      <c r="S263" t="str">
        <f t="shared" si="52"/>
        <v>1&amp;3</v>
      </c>
    </row>
    <row r="264" spans="1:19">
      <c r="A264">
        <v>107.0093141</v>
      </c>
      <c r="B264">
        <v>110.19210150000001</v>
      </c>
      <c r="C264">
        <v>88.332984620000005</v>
      </c>
      <c r="D264">
        <f t="shared" si="53"/>
        <v>0.9711160114320897</v>
      </c>
      <c r="E264">
        <f t="shared" si="54"/>
        <v>1.2114309797222833</v>
      </c>
      <c r="F264">
        <f t="shared" si="55"/>
        <v>1.2474626774362467</v>
      </c>
      <c r="G264">
        <f t="shared" si="43"/>
        <v>0.98057468485509225</v>
      </c>
      <c r="H264">
        <f t="shared" si="44"/>
        <v>1.1863614901276058</v>
      </c>
      <c r="I264">
        <f t="shared" si="45"/>
        <v>1.2100168742445259</v>
      </c>
      <c r="J264">
        <f t="shared" si="46"/>
        <v>3.513364741082755E-2</v>
      </c>
      <c r="K264">
        <f t="shared" si="47"/>
        <v>4.1499579161151302E-2</v>
      </c>
      <c r="L264">
        <f t="shared" si="48"/>
        <v>2.2510408813458237E-2</v>
      </c>
      <c r="M264">
        <f t="shared" si="49"/>
        <v>-0.26921979697694465</v>
      </c>
      <c r="N264">
        <f t="shared" si="50"/>
        <v>0.6040902125134221</v>
      </c>
      <c r="O264">
        <f t="shared" si="51"/>
        <v>1.6634883667387346</v>
      </c>
      <c r="P264">
        <f>RSQ($A$2:A264,$B$2:B264)</f>
        <v>0.1109713218120591</v>
      </c>
      <c r="Q264">
        <f>RSQ($A$2:A264,$C$2:C264)</f>
        <v>0.12947715019765024</v>
      </c>
      <c r="R264">
        <f>RSQ($B$2:B264,$C$2:C264)</f>
        <v>0.12327283568865519</v>
      </c>
      <c r="S264" t="str">
        <f t="shared" si="52"/>
        <v>1&amp;3</v>
      </c>
    </row>
    <row r="265" spans="1:19">
      <c r="A265">
        <v>105.4513257</v>
      </c>
      <c r="B265">
        <v>110.6584168</v>
      </c>
      <c r="C265">
        <v>88.511712020000004</v>
      </c>
      <c r="D265">
        <f t="shared" si="53"/>
        <v>0.95294446413948697</v>
      </c>
      <c r="E265">
        <f t="shared" si="54"/>
        <v>1.1913827367407868</v>
      </c>
      <c r="F265">
        <f t="shared" si="55"/>
        <v>1.2502121388748615</v>
      </c>
      <c r="G265">
        <f t="shared" si="43"/>
        <v>0.97632388166807604</v>
      </c>
      <c r="H265">
        <f t="shared" si="44"/>
        <v>1.1871339896065567</v>
      </c>
      <c r="I265">
        <f t="shared" si="45"/>
        <v>1.2162007611107313</v>
      </c>
      <c r="J265">
        <f t="shared" si="46"/>
        <v>3.5052446253545207E-2</v>
      </c>
      <c r="K265">
        <f t="shared" si="47"/>
        <v>4.3377291587068094E-2</v>
      </c>
      <c r="L265">
        <f t="shared" si="48"/>
        <v>2.308698495861802E-2</v>
      </c>
      <c r="M265">
        <f t="shared" si="49"/>
        <v>-0.66698390632934723</v>
      </c>
      <c r="N265">
        <f t="shared" si="50"/>
        <v>9.794864959933855E-2</v>
      </c>
      <c r="O265">
        <f t="shared" si="51"/>
        <v>1.4731840396263733</v>
      </c>
      <c r="P265">
        <f>RSQ($A$2:A265,$B$2:B265)</f>
        <v>0.10863361637111661</v>
      </c>
      <c r="Q265">
        <f>RSQ($A$2:A265,$C$2:C265)</f>
        <v>0.12861158701886913</v>
      </c>
      <c r="R265">
        <f>RSQ($B$2:B265,$C$2:C265)</f>
        <v>0.12511203391340889</v>
      </c>
      <c r="S265" t="str">
        <f t="shared" si="52"/>
        <v>1&amp;3</v>
      </c>
    </row>
    <row r="266" spans="1:19">
      <c r="A266">
        <v>105.5672142</v>
      </c>
      <c r="B266">
        <v>111.0422173</v>
      </c>
      <c r="C266">
        <v>88.05465427</v>
      </c>
      <c r="D266">
        <f t="shared" si="53"/>
        <v>0.95069440044403719</v>
      </c>
      <c r="E266">
        <f t="shared" si="54"/>
        <v>1.1988828424253604</v>
      </c>
      <c r="F266">
        <f t="shared" si="55"/>
        <v>1.2610601701928641</v>
      </c>
      <c r="G266">
        <f t="shared" si="43"/>
        <v>0.97238088455668548</v>
      </c>
      <c r="H266">
        <f t="shared" si="44"/>
        <v>1.1889415054248342</v>
      </c>
      <c r="I266">
        <f t="shared" si="45"/>
        <v>1.2231022086618286</v>
      </c>
      <c r="J266">
        <f t="shared" si="46"/>
        <v>3.4960885342529523E-2</v>
      </c>
      <c r="K266">
        <f t="shared" si="47"/>
        <v>4.3529043958970615E-2</v>
      </c>
      <c r="L266">
        <f t="shared" si="48"/>
        <v>2.4319564087547419E-2</v>
      </c>
      <c r="M266">
        <f t="shared" si="49"/>
        <v>-0.62030706317001993</v>
      </c>
      <c r="N266">
        <f t="shared" si="50"/>
        <v>0.22838399597970918</v>
      </c>
      <c r="O266">
        <f t="shared" si="51"/>
        <v>1.5607994203511015</v>
      </c>
      <c r="P266">
        <f>RSQ($A$2:A266,$B$2:B266)</f>
        <v>0.10622243396941165</v>
      </c>
      <c r="Q266">
        <f>RSQ($A$2:A266,$C$2:C266)</f>
        <v>0.12763382100167214</v>
      </c>
      <c r="R266">
        <f>RSQ($B$2:B266,$C$2:C266)</f>
        <v>0.12741991161903127</v>
      </c>
      <c r="S266" t="str">
        <f t="shared" si="52"/>
        <v>1&amp;3</v>
      </c>
    </row>
    <row r="267" spans="1:19">
      <c r="A267">
        <v>104.7752332</v>
      </c>
      <c r="B267">
        <v>112.0591948</v>
      </c>
      <c r="C267">
        <v>87.419878789999999</v>
      </c>
      <c r="D267">
        <f t="shared" si="53"/>
        <v>0.93499898323381492</v>
      </c>
      <c r="E267">
        <f t="shared" si="54"/>
        <v>1.1985286945054114</v>
      </c>
      <c r="F267">
        <f t="shared" si="55"/>
        <v>1.2818502650774495</v>
      </c>
      <c r="G267">
        <f t="shared" si="43"/>
        <v>0.96662982281470544</v>
      </c>
      <c r="H267">
        <f t="shared" si="44"/>
        <v>1.1904164575910769</v>
      </c>
      <c r="I267">
        <f t="shared" si="45"/>
        <v>1.2321403711873087</v>
      </c>
      <c r="J267">
        <f t="shared" si="46"/>
        <v>3.4944974029345655E-2</v>
      </c>
      <c r="K267">
        <f t="shared" si="47"/>
        <v>4.4047243197814653E-2</v>
      </c>
      <c r="L267">
        <f t="shared" si="48"/>
        <v>2.5990584072182486E-2</v>
      </c>
      <c r="M267">
        <f t="shared" si="49"/>
        <v>-0.90516134178059404</v>
      </c>
      <c r="N267">
        <f t="shared" si="50"/>
        <v>0.18417127441784983</v>
      </c>
      <c r="O267">
        <f t="shared" si="51"/>
        <v>1.9126116501300523</v>
      </c>
      <c r="P267">
        <f>RSQ($A$2:A267,$B$2:B267)</f>
        <v>0.10273031257226813</v>
      </c>
      <c r="Q267">
        <f>RSQ($A$2:A267,$C$2:C267)</f>
        <v>0.12610069291217996</v>
      </c>
      <c r="R267">
        <f>RSQ($B$2:B267,$C$2:C267)</f>
        <v>0.13055795397270789</v>
      </c>
      <c r="S267" t="str">
        <f t="shared" si="52"/>
        <v>2&amp;3</v>
      </c>
    </row>
    <row r="268" spans="1:19">
      <c r="A268">
        <v>103.0399422</v>
      </c>
      <c r="B268">
        <v>113.0802939</v>
      </c>
      <c r="C268">
        <v>86.750874839999994</v>
      </c>
      <c r="D268">
        <f t="shared" si="53"/>
        <v>0.91121042089898563</v>
      </c>
      <c r="E268">
        <f t="shared" si="54"/>
        <v>1.1877683353631066</v>
      </c>
      <c r="F268">
        <f t="shared" si="55"/>
        <v>1.3035060926885289</v>
      </c>
      <c r="G268">
        <f t="shared" si="43"/>
        <v>0.95810376098151773</v>
      </c>
      <c r="H268">
        <f t="shared" si="44"/>
        <v>1.1900090541713892</v>
      </c>
      <c r="I268">
        <f t="shared" si="45"/>
        <v>1.2431197129567271</v>
      </c>
      <c r="J268">
        <f t="shared" si="46"/>
        <v>3.4707442924199083E-2</v>
      </c>
      <c r="K268">
        <f t="shared" si="47"/>
        <v>4.322172947080296E-2</v>
      </c>
      <c r="L268">
        <f t="shared" si="48"/>
        <v>2.8843330780771111E-2</v>
      </c>
      <c r="M268">
        <f t="shared" si="49"/>
        <v>-1.3511032830896521</v>
      </c>
      <c r="N268">
        <f t="shared" si="50"/>
        <v>-5.1842414353093821E-2</v>
      </c>
      <c r="O268">
        <f t="shared" si="51"/>
        <v>2.0935993901252008</v>
      </c>
      <c r="P268">
        <f>RSQ($A$2:A268,$B$2:B268)</f>
        <v>9.7308624665934706E-2</v>
      </c>
      <c r="Q268">
        <f>RSQ($A$2:A268,$C$2:C268)</f>
        <v>0.12342522400667058</v>
      </c>
      <c r="R268">
        <f>RSQ($B$2:B268,$C$2:C268)</f>
        <v>0.1346831192808754</v>
      </c>
      <c r="S268" t="str">
        <f t="shared" si="52"/>
        <v>2&amp;3</v>
      </c>
    </row>
    <row r="269" spans="1:19">
      <c r="A269">
        <v>105.5489072</v>
      </c>
      <c r="B269">
        <v>113.93057349999999</v>
      </c>
      <c r="C269">
        <v>87.493883929999996</v>
      </c>
      <c r="D269">
        <f t="shared" si="53"/>
        <v>0.92643180805194492</v>
      </c>
      <c r="E269">
        <f t="shared" si="54"/>
        <v>1.2063575470537464</v>
      </c>
      <c r="F269">
        <f t="shared" si="55"/>
        <v>1.3021547150787229</v>
      </c>
      <c r="G269">
        <f t="shared" si="43"/>
        <v>0.95323115283850657</v>
      </c>
      <c r="H269">
        <f t="shared" si="44"/>
        <v>1.192524206922521</v>
      </c>
      <c r="I269">
        <f t="shared" si="45"/>
        <v>1.2522020209754956</v>
      </c>
      <c r="J269">
        <f t="shared" si="46"/>
        <v>3.5250745558818131E-2</v>
      </c>
      <c r="K269">
        <f t="shared" si="47"/>
        <v>4.2321156897539035E-2</v>
      </c>
      <c r="L269">
        <f t="shared" si="48"/>
        <v>3.3237832902609385E-2</v>
      </c>
      <c r="M269">
        <f t="shared" si="49"/>
        <v>-0.76024902060142885</v>
      </c>
      <c r="N269">
        <f t="shared" si="50"/>
        <v>0.32686583130788177</v>
      </c>
      <c r="O269">
        <f t="shared" si="51"/>
        <v>1.5028866126619742</v>
      </c>
      <c r="P269">
        <f>RSQ($A$2:A269,$B$2:B269)</f>
        <v>9.3581784690217384E-2</v>
      </c>
      <c r="Q269">
        <f>RSQ($A$2:A269,$C$2:C269)</f>
        <v>0.12230295722921271</v>
      </c>
      <c r="R269">
        <f>RSQ($B$2:B269,$C$2:C269)</f>
        <v>0.13788037141218529</v>
      </c>
      <c r="S269" t="str">
        <f t="shared" si="52"/>
        <v>2&amp;3</v>
      </c>
    </row>
    <row r="270" spans="1:19">
      <c r="A270">
        <v>107.4594046</v>
      </c>
      <c r="B270">
        <v>113.57423609999999</v>
      </c>
      <c r="C270">
        <v>86.585736299999994</v>
      </c>
      <c r="D270">
        <f t="shared" si="53"/>
        <v>0.94616004729614911</v>
      </c>
      <c r="E270">
        <f t="shared" si="54"/>
        <v>1.2410751376840807</v>
      </c>
      <c r="F270">
        <f t="shared" si="55"/>
        <v>1.3116968331422505</v>
      </c>
      <c r="G270">
        <f t="shared" si="43"/>
        <v>0.95214329044737467</v>
      </c>
      <c r="H270">
        <f t="shared" si="44"/>
        <v>1.199993580885838</v>
      </c>
      <c r="I270">
        <f t="shared" si="45"/>
        <v>1.2613550690011501</v>
      </c>
      <c r="J270">
        <f t="shared" si="46"/>
        <v>3.5206893898255785E-2</v>
      </c>
      <c r="K270">
        <f t="shared" si="47"/>
        <v>4.1703887220193435E-2</v>
      </c>
      <c r="L270">
        <f t="shared" si="48"/>
        <v>3.6606581199325472E-2</v>
      </c>
      <c r="M270">
        <f t="shared" si="49"/>
        <v>-0.16994521494899553</v>
      </c>
      <c r="N270">
        <f t="shared" si="50"/>
        <v>0.98507740013143597</v>
      </c>
      <c r="O270">
        <f t="shared" si="51"/>
        <v>1.3752107542353063</v>
      </c>
      <c r="P270">
        <f>RSQ($A$2:A270,$B$2:B270)</f>
        <v>9.1713508548096165E-2</v>
      </c>
      <c r="Q270">
        <f>RSQ($A$2:A270,$C$2:C270)</f>
        <v>0.12170073631969602</v>
      </c>
      <c r="R270">
        <f>RSQ($B$2:B270,$C$2:C270)</f>
        <v>0.14222297308700615</v>
      </c>
      <c r="S270" t="str">
        <f t="shared" si="52"/>
        <v>2&amp;3</v>
      </c>
    </row>
    <row r="271" spans="1:19">
      <c r="A271">
        <v>108.7722574</v>
      </c>
      <c r="B271">
        <v>114.45680659999999</v>
      </c>
      <c r="C271">
        <v>86.262300769999996</v>
      </c>
      <c r="D271">
        <f t="shared" si="53"/>
        <v>0.95033454655199168</v>
      </c>
      <c r="E271">
        <f t="shared" si="54"/>
        <v>1.2609477886524032</v>
      </c>
      <c r="F271">
        <f t="shared" si="55"/>
        <v>1.3268462071881739</v>
      </c>
      <c r="G271">
        <f t="shared" si="43"/>
        <v>0.95186502215577729</v>
      </c>
      <c r="H271">
        <f t="shared" si="44"/>
        <v>1.2093711513114633</v>
      </c>
      <c r="I271">
        <f t="shared" si="45"/>
        <v>1.2714306287222308</v>
      </c>
      <c r="J271">
        <f t="shared" si="46"/>
        <v>3.4329836757747562E-2</v>
      </c>
      <c r="K271">
        <f t="shared" si="47"/>
        <v>4.2480928737405659E-2</v>
      </c>
      <c r="L271">
        <f t="shared" si="48"/>
        <v>4.0412226979702252E-2</v>
      </c>
      <c r="M271">
        <f t="shared" si="49"/>
        <v>-4.4581499602971759E-2</v>
      </c>
      <c r="N271">
        <f t="shared" si="50"/>
        <v>1.2141127530369924</v>
      </c>
      <c r="O271">
        <f t="shared" si="51"/>
        <v>1.3712577258802536</v>
      </c>
      <c r="P271">
        <f>RSQ($A$2:A271,$B$2:B271)</f>
        <v>9.0591606224089946E-2</v>
      </c>
      <c r="Q271">
        <f>RSQ($A$2:A271,$C$2:C271)</f>
        <v>0.12161271947985901</v>
      </c>
      <c r="R271">
        <f>RSQ($B$2:B271,$C$2:C271)</f>
        <v>0.14714700576424017</v>
      </c>
      <c r="S271" t="str">
        <f t="shared" si="52"/>
        <v>2&amp;3</v>
      </c>
    </row>
    <row r="272" spans="1:19">
      <c r="A272">
        <v>109.44005199999999</v>
      </c>
      <c r="B272">
        <v>114.77648929999999</v>
      </c>
      <c r="C272">
        <v>85.497003609999993</v>
      </c>
      <c r="D272">
        <f t="shared" si="53"/>
        <v>0.95350583266184641</v>
      </c>
      <c r="E272">
        <f t="shared" si="54"/>
        <v>1.2800454680168412</v>
      </c>
      <c r="F272">
        <f t="shared" si="55"/>
        <v>1.3424621267847028</v>
      </c>
      <c r="G272">
        <f t="shared" ref="G272:G335" si="56">((D272-G271)*2/13)+G271</f>
        <v>0.95211745454132635</v>
      </c>
      <c r="H272">
        <f t="shared" ref="H272:H335" si="57">((E272-H271)*2/13)+H271</f>
        <v>1.2202441231122907</v>
      </c>
      <c r="I272">
        <f t="shared" ref="I272:I335" si="58">((F272-I271)*2/13)+I271</f>
        <v>1.2823585515010727</v>
      </c>
      <c r="J272">
        <f t="shared" si="46"/>
        <v>3.2513902221892696E-2</v>
      </c>
      <c r="K272">
        <f t="shared" si="47"/>
        <v>4.3069432730909719E-2</v>
      </c>
      <c r="L272">
        <f t="shared" si="48"/>
        <v>4.4775814533791994E-2</v>
      </c>
      <c r="M272">
        <f t="shared" si="49"/>
        <v>4.2701060950636076E-2</v>
      </c>
      <c r="N272">
        <f t="shared" si="50"/>
        <v>1.3884869410326068</v>
      </c>
      <c r="O272">
        <f t="shared" si="51"/>
        <v>1.3423223208652149</v>
      </c>
      <c r="P272">
        <f>RSQ($A$2:A272,$B$2:B272)</f>
        <v>8.9957343051541641E-2</v>
      </c>
      <c r="Q272">
        <f>RSQ($A$2:A272,$C$2:C272)</f>
        <v>0.1217265446453209</v>
      </c>
      <c r="R272">
        <f>RSQ($B$2:B272,$C$2:C272)</f>
        <v>0.15317633043605522</v>
      </c>
      <c r="S272" t="str">
        <f t="shared" si="52"/>
        <v>2&amp;3</v>
      </c>
    </row>
    <row r="273" spans="1:19">
      <c r="A273">
        <v>110.3981197</v>
      </c>
      <c r="B273">
        <v>114.76354019999999</v>
      </c>
      <c r="C273">
        <v>86.398463219999996</v>
      </c>
      <c r="D273">
        <f t="shared" si="53"/>
        <v>0.96196160825648702</v>
      </c>
      <c r="E273">
        <f t="shared" si="54"/>
        <v>1.2777787426483349</v>
      </c>
      <c r="F273">
        <f t="shared" si="55"/>
        <v>1.3283053415866071</v>
      </c>
      <c r="G273">
        <f t="shared" si="56"/>
        <v>0.95363193972827409</v>
      </c>
      <c r="H273">
        <f t="shared" si="57"/>
        <v>1.2290956030409128</v>
      </c>
      <c r="I273">
        <f t="shared" si="58"/>
        <v>1.2894272884373088</v>
      </c>
      <c r="J273">
        <f t="shared" si="46"/>
        <v>2.9859169326799211E-2</v>
      </c>
      <c r="K273">
        <f t="shared" si="47"/>
        <v>4.4091210135305307E-2</v>
      </c>
      <c r="L273">
        <f t="shared" si="48"/>
        <v>4.9682959277432943E-2</v>
      </c>
      <c r="M273">
        <f t="shared" si="49"/>
        <v>0.27896517940761612</v>
      </c>
      <c r="N273">
        <f t="shared" si="50"/>
        <v>1.1041461429165873</v>
      </c>
      <c r="O273">
        <f t="shared" si="51"/>
        <v>0.78252289547006715</v>
      </c>
      <c r="P273">
        <f>RSQ($A$2:A273,$B$2:B273)</f>
        <v>9.0109869343528853E-2</v>
      </c>
      <c r="Q273">
        <f>RSQ($A$2:A273,$C$2:C273)</f>
        <v>0.12232080618982301</v>
      </c>
      <c r="R273">
        <f>RSQ($B$2:B273,$C$2:C273)</f>
        <v>0.15778788728998305</v>
      </c>
      <c r="S273" t="str">
        <f t="shared" si="52"/>
        <v>2&amp;3</v>
      </c>
    </row>
    <row r="274" spans="1:19">
      <c r="A274">
        <v>110.2014447</v>
      </c>
      <c r="B274">
        <v>115.0246664</v>
      </c>
      <c r="C274">
        <v>86.442710759999997</v>
      </c>
      <c r="D274">
        <f t="shared" si="53"/>
        <v>0.95806793576581928</v>
      </c>
      <c r="E274">
        <f t="shared" si="54"/>
        <v>1.2748494781238857</v>
      </c>
      <c r="F274">
        <f t="shared" si="55"/>
        <v>1.3306462209330188</v>
      </c>
      <c r="G274">
        <f t="shared" si="56"/>
        <v>0.95431440065712725</v>
      </c>
      <c r="H274">
        <f t="shared" si="57"/>
        <v>1.2361346607459855</v>
      </c>
      <c r="I274">
        <f t="shared" si="58"/>
        <v>1.2957686626674181</v>
      </c>
      <c r="J274">
        <f t="shared" si="46"/>
        <v>2.787064742886379E-2</v>
      </c>
      <c r="K274">
        <f t="shared" si="47"/>
        <v>4.4347793273978295E-2</v>
      </c>
      <c r="L274">
        <f t="shared" si="48"/>
        <v>5.268878122408014E-2</v>
      </c>
      <c r="M274">
        <f t="shared" si="49"/>
        <v>0.13467699730594493</v>
      </c>
      <c r="N274">
        <f t="shared" si="50"/>
        <v>0.87298182208801456</v>
      </c>
      <c r="O274">
        <f t="shared" si="51"/>
        <v>0.66195416662362905</v>
      </c>
      <c r="P274">
        <f>RSQ($A$2:A274,$B$2:B274)</f>
        <v>9.007927680198187E-2</v>
      </c>
      <c r="Q274">
        <f>RSQ($A$2:A274,$C$2:C274)</f>
        <v>0.12283407120175438</v>
      </c>
      <c r="R274">
        <f>RSQ($B$2:B274,$C$2:C274)</f>
        <v>0.16229280131761503</v>
      </c>
      <c r="S274" t="str">
        <f t="shared" si="52"/>
        <v>2&amp;3</v>
      </c>
    </row>
    <row r="275" spans="1:19">
      <c r="A275">
        <v>107.63995009999999</v>
      </c>
      <c r="B275">
        <v>114.88485249999999</v>
      </c>
      <c r="C275">
        <v>86.584337529999999</v>
      </c>
      <c r="D275">
        <f t="shared" si="53"/>
        <v>0.93693770551692179</v>
      </c>
      <c r="E275">
        <f t="shared" si="54"/>
        <v>1.2431803853982781</v>
      </c>
      <c r="F275">
        <f t="shared" si="55"/>
        <v>1.326854899827516</v>
      </c>
      <c r="G275">
        <f t="shared" si="56"/>
        <v>0.95164106294324946</v>
      </c>
      <c r="H275">
        <f t="shared" si="57"/>
        <v>1.2372186183847997</v>
      </c>
      <c r="I275">
        <f t="shared" si="58"/>
        <v>1.3005511606920486</v>
      </c>
      <c r="J275">
        <f t="shared" si="46"/>
        <v>2.6710128526214502E-2</v>
      </c>
      <c r="K275">
        <f t="shared" si="47"/>
        <v>4.4398823076641399E-2</v>
      </c>
      <c r="L275">
        <f t="shared" si="48"/>
        <v>5.5167968001389893E-2</v>
      </c>
      <c r="M275">
        <f t="shared" si="49"/>
        <v>-0.55047872240289453</v>
      </c>
      <c r="N275">
        <f t="shared" si="50"/>
        <v>0.13427759116918864</v>
      </c>
      <c r="O275">
        <f t="shared" si="51"/>
        <v>0.47679369185402609</v>
      </c>
      <c r="P275">
        <f>RSQ($A$2:A275,$B$2:B275)</f>
        <v>8.8162918203037469E-2</v>
      </c>
      <c r="Q275">
        <f>RSQ($A$2:A275,$C$2:C275)</f>
        <v>0.12233228497722393</v>
      </c>
      <c r="R275">
        <f>RSQ($B$2:B275,$C$2:C275)</f>
        <v>0.16649362421591621</v>
      </c>
      <c r="S275" t="str">
        <f t="shared" si="52"/>
        <v>2&amp;3</v>
      </c>
    </row>
    <row r="276" spans="1:19">
      <c r="A276">
        <v>104.5229434</v>
      </c>
      <c r="B276">
        <v>115.2815743</v>
      </c>
      <c r="C276">
        <v>87.255964590000005</v>
      </c>
      <c r="D276">
        <f t="shared" si="53"/>
        <v>0.9066751910240004</v>
      </c>
      <c r="E276">
        <f t="shared" si="54"/>
        <v>1.1978888078440759</v>
      </c>
      <c r="F276">
        <f t="shared" si="55"/>
        <v>1.3211884693692548</v>
      </c>
      <c r="G276">
        <f t="shared" si="56"/>
        <v>0.94472323649413426</v>
      </c>
      <c r="H276">
        <f t="shared" si="57"/>
        <v>1.2311678783016116</v>
      </c>
      <c r="I276">
        <f t="shared" si="58"/>
        <v>1.3037261312577726</v>
      </c>
      <c r="J276">
        <f t="shared" si="46"/>
        <v>2.6124112466856947E-2</v>
      </c>
      <c r="K276">
        <f t="shared" si="47"/>
        <v>4.3428876942679641E-2</v>
      </c>
      <c r="L276">
        <f t="shared" si="48"/>
        <v>5.7345791412104212E-2</v>
      </c>
      <c r="M276">
        <f t="shared" si="49"/>
        <v>-1.4564339943951978</v>
      </c>
      <c r="N276">
        <f t="shared" si="50"/>
        <v>-0.76628899479624124</v>
      </c>
      <c r="O276">
        <f t="shared" si="51"/>
        <v>0.30450949723568355</v>
      </c>
      <c r="P276">
        <f>RSQ($A$2:A276,$B$2:B276)</f>
        <v>8.3721279678533989E-2</v>
      </c>
      <c r="Q276">
        <f>RSQ($A$2:A276,$C$2:C276)</f>
        <v>0.1207865743669147</v>
      </c>
      <c r="R276">
        <f>RSQ($B$2:B276,$C$2:C276)</f>
        <v>0.16960968117670908</v>
      </c>
      <c r="S276" t="str">
        <f t="shared" si="52"/>
        <v>2&amp;3</v>
      </c>
    </row>
    <row r="277" spans="1:19">
      <c r="A277">
        <v>104.4175887</v>
      </c>
      <c r="B277">
        <v>115.331065</v>
      </c>
      <c r="C277">
        <v>87.609906820000006</v>
      </c>
      <c r="D277">
        <f t="shared" si="53"/>
        <v>0.90537262185171008</v>
      </c>
      <c r="E277">
        <f t="shared" si="54"/>
        <v>1.1918468183573396</v>
      </c>
      <c r="F277">
        <f t="shared" si="55"/>
        <v>1.3164157934439404</v>
      </c>
      <c r="G277">
        <f t="shared" si="56"/>
        <v>0.9386692957799152</v>
      </c>
      <c r="H277">
        <f t="shared" si="57"/>
        <v>1.2251184844640313</v>
      </c>
      <c r="I277">
        <f t="shared" si="58"/>
        <v>1.3056783869787214</v>
      </c>
      <c r="J277">
        <f t="shared" si="46"/>
        <v>2.7457458886870019E-2</v>
      </c>
      <c r="K277">
        <f t="shared" si="47"/>
        <v>4.144785876359447E-2</v>
      </c>
      <c r="L277">
        <f t="shared" si="48"/>
        <v>5.885430379572329E-2</v>
      </c>
      <c r="M277">
        <f t="shared" si="49"/>
        <v>-1.2126640730081317</v>
      </c>
      <c r="N277">
        <f t="shared" si="50"/>
        <v>-0.80273546328322376</v>
      </c>
      <c r="O277">
        <f t="shared" si="51"/>
        <v>0.18244046352986135</v>
      </c>
      <c r="P277">
        <f>RSQ($A$2:A277,$B$2:B277)</f>
        <v>7.944502911630745E-2</v>
      </c>
      <c r="Q277">
        <f>RSQ($A$2:A277,$C$2:C277)</f>
        <v>0.11938499927972493</v>
      </c>
      <c r="R277">
        <f>RSQ($B$2:B277,$C$2:C277)</f>
        <v>0.17211638614820254</v>
      </c>
      <c r="S277" t="str">
        <f t="shared" si="52"/>
        <v>2&amp;3</v>
      </c>
    </row>
    <row r="278" spans="1:19">
      <c r="A278">
        <v>103.2303627</v>
      </c>
      <c r="B278">
        <v>115.5246757</v>
      </c>
      <c r="C278">
        <v>88.024352059999998</v>
      </c>
      <c r="D278">
        <f t="shared" si="53"/>
        <v>0.8935784677558718</v>
      </c>
      <c r="E278">
        <f t="shared" si="54"/>
        <v>1.1727477713171366</v>
      </c>
      <c r="F278">
        <f t="shared" si="55"/>
        <v>1.3124172231481461</v>
      </c>
      <c r="G278">
        <f t="shared" si="56"/>
        <v>0.9317322453146778</v>
      </c>
      <c r="H278">
        <f t="shared" si="57"/>
        <v>1.2170614516722014</v>
      </c>
      <c r="I278">
        <f t="shared" si="58"/>
        <v>1.3067151310047866</v>
      </c>
      <c r="J278">
        <f t="shared" si="46"/>
        <v>2.8690326653698452E-2</v>
      </c>
      <c r="K278">
        <f t="shared" si="47"/>
        <v>4.076062658218875E-2</v>
      </c>
      <c r="L278">
        <f t="shared" si="48"/>
        <v>6.0308239766015632E-2</v>
      </c>
      <c r="M278">
        <f t="shared" si="49"/>
        <v>-1.3298481407804963</v>
      </c>
      <c r="N278">
        <f t="shared" si="50"/>
        <v>-1.0871687721902836</v>
      </c>
      <c r="O278">
        <f t="shared" si="51"/>
        <v>9.454913898138137E-2</v>
      </c>
      <c r="P278">
        <f>RSQ($A$2:A278,$B$2:B278)</f>
        <v>7.4421460433404252E-2</v>
      </c>
      <c r="Q278">
        <f>RSQ($A$2:A278,$C$2:C278)</f>
        <v>0.11777153744068135</v>
      </c>
      <c r="R278">
        <f>RSQ($B$2:B278,$C$2:C278)</f>
        <v>0.17389632754968234</v>
      </c>
      <c r="S278" t="str">
        <f t="shared" si="52"/>
        <v>2&amp;3</v>
      </c>
    </row>
    <row r="279" spans="1:19">
      <c r="A279">
        <v>103.2114122</v>
      </c>
      <c r="B279">
        <v>115.0821571</v>
      </c>
      <c r="C279">
        <v>88.529776519999999</v>
      </c>
      <c r="D279">
        <f t="shared" si="53"/>
        <v>0.89684982277760927</v>
      </c>
      <c r="E279">
        <f t="shared" si="54"/>
        <v>1.1658383908456296</v>
      </c>
      <c r="F279">
        <f t="shared" si="55"/>
        <v>1.2999259867554447</v>
      </c>
      <c r="G279">
        <f t="shared" si="56"/>
        <v>0.92636571877051344</v>
      </c>
      <c r="H279">
        <f t="shared" si="57"/>
        <v>1.2091809807758056</v>
      </c>
      <c r="I279">
        <f t="shared" si="58"/>
        <v>1.3056706472741186</v>
      </c>
      <c r="J279">
        <f t="shared" si="46"/>
        <v>3.0570647521124275E-2</v>
      </c>
      <c r="K279">
        <f t="shared" si="47"/>
        <v>3.9907542603335261E-2</v>
      </c>
      <c r="L279">
        <f t="shared" si="48"/>
        <v>6.1465863122262931E-2</v>
      </c>
      <c r="M279">
        <f t="shared" si="49"/>
        <v>-0.9654979003146309</v>
      </c>
      <c r="N279">
        <f t="shared" si="50"/>
        <v>-1.086075140255659</v>
      </c>
      <c r="O279">
        <f t="shared" si="51"/>
        <v>-9.3460991627940457E-2</v>
      </c>
      <c r="P279">
        <f>RSQ($A$2:A279,$B$2:B279)</f>
        <v>6.9981118734413025E-2</v>
      </c>
      <c r="Q279">
        <f>RSQ($A$2:A279,$C$2:C279)</f>
        <v>0.11642958225262512</v>
      </c>
      <c r="R279">
        <f>RSQ($B$2:B279,$C$2:C279)</f>
        <v>0.17495664709644834</v>
      </c>
      <c r="S279" t="str">
        <f t="shared" si="52"/>
        <v>2&amp;3</v>
      </c>
    </row>
    <row r="280" spans="1:19">
      <c r="A280">
        <v>103.8888761</v>
      </c>
      <c r="B280">
        <v>115.2378276</v>
      </c>
      <c r="C280">
        <v>88.551541389999997</v>
      </c>
      <c r="D280">
        <f t="shared" si="53"/>
        <v>0.90151713429210811</v>
      </c>
      <c r="E280">
        <f t="shared" si="54"/>
        <v>1.1732023459925005</v>
      </c>
      <c r="F280">
        <f t="shared" si="55"/>
        <v>1.301364445961114</v>
      </c>
      <c r="G280">
        <f t="shared" si="56"/>
        <v>0.9225428596199895</v>
      </c>
      <c r="H280">
        <f t="shared" si="57"/>
        <v>1.2036458061937587</v>
      </c>
      <c r="I280">
        <f t="shared" si="58"/>
        <v>1.3050081547644257</v>
      </c>
      <c r="J280">
        <f t="shared" si="46"/>
        <v>3.2683425905232828E-2</v>
      </c>
      <c r="K280">
        <f t="shared" si="47"/>
        <v>4.0044969029762754E-2</v>
      </c>
      <c r="L280">
        <f t="shared" si="48"/>
        <v>6.1873194373253247E-2</v>
      </c>
      <c r="M280">
        <f t="shared" si="49"/>
        <v>-0.64331460810890784</v>
      </c>
      <c r="N280">
        <f t="shared" si="50"/>
        <v>-0.76023183283352314</v>
      </c>
      <c r="O280">
        <f t="shared" si="51"/>
        <v>-5.8889941601055873E-2</v>
      </c>
      <c r="P280">
        <f>RSQ($A$2:A280,$B$2:B280)</f>
        <v>6.6190415888517762E-2</v>
      </c>
      <c r="Q280">
        <f>RSQ($A$2:A280,$C$2:C280)</f>
        <v>0.11532172652282628</v>
      </c>
      <c r="R280">
        <f>RSQ($B$2:B280,$C$2:C280)</f>
        <v>0.1759501695359437</v>
      </c>
      <c r="S280" t="str">
        <f t="shared" si="52"/>
        <v>2&amp;3</v>
      </c>
    </row>
    <row r="281" spans="1:19">
      <c r="A281">
        <v>102.2704257</v>
      </c>
      <c r="B281">
        <v>115.1251504</v>
      </c>
      <c r="C281">
        <v>87.874798900000002</v>
      </c>
      <c r="D281">
        <f t="shared" si="53"/>
        <v>0.88834129940037854</v>
      </c>
      <c r="E281">
        <f t="shared" si="54"/>
        <v>1.1638197410429578</v>
      </c>
      <c r="F281">
        <f t="shared" si="55"/>
        <v>1.3101042829242822</v>
      </c>
      <c r="G281">
        <f t="shared" si="56"/>
        <v>0.91728108112466478</v>
      </c>
      <c r="H281">
        <f t="shared" si="57"/>
        <v>1.1975187192474817</v>
      </c>
      <c r="I281">
        <f t="shared" si="58"/>
        <v>1.3057921744813266</v>
      </c>
      <c r="J281">
        <f t="shared" si="46"/>
        <v>3.3774836845367105E-2</v>
      </c>
      <c r="K281">
        <f t="shared" si="47"/>
        <v>4.0180625513364404E-2</v>
      </c>
      <c r="L281">
        <f t="shared" si="48"/>
        <v>6.158850148003979E-2</v>
      </c>
      <c r="M281">
        <f t="shared" si="49"/>
        <v>-0.85684445662262054</v>
      </c>
      <c r="N281">
        <f t="shared" si="50"/>
        <v>-0.83868724724843513</v>
      </c>
      <c r="O281">
        <f t="shared" si="51"/>
        <v>7.0014829705722079E-2</v>
      </c>
      <c r="P281">
        <f>RSQ($A$2:A281,$B$2:B281)</f>
        <v>6.1638544512582327E-2</v>
      </c>
      <c r="Q281">
        <f>RSQ($A$2:A281,$C$2:C281)</f>
        <v>0.1133586403910727</v>
      </c>
      <c r="R281">
        <f>RSQ($B$2:B281,$C$2:C281)</f>
        <v>0.17800507462201584</v>
      </c>
      <c r="S281" t="str">
        <f t="shared" si="52"/>
        <v>2&amp;3</v>
      </c>
    </row>
    <row r="282" spans="1:19">
      <c r="A282">
        <v>100.6176014</v>
      </c>
      <c r="B282">
        <v>114.7482445</v>
      </c>
      <c r="C282">
        <v>88.57830525</v>
      </c>
      <c r="D282">
        <f t="shared" si="53"/>
        <v>0.87685525681397247</v>
      </c>
      <c r="E282">
        <f t="shared" si="54"/>
        <v>1.1359169845936965</v>
      </c>
      <c r="F282">
        <f t="shared" si="55"/>
        <v>1.295444117790908</v>
      </c>
      <c r="G282">
        <f t="shared" si="56"/>
        <v>0.91106172353840442</v>
      </c>
      <c r="H282">
        <f t="shared" si="57"/>
        <v>1.1880415293007456</v>
      </c>
      <c r="I282">
        <f t="shared" si="58"/>
        <v>1.3042001657597238</v>
      </c>
      <c r="J282">
        <f t="shared" si="46"/>
        <v>3.5167526793863535E-2</v>
      </c>
      <c r="K282">
        <f t="shared" si="47"/>
        <v>4.0148672382543431E-2</v>
      </c>
      <c r="L282">
        <f t="shared" si="48"/>
        <v>6.0316823466049531E-2</v>
      </c>
      <c r="M282">
        <f t="shared" si="49"/>
        <v>-0.97267194605225171</v>
      </c>
      <c r="N282">
        <f t="shared" si="50"/>
        <v>-1.2982881279459875</v>
      </c>
      <c r="O282">
        <f t="shared" si="51"/>
        <v>-0.14516759115712222</v>
      </c>
      <c r="P282">
        <f>RSQ($A$2:A282,$B$2:B282)</f>
        <v>5.6594541505904442E-2</v>
      </c>
      <c r="Q282">
        <f>RSQ($A$2:A282,$C$2:C282)</f>
        <v>0.11129268015918592</v>
      </c>
      <c r="R282">
        <f>RSQ($B$2:B282,$C$2:C282)</f>
        <v>0.17906753416666818</v>
      </c>
      <c r="S282" t="str">
        <f t="shared" si="52"/>
        <v>2&amp;3</v>
      </c>
    </row>
    <row r="283" spans="1:19">
      <c r="A283">
        <v>102.09372089999999</v>
      </c>
      <c r="B283">
        <v>114.91099610000001</v>
      </c>
      <c r="C283">
        <v>88.881080159999996</v>
      </c>
      <c r="D283">
        <f t="shared" si="53"/>
        <v>0.88845910630827774</v>
      </c>
      <c r="E283">
        <f t="shared" si="54"/>
        <v>1.1486552674226636</v>
      </c>
      <c r="F283">
        <f t="shared" si="55"/>
        <v>1.2928622817492996</v>
      </c>
      <c r="G283">
        <f t="shared" si="56"/>
        <v>0.90758439781069267</v>
      </c>
      <c r="H283">
        <f t="shared" si="57"/>
        <v>1.1819821043964254</v>
      </c>
      <c r="I283">
        <f t="shared" si="58"/>
        <v>1.3024558759119662</v>
      </c>
      <c r="J283">
        <f t="shared" si="46"/>
        <v>3.756516448371118E-2</v>
      </c>
      <c r="K283">
        <f t="shared" si="47"/>
        <v>4.0199501662409043E-2</v>
      </c>
      <c r="L283">
        <f t="shared" si="48"/>
        <v>5.8399182883157465E-2</v>
      </c>
      <c r="M283">
        <f t="shared" si="49"/>
        <v>-0.50912306029454346</v>
      </c>
      <c r="N283">
        <f t="shared" si="50"/>
        <v>-0.82903607247763667</v>
      </c>
      <c r="O283">
        <f t="shared" si="51"/>
        <v>-0.16427617115569973</v>
      </c>
      <c r="P283">
        <f>RSQ($A$2:A283,$B$2:B283)</f>
        <v>5.2658257403269029E-2</v>
      </c>
      <c r="Q283">
        <f>RSQ($A$2:A283,$C$2:C283)</f>
        <v>0.10989873396854059</v>
      </c>
      <c r="R283">
        <f>RSQ($B$2:B283,$C$2:C283)</f>
        <v>0.17964744448133166</v>
      </c>
      <c r="S283" t="str">
        <f t="shared" si="52"/>
        <v>2&amp;3</v>
      </c>
    </row>
    <row r="284" spans="1:19">
      <c r="A284">
        <v>102.7477272</v>
      </c>
      <c r="B284">
        <v>112.43646390000001</v>
      </c>
      <c r="C284">
        <v>89.397377770000006</v>
      </c>
      <c r="D284">
        <f t="shared" si="53"/>
        <v>0.91382922973620828</v>
      </c>
      <c r="E284">
        <f t="shared" si="54"/>
        <v>1.1493371479457433</v>
      </c>
      <c r="F284">
        <f t="shared" si="55"/>
        <v>1.2577154577092244</v>
      </c>
      <c r="G284">
        <f t="shared" si="56"/>
        <v>0.90854514118384888</v>
      </c>
      <c r="H284">
        <f t="shared" si="57"/>
        <v>1.1769598034040127</v>
      </c>
      <c r="I284">
        <f t="shared" si="58"/>
        <v>1.2955727346500059</v>
      </c>
      <c r="J284">
        <f t="shared" si="46"/>
        <v>3.8909480031153236E-2</v>
      </c>
      <c r="K284">
        <f t="shared" si="47"/>
        <v>3.9240639512953528E-2</v>
      </c>
      <c r="L284">
        <f t="shared" si="48"/>
        <v>5.5549739416210511E-2</v>
      </c>
      <c r="M284">
        <f t="shared" si="49"/>
        <v>0.13580465604085806</v>
      </c>
      <c r="N284">
        <f t="shared" si="50"/>
        <v>-0.70392979831919156</v>
      </c>
      <c r="O284">
        <f t="shared" si="51"/>
        <v>-0.68150233175952479</v>
      </c>
      <c r="P284">
        <f>RSQ($A$2:A284,$B$2:B284)</f>
        <v>5.032884293583044E-2</v>
      </c>
      <c r="Q284">
        <f>RSQ($A$2:A284,$C$2:C284)</f>
        <v>0.10894281397762434</v>
      </c>
      <c r="R284">
        <f>RSQ($B$2:B284,$C$2:C284)</f>
        <v>0.18011382548958843</v>
      </c>
      <c r="S284" t="str">
        <f t="shared" si="52"/>
        <v>2&amp;3</v>
      </c>
    </row>
    <row r="285" spans="1:19">
      <c r="A285">
        <v>100.7605994</v>
      </c>
      <c r="B285">
        <v>113.0008124</v>
      </c>
      <c r="C285">
        <v>90.212287860000004</v>
      </c>
      <c r="D285">
        <f t="shared" si="53"/>
        <v>0.89168030972492374</v>
      </c>
      <c r="E285">
        <f t="shared" si="54"/>
        <v>1.1169276579745973</v>
      </c>
      <c r="F285">
        <f t="shared" si="55"/>
        <v>1.2526099834134059</v>
      </c>
      <c r="G285">
        <f t="shared" si="56"/>
        <v>0.90595055172862959</v>
      </c>
      <c r="H285">
        <f t="shared" si="57"/>
        <v>1.1677240887225642</v>
      </c>
      <c r="I285">
        <f t="shared" si="58"/>
        <v>1.2889630806136059</v>
      </c>
      <c r="J285">
        <f t="shared" si="46"/>
        <v>3.8565828268252417E-2</v>
      </c>
      <c r="K285">
        <f t="shared" si="47"/>
        <v>3.9845796690505156E-2</v>
      </c>
      <c r="L285">
        <f t="shared" si="48"/>
        <v>5.3211206640307498E-2</v>
      </c>
      <c r="M285">
        <f t="shared" si="49"/>
        <v>-0.37002296189378597</v>
      </c>
      <c r="N285">
        <f t="shared" si="50"/>
        <v>-1.2748253258058504</v>
      </c>
      <c r="O285">
        <f t="shared" si="51"/>
        <v>-0.68318498104988457</v>
      </c>
      <c r="P285">
        <f>RSQ($A$2:A285,$B$2:B285)</f>
        <v>4.7027511304336314E-2</v>
      </c>
      <c r="Q285">
        <f>RSQ($A$2:A285,$C$2:C285)</f>
        <v>0.10799709128001046</v>
      </c>
      <c r="R285">
        <f>RSQ($B$2:B285,$C$2:C285)</f>
        <v>0.17949294154858356</v>
      </c>
      <c r="S285" t="str">
        <f t="shared" si="52"/>
        <v>2&amp;3</v>
      </c>
    </row>
    <row r="286" spans="1:19">
      <c r="A286">
        <v>101.587468</v>
      </c>
      <c r="B286">
        <v>112.5697868</v>
      </c>
      <c r="C286">
        <v>90.294360510000004</v>
      </c>
      <c r="D286">
        <f t="shared" si="53"/>
        <v>0.90243990761471349</v>
      </c>
      <c r="E286">
        <f t="shared" si="54"/>
        <v>1.1250699094186429</v>
      </c>
      <c r="F286">
        <f t="shared" si="55"/>
        <v>1.2466978686618311</v>
      </c>
      <c r="G286">
        <f t="shared" si="56"/>
        <v>0.90541045263418096</v>
      </c>
      <c r="H286">
        <f t="shared" si="57"/>
        <v>1.1611619072911916</v>
      </c>
      <c r="I286">
        <f t="shared" si="58"/>
        <v>1.2824607403133328</v>
      </c>
      <c r="J286">
        <f t="shared" si="46"/>
        <v>3.9357416027782192E-2</v>
      </c>
      <c r="K286">
        <f t="shared" si="47"/>
        <v>4.1336830760290856E-2</v>
      </c>
      <c r="L286">
        <f t="shared" si="48"/>
        <v>5.0416088738839959E-2</v>
      </c>
      <c r="M286">
        <f t="shared" si="49"/>
        <v>-7.5476119097112021E-2</v>
      </c>
      <c r="N286">
        <f t="shared" si="50"/>
        <v>-0.87311961775307456</v>
      </c>
      <c r="O286">
        <f t="shared" si="51"/>
        <v>-0.70935434592629198</v>
      </c>
      <c r="P286">
        <f>RSQ($A$2:A286,$B$2:B286)</f>
        <v>4.4424588844322127E-2</v>
      </c>
      <c r="Q286">
        <f>RSQ($A$2:A286,$C$2:C286)</f>
        <v>0.10725625428511083</v>
      </c>
      <c r="R286">
        <f>RSQ($B$2:B286,$C$2:C286)</f>
        <v>0.17894208270845191</v>
      </c>
      <c r="S286" t="str">
        <f t="shared" si="52"/>
        <v>2&amp;3</v>
      </c>
    </row>
    <row r="287" spans="1:19">
      <c r="A287">
        <v>100.2784951</v>
      </c>
      <c r="B287">
        <v>113.8806783</v>
      </c>
      <c r="C287">
        <v>90.404645090000002</v>
      </c>
      <c r="D287">
        <f t="shared" si="53"/>
        <v>0.88055758533359563</v>
      </c>
      <c r="E287">
        <f t="shared" si="54"/>
        <v>1.1092183924860315</v>
      </c>
      <c r="F287">
        <f t="shared" si="55"/>
        <v>1.2596772896639221</v>
      </c>
      <c r="G287">
        <f t="shared" si="56"/>
        <v>0.90158693458793704</v>
      </c>
      <c r="H287">
        <f t="shared" si="57"/>
        <v>1.153170597321167</v>
      </c>
      <c r="I287">
        <f t="shared" si="58"/>
        <v>1.2789555940595774</v>
      </c>
      <c r="J287">
        <f t="shared" si="46"/>
        <v>3.9747254757262498E-2</v>
      </c>
      <c r="K287">
        <f t="shared" si="47"/>
        <v>4.2661843066922243E-2</v>
      </c>
      <c r="L287">
        <f t="shared" si="48"/>
        <v>4.8667718032327383E-2</v>
      </c>
      <c r="M287">
        <f t="shared" si="49"/>
        <v>-0.52907677228951244</v>
      </c>
      <c r="N287">
        <f t="shared" si="50"/>
        <v>-1.0302462733780422</v>
      </c>
      <c r="O287">
        <f t="shared" si="51"/>
        <v>-0.396120984814815</v>
      </c>
      <c r="P287">
        <f>RSQ($A$2:A287,$B$2:B287)</f>
        <v>4.0856109531674047E-2</v>
      </c>
      <c r="Q287">
        <f>RSQ($A$2:A287,$C$2:C287)</f>
        <v>0.10635762098258583</v>
      </c>
      <c r="R287">
        <f>RSQ($B$2:B287,$C$2:C287)</f>
        <v>0.17778573366881825</v>
      </c>
      <c r="S287" t="str">
        <f t="shared" si="52"/>
        <v>2&amp;3</v>
      </c>
    </row>
    <row r="288" spans="1:19">
      <c r="A288">
        <v>97.725456629999996</v>
      </c>
      <c r="B288">
        <v>112.07100389999999</v>
      </c>
      <c r="C288">
        <v>90.505729830000007</v>
      </c>
      <c r="D288">
        <f t="shared" si="53"/>
        <v>0.87199590642731806</v>
      </c>
      <c r="E288">
        <f t="shared" si="54"/>
        <v>1.0797709361999628</v>
      </c>
      <c r="F288">
        <f t="shared" si="55"/>
        <v>1.2382752352862827</v>
      </c>
      <c r="G288">
        <f t="shared" si="56"/>
        <v>0.8970344687170726</v>
      </c>
      <c r="H288">
        <f t="shared" si="57"/>
        <v>1.1418783417640586</v>
      </c>
      <c r="I288">
        <f t="shared" si="58"/>
        <v>1.2726970773252244</v>
      </c>
      <c r="J288">
        <f t="shared" si="46"/>
        <v>4.0690828902828727E-2</v>
      </c>
      <c r="K288">
        <f t="shared" si="47"/>
        <v>4.5220736016219794E-2</v>
      </c>
      <c r="L288">
        <f t="shared" si="48"/>
        <v>4.6830872741701966E-2</v>
      </c>
      <c r="M288">
        <f t="shared" si="49"/>
        <v>-0.61533674699887764</v>
      </c>
      <c r="N288">
        <f t="shared" si="50"/>
        <v>-1.373427569640155</v>
      </c>
      <c r="O288">
        <f t="shared" si="51"/>
        <v>-0.7350245687027257</v>
      </c>
      <c r="P288">
        <f>RSQ($A$2:A288,$B$2:B288)</f>
        <v>3.7405518732587344E-2</v>
      </c>
      <c r="Q288">
        <f>RSQ($A$2:A288,$C$2:C288)</f>
        <v>0.10505499318899754</v>
      </c>
      <c r="R288">
        <f>RSQ($B$2:B288,$C$2:C288)</f>
        <v>0.17720651301423967</v>
      </c>
      <c r="S288" t="str">
        <f t="shared" si="52"/>
        <v>2&amp;3</v>
      </c>
    </row>
    <row r="289" spans="1:19">
      <c r="A289">
        <v>98.480322040000004</v>
      </c>
      <c r="B289">
        <v>113.23803580000001</v>
      </c>
      <c r="C289">
        <v>91.548944779999999</v>
      </c>
      <c r="D289">
        <f t="shared" si="53"/>
        <v>0.86967529367901664</v>
      </c>
      <c r="E289">
        <f t="shared" si="54"/>
        <v>1.0757122572702142</v>
      </c>
      <c r="F289">
        <f t="shared" si="55"/>
        <v>1.2369125179118203</v>
      </c>
      <c r="G289">
        <f t="shared" si="56"/>
        <v>0.89282536486506403</v>
      </c>
      <c r="H289">
        <f t="shared" si="57"/>
        <v>1.131698944149621</v>
      </c>
      <c r="I289">
        <f t="shared" si="58"/>
        <v>1.267191760492393</v>
      </c>
      <c r="J289">
        <f t="shared" ref="J289:J352" si="59">STDEV(D259:D288)</f>
        <v>4.0708321885682804E-2</v>
      </c>
      <c r="K289">
        <f t="shared" ref="K289:K352" si="60">STDEV(E259:E288)</f>
        <v>4.9787393964346283E-2</v>
      </c>
      <c r="L289">
        <f t="shared" ref="L289:L352" si="61">STDEV(F259:F288)</f>
        <v>4.4495633054980332E-2</v>
      </c>
      <c r="M289">
        <f t="shared" ref="M289:M352" si="62">(D289-G289)/J289</f>
        <v>-0.56868154012974237</v>
      </c>
      <c r="N289">
        <f t="shared" ref="N289:N352" si="63">(E289-H289)/K289</f>
        <v>-1.1245153124403324</v>
      </c>
      <c r="O289">
        <f t="shared" ref="O289:O352" si="64">(F289-I289)/L289</f>
        <v>-0.68049919737423703</v>
      </c>
      <c r="P289">
        <f>RSQ($A$2:A289,$B$2:B289)</f>
        <v>3.3883122263570042E-2</v>
      </c>
      <c r="Q289">
        <f>RSQ($A$2:A289,$C$2:C289)</f>
        <v>0.10463749252046473</v>
      </c>
      <c r="R289">
        <f>RSQ($B$2:B289,$C$2:C289)</f>
        <v>0.17491531764634988</v>
      </c>
      <c r="S289" t="str">
        <f t="shared" ref="S289:S352" si="65">IF(P289=MAX(P289,Q289,R289),"1&amp;2",IF(Q289=MAX(P289,Q289,R289),"1&amp;3","2&amp;3"))</f>
        <v>2&amp;3</v>
      </c>
    </row>
    <row r="290" spans="1:19">
      <c r="A290">
        <v>95.670026699999994</v>
      </c>
      <c r="B290">
        <v>112.27672990000001</v>
      </c>
      <c r="C290">
        <v>91.940557850000005</v>
      </c>
      <c r="D290">
        <f t="shared" si="53"/>
        <v>0.85209131745473099</v>
      </c>
      <c r="E290">
        <f t="shared" si="54"/>
        <v>1.0405639136547831</v>
      </c>
      <c r="F290">
        <f t="shared" si="55"/>
        <v>1.2211882603886115</v>
      </c>
      <c r="G290">
        <f t="shared" si="56"/>
        <v>0.88655858834039736</v>
      </c>
      <c r="H290">
        <f t="shared" si="57"/>
        <v>1.1176781702273382</v>
      </c>
      <c r="I290">
        <f t="shared" si="58"/>
        <v>1.260114298937965</v>
      </c>
      <c r="J290">
        <f t="shared" si="59"/>
        <v>3.8902832331435884E-2</v>
      </c>
      <c r="K290">
        <f t="shared" si="60"/>
        <v>5.3991415883236756E-2</v>
      </c>
      <c r="L290">
        <f t="shared" si="61"/>
        <v>4.0895361845967038E-2</v>
      </c>
      <c r="M290">
        <f t="shared" si="62"/>
        <v>-0.8859835857713293</v>
      </c>
      <c r="N290">
        <f t="shared" si="63"/>
        <v>-1.4282688333146218</v>
      </c>
      <c r="O290">
        <f t="shared" si="64"/>
        <v>-0.95184482523883718</v>
      </c>
      <c r="P290">
        <f>RSQ($A$2:A290,$B$2:B290)</f>
        <v>3.0144920574602781E-2</v>
      </c>
      <c r="Q290">
        <f>RSQ($A$2:A290,$C$2:C290)</f>
        <v>0.1042024767983304</v>
      </c>
      <c r="R290">
        <f>RSQ($B$2:B290,$C$2:C290)</f>
        <v>0.1727298928081315</v>
      </c>
      <c r="S290" t="str">
        <f t="shared" si="65"/>
        <v>2&amp;3</v>
      </c>
    </row>
    <row r="291" spans="1:19">
      <c r="A291">
        <v>97.932234469999997</v>
      </c>
      <c r="B291">
        <v>113.37615359999999</v>
      </c>
      <c r="C291">
        <v>91.251259110000007</v>
      </c>
      <c r="D291">
        <f t="shared" si="53"/>
        <v>0.8637815921636629</v>
      </c>
      <c r="E291">
        <f t="shared" si="54"/>
        <v>1.0732151580719158</v>
      </c>
      <c r="F291">
        <f t="shared" si="55"/>
        <v>1.2424612515574087</v>
      </c>
      <c r="G291">
        <f t="shared" si="56"/>
        <v>0.88305443508243819</v>
      </c>
      <c r="H291">
        <f t="shared" si="57"/>
        <v>1.1108377068188116</v>
      </c>
      <c r="I291">
        <f t="shared" si="58"/>
        <v>1.2573984454948024</v>
      </c>
      <c r="J291">
        <f t="shared" si="59"/>
        <v>3.8377511905374397E-2</v>
      </c>
      <c r="K291">
        <f t="shared" si="60"/>
        <v>6.0121227693259199E-2</v>
      </c>
      <c r="L291">
        <f t="shared" si="61"/>
        <v>3.9166110900993006E-2</v>
      </c>
      <c r="M291">
        <f t="shared" si="62"/>
        <v>-0.50219104787969115</v>
      </c>
      <c r="N291">
        <f t="shared" si="63"/>
        <v>-0.62577811848499543</v>
      </c>
      <c r="O291">
        <f t="shared" si="64"/>
        <v>-0.38138057605854769</v>
      </c>
      <c r="P291">
        <f>RSQ($A$2:A291,$B$2:B291)</f>
        <v>2.6907286467674128E-2</v>
      </c>
      <c r="Q291">
        <f>RSQ($A$2:A291,$C$2:C291)</f>
        <v>0.10353350816939673</v>
      </c>
      <c r="R291">
        <f>RSQ($B$2:B291,$C$2:C291)</f>
        <v>0.17087467829076367</v>
      </c>
      <c r="S291" t="str">
        <f t="shared" si="65"/>
        <v>2&amp;3</v>
      </c>
    </row>
    <row r="292" spans="1:19">
      <c r="A292">
        <v>98.753229950000005</v>
      </c>
      <c r="B292">
        <v>114.3916988</v>
      </c>
      <c r="C292">
        <v>91.141354370000002</v>
      </c>
      <c r="D292">
        <f t="shared" si="53"/>
        <v>0.86329017739878167</v>
      </c>
      <c r="E292">
        <f t="shared" si="54"/>
        <v>1.0835172533107049</v>
      </c>
      <c r="F292">
        <f t="shared" si="55"/>
        <v>1.2551020290483312</v>
      </c>
      <c r="G292">
        <f t="shared" si="56"/>
        <v>0.88001378005418329</v>
      </c>
      <c r="H292">
        <f t="shared" si="57"/>
        <v>1.1066345601252567</v>
      </c>
      <c r="I292">
        <f t="shared" si="58"/>
        <v>1.2570451506568838</v>
      </c>
      <c r="J292">
        <f t="shared" si="59"/>
        <v>3.7474344175578912E-2</v>
      </c>
      <c r="K292">
        <f t="shared" si="60"/>
        <v>6.3189515177093938E-2</v>
      </c>
      <c r="L292">
        <f t="shared" si="61"/>
        <v>3.7225130352780612E-2</v>
      </c>
      <c r="M292">
        <f t="shared" si="62"/>
        <v>-0.4462680541398234</v>
      </c>
      <c r="N292">
        <f t="shared" si="63"/>
        <v>-0.36584086378513303</v>
      </c>
      <c r="O292">
        <f t="shared" si="64"/>
        <v>-5.2199188831247266E-2</v>
      </c>
      <c r="P292">
        <f>RSQ($A$2:A292,$B$2:B292)</f>
        <v>2.3805374832110527E-2</v>
      </c>
      <c r="Q292">
        <f>RSQ($A$2:A292,$C$2:C292)</f>
        <v>0.10291322816634797</v>
      </c>
      <c r="R292">
        <f>RSQ($B$2:B292,$C$2:C292)</f>
        <v>0.16871882971673355</v>
      </c>
      <c r="S292" t="str">
        <f t="shared" si="65"/>
        <v>2&amp;3</v>
      </c>
    </row>
    <row r="293" spans="1:19">
      <c r="A293">
        <v>96.967036149999998</v>
      </c>
      <c r="B293">
        <v>112.6344721</v>
      </c>
      <c r="C293">
        <v>90.805475790000003</v>
      </c>
      <c r="D293">
        <f t="shared" si="53"/>
        <v>0.86090016974474726</v>
      </c>
      <c r="E293">
        <f t="shared" si="54"/>
        <v>1.0678545022356298</v>
      </c>
      <c r="F293">
        <f t="shared" si="55"/>
        <v>1.2403929511969356</v>
      </c>
      <c r="G293">
        <f t="shared" si="56"/>
        <v>0.87707322462196236</v>
      </c>
      <c r="H293">
        <f t="shared" si="57"/>
        <v>1.1006683973730065</v>
      </c>
      <c r="I293">
        <f t="shared" si="58"/>
        <v>1.2544832738168918</v>
      </c>
      <c r="J293">
        <f t="shared" si="59"/>
        <v>3.6455229857672689E-2</v>
      </c>
      <c r="K293">
        <f t="shared" si="60"/>
        <v>6.521285075465548E-2</v>
      </c>
      <c r="L293">
        <f t="shared" si="61"/>
        <v>3.5818932658619178E-2</v>
      </c>
      <c r="M293">
        <f t="shared" si="62"/>
        <v>-0.44364155541900047</v>
      </c>
      <c r="N293">
        <f t="shared" si="63"/>
        <v>-0.50318142448379466</v>
      </c>
      <c r="O293">
        <f t="shared" si="64"/>
        <v>-0.39337639550143494</v>
      </c>
      <c r="P293">
        <f>RSQ($A$2:A293,$B$2:B293)</f>
        <v>2.1086375107902917E-2</v>
      </c>
      <c r="Q293">
        <f>RSQ($A$2:A293,$C$2:C293)</f>
        <v>0.10178913312963242</v>
      </c>
      <c r="R293">
        <f>RSQ($B$2:B293,$C$2:C293)</f>
        <v>0.16779688712598778</v>
      </c>
      <c r="S293" t="str">
        <f t="shared" si="65"/>
        <v>2&amp;3</v>
      </c>
    </row>
    <row r="294" spans="1:19">
      <c r="A294">
        <v>95.915010769999995</v>
      </c>
      <c r="B294">
        <v>110.9345673</v>
      </c>
      <c r="C294">
        <v>90.38263096</v>
      </c>
      <c r="D294">
        <f t="shared" si="53"/>
        <v>0.86460886903373713</v>
      </c>
      <c r="E294">
        <f t="shared" si="54"/>
        <v>1.0612106524366216</v>
      </c>
      <c r="F294">
        <f t="shared" si="55"/>
        <v>1.2273881178463981</v>
      </c>
      <c r="G294">
        <f t="shared" si="56"/>
        <v>0.87515563145454311</v>
      </c>
      <c r="H294">
        <f t="shared" si="57"/>
        <v>1.0945979750751011</v>
      </c>
      <c r="I294">
        <f t="shared" si="58"/>
        <v>1.2503147882829697</v>
      </c>
      <c r="J294">
        <f t="shared" si="59"/>
        <v>3.5081307329828816E-2</v>
      </c>
      <c r="K294">
        <f t="shared" si="60"/>
        <v>6.7394472237413239E-2</v>
      </c>
      <c r="L294">
        <f t="shared" si="61"/>
        <v>3.5610179351616256E-2</v>
      </c>
      <c r="M294">
        <f t="shared" si="62"/>
        <v>-0.30063766785105878</v>
      </c>
      <c r="N294">
        <f t="shared" si="63"/>
        <v>-0.49540150000529226</v>
      </c>
      <c r="O294">
        <f t="shared" si="64"/>
        <v>-0.6438235036727219</v>
      </c>
      <c r="P294">
        <f>RSQ($A$2:A294,$B$2:B294)</f>
        <v>1.8974341852711334E-2</v>
      </c>
      <c r="Q294">
        <f>RSQ($A$2:A294,$C$2:C294)</f>
        <v>0.10013506848592947</v>
      </c>
      <c r="R294">
        <f>RSQ($B$2:B294,$C$2:C294)</f>
        <v>0.16772422877877624</v>
      </c>
      <c r="S294" t="str">
        <f t="shared" si="65"/>
        <v>2&amp;3</v>
      </c>
    </row>
    <row r="295" spans="1:19">
      <c r="A295">
        <v>96.29791677</v>
      </c>
      <c r="B295">
        <v>110.1553717</v>
      </c>
      <c r="C295">
        <v>91.304998510000004</v>
      </c>
      <c r="D295">
        <f t="shared" si="53"/>
        <v>0.87420082456133186</v>
      </c>
      <c r="E295">
        <f t="shared" si="54"/>
        <v>1.0546839531403438</v>
      </c>
      <c r="F295">
        <f t="shared" si="55"/>
        <v>1.2064549969620277</v>
      </c>
      <c r="G295">
        <f t="shared" si="56"/>
        <v>0.87500873808635682</v>
      </c>
      <c r="H295">
        <f t="shared" si="57"/>
        <v>1.0884573563159077</v>
      </c>
      <c r="I295">
        <f t="shared" si="58"/>
        <v>1.2435671280797478</v>
      </c>
      <c r="J295">
        <f t="shared" si="59"/>
        <v>3.399356117591433E-2</v>
      </c>
      <c r="K295">
        <f t="shared" si="60"/>
        <v>6.9609081966741621E-2</v>
      </c>
      <c r="L295">
        <f t="shared" si="61"/>
        <v>3.6494060807931973E-2</v>
      </c>
      <c r="M295">
        <f t="shared" si="62"/>
        <v>-2.3766663364396121E-2</v>
      </c>
      <c r="N295">
        <f t="shared" si="63"/>
        <v>-0.48518673456576256</v>
      </c>
      <c r="O295">
        <f t="shared" si="64"/>
        <v>-1.0169361889607456</v>
      </c>
      <c r="P295">
        <f>RSQ($A$2:A295,$B$2:B295)</f>
        <v>1.7341940748366046E-2</v>
      </c>
      <c r="Q295">
        <f>RSQ($A$2:A295,$C$2:C295)</f>
        <v>9.9344744675095492E-2</v>
      </c>
      <c r="R295">
        <f>RSQ($B$2:B295,$C$2:C295)</f>
        <v>0.16713552225852801</v>
      </c>
      <c r="S295" t="str">
        <f t="shared" si="65"/>
        <v>2&amp;3</v>
      </c>
    </row>
    <row r="296" spans="1:19">
      <c r="A296">
        <v>95.686182040000006</v>
      </c>
      <c r="B296">
        <v>108.6742651</v>
      </c>
      <c r="C296">
        <v>91.926686619999998</v>
      </c>
      <c r="D296">
        <f t="shared" si="53"/>
        <v>0.88048612016792926</v>
      </c>
      <c r="E296">
        <f t="shared" si="54"/>
        <v>1.0408966705777261</v>
      </c>
      <c r="F296">
        <f t="shared" si="55"/>
        <v>1.1821840762000915</v>
      </c>
      <c r="G296">
        <f t="shared" si="56"/>
        <v>0.87585141225275254</v>
      </c>
      <c r="H296">
        <f t="shared" si="57"/>
        <v>1.0811403277408027</v>
      </c>
      <c r="I296">
        <f t="shared" si="58"/>
        <v>1.2341235816367238</v>
      </c>
      <c r="J296">
        <f t="shared" si="59"/>
        <v>3.3264715146883971E-2</v>
      </c>
      <c r="K296">
        <f t="shared" si="60"/>
        <v>7.2122873460596426E-2</v>
      </c>
      <c r="L296">
        <f t="shared" si="61"/>
        <v>3.8664719037106887E-2</v>
      </c>
      <c r="M296">
        <f t="shared" si="62"/>
        <v>0.13932805059991257</v>
      </c>
      <c r="N296">
        <f t="shared" si="63"/>
        <v>-0.55798743494410763</v>
      </c>
      <c r="O296">
        <f t="shared" si="64"/>
        <v>-1.3433307348434489</v>
      </c>
      <c r="P296">
        <f>RSQ($A$2:A296,$B$2:B296)</f>
        <v>1.6209436654128825E-2</v>
      </c>
      <c r="Q296">
        <f>RSQ($A$2:A296,$C$2:C296)</f>
        <v>9.8986111274444996E-2</v>
      </c>
      <c r="R296">
        <f>RSQ($B$2:B296,$C$2:C296)</f>
        <v>0.16657006202308403</v>
      </c>
      <c r="S296" t="str">
        <f t="shared" si="65"/>
        <v>2&amp;3</v>
      </c>
    </row>
    <row r="297" spans="1:19">
      <c r="A297">
        <v>94.020363259999996</v>
      </c>
      <c r="B297">
        <v>107.3203242</v>
      </c>
      <c r="C297">
        <v>92.110316999999995</v>
      </c>
      <c r="D297">
        <f t="shared" si="53"/>
        <v>0.87607230001267544</v>
      </c>
      <c r="E297">
        <f t="shared" si="54"/>
        <v>1.0207365072904917</v>
      </c>
      <c r="F297">
        <f t="shared" si="55"/>
        <v>1.1651281603992309</v>
      </c>
      <c r="G297">
        <f t="shared" si="56"/>
        <v>0.87588539498504836</v>
      </c>
      <c r="H297">
        <f t="shared" si="57"/>
        <v>1.0718474322869087</v>
      </c>
      <c r="I297">
        <f t="shared" si="58"/>
        <v>1.2235089014463403</v>
      </c>
      <c r="J297">
        <f t="shared" si="59"/>
        <v>3.226522029699052E-2</v>
      </c>
      <c r="K297">
        <f t="shared" si="60"/>
        <v>7.4794480154296641E-2</v>
      </c>
      <c r="L297">
        <f t="shared" si="61"/>
        <v>4.2596152348721245E-2</v>
      </c>
      <c r="M297">
        <f t="shared" si="62"/>
        <v>5.7927708506771147E-3</v>
      </c>
      <c r="N297">
        <f t="shared" si="63"/>
        <v>-0.68335156405898079</v>
      </c>
      <c r="O297">
        <f t="shared" si="64"/>
        <v>-1.3705637206188166</v>
      </c>
      <c r="P297">
        <f>RSQ($A$2:A297,$B$2:B297)</f>
        <v>1.5440959355343932E-2</v>
      </c>
      <c r="Q297">
        <f>RSQ($A$2:A297,$C$2:C297)</f>
        <v>9.8615660030965321E-2</v>
      </c>
      <c r="R297">
        <f>RSQ($B$2:B297,$C$2:C297)</f>
        <v>0.16626624599513856</v>
      </c>
      <c r="S297" t="str">
        <f t="shared" si="65"/>
        <v>2&amp;3</v>
      </c>
    </row>
    <row r="298" spans="1:19">
      <c r="A298">
        <v>95.896371369999997</v>
      </c>
      <c r="B298">
        <v>105.10841189999999</v>
      </c>
      <c r="C298">
        <v>92.047879399999999</v>
      </c>
      <c r="D298">
        <f t="shared" si="53"/>
        <v>0.91235677179896579</v>
      </c>
      <c r="E298">
        <f t="shared" si="54"/>
        <v>1.0418096755198034</v>
      </c>
      <c r="F298">
        <f t="shared" si="55"/>
        <v>1.1418884670144829</v>
      </c>
      <c r="G298">
        <f t="shared" si="56"/>
        <v>0.8814963760333433</v>
      </c>
      <c r="H298">
        <f t="shared" si="57"/>
        <v>1.0672262389381233</v>
      </c>
      <c r="I298">
        <f t="shared" si="58"/>
        <v>1.2109519115337468</v>
      </c>
      <c r="J298">
        <f t="shared" si="59"/>
        <v>3.1909037044220788E-2</v>
      </c>
      <c r="K298">
        <f t="shared" si="60"/>
        <v>7.8058154146581543E-2</v>
      </c>
      <c r="L298">
        <f t="shared" si="61"/>
        <v>4.7391135382903821E-2</v>
      </c>
      <c r="M298">
        <f t="shared" si="62"/>
        <v>0.96713654263069593</v>
      </c>
      <c r="N298">
        <f t="shared" si="63"/>
        <v>-0.32561061296160521</v>
      </c>
      <c r="O298">
        <f t="shared" si="64"/>
        <v>-1.4573072360739077</v>
      </c>
      <c r="P298">
        <f>RSQ($A$2:A298,$B$2:B298)</f>
        <v>1.5477931180296106E-2</v>
      </c>
      <c r="Q298">
        <f>RSQ($A$2:A298,$C$2:C298)</f>
        <v>9.8390228193729987E-2</v>
      </c>
      <c r="R298">
        <f>RSQ($B$2:B298,$C$2:C298)</f>
        <v>0.16629920899051187</v>
      </c>
      <c r="S298" t="str">
        <f t="shared" si="65"/>
        <v>2&amp;3</v>
      </c>
    </row>
    <row r="299" spans="1:19">
      <c r="A299">
        <v>94.231673900000004</v>
      </c>
      <c r="B299">
        <v>102.9059237</v>
      </c>
      <c r="C299">
        <v>91.318870270000005</v>
      </c>
      <c r="D299">
        <f t="shared" si="53"/>
        <v>0.91570699248288268</v>
      </c>
      <c r="E299">
        <f t="shared" si="54"/>
        <v>1.0318970615973215</v>
      </c>
      <c r="F299">
        <f t="shared" si="55"/>
        <v>1.1268856414423534</v>
      </c>
      <c r="G299">
        <f t="shared" si="56"/>
        <v>0.88675954779481092</v>
      </c>
      <c r="H299">
        <f t="shared" si="57"/>
        <v>1.0617909808856922</v>
      </c>
      <c r="I299">
        <f t="shared" si="58"/>
        <v>1.198018639211994</v>
      </c>
      <c r="J299">
        <f t="shared" si="59"/>
        <v>3.1924933927193117E-2</v>
      </c>
      <c r="K299">
        <f t="shared" si="60"/>
        <v>7.9977470496046463E-2</v>
      </c>
      <c r="L299">
        <f t="shared" si="61"/>
        <v>5.2919687534624858E-2</v>
      </c>
      <c r="M299">
        <f t="shared" si="62"/>
        <v>0.90673467810734643</v>
      </c>
      <c r="N299">
        <f t="shared" si="63"/>
        <v>-0.37377925436949716</v>
      </c>
      <c r="O299">
        <f t="shared" si="64"/>
        <v>-1.3441688922123549</v>
      </c>
      <c r="P299">
        <f>RSQ($A$2:A299,$B$2:B299)</f>
        <v>1.6226104832634109E-2</v>
      </c>
      <c r="Q299">
        <f>RSQ($A$2:A299,$C$2:C299)</f>
        <v>9.7361458498570627E-2</v>
      </c>
      <c r="R299">
        <f>RSQ($B$2:B299,$C$2:C299)</f>
        <v>0.16605381293148824</v>
      </c>
      <c r="S299" t="str">
        <f t="shared" si="65"/>
        <v>2&amp;3</v>
      </c>
    </row>
    <row r="300" spans="1:19">
      <c r="A300">
        <v>95.598041859999995</v>
      </c>
      <c r="B300">
        <v>102.92777719999999</v>
      </c>
      <c r="C300">
        <v>90.549029059999995</v>
      </c>
      <c r="D300">
        <f t="shared" si="53"/>
        <v>0.92878758738025091</v>
      </c>
      <c r="E300">
        <f t="shared" si="54"/>
        <v>1.0557599882893764</v>
      </c>
      <c r="F300">
        <f t="shared" si="55"/>
        <v>1.136707684980228</v>
      </c>
      <c r="G300">
        <f t="shared" si="56"/>
        <v>0.89322540003872475</v>
      </c>
      <c r="H300">
        <f t="shared" si="57"/>
        <v>1.0608631358708744</v>
      </c>
      <c r="I300">
        <f t="shared" si="58"/>
        <v>1.1885861847147992</v>
      </c>
      <c r="J300">
        <f t="shared" si="59"/>
        <v>3.1665777129656479E-2</v>
      </c>
      <c r="K300">
        <f t="shared" si="60"/>
        <v>8.1501507467689749E-2</v>
      </c>
      <c r="L300">
        <f t="shared" si="61"/>
        <v>5.8590806186307451E-2</v>
      </c>
      <c r="M300">
        <f t="shared" si="62"/>
        <v>1.1230479895034855</v>
      </c>
      <c r="N300">
        <f t="shared" si="63"/>
        <v>-6.2614149603564942E-2</v>
      </c>
      <c r="O300">
        <f t="shared" si="64"/>
        <v>-0.88543754748155434</v>
      </c>
      <c r="P300">
        <f>RSQ($A$2:A300,$B$2:B300)</f>
        <v>1.6903230967703103E-2</v>
      </c>
      <c r="Q300">
        <f>RSQ($A$2:A300,$C$2:C300)</f>
        <v>9.5939842379342374E-2</v>
      </c>
      <c r="R300">
        <f>RSQ($B$2:B300,$C$2:C300)</f>
        <v>0.16546404769265619</v>
      </c>
      <c r="S300" t="str">
        <f t="shared" si="65"/>
        <v>2&amp;3</v>
      </c>
    </row>
    <row r="301" spans="1:19">
      <c r="A301">
        <v>97.751061719999996</v>
      </c>
      <c r="B301">
        <v>105.0204493</v>
      </c>
      <c r="C301">
        <v>91.329670329999999</v>
      </c>
      <c r="D301">
        <f t="shared" si="53"/>
        <v>0.93078121805369196</v>
      </c>
      <c r="E301">
        <f t="shared" si="54"/>
        <v>1.0703100248451318</v>
      </c>
      <c r="F301">
        <f t="shared" si="55"/>
        <v>1.149905051890928</v>
      </c>
      <c r="G301">
        <f t="shared" si="56"/>
        <v>0.8990032181948735</v>
      </c>
      <c r="H301">
        <f t="shared" si="57"/>
        <v>1.0623165034053756</v>
      </c>
      <c r="I301">
        <f t="shared" si="58"/>
        <v>1.1826352412034344</v>
      </c>
      <c r="J301">
        <f t="shared" si="59"/>
        <v>3.0916199219951254E-2</v>
      </c>
      <c r="K301">
        <f t="shared" si="60"/>
        <v>8.033015228003644E-2</v>
      </c>
      <c r="L301">
        <f t="shared" si="61"/>
        <v>6.22652911780541E-2</v>
      </c>
      <c r="M301">
        <f t="shared" si="62"/>
        <v>1.0278753747424121</v>
      </c>
      <c r="N301">
        <f t="shared" si="63"/>
        <v>9.9508356611726731E-2</v>
      </c>
      <c r="O301">
        <f t="shared" si="64"/>
        <v>-0.52565705055343104</v>
      </c>
      <c r="P301">
        <f>RSQ($A$2:A301,$B$2:B301)</f>
        <v>1.6966201240860283E-2</v>
      </c>
      <c r="Q301">
        <f>RSQ($A$2:A301,$C$2:C301)</f>
        <v>9.5436553122354967E-2</v>
      </c>
      <c r="R301">
        <f>RSQ($B$2:B301,$C$2:C301)</f>
        <v>0.16544996995892264</v>
      </c>
      <c r="S301" t="str">
        <f t="shared" si="65"/>
        <v>2&amp;3</v>
      </c>
    </row>
    <row r="302" spans="1:19">
      <c r="A302">
        <v>98.222470189999996</v>
      </c>
      <c r="B302">
        <v>104.1351722</v>
      </c>
      <c r="C302">
        <v>90.324400370000006</v>
      </c>
      <c r="D302">
        <f t="shared" si="53"/>
        <v>0.94322089371836648</v>
      </c>
      <c r="E302">
        <f t="shared" si="54"/>
        <v>1.087441154191412</v>
      </c>
      <c r="F302">
        <f t="shared" si="55"/>
        <v>1.152901893324797</v>
      </c>
      <c r="G302">
        <f t="shared" si="56"/>
        <v>0.9058059375061801</v>
      </c>
      <c r="H302">
        <f t="shared" si="57"/>
        <v>1.0661818342955351</v>
      </c>
      <c r="I302">
        <f t="shared" si="58"/>
        <v>1.1780608799913364</v>
      </c>
      <c r="J302">
        <f t="shared" si="59"/>
        <v>2.9967042192435428E-2</v>
      </c>
      <c r="K302">
        <f t="shared" si="60"/>
        <v>7.7131453903365385E-2</v>
      </c>
      <c r="L302">
        <f t="shared" si="61"/>
        <v>6.3886407065829071E-2</v>
      </c>
      <c r="M302">
        <f t="shared" si="62"/>
        <v>1.2485368416383458</v>
      </c>
      <c r="N302">
        <f t="shared" si="63"/>
        <v>0.27562451918139241</v>
      </c>
      <c r="O302">
        <f t="shared" si="64"/>
        <v>-0.39380813262225484</v>
      </c>
      <c r="P302">
        <f>RSQ($A$2:A302,$B$2:B302)</f>
        <v>1.7231667180192801E-2</v>
      </c>
      <c r="Q302">
        <f>RSQ($A$2:A302,$C$2:C302)</f>
        <v>9.4376119517986176E-2</v>
      </c>
      <c r="R302">
        <f>RSQ($B$2:B302,$C$2:C302)</f>
        <v>0.1651046708185491</v>
      </c>
      <c r="S302" t="str">
        <f t="shared" si="65"/>
        <v>2&amp;3</v>
      </c>
    </row>
    <row r="303" spans="1:19">
      <c r="A303">
        <v>96.932588490000001</v>
      </c>
      <c r="B303">
        <v>101.3495068</v>
      </c>
      <c r="C303">
        <v>90.347644070000001</v>
      </c>
      <c r="D303">
        <f t="shared" si="53"/>
        <v>0.95641894618474843</v>
      </c>
      <c r="E303">
        <f t="shared" si="54"/>
        <v>1.0728845172199297</v>
      </c>
      <c r="F303">
        <f t="shared" si="55"/>
        <v>1.1217725469573498</v>
      </c>
      <c r="G303">
        <f t="shared" si="56"/>
        <v>0.91359255422595986</v>
      </c>
      <c r="H303">
        <f t="shared" si="57"/>
        <v>1.0672130162839035</v>
      </c>
      <c r="I303">
        <f t="shared" si="58"/>
        <v>1.1694011364476462</v>
      </c>
      <c r="J303">
        <f t="shared" si="59"/>
        <v>2.9355380628589389E-2</v>
      </c>
      <c r="K303">
        <f t="shared" si="60"/>
        <v>7.1518772925427881E-2</v>
      </c>
      <c r="L303">
        <f t="shared" si="61"/>
        <v>6.402379099831744E-2</v>
      </c>
      <c r="M303">
        <f t="shared" si="62"/>
        <v>1.4588941121437777</v>
      </c>
      <c r="N303">
        <f t="shared" si="63"/>
        <v>7.9300870303519205E-2</v>
      </c>
      <c r="O303">
        <f t="shared" si="64"/>
        <v>-0.74392017010595402</v>
      </c>
      <c r="P303">
        <f>RSQ($A$2:A303,$B$2:B303)</f>
        <v>1.8237788682940525E-2</v>
      </c>
      <c r="Q303">
        <f>RSQ($A$2:A303,$C$2:C303)</f>
        <v>9.3122160104532406E-2</v>
      </c>
      <c r="R303">
        <f>RSQ($B$2:B303,$C$2:C303)</f>
        <v>0.16385418679390595</v>
      </c>
      <c r="S303" t="str">
        <f t="shared" si="65"/>
        <v>2&amp;3</v>
      </c>
    </row>
    <row r="304" spans="1:19">
      <c r="A304">
        <v>97.356483080000004</v>
      </c>
      <c r="B304">
        <v>100.8521087</v>
      </c>
      <c r="C304">
        <v>90.055070619999995</v>
      </c>
      <c r="D304">
        <f t="shared" si="53"/>
        <v>0.96533909240908122</v>
      </c>
      <c r="E304">
        <f t="shared" si="54"/>
        <v>1.0810771943182338</v>
      </c>
      <c r="F304">
        <f t="shared" si="55"/>
        <v>1.1198937273122536</v>
      </c>
      <c r="G304">
        <f t="shared" si="56"/>
        <v>0.92155356010028622</v>
      </c>
      <c r="H304">
        <f t="shared" si="57"/>
        <v>1.0693459667507235</v>
      </c>
      <c r="I304">
        <f t="shared" si="58"/>
        <v>1.1617846119652782</v>
      </c>
      <c r="J304">
        <f t="shared" si="59"/>
        <v>2.8947269627287862E-2</v>
      </c>
      <c r="K304">
        <f t="shared" si="60"/>
        <v>6.5212101941948736E-2</v>
      </c>
      <c r="L304">
        <f t="shared" si="61"/>
        <v>6.5929368363886298E-2</v>
      </c>
      <c r="M304">
        <f t="shared" si="62"/>
        <v>1.5125962784248048</v>
      </c>
      <c r="N304">
        <f t="shared" si="63"/>
        <v>0.17989341269743717</v>
      </c>
      <c r="O304">
        <f t="shared" si="64"/>
        <v>-0.63539035323097215</v>
      </c>
      <c r="P304">
        <f>RSQ($A$2:A304,$B$2:B304)</f>
        <v>1.9331936562268094E-2</v>
      </c>
      <c r="Q304">
        <f>RSQ($A$2:A304,$C$2:C304)</f>
        <v>9.1770381144608185E-2</v>
      </c>
      <c r="R304">
        <f>RSQ($B$2:B304,$C$2:C304)</f>
        <v>0.16217518462367481</v>
      </c>
      <c r="S304" t="str">
        <f t="shared" si="65"/>
        <v>2&amp;3</v>
      </c>
    </row>
    <row r="305" spans="1:19">
      <c r="A305">
        <v>97.437254789999997</v>
      </c>
      <c r="B305">
        <v>102.6326085</v>
      </c>
      <c r="C305">
        <v>89.94956775</v>
      </c>
      <c r="D305">
        <f t="shared" si="53"/>
        <v>0.94937911268230113</v>
      </c>
      <c r="E305">
        <f t="shared" si="54"/>
        <v>1.083243168669924</v>
      </c>
      <c r="F305">
        <f t="shared" si="55"/>
        <v>1.1410016864700276</v>
      </c>
      <c r="G305">
        <f t="shared" si="56"/>
        <v>0.92583441434367308</v>
      </c>
      <c r="H305">
        <f t="shared" si="57"/>
        <v>1.0714839978152157</v>
      </c>
      <c r="I305">
        <f t="shared" si="58"/>
        <v>1.1585872388121627</v>
      </c>
      <c r="J305">
        <f t="shared" si="59"/>
        <v>2.9502617197514201E-2</v>
      </c>
      <c r="K305">
        <f t="shared" si="60"/>
        <v>5.7559938765972651E-2</v>
      </c>
      <c r="L305">
        <f t="shared" si="61"/>
        <v>6.7044268904415935E-2</v>
      </c>
      <c r="M305">
        <f t="shared" si="62"/>
        <v>0.79805456515945472</v>
      </c>
      <c r="N305">
        <f t="shared" si="63"/>
        <v>0.20429436004994206</v>
      </c>
      <c r="O305">
        <f t="shared" si="64"/>
        <v>-0.2622976225933133</v>
      </c>
      <c r="P305">
        <f>RSQ($A$2:A305,$B$2:B305)</f>
        <v>1.999493210377613E-2</v>
      </c>
      <c r="Q305">
        <f>RSQ($A$2:A305,$C$2:C305)</f>
        <v>9.0390495254240144E-2</v>
      </c>
      <c r="R305">
        <f>RSQ($B$2:B305,$C$2:C305)</f>
        <v>0.16121594431951</v>
      </c>
      <c r="S305" t="str">
        <f t="shared" si="65"/>
        <v>2&amp;3</v>
      </c>
    </row>
    <row r="306" spans="1:19">
      <c r="A306">
        <v>97.927685859999997</v>
      </c>
      <c r="B306">
        <v>104.2425995</v>
      </c>
      <c r="C306">
        <v>89.390554879999996</v>
      </c>
      <c r="D306">
        <f t="shared" si="53"/>
        <v>0.93942098844148647</v>
      </c>
      <c r="E306">
        <f t="shared" si="54"/>
        <v>1.0955037251022823</v>
      </c>
      <c r="F306">
        <f t="shared" si="55"/>
        <v>1.1661478065544815</v>
      </c>
      <c r="G306">
        <f t="shared" si="56"/>
        <v>0.9279246565125675</v>
      </c>
      <c r="H306">
        <f t="shared" si="57"/>
        <v>1.0751793404747645</v>
      </c>
      <c r="I306">
        <f t="shared" si="58"/>
        <v>1.1597504030802117</v>
      </c>
      <c r="J306">
        <f t="shared" si="59"/>
        <v>3.0162085663184641E-2</v>
      </c>
      <c r="K306">
        <f t="shared" si="60"/>
        <v>5.133620396534809E-2</v>
      </c>
      <c r="L306">
        <f t="shared" si="61"/>
        <v>6.6558010891105218E-2</v>
      </c>
      <c r="M306">
        <f t="shared" si="62"/>
        <v>0.38115175645665667</v>
      </c>
      <c r="N306">
        <f t="shared" si="63"/>
        <v>0.39590743096697983</v>
      </c>
      <c r="O306">
        <f t="shared" si="64"/>
        <v>9.6117708276115335E-2</v>
      </c>
      <c r="P306">
        <f>RSQ($A$2:A306,$B$2:B306)</f>
        <v>2.0238225877086902E-2</v>
      </c>
      <c r="Q306">
        <f>RSQ($A$2:A306,$C$2:C306)</f>
        <v>8.8774447555509048E-2</v>
      </c>
      <c r="R306">
        <f>RSQ($B$2:B306,$C$2:C306)</f>
        <v>0.16063475460685014</v>
      </c>
      <c r="S306" t="str">
        <f t="shared" si="65"/>
        <v>2&amp;3</v>
      </c>
    </row>
    <row r="307" spans="1:19">
      <c r="A307">
        <v>99.024804140000001</v>
      </c>
      <c r="B307">
        <v>102.0424759</v>
      </c>
      <c r="C307">
        <v>88.860708849999995</v>
      </c>
      <c r="D307">
        <f t="shared" si="53"/>
        <v>0.9704272977171069</v>
      </c>
      <c r="E307">
        <f t="shared" si="54"/>
        <v>1.1143823341220174</v>
      </c>
      <c r="F307">
        <f t="shared" si="55"/>
        <v>1.1483419074706156</v>
      </c>
      <c r="G307">
        <f t="shared" si="56"/>
        <v>0.93446352439018898</v>
      </c>
      <c r="H307">
        <f t="shared" si="57"/>
        <v>1.0812105702666495</v>
      </c>
      <c r="I307">
        <f t="shared" si="58"/>
        <v>1.1579952499095045</v>
      </c>
      <c r="J307">
        <f t="shared" si="59"/>
        <v>3.1083696430951269E-2</v>
      </c>
      <c r="K307">
        <f t="shared" si="60"/>
        <v>4.7825623563324794E-2</v>
      </c>
      <c r="L307">
        <f t="shared" si="61"/>
        <v>6.4891304480877099E-2</v>
      </c>
      <c r="M307">
        <f t="shared" si="62"/>
        <v>1.1569979589398949</v>
      </c>
      <c r="N307">
        <f t="shared" si="63"/>
        <v>0.69359814642972606</v>
      </c>
      <c r="O307">
        <f t="shared" si="64"/>
        <v>-0.14876172572141294</v>
      </c>
      <c r="P307">
        <f>RSQ($A$2:A307,$B$2:B307)</f>
        <v>2.0913896779911741E-2</v>
      </c>
      <c r="Q307">
        <f>RSQ($A$2:A307,$C$2:C307)</f>
        <v>8.7123449384742063E-2</v>
      </c>
      <c r="R307">
        <f>RSQ($B$2:B307,$C$2:C307)</f>
        <v>0.15873294685997072</v>
      </c>
      <c r="S307" t="str">
        <f t="shared" si="65"/>
        <v>2&amp;3</v>
      </c>
    </row>
    <row r="308" spans="1:19">
      <c r="A308">
        <v>100.1509563</v>
      </c>
      <c r="B308">
        <v>102.81308919999999</v>
      </c>
      <c r="C308">
        <v>89.186552520000006</v>
      </c>
      <c r="D308">
        <f t="shared" si="53"/>
        <v>0.97410706243033507</v>
      </c>
      <c r="E308">
        <f t="shared" si="54"/>
        <v>1.1229378585694434</v>
      </c>
      <c r="F308">
        <f t="shared" si="55"/>
        <v>1.1527868977438527</v>
      </c>
      <c r="G308">
        <f t="shared" si="56"/>
        <v>0.94056253024251912</v>
      </c>
      <c r="H308">
        <f t="shared" si="57"/>
        <v>1.0876301530824639</v>
      </c>
      <c r="I308">
        <f t="shared" si="58"/>
        <v>1.1571939649609426</v>
      </c>
      <c r="J308">
        <f t="shared" si="59"/>
        <v>3.3729110169098728E-2</v>
      </c>
      <c r="K308">
        <f t="shared" si="60"/>
        <v>4.4425257315694695E-2</v>
      </c>
      <c r="L308">
        <f t="shared" si="61"/>
        <v>6.3575249512015777E-2</v>
      </c>
      <c r="M308">
        <f t="shared" si="62"/>
        <v>0.99452763561334967</v>
      </c>
      <c r="N308">
        <f t="shared" si="63"/>
        <v>0.79476648241057823</v>
      </c>
      <c r="O308">
        <f t="shared" si="64"/>
        <v>-6.9320486367214398E-2</v>
      </c>
      <c r="P308">
        <f>RSQ($A$2:A308,$B$2:B308)</f>
        <v>2.1361078794135319E-2</v>
      </c>
      <c r="Q308">
        <f>RSQ($A$2:A308,$C$2:C308)</f>
        <v>8.5932579322904976E-2</v>
      </c>
      <c r="R308">
        <f>RSQ($B$2:B308,$C$2:C308)</f>
        <v>0.15747064322695078</v>
      </c>
      <c r="S308" t="str">
        <f t="shared" si="65"/>
        <v>2&amp;3</v>
      </c>
    </row>
    <row r="309" spans="1:19">
      <c r="A309">
        <v>98.950185279999999</v>
      </c>
      <c r="B309">
        <v>103.45914740000001</v>
      </c>
      <c r="C309">
        <v>89.345468679999996</v>
      </c>
      <c r="D309">
        <f t="shared" si="53"/>
        <v>0.95641794627818466</v>
      </c>
      <c r="E309">
        <f t="shared" si="54"/>
        <v>1.1075008810396449</v>
      </c>
      <c r="F309">
        <f t="shared" si="55"/>
        <v>1.1579674820504844</v>
      </c>
      <c r="G309">
        <f t="shared" si="56"/>
        <v>0.94300182501723695</v>
      </c>
      <c r="H309">
        <f t="shared" si="57"/>
        <v>1.0906871881527995</v>
      </c>
      <c r="I309">
        <f t="shared" si="58"/>
        <v>1.1573129675901028</v>
      </c>
      <c r="J309">
        <f t="shared" si="59"/>
        <v>3.6247543890797748E-2</v>
      </c>
      <c r="K309">
        <f t="shared" si="60"/>
        <v>4.2222321610236119E-2</v>
      </c>
      <c r="L309">
        <f t="shared" si="61"/>
        <v>6.179523725247376E-2</v>
      </c>
      <c r="M309">
        <f t="shared" si="62"/>
        <v>0.37012497457389643</v>
      </c>
      <c r="N309">
        <f t="shared" si="63"/>
        <v>0.39821810468065816</v>
      </c>
      <c r="O309">
        <f t="shared" si="64"/>
        <v>1.0591665142532646E-2</v>
      </c>
      <c r="P309">
        <f>RSQ($A$2:A309,$B$2:B309)</f>
        <v>2.1750574292419066E-2</v>
      </c>
      <c r="Q309">
        <f>RSQ($A$2:A309,$C$2:C309)</f>
        <v>8.4597567259207862E-2</v>
      </c>
      <c r="R309">
        <f>RSQ($B$2:B309,$C$2:C309)</f>
        <v>0.15659205745042473</v>
      </c>
      <c r="S309" t="str">
        <f t="shared" si="65"/>
        <v>2&amp;3</v>
      </c>
    </row>
    <row r="310" spans="1:19">
      <c r="A310">
        <v>99.242300549999996</v>
      </c>
      <c r="B310">
        <v>103.9792163</v>
      </c>
      <c r="C310">
        <v>89.411841159999994</v>
      </c>
      <c r="D310">
        <f t="shared" si="53"/>
        <v>0.95444362903896973</v>
      </c>
      <c r="E310">
        <f t="shared" si="54"/>
        <v>1.1099458333757906</v>
      </c>
      <c r="F310">
        <f t="shared" si="55"/>
        <v>1.162924451068311</v>
      </c>
      <c r="G310">
        <f t="shared" si="56"/>
        <v>0.94476210255904203</v>
      </c>
      <c r="H310">
        <f t="shared" si="57"/>
        <v>1.0936500566486442</v>
      </c>
      <c r="I310">
        <f t="shared" si="58"/>
        <v>1.1581762727405964</v>
      </c>
      <c r="J310">
        <f t="shared" si="59"/>
        <v>3.7483835824298144E-2</v>
      </c>
      <c r="K310">
        <f t="shared" si="60"/>
        <v>3.996082298318783E-2</v>
      </c>
      <c r="L310">
        <f t="shared" si="61"/>
        <v>6.0056401597403275E-2</v>
      </c>
      <c r="M310">
        <f t="shared" si="62"/>
        <v>0.25828537200165225</v>
      </c>
      <c r="N310">
        <f t="shared" si="63"/>
        <v>0.40779382181398582</v>
      </c>
      <c r="O310">
        <f t="shared" si="64"/>
        <v>7.9061985091026035E-2</v>
      </c>
      <c r="P310">
        <f>RSQ($A$2:A310,$B$2:B310)</f>
        <v>2.2018444804208566E-2</v>
      </c>
      <c r="Q310">
        <f>RSQ($A$2:A310,$C$2:C310)</f>
        <v>8.3381490610124384E-2</v>
      </c>
      <c r="R310">
        <f>RSQ($B$2:B310,$C$2:C310)</f>
        <v>0.15595471267626521</v>
      </c>
      <c r="S310" t="str">
        <f t="shared" si="65"/>
        <v>2&amp;3</v>
      </c>
    </row>
    <row r="311" spans="1:19">
      <c r="A311">
        <v>99.703948839999995</v>
      </c>
      <c r="B311">
        <v>104.3204061</v>
      </c>
      <c r="C311">
        <v>89.609221219999995</v>
      </c>
      <c r="D311">
        <f t="shared" si="53"/>
        <v>0.9557473227666049</v>
      </c>
      <c r="E311">
        <f t="shared" si="54"/>
        <v>1.1126527770531158</v>
      </c>
      <c r="F311">
        <f t="shared" si="55"/>
        <v>1.1641704355836606</v>
      </c>
      <c r="G311">
        <f t="shared" si="56"/>
        <v>0.94645213643712867</v>
      </c>
      <c r="H311">
        <f t="shared" si="57"/>
        <v>1.096573552095486</v>
      </c>
      <c r="I311">
        <f t="shared" si="58"/>
        <v>1.1590984516395293</v>
      </c>
      <c r="J311">
        <f t="shared" si="59"/>
        <v>3.8524010841098216E-2</v>
      </c>
      <c r="K311">
        <f t="shared" si="60"/>
        <v>3.694728926637484E-2</v>
      </c>
      <c r="L311">
        <f t="shared" si="61"/>
        <v>5.766275819917499E-2</v>
      </c>
      <c r="M311">
        <f t="shared" si="62"/>
        <v>0.24128293307300019</v>
      </c>
      <c r="N311">
        <f t="shared" si="63"/>
        <v>0.43519363062619232</v>
      </c>
      <c r="O311">
        <f t="shared" si="64"/>
        <v>8.7959440417539683E-2</v>
      </c>
      <c r="P311">
        <f>RSQ($A$2:A311,$B$2:B311)</f>
        <v>2.2204648059308524E-2</v>
      </c>
      <c r="Q311">
        <f>RSQ($A$2:A311,$C$2:C311)</f>
        <v>8.2371704268268953E-2</v>
      </c>
      <c r="R311">
        <f>RSQ($B$2:B311,$C$2:C311)</f>
        <v>0.1555066551032942</v>
      </c>
      <c r="S311" t="str">
        <f t="shared" si="65"/>
        <v>2&amp;3</v>
      </c>
    </row>
    <row r="312" spans="1:19">
      <c r="A312">
        <v>101.4523715</v>
      </c>
      <c r="B312">
        <v>103.43404080000001</v>
      </c>
      <c r="C312">
        <v>89.118479399999998</v>
      </c>
      <c r="D312">
        <f t="shared" si="53"/>
        <v>0.98084122707889021</v>
      </c>
      <c r="E312">
        <f t="shared" si="54"/>
        <v>1.1383988167553944</v>
      </c>
      <c r="F312">
        <f t="shared" si="55"/>
        <v>1.1606351622736508</v>
      </c>
      <c r="G312">
        <f t="shared" si="56"/>
        <v>0.95174276576663042</v>
      </c>
      <c r="H312">
        <f t="shared" si="57"/>
        <v>1.1030082081970103</v>
      </c>
      <c r="I312">
        <f t="shared" si="58"/>
        <v>1.1593348686601634</v>
      </c>
      <c r="J312">
        <f t="shared" si="59"/>
        <v>3.9343007670596772E-2</v>
      </c>
      <c r="K312">
        <f t="shared" si="60"/>
        <v>3.4390124651513872E-2</v>
      </c>
      <c r="L312">
        <f t="shared" si="61"/>
        <v>5.4129581762258142E-2</v>
      </c>
      <c r="M312">
        <f t="shared" si="62"/>
        <v>0.73960947662897414</v>
      </c>
      <c r="N312">
        <f t="shared" si="63"/>
        <v>1.0290921861147209</v>
      </c>
      <c r="O312">
        <f t="shared" si="64"/>
        <v>2.4021866993142182E-2</v>
      </c>
      <c r="P312">
        <f>RSQ($A$2:A312,$B$2:B312)</f>
        <v>2.2475416223284157E-2</v>
      </c>
      <c r="Q312">
        <f>RSQ($A$2:A312,$C$2:C312)</f>
        <v>8.1481108886290315E-2</v>
      </c>
      <c r="R312">
        <f>RSQ($B$2:B312,$C$2:C312)</f>
        <v>0.15453915982783087</v>
      </c>
      <c r="S312" t="str">
        <f t="shared" si="65"/>
        <v>2&amp;3</v>
      </c>
    </row>
    <row r="313" spans="1:19">
      <c r="A313">
        <v>103.1469584</v>
      </c>
      <c r="B313">
        <v>103.4011617</v>
      </c>
      <c r="C313">
        <v>88.009981339999996</v>
      </c>
      <c r="D313">
        <f t="shared" si="53"/>
        <v>0.9975415817789598</v>
      </c>
      <c r="E313">
        <f t="shared" si="54"/>
        <v>1.1719915949251583</v>
      </c>
      <c r="F313">
        <f t="shared" si="55"/>
        <v>1.1748799411800899</v>
      </c>
      <c r="G313">
        <f t="shared" si="56"/>
        <v>0.95878873746083493</v>
      </c>
      <c r="H313">
        <f t="shared" si="57"/>
        <v>1.1136210369244177</v>
      </c>
      <c r="I313">
        <f t="shared" si="58"/>
        <v>1.1617264182786136</v>
      </c>
      <c r="J313">
        <f t="shared" si="59"/>
        <v>4.0921411667803151E-2</v>
      </c>
      <c r="K313">
        <f t="shared" si="60"/>
        <v>3.4517868748476607E-2</v>
      </c>
      <c r="L313">
        <f t="shared" si="61"/>
        <v>5.1051162076558104E-2</v>
      </c>
      <c r="M313">
        <f t="shared" si="62"/>
        <v>0.94700653615563057</v>
      </c>
      <c r="N313">
        <f t="shared" si="63"/>
        <v>1.6910243916295276</v>
      </c>
      <c r="O313">
        <f t="shared" si="64"/>
        <v>0.25765374119693552</v>
      </c>
      <c r="P313">
        <f>RSQ($A$2:A313,$B$2:B313)</f>
        <v>2.265628890344621E-2</v>
      </c>
      <c r="Q313">
        <f>RSQ($A$2:A313,$C$2:C313)</f>
        <v>8.05783395773286E-2</v>
      </c>
      <c r="R313">
        <f>RSQ($B$2:B313,$C$2:C313)</f>
        <v>0.15302452382630433</v>
      </c>
      <c r="S313" t="str">
        <f t="shared" si="65"/>
        <v>2&amp;3</v>
      </c>
    </row>
    <row r="314" spans="1:19">
      <c r="A314">
        <v>103.5444676</v>
      </c>
      <c r="B314">
        <v>104.1030224</v>
      </c>
      <c r="C314">
        <v>88.581004699999994</v>
      </c>
      <c r="D314">
        <f t="shared" si="53"/>
        <v>0.99463459573869206</v>
      </c>
      <c r="E314">
        <f t="shared" si="54"/>
        <v>1.1689240594039008</v>
      </c>
      <c r="F314">
        <f t="shared" si="55"/>
        <v>1.1752296415305843</v>
      </c>
      <c r="G314">
        <f t="shared" si="56"/>
        <v>0.96430348488819762</v>
      </c>
      <c r="H314">
        <f t="shared" si="57"/>
        <v>1.1221291942289535</v>
      </c>
      <c r="I314">
        <f t="shared" si="58"/>
        <v>1.1638038372404551</v>
      </c>
      <c r="J314">
        <f t="shared" si="59"/>
        <v>4.3442043502673666E-2</v>
      </c>
      <c r="K314">
        <f t="shared" si="60"/>
        <v>3.6205564803586117E-2</v>
      </c>
      <c r="L314">
        <f t="shared" si="61"/>
        <v>4.7340417355463044E-2</v>
      </c>
      <c r="M314">
        <f t="shared" si="62"/>
        <v>0.698197147393117</v>
      </c>
      <c r="N314">
        <f t="shared" si="63"/>
        <v>1.2924771489909823</v>
      </c>
      <c r="O314">
        <f t="shared" si="64"/>
        <v>0.24135410983677469</v>
      </c>
      <c r="P314">
        <f>RSQ($A$2:A314,$B$2:B314)</f>
        <v>2.276178176541948E-2</v>
      </c>
      <c r="Q314">
        <f>RSQ($A$2:A314,$C$2:C314)</f>
        <v>7.9939180643189875E-2</v>
      </c>
      <c r="R314">
        <f>RSQ($B$2:B314,$C$2:C314)</f>
        <v>0.15216736581677484</v>
      </c>
      <c r="S314" t="str">
        <f t="shared" si="65"/>
        <v>2&amp;3</v>
      </c>
    </row>
    <row r="315" spans="1:19">
      <c r="A315">
        <v>102.22157</v>
      </c>
      <c r="B315">
        <v>103.40546999999999</v>
      </c>
      <c r="C315">
        <v>88.972592789999993</v>
      </c>
      <c r="D315">
        <f t="shared" si="53"/>
        <v>0.98855089580850997</v>
      </c>
      <c r="E315">
        <f t="shared" si="54"/>
        <v>1.1489107689743432</v>
      </c>
      <c r="F315">
        <f t="shared" si="55"/>
        <v>1.1622171138034112</v>
      </c>
      <c r="G315">
        <f t="shared" si="56"/>
        <v>0.96803385579901491</v>
      </c>
      <c r="H315">
        <f t="shared" si="57"/>
        <v>1.1262494364974751</v>
      </c>
      <c r="I315">
        <f t="shared" si="58"/>
        <v>1.1635597259424484</v>
      </c>
      <c r="J315">
        <f t="shared" si="59"/>
        <v>4.5713130900948078E-2</v>
      </c>
      <c r="K315">
        <f t="shared" si="60"/>
        <v>3.7529289502592746E-2</v>
      </c>
      <c r="L315">
        <f t="shared" si="61"/>
        <v>4.5451338197009986E-2</v>
      </c>
      <c r="M315">
        <f t="shared" si="62"/>
        <v>0.44882158813299616</v>
      </c>
      <c r="N315">
        <f t="shared" si="63"/>
        <v>0.60383057545767016</v>
      </c>
      <c r="O315">
        <f t="shared" si="64"/>
        <v>-2.9539551359689453E-2</v>
      </c>
      <c r="P315">
        <f>RSQ($A$2:A315,$B$2:B315)</f>
        <v>2.2992893221579845E-2</v>
      </c>
      <c r="Q315">
        <f>RSQ($A$2:A315,$C$2:C315)</f>
        <v>7.9173271584137242E-2</v>
      </c>
      <c r="R315">
        <f>RSQ($B$2:B315,$C$2:C315)</f>
        <v>0.15115777938077354</v>
      </c>
      <c r="S315" t="str">
        <f t="shared" si="65"/>
        <v>2&amp;3</v>
      </c>
    </row>
    <row r="316" spans="1:19">
      <c r="A316">
        <v>102.39119599999999</v>
      </c>
      <c r="B316">
        <v>104.0568526</v>
      </c>
      <c r="C316">
        <v>88.830073319999997</v>
      </c>
      <c r="D316">
        <f t="shared" si="53"/>
        <v>0.98399282163181623</v>
      </c>
      <c r="E316">
        <f t="shared" si="54"/>
        <v>1.1526636438894702</v>
      </c>
      <c r="F316">
        <f t="shared" si="55"/>
        <v>1.1714146877392222</v>
      </c>
      <c r="G316">
        <f t="shared" si="56"/>
        <v>0.9704890813117536</v>
      </c>
      <c r="H316">
        <f t="shared" si="57"/>
        <v>1.1303131607116281</v>
      </c>
      <c r="I316">
        <f t="shared" si="58"/>
        <v>1.1647681816034905</v>
      </c>
      <c r="J316">
        <f t="shared" si="59"/>
        <v>4.7099198598679184E-2</v>
      </c>
      <c r="K316">
        <f t="shared" si="60"/>
        <v>3.8834434441593374E-2</v>
      </c>
      <c r="L316">
        <f t="shared" si="61"/>
        <v>4.3729183843432447E-2</v>
      </c>
      <c r="M316">
        <f t="shared" si="62"/>
        <v>0.286708494450717</v>
      </c>
      <c r="N316">
        <f t="shared" si="63"/>
        <v>0.57553260396921624</v>
      </c>
      <c r="O316">
        <f t="shared" si="64"/>
        <v>0.15199245793218522</v>
      </c>
      <c r="P316">
        <f>RSQ($A$2:A316,$B$2:B316)</f>
        <v>2.3142638815204147E-2</v>
      </c>
      <c r="Q316">
        <f>RSQ($A$2:A316,$C$2:C316)</f>
        <v>7.8402454337395691E-2</v>
      </c>
      <c r="R316">
        <f>RSQ($B$2:B316,$C$2:C316)</f>
        <v>0.15039151039659265</v>
      </c>
      <c r="S316" t="str">
        <f t="shared" si="65"/>
        <v>2&amp;3</v>
      </c>
    </row>
    <row r="317" spans="1:19">
      <c r="A317">
        <v>100.1783782</v>
      </c>
      <c r="B317">
        <v>102.02814189999999</v>
      </c>
      <c r="C317">
        <v>88.984971419999994</v>
      </c>
      <c r="D317">
        <f t="shared" si="53"/>
        <v>0.98187006383186914</v>
      </c>
      <c r="E317">
        <f t="shared" si="54"/>
        <v>1.1257898564373108</v>
      </c>
      <c r="F317">
        <f t="shared" si="55"/>
        <v>1.1465772284000357</v>
      </c>
      <c r="G317">
        <f t="shared" si="56"/>
        <v>0.97224000169946367</v>
      </c>
      <c r="H317">
        <f t="shared" si="57"/>
        <v>1.1296172677463485</v>
      </c>
      <c r="I317">
        <f t="shared" si="58"/>
        <v>1.1619695734183435</v>
      </c>
      <c r="J317">
        <f t="shared" si="59"/>
        <v>4.8242629540924398E-2</v>
      </c>
      <c r="K317">
        <f t="shared" si="60"/>
        <v>4.0044095330571655E-2</v>
      </c>
      <c r="L317">
        <f t="shared" si="61"/>
        <v>4.1969820242815134E-2</v>
      </c>
      <c r="M317">
        <f t="shared" si="62"/>
        <v>0.19961727260816606</v>
      </c>
      <c r="N317">
        <f t="shared" si="63"/>
        <v>-9.5579917025012839E-2</v>
      </c>
      <c r="O317">
        <f t="shared" si="64"/>
        <v>-0.36674793766701463</v>
      </c>
      <c r="P317">
        <f>RSQ($A$2:A317,$B$2:B317)</f>
        <v>2.3714640283191323E-2</v>
      </c>
      <c r="Q317">
        <f>RSQ($A$2:A317,$C$2:C317)</f>
        <v>7.7275351541580009E-2</v>
      </c>
      <c r="R317">
        <f>RSQ($B$2:B317,$C$2:C317)</f>
        <v>0.14874447498374654</v>
      </c>
      <c r="S317" t="str">
        <f t="shared" si="65"/>
        <v>2&amp;3</v>
      </c>
    </row>
    <row r="318" spans="1:19">
      <c r="A318">
        <v>100.7914676</v>
      </c>
      <c r="B318">
        <v>103.8883333</v>
      </c>
      <c r="C318">
        <v>88.931854689999994</v>
      </c>
      <c r="D318">
        <f t="shared" si="53"/>
        <v>0.9701904381211206</v>
      </c>
      <c r="E318">
        <f t="shared" si="54"/>
        <v>1.1333561854898948</v>
      </c>
      <c r="F318">
        <f t="shared" si="55"/>
        <v>1.16817909243134</v>
      </c>
      <c r="G318">
        <f t="shared" si="56"/>
        <v>0.97192468422587242</v>
      </c>
      <c r="H318">
        <f t="shared" si="57"/>
        <v>1.1301924858607402</v>
      </c>
      <c r="I318">
        <f t="shared" si="58"/>
        <v>1.1629248840357276</v>
      </c>
      <c r="J318">
        <f t="shared" si="59"/>
        <v>4.8555375488000832E-2</v>
      </c>
      <c r="K318">
        <f t="shared" si="60"/>
        <v>4.04422578419164E-2</v>
      </c>
      <c r="L318">
        <f t="shared" si="61"/>
        <v>3.9455135549496707E-2</v>
      </c>
      <c r="M318">
        <f t="shared" si="62"/>
        <v>-3.5716871454951178E-2</v>
      </c>
      <c r="N318">
        <f t="shared" si="63"/>
        <v>7.822757180178054E-2</v>
      </c>
      <c r="O318">
        <f t="shared" si="64"/>
        <v>0.1331691888124672</v>
      </c>
      <c r="P318">
        <f>RSQ($A$2:A318,$B$2:B318)</f>
        <v>2.3942066565344342E-2</v>
      </c>
      <c r="Q318">
        <f>RSQ($A$2:A318,$C$2:C318)</f>
        <v>7.6263371980875322E-2</v>
      </c>
      <c r="R318">
        <f>RSQ($B$2:B318,$C$2:C318)</f>
        <v>0.14796541752100967</v>
      </c>
      <c r="S318" t="str">
        <f t="shared" si="65"/>
        <v>2&amp;3</v>
      </c>
    </row>
    <row r="319" spans="1:19">
      <c r="A319">
        <v>100.9780834</v>
      </c>
      <c r="B319">
        <v>102.27613820000001</v>
      </c>
      <c r="C319">
        <v>89.165932999999995</v>
      </c>
      <c r="D319">
        <f t="shared" si="53"/>
        <v>0.98730833190571132</v>
      </c>
      <c r="E319">
        <f t="shared" si="54"/>
        <v>1.1324738047657732</v>
      </c>
      <c r="F319">
        <f t="shared" si="55"/>
        <v>1.1470315484726663</v>
      </c>
      <c r="G319">
        <f t="shared" si="56"/>
        <v>0.97429139925353991</v>
      </c>
      <c r="H319">
        <f t="shared" si="57"/>
        <v>1.130543457999976</v>
      </c>
      <c r="I319">
        <f t="shared" si="58"/>
        <v>1.1604797554875643</v>
      </c>
      <c r="J319">
        <f t="shared" si="59"/>
        <v>4.7915662962163097E-2</v>
      </c>
      <c r="K319">
        <f t="shared" si="60"/>
        <v>4.1163691110015506E-2</v>
      </c>
      <c r="L319">
        <f t="shared" si="61"/>
        <v>3.7610656142732943E-2</v>
      </c>
      <c r="M319">
        <f t="shared" si="62"/>
        <v>0.27166341541492001</v>
      </c>
      <c r="N319">
        <f t="shared" si="63"/>
        <v>4.6894404115463396E-2</v>
      </c>
      <c r="O319">
        <f t="shared" si="64"/>
        <v>-0.35756374373959049</v>
      </c>
      <c r="P319">
        <f>RSQ($A$2:A319,$B$2:B319)</f>
        <v>2.4403038505024559E-2</v>
      </c>
      <c r="Q319">
        <f>RSQ($A$2:A319,$C$2:C319)</f>
        <v>7.5393834217381772E-2</v>
      </c>
      <c r="R319">
        <f>RSQ($B$2:B319,$C$2:C319)</f>
        <v>0.14658930690295388</v>
      </c>
      <c r="S319" t="str">
        <f t="shared" si="65"/>
        <v>2&amp;3</v>
      </c>
    </row>
    <row r="320" spans="1:19">
      <c r="A320">
        <v>101.8395135</v>
      </c>
      <c r="B320">
        <v>105.326868</v>
      </c>
      <c r="C320">
        <v>89.557830609999996</v>
      </c>
      <c r="D320">
        <f t="shared" si="53"/>
        <v>0.96689017184105386</v>
      </c>
      <c r="E320">
        <f t="shared" si="54"/>
        <v>1.1371368958621093</v>
      </c>
      <c r="F320">
        <f t="shared" si="55"/>
        <v>1.1760765896470837</v>
      </c>
      <c r="G320">
        <f t="shared" si="56"/>
        <v>0.97315274888238823</v>
      </c>
      <c r="H320">
        <f t="shared" si="57"/>
        <v>1.1315578330556888</v>
      </c>
      <c r="I320">
        <f t="shared" si="58"/>
        <v>1.1628792684351827</v>
      </c>
      <c r="J320">
        <f t="shared" si="59"/>
        <v>4.7463886074110541E-2</v>
      </c>
      <c r="K320">
        <f t="shared" si="60"/>
        <v>4.1712611715418235E-2</v>
      </c>
      <c r="L320">
        <f t="shared" si="61"/>
        <v>3.5854338507601169E-2</v>
      </c>
      <c r="M320">
        <f t="shared" si="62"/>
        <v>-0.13194404334183524</v>
      </c>
      <c r="N320">
        <f t="shared" si="63"/>
        <v>0.13375002372144251</v>
      </c>
      <c r="O320">
        <f t="shared" si="64"/>
        <v>0.36808157007563064</v>
      </c>
      <c r="P320">
        <f>RSQ($A$2:A320,$B$2:B320)</f>
        <v>2.4396021108666309E-2</v>
      </c>
      <c r="Q320">
        <f>RSQ($A$2:A320,$C$2:C320)</f>
        <v>7.4809607979826234E-2</v>
      </c>
      <c r="R320">
        <f>RSQ($B$2:B320,$C$2:C320)</f>
        <v>0.14646622904204595</v>
      </c>
      <c r="S320" t="str">
        <f t="shared" si="65"/>
        <v>2&amp;3</v>
      </c>
    </row>
    <row r="321" spans="1:19">
      <c r="A321">
        <v>101.86259080000001</v>
      </c>
      <c r="B321">
        <v>103.80063610000001</v>
      </c>
      <c r="C321">
        <v>89.873262209999993</v>
      </c>
      <c r="D321">
        <f t="shared" si="53"/>
        <v>0.98132915776996865</v>
      </c>
      <c r="E321">
        <f t="shared" si="54"/>
        <v>1.1334026193684332</v>
      </c>
      <c r="F321">
        <f t="shared" si="55"/>
        <v>1.1549668226959091</v>
      </c>
      <c r="G321">
        <f t="shared" si="56"/>
        <v>0.97441065794201598</v>
      </c>
      <c r="H321">
        <f t="shared" si="57"/>
        <v>1.1318416463345726</v>
      </c>
      <c r="I321">
        <f t="shared" si="58"/>
        <v>1.1616619690906791</v>
      </c>
      <c r="J321">
        <f t="shared" si="59"/>
        <v>4.5051790632098666E-2</v>
      </c>
      <c r="K321">
        <f t="shared" si="60"/>
        <v>4.1216530125073828E-2</v>
      </c>
      <c r="L321">
        <f t="shared" si="61"/>
        <v>3.4540595406713712E-2</v>
      </c>
      <c r="M321">
        <f t="shared" si="62"/>
        <v>0.15356769910546808</v>
      </c>
      <c r="N321">
        <f t="shared" si="63"/>
        <v>3.7872499919904552E-2</v>
      </c>
      <c r="O321">
        <f t="shared" si="64"/>
        <v>-0.19383413389187359</v>
      </c>
      <c r="P321">
        <f>RSQ($A$2:A321,$B$2:B321)</f>
        <v>2.4592657049730151E-2</v>
      </c>
      <c r="Q321">
        <f>RSQ($A$2:A321,$C$2:C321)</f>
        <v>7.43333743845562E-2</v>
      </c>
      <c r="R321">
        <f>RSQ($B$2:B321,$C$2:C321)</f>
        <v>0.14600514023378122</v>
      </c>
      <c r="S321" t="str">
        <f t="shared" si="65"/>
        <v>2&amp;3</v>
      </c>
    </row>
    <row r="322" spans="1:19">
      <c r="A322">
        <v>103.56301259999999</v>
      </c>
      <c r="B322">
        <v>105.17502810000001</v>
      </c>
      <c r="C322">
        <v>90.337256499999995</v>
      </c>
      <c r="D322">
        <f t="shared" si="53"/>
        <v>0.98467302049620264</v>
      </c>
      <c r="E322">
        <f t="shared" si="54"/>
        <v>1.1464042258135214</v>
      </c>
      <c r="F322">
        <f t="shared" si="55"/>
        <v>1.1642486408694515</v>
      </c>
      <c r="G322">
        <f t="shared" si="56"/>
        <v>0.97598948295035237</v>
      </c>
      <c r="H322">
        <f t="shared" si="57"/>
        <v>1.1340820431774878</v>
      </c>
      <c r="I322">
        <f t="shared" si="58"/>
        <v>1.1620599185951057</v>
      </c>
      <c r="J322">
        <f t="shared" si="59"/>
        <v>4.3309151316125546E-2</v>
      </c>
      <c r="K322">
        <f t="shared" si="60"/>
        <v>4.150100096684084E-2</v>
      </c>
      <c r="L322">
        <f t="shared" si="61"/>
        <v>3.1620515091561587E-2</v>
      </c>
      <c r="M322">
        <f t="shared" si="62"/>
        <v>0.20050121699376458</v>
      </c>
      <c r="N322">
        <f t="shared" si="63"/>
        <v>0.29691290207383086</v>
      </c>
      <c r="O322">
        <f t="shared" si="64"/>
        <v>6.9218425696355543E-2</v>
      </c>
      <c r="P322">
        <f>RSQ($A$2:A322,$B$2:B322)</f>
        <v>2.4607509597435042E-2</v>
      </c>
      <c r="Q322">
        <f>RSQ($A$2:A322,$C$2:C322)</f>
        <v>7.4144804310889031E-2</v>
      </c>
      <c r="R322">
        <f>RSQ($B$2:B322,$C$2:C322)</f>
        <v>0.14593991969243444</v>
      </c>
      <c r="S322" t="str">
        <f t="shared" si="65"/>
        <v>2&amp;3</v>
      </c>
    </row>
    <row r="323" spans="1:19">
      <c r="A323">
        <v>102.11875860000001</v>
      </c>
      <c r="B323">
        <v>103.8463648</v>
      </c>
      <c r="C323">
        <v>89.957831209999995</v>
      </c>
      <c r="D323">
        <f t="shared" ref="D323:D386" si="66">A323/B323</f>
        <v>0.98336382594299543</v>
      </c>
      <c r="E323">
        <f t="shared" ref="E323:E386" si="67">A323/C323</f>
        <v>1.1351847551950338</v>
      </c>
      <c r="F323">
        <f t="shared" ref="F323:F386" si="68">B323/C323</f>
        <v>1.1543893778139032</v>
      </c>
      <c r="G323">
        <f t="shared" si="56"/>
        <v>0.97712399725691279</v>
      </c>
      <c r="H323">
        <f t="shared" si="57"/>
        <v>1.1342516911801872</v>
      </c>
      <c r="I323">
        <f t="shared" si="58"/>
        <v>1.1608798353979977</v>
      </c>
      <c r="J323">
        <f t="shared" si="59"/>
        <v>4.1173788724622414E-2</v>
      </c>
      <c r="K323">
        <f t="shared" si="60"/>
        <v>4.2291339067403809E-2</v>
      </c>
      <c r="L323">
        <f t="shared" si="61"/>
        <v>2.6682182225053971E-2</v>
      </c>
      <c r="M323">
        <f t="shared" si="62"/>
        <v>0.15154856716771237</v>
      </c>
      <c r="N323">
        <f t="shared" si="63"/>
        <v>2.2062768297771151E-2</v>
      </c>
      <c r="O323">
        <f t="shared" si="64"/>
        <v>-0.24325062805395678</v>
      </c>
      <c r="P323">
        <f>RSQ($A$2:A323,$B$2:B323)</f>
        <v>2.4786880017905539E-2</v>
      </c>
      <c r="Q323">
        <f>RSQ($A$2:A323,$C$2:C323)</f>
        <v>7.3731097179617261E-2</v>
      </c>
      <c r="R323">
        <f>RSQ($B$2:B323,$C$2:C323)</f>
        <v>0.14552349478759252</v>
      </c>
      <c r="S323" t="str">
        <f t="shared" si="65"/>
        <v>2&amp;3</v>
      </c>
    </row>
    <row r="324" spans="1:19">
      <c r="A324">
        <v>100.59168219999999</v>
      </c>
      <c r="B324">
        <v>103.0795322</v>
      </c>
      <c r="C324">
        <v>89.926082359999995</v>
      </c>
      <c r="D324">
        <f t="shared" si="66"/>
        <v>0.97586475271178996</v>
      </c>
      <c r="E324">
        <f t="shared" si="67"/>
        <v>1.1186040752593061</v>
      </c>
      <c r="F324">
        <f t="shared" si="68"/>
        <v>1.1462695749086784</v>
      </c>
      <c r="G324">
        <f t="shared" si="56"/>
        <v>0.97693026732689392</v>
      </c>
      <c r="H324">
        <f t="shared" si="57"/>
        <v>1.1318443656538979</v>
      </c>
      <c r="I324">
        <f t="shared" si="58"/>
        <v>1.1586321030150255</v>
      </c>
      <c r="J324">
        <f t="shared" si="59"/>
        <v>3.8253457558119312E-2</v>
      </c>
      <c r="K324">
        <f t="shared" si="60"/>
        <v>4.2272564692773323E-2</v>
      </c>
      <c r="L324">
        <f t="shared" si="61"/>
        <v>2.2243374559145615E-2</v>
      </c>
      <c r="M324">
        <f t="shared" si="62"/>
        <v>-2.7854073412451615E-2</v>
      </c>
      <c r="N324">
        <f t="shared" si="63"/>
        <v>-0.31321237523247158</v>
      </c>
      <c r="O324">
        <f t="shared" si="64"/>
        <v>-0.55578473821383767</v>
      </c>
      <c r="P324">
        <f>RSQ($A$2:A324,$B$2:B324)</f>
        <v>2.5150204471282748E-2</v>
      </c>
      <c r="Q324">
        <f>RSQ($A$2:A324,$C$2:C324)</f>
        <v>7.3129122165648416E-2</v>
      </c>
      <c r="R324">
        <f>RSQ($B$2:B324,$C$2:C324)</f>
        <v>0.14487804239943269</v>
      </c>
      <c r="S324" t="str">
        <f t="shared" si="65"/>
        <v>2&amp;3</v>
      </c>
    </row>
    <row r="325" spans="1:19">
      <c r="A325">
        <v>101.8277779</v>
      </c>
      <c r="B325">
        <v>102.39283159999999</v>
      </c>
      <c r="C325">
        <v>90.635989120000005</v>
      </c>
      <c r="D325">
        <f t="shared" si="66"/>
        <v>0.99448151114516115</v>
      </c>
      <c r="E325">
        <f t="shared" si="67"/>
        <v>1.1234806271621565</v>
      </c>
      <c r="F325">
        <f t="shared" si="68"/>
        <v>1.1297149465035814</v>
      </c>
      <c r="G325">
        <f t="shared" si="56"/>
        <v>0.97963045868355036</v>
      </c>
      <c r="H325">
        <f t="shared" si="57"/>
        <v>1.1305576366551684</v>
      </c>
      <c r="I325">
        <f t="shared" si="58"/>
        <v>1.1541833097055725</v>
      </c>
      <c r="J325">
        <f t="shared" si="59"/>
        <v>3.4758766079764851E-2</v>
      </c>
      <c r="K325">
        <f t="shared" si="60"/>
        <v>4.1610397290848582E-2</v>
      </c>
      <c r="L325">
        <f t="shared" si="61"/>
        <v>1.8260317459979997E-2</v>
      </c>
      <c r="M325">
        <f t="shared" si="62"/>
        <v>0.42726063484331983</v>
      </c>
      <c r="N325">
        <f t="shared" si="63"/>
        <v>-0.17007791210319412</v>
      </c>
      <c r="O325">
        <f t="shared" si="64"/>
        <v>-1.3399746885899917</v>
      </c>
      <c r="P325">
        <f>RSQ($A$2:A325,$B$2:B325)</f>
        <v>2.5516723458499146E-2</v>
      </c>
      <c r="Q325">
        <f>RSQ($A$2:A325,$C$2:C325)</f>
        <v>7.2887477312368359E-2</v>
      </c>
      <c r="R325">
        <f>RSQ($B$2:B325,$C$2:C325)</f>
        <v>0.14436797694194731</v>
      </c>
      <c r="S325" t="str">
        <f t="shared" si="65"/>
        <v>2&amp;3</v>
      </c>
    </row>
    <row r="326" spans="1:19">
      <c r="A326">
        <v>102.0320177</v>
      </c>
      <c r="B326">
        <v>102.27212369999999</v>
      </c>
      <c r="C326">
        <v>91.206206330000001</v>
      </c>
      <c r="D326">
        <f t="shared" si="66"/>
        <v>0.99765228303360243</v>
      </c>
      <c r="E326">
        <f t="shared" si="67"/>
        <v>1.1186959945557906</v>
      </c>
      <c r="F326">
        <f t="shared" si="68"/>
        <v>1.1213285566331042</v>
      </c>
      <c r="G326">
        <f t="shared" si="56"/>
        <v>0.98240304704509684</v>
      </c>
      <c r="H326">
        <f t="shared" si="57"/>
        <v>1.1287327686398796</v>
      </c>
      <c r="I326">
        <f t="shared" si="58"/>
        <v>1.1491287323098081</v>
      </c>
      <c r="J326">
        <f t="shared" si="59"/>
        <v>3.1895250826698522E-2</v>
      </c>
      <c r="K326">
        <f t="shared" si="60"/>
        <v>4.0631900753346092E-2</v>
      </c>
      <c r="L326">
        <f t="shared" si="61"/>
        <v>1.6312412437620716E-2</v>
      </c>
      <c r="M326">
        <f t="shared" si="62"/>
        <v>0.47810365472156507</v>
      </c>
      <c r="N326">
        <f t="shared" si="63"/>
        <v>-0.24701709489341184</v>
      </c>
      <c r="O326">
        <f t="shared" si="64"/>
        <v>-1.7042344768447233</v>
      </c>
      <c r="P326">
        <f>RSQ($A$2:A326,$B$2:B326)</f>
        <v>2.5877793984977877E-2</v>
      </c>
      <c r="Q326">
        <f>RSQ($A$2:A326,$C$2:C326)</f>
        <v>7.2808343514954382E-2</v>
      </c>
      <c r="R326">
        <f>RSQ($B$2:B326,$C$2:C326)</f>
        <v>0.14410385877760423</v>
      </c>
      <c r="S326" t="str">
        <f t="shared" si="65"/>
        <v>2&amp;3</v>
      </c>
    </row>
    <row r="327" spans="1:19">
      <c r="A327">
        <v>101.8682774</v>
      </c>
      <c r="B327">
        <v>104.655962</v>
      </c>
      <c r="C327">
        <v>91.488471570000002</v>
      </c>
      <c r="D327">
        <f t="shared" si="66"/>
        <v>0.97336334646658729</v>
      </c>
      <c r="E327">
        <f t="shared" si="67"/>
        <v>1.1134547954717788</v>
      </c>
      <c r="F327">
        <f t="shared" si="68"/>
        <v>1.1439251329051359</v>
      </c>
      <c r="G327">
        <f t="shared" si="56"/>
        <v>0.98101232387917225</v>
      </c>
      <c r="H327">
        <f t="shared" si="57"/>
        <v>1.1263823112294025</v>
      </c>
      <c r="I327">
        <f t="shared" si="58"/>
        <v>1.1483281785552431</v>
      </c>
      <c r="J327">
        <f t="shared" si="59"/>
        <v>2.894151188122665E-2</v>
      </c>
      <c r="K327">
        <f t="shared" si="60"/>
        <v>3.8691265705813049E-2</v>
      </c>
      <c r="L327">
        <f t="shared" si="61"/>
        <v>1.6480161508629944E-2</v>
      </c>
      <c r="M327">
        <f t="shared" si="62"/>
        <v>-0.26429087201717999</v>
      </c>
      <c r="N327">
        <f t="shared" si="63"/>
        <v>-0.33411974309440534</v>
      </c>
      <c r="O327">
        <f t="shared" si="64"/>
        <v>-0.2671724817624816</v>
      </c>
      <c r="P327">
        <f>RSQ($A$2:A327,$B$2:B327)</f>
        <v>2.5957670223001609E-2</v>
      </c>
      <c r="Q327">
        <f>RSQ($A$2:A327,$C$2:C327)</f>
        <v>7.2794754912834339E-2</v>
      </c>
      <c r="R327">
        <f>RSQ($B$2:B327,$C$2:C327)</f>
        <v>0.14411605100800345</v>
      </c>
      <c r="S327" t="str">
        <f t="shared" si="65"/>
        <v>2&amp;3</v>
      </c>
    </row>
    <row r="328" spans="1:19">
      <c r="A328">
        <v>102.5345952</v>
      </c>
      <c r="B328">
        <v>102.2271902</v>
      </c>
      <c r="C328">
        <v>91.367012009999996</v>
      </c>
      <c r="D328">
        <f t="shared" si="66"/>
        <v>1.0030070766828139</v>
      </c>
      <c r="E328">
        <f t="shared" si="67"/>
        <v>1.1222277378270586</v>
      </c>
      <c r="F328">
        <f t="shared" si="68"/>
        <v>1.1188632302959778</v>
      </c>
      <c r="G328">
        <f t="shared" si="56"/>
        <v>0.9843961320028094</v>
      </c>
      <c r="H328">
        <f t="shared" si="57"/>
        <v>1.1257431460905802</v>
      </c>
      <c r="I328">
        <f t="shared" si="58"/>
        <v>1.1437951095922791</v>
      </c>
      <c r="J328">
        <f t="shared" si="59"/>
        <v>2.3835289481978109E-2</v>
      </c>
      <c r="K328">
        <f t="shared" si="60"/>
        <v>3.4844971796649207E-2</v>
      </c>
      <c r="L328">
        <f t="shared" si="61"/>
        <v>1.6354249202157365E-2</v>
      </c>
      <c r="M328">
        <f t="shared" si="62"/>
        <v>0.78081471148383652</v>
      </c>
      <c r="N328">
        <f t="shared" si="63"/>
        <v>-0.10088710313892815</v>
      </c>
      <c r="O328">
        <f t="shared" si="64"/>
        <v>-1.5244893842642733</v>
      </c>
      <c r="P328">
        <f>RSQ($A$2:A328,$B$2:B328)</f>
        <v>2.6274260767598045E-2</v>
      </c>
      <c r="Q328">
        <f>RSQ($A$2:A328,$C$2:C328)</f>
        <v>7.2768295109120598E-2</v>
      </c>
      <c r="R328">
        <f>RSQ($B$2:B328,$C$2:C328)</f>
        <v>0.14392055033948728</v>
      </c>
      <c r="S328" t="str">
        <f t="shared" si="65"/>
        <v>2&amp;3</v>
      </c>
    </row>
    <row r="329" spans="1:19">
      <c r="A329">
        <v>102.8353425</v>
      </c>
      <c r="B329">
        <v>101.77150210000001</v>
      </c>
      <c r="C329">
        <v>91.539046979999995</v>
      </c>
      <c r="D329">
        <f t="shared" si="66"/>
        <v>1.0104532249013547</v>
      </c>
      <c r="E329">
        <f t="shared" si="67"/>
        <v>1.1234041198011171</v>
      </c>
      <c r="F329">
        <f t="shared" si="68"/>
        <v>1.1117824082463483</v>
      </c>
      <c r="G329">
        <f t="shared" si="56"/>
        <v>0.98840491552566256</v>
      </c>
      <c r="H329">
        <f t="shared" si="57"/>
        <v>1.1253832958922012</v>
      </c>
      <c r="I329">
        <f t="shared" si="58"/>
        <v>1.138870078615982</v>
      </c>
      <c r="J329">
        <f t="shared" si="59"/>
        <v>2.2439381558734619E-2</v>
      </c>
      <c r="K329">
        <f t="shared" si="60"/>
        <v>3.2180943667606994E-2</v>
      </c>
      <c r="L329">
        <f t="shared" si="61"/>
        <v>1.7324882928351215E-2</v>
      </c>
      <c r="M329">
        <f t="shared" si="62"/>
        <v>0.98257206055261093</v>
      </c>
      <c r="N329">
        <f t="shared" si="63"/>
        <v>-6.1501493291395613E-2</v>
      </c>
      <c r="O329">
        <f t="shared" si="64"/>
        <v>-1.5635124624886316</v>
      </c>
      <c r="P329">
        <f>RSQ($A$2:A329,$B$2:B329)</f>
        <v>2.6596940328334602E-2</v>
      </c>
      <c r="Q329">
        <f>RSQ($A$2:A329,$C$2:C329)</f>
        <v>7.2781134825494476E-2</v>
      </c>
      <c r="R329">
        <f>RSQ($B$2:B329,$C$2:C329)</f>
        <v>0.14374533267139267</v>
      </c>
      <c r="S329" t="str">
        <f t="shared" si="65"/>
        <v>2&amp;3</v>
      </c>
    </row>
    <row r="330" spans="1:19">
      <c r="A330">
        <v>100.6099107</v>
      </c>
      <c r="B330">
        <v>102.1589614</v>
      </c>
      <c r="C330">
        <v>90.974332840000002</v>
      </c>
      <c r="D330">
        <f t="shared" si="66"/>
        <v>0.98483685935358389</v>
      </c>
      <c r="E330">
        <f t="shared" si="67"/>
        <v>1.1059153451220847</v>
      </c>
      <c r="F330">
        <f t="shared" si="68"/>
        <v>1.1229426829616966</v>
      </c>
      <c r="G330">
        <f t="shared" si="56"/>
        <v>0.98785598380688122</v>
      </c>
      <c r="H330">
        <f t="shared" si="57"/>
        <v>1.1223882265429526</v>
      </c>
      <c r="I330">
        <f t="shared" si="58"/>
        <v>1.1364197100537843</v>
      </c>
      <c r="J330">
        <f t="shared" si="59"/>
        <v>2.1238987177414358E-2</v>
      </c>
      <c r="K330">
        <f t="shared" si="60"/>
        <v>2.8049648314980514E-2</v>
      </c>
      <c r="L330">
        <f t="shared" si="61"/>
        <v>1.8232763786715241E-2</v>
      </c>
      <c r="M330">
        <f t="shared" si="62"/>
        <v>-0.14215011422521504</v>
      </c>
      <c r="N330">
        <f t="shared" si="63"/>
        <v>-0.58727586299433909</v>
      </c>
      <c r="O330">
        <f t="shared" si="64"/>
        <v>-0.73916534266227263</v>
      </c>
      <c r="P330">
        <f>RSQ($A$2:A330,$B$2:B330)</f>
        <v>2.7099534387833937E-2</v>
      </c>
      <c r="Q330">
        <f>RSQ($A$2:A330,$C$2:C330)</f>
        <v>7.2566124996707018E-2</v>
      </c>
      <c r="R330">
        <f>RSQ($B$2:B330,$C$2:C330)</f>
        <v>0.14336011732906648</v>
      </c>
      <c r="S330" t="str">
        <f t="shared" si="65"/>
        <v>2&amp;3</v>
      </c>
    </row>
    <row r="331" spans="1:19">
      <c r="A331">
        <v>101.10228480000001</v>
      </c>
      <c r="B331">
        <v>101.597227</v>
      </c>
      <c r="C331">
        <v>91.543818360000003</v>
      </c>
      <c r="D331">
        <f t="shared" si="66"/>
        <v>0.99512838869115983</v>
      </c>
      <c r="E331">
        <f t="shared" si="67"/>
        <v>1.1044141113101806</v>
      </c>
      <c r="F331">
        <f t="shared" si="68"/>
        <v>1.1098207265122428</v>
      </c>
      <c r="G331">
        <f t="shared" si="56"/>
        <v>0.9889748153275395</v>
      </c>
      <c r="H331">
        <f t="shared" si="57"/>
        <v>1.1196229780456031</v>
      </c>
      <c r="I331">
        <f t="shared" si="58"/>
        <v>1.132327558739701</v>
      </c>
      <c r="J331">
        <f t="shared" si="59"/>
        <v>1.9650304187058685E-2</v>
      </c>
      <c r="K331">
        <f t="shared" si="60"/>
        <v>2.5558857123654306E-2</v>
      </c>
      <c r="L331">
        <f t="shared" si="61"/>
        <v>1.8746714122640874E-2</v>
      </c>
      <c r="M331">
        <f t="shared" si="62"/>
        <v>0.31315410209644234</v>
      </c>
      <c r="N331">
        <f t="shared" si="63"/>
        <v>-0.59505269198233723</v>
      </c>
      <c r="O331">
        <f t="shared" si="64"/>
        <v>-1.2005747823441832</v>
      </c>
      <c r="P331">
        <f>RSQ($A$2:A331,$B$2:B331)</f>
        <v>2.7632450632916628E-2</v>
      </c>
      <c r="Q331">
        <f>RSQ($A$2:A331,$C$2:C331)</f>
        <v>7.2550991429628522E-2</v>
      </c>
      <c r="R331">
        <f>RSQ($B$2:B331,$C$2:C331)</f>
        <v>0.14316768567791077</v>
      </c>
      <c r="S331" t="str">
        <f t="shared" si="65"/>
        <v>2&amp;3</v>
      </c>
    </row>
    <row r="332" spans="1:19">
      <c r="A332">
        <v>100.7626234</v>
      </c>
      <c r="B332">
        <v>104.0461624</v>
      </c>
      <c r="C332">
        <v>92.138938479999993</v>
      </c>
      <c r="D332">
        <f t="shared" si="66"/>
        <v>0.96844151745475615</v>
      </c>
      <c r="E332">
        <f t="shared" si="67"/>
        <v>1.0935943593692681</v>
      </c>
      <c r="F332">
        <f t="shared" si="68"/>
        <v>1.1292311819132215</v>
      </c>
      <c r="G332">
        <f t="shared" si="56"/>
        <v>0.98581584642403441</v>
      </c>
      <c r="H332">
        <f t="shared" si="57"/>
        <v>1.1156185751723207</v>
      </c>
      <c r="I332">
        <f t="shared" si="58"/>
        <v>1.1318511930740889</v>
      </c>
      <c r="J332">
        <f t="shared" si="59"/>
        <v>1.8163467962144558E-2</v>
      </c>
      <c r="K332">
        <f t="shared" si="60"/>
        <v>2.3968792408296691E-2</v>
      </c>
      <c r="L332">
        <f t="shared" si="61"/>
        <v>2.0104706918666931E-2</v>
      </c>
      <c r="M332">
        <f t="shared" si="62"/>
        <v>-0.95655350649386006</v>
      </c>
      <c r="N332">
        <f t="shared" si="63"/>
        <v>-0.91887048074349376</v>
      </c>
      <c r="O332">
        <f t="shared" si="64"/>
        <v>-0.13031829667881234</v>
      </c>
      <c r="P332">
        <f>RSQ($A$2:A332,$B$2:B332)</f>
        <v>2.7820638902292923E-2</v>
      </c>
      <c r="Q332">
        <f>RSQ($A$2:A332,$C$2:C332)</f>
        <v>7.2704416473085356E-2</v>
      </c>
      <c r="R332">
        <f>RSQ($B$2:B332,$C$2:C332)</f>
        <v>0.14327351838182142</v>
      </c>
      <c r="S332" t="str">
        <f t="shared" si="65"/>
        <v>2&amp;3</v>
      </c>
    </row>
    <row r="333" spans="1:19">
      <c r="A333">
        <v>100.50954489999999</v>
      </c>
      <c r="B333">
        <v>103.89320840000001</v>
      </c>
      <c r="C333">
        <v>92.154174999999995</v>
      </c>
      <c r="D333">
        <f t="shared" si="66"/>
        <v>0.96743133115138247</v>
      </c>
      <c r="E333">
        <f t="shared" si="67"/>
        <v>1.0906672964084372</v>
      </c>
      <c r="F333">
        <f t="shared" si="68"/>
        <v>1.1273847158850916</v>
      </c>
      <c r="G333">
        <f t="shared" si="56"/>
        <v>0.982987459459011</v>
      </c>
      <c r="H333">
        <f t="shared" si="57"/>
        <v>1.1117799169009539</v>
      </c>
      <c r="I333">
        <f t="shared" si="58"/>
        <v>1.13116404273732</v>
      </c>
      <c r="J333">
        <f t="shared" si="59"/>
        <v>1.7113978845406976E-2</v>
      </c>
      <c r="K333">
        <f t="shared" si="60"/>
        <v>2.3692796913402026E-2</v>
      </c>
      <c r="L333">
        <f t="shared" si="61"/>
        <v>2.0379671962972277E-2</v>
      </c>
      <c r="M333">
        <f t="shared" si="62"/>
        <v>-0.90897204257112119</v>
      </c>
      <c r="N333">
        <f t="shared" si="63"/>
        <v>-0.89109869846451906</v>
      </c>
      <c r="O333">
        <f t="shared" si="64"/>
        <v>-0.18544591194083057</v>
      </c>
      <c r="P333">
        <f>RSQ($A$2:A333,$B$2:B333)</f>
        <v>2.804179873195406E-2</v>
      </c>
      <c r="Q333">
        <f>RSQ($A$2:A333,$C$2:C333)</f>
        <v>7.2863245774872021E-2</v>
      </c>
      <c r="R333">
        <f>RSQ($B$2:B333,$C$2:C333)</f>
        <v>0.14339011455592826</v>
      </c>
      <c r="S333" t="str">
        <f t="shared" si="65"/>
        <v>2&amp;3</v>
      </c>
    </row>
    <row r="334" spans="1:19">
      <c r="A334">
        <v>97.549542680000002</v>
      </c>
      <c r="B334">
        <v>104.1541089</v>
      </c>
      <c r="C334">
        <v>91.475132930000001</v>
      </c>
      <c r="D334">
        <f t="shared" si="66"/>
        <v>0.93658851974489898</v>
      </c>
      <c r="E334">
        <f t="shared" si="67"/>
        <v>1.0664050387841288</v>
      </c>
      <c r="F334">
        <f t="shared" si="68"/>
        <v>1.1386057124366509</v>
      </c>
      <c r="G334">
        <f t="shared" si="56"/>
        <v>0.97584916104145536</v>
      </c>
      <c r="H334">
        <f t="shared" si="57"/>
        <v>1.1047991664214423</v>
      </c>
      <c r="I334">
        <f t="shared" si="58"/>
        <v>1.1323089149987555</v>
      </c>
      <c r="J334">
        <f t="shared" si="59"/>
        <v>1.6759829895802568E-2</v>
      </c>
      <c r="K334">
        <f t="shared" si="60"/>
        <v>2.2630116617707304E-2</v>
      </c>
      <c r="L334">
        <f t="shared" si="61"/>
        <v>2.0160026463357215E-2</v>
      </c>
      <c r="M334">
        <f t="shared" si="62"/>
        <v>-2.3425441392092559</v>
      </c>
      <c r="N334">
        <f t="shared" si="63"/>
        <v>-1.696594334263011</v>
      </c>
      <c r="O334">
        <f t="shared" si="64"/>
        <v>0.31234073275352026</v>
      </c>
      <c r="P334">
        <f>RSQ($A$2:A334,$B$2:B334)</f>
        <v>2.8271052582166754E-2</v>
      </c>
      <c r="Q334">
        <f>RSQ($A$2:A334,$C$2:C334)</f>
        <v>7.2673787097981099E-2</v>
      </c>
      <c r="R334">
        <f>RSQ($B$2:B334,$C$2:C334)</f>
        <v>0.14339323351001548</v>
      </c>
      <c r="S334" t="str">
        <f t="shared" si="65"/>
        <v>2&amp;3</v>
      </c>
    </row>
    <row r="335" spans="1:19">
      <c r="A335">
        <v>97.349011329999996</v>
      </c>
      <c r="B335">
        <v>102.7264284</v>
      </c>
      <c r="C335">
        <v>91.735356069999995</v>
      </c>
      <c r="D335">
        <f t="shared" si="66"/>
        <v>0.94765303190468941</v>
      </c>
      <c r="E335">
        <f t="shared" si="67"/>
        <v>1.0611940205008461</v>
      </c>
      <c r="F335">
        <f t="shared" si="68"/>
        <v>1.1198128268190632</v>
      </c>
      <c r="G335">
        <f t="shared" si="56"/>
        <v>0.97151129502041444</v>
      </c>
      <c r="H335">
        <f t="shared" si="57"/>
        <v>1.0980906824336583</v>
      </c>
      <c r="I335">
        <f t="shared" si="58"/>
        <v>1.1303864398941874</v>
      </c>
      <c r="J335">
        <f t="shared" si="59"/>
        <v>1.8258130812548661E-2</v>
      </c>
      <c r="K335">
        <f t="shared" si="60"/>
        <v>2.368375845313082E-2</v>
      </c>
      <c r="L335">
        <f t="shared" si="61"/>
        <v>1.95510282096923E-2</v>
      </c>
      <c r="M335">
        <f t="shared" si="62"/>
        <v>-1.3067199134824605</v>
      </c>
      <c r="N335">
        <f t="shared" si="63"/>
        <v>-1.5578887956414995</v>
      </c>
      <c r="O335">
        <f t="shared" si="64"/>
        <v>-0.54082132978982478</v>
      </c>
      <c r="P335">
        <f>RSQ($A$2:A335,$B$2:B335)</f>
        <v>2.8898194351834015E-2</v>
      </c>
      <c r="Q335">
        <f>RSQ($A$2:A335,$C$2:C335)</f>
        <v>7.2605476848254913E-2</v>
      </c>
      <c r="R335">
        <f>RSQ($B$2:B335,$C$2:C335)</f>
        <v>0.14340017780639558</v>
      </c>
      <c r="S335" t="str">
        <f t="shared" si="65"/>
        <v>2&amp;3</v>
      </c>
    </row>
    <row r="336" spans="1:19">
      <c r="A336">
        <v>97.886882110000002</v>
      </c>
      <c r="B336">
        <v>101.3875316</v>
      </c>
      <c r="C336">
        <v>91.889294219999996</v>
      </c>
      <c r="D336">
        <f t="shared" si="66"/>
        <v>0.9654725839089271</v>
      </c>
      <c r="E336">
        <f t="shared" si="67"/>
        <v>1.0652697133100257</v>
      </c>
      <c r="F336">
        <f t="shared" si="68"/>
        <v>1.1033660935218359</v>
      </c>
      <c r="G336">
        <f t="shared" ref="G336:G399" si="69">((D336-G335)*2/13)+G335</f>
        <v>0.97058226254172408</v>
      </c>
      <c r="H336">
        <f t="shared" ref="H336:H399" si="70">((E336-H335)*2/13)+H335</f>
        <v>1.093041302568484</v>
      </c>
      <c r="I336">
        <f t="shared" ref="I336:I399" si="71">((F336-I335)*2/13)+I335</f>
        <v>1.1262294635292103</v>
      </c>
      <c r="J336">
        <f t="shared" si="59"/>
        <v>1.8350482544228393E-2</v>
      </c>
      <c r="K336">
        <f t="shared" si="60"/>
        <v>2.5211869880074442E-2</v>
      </c>
      <c r="L336">
        <f t="shared" si="61"/>
        <v>2.0195940795763E-2</v>
      </c>
      <c r="M336">
        <f t="shared" si="62"/>
        <v>-0.27844927894847582</v>
      </c>
      <c r="N336">
        <f t="shared" si="63"/>
        <v>-1.1015283432192711</v>
      </c>
      <c r="O336">
        <f t="shared" si="64"/>
        <v>-1.132077492135003</v>
      </c>
      <c r="P336">
        <f>RSQ($A$2:A336,$B$2:B336)</f>
        <v>2.9822583783107978E-2</v>
      </c>
      <c r="Q336">
        <f>RSQ($A$2:A336,$C$2:C336)</f>
        <v>7.2631768451363835E-2</v>
      </c>
      <c r="R336">
        <f>RSQ($B$2:B336,$C$2:C336)</f>
        <v>0.14336381160499734</v>
      </c>
      <c r="S336" t="str">
        <f t="shared" si="65"/>
        <v>2&amp;3</v>
      </c>
    </row>
    <row r="337" spans="1:19">
      <c r="A337">
        <v>97.259303110000005</v>
      </c>
      <c r="B337">
        <v>101.9509442</v>
      </c>
      <c r="C337">
        <v>92.031432469999999</v>
      </c>
      <c r="D337">
        <f t="shared" si="66"/>
        <v>0.95398138656964016</v>
      </c>
      <c r="E337">
        <f t="shared" si="67"/>
        <v>1.0568052729343766</v>
      </c>
      <c r="F337">
        <f t="shared" si="68"/>
        <v>1.1077839545009094</v>
      </c>
      <c r="G337">
        <f t="shared" si="69"/>
        <v>0.96802828162294197</v>
      </c>
      <c r="H337">
        <f t="shared" si="70"/>
        <v>1.0874665287786214</v>
      </c>
      <c r="I337">
        <f t="shared" si="71"/>
        <v>1.1233916929094716</v>
      </c>
      <c r="J337">
        <f t="shared" si="59"/>
        <v>1.708937638051362E-2</v>
      </c>
      <c r="K337">
        <f t="shared" si="60"/>
        <v>2.6818726366009783E-2</v>
      </c>
      <c r="L337">
        <f t="shared" si="61"/>
        <v>2.1422738987385691E-2</v>
      </c>
      <c r="M337">
        <f t="shared" si="62"/>
        <v>-0.82196650951634276</v>
      </c>
      <c r="N337">
        <f t="shared" si="63"/>
        <v>-1.1432778509237855</v>
      </c>
      <c r="O337">
        <f t="shared" si="64"/>
        <v>-0.72855942546620656</v>
      </c>
      <c r="P337">
        <f>RSQ($A$2:A337,$B$2:B337)</f>
        <v>3.0667815925389277E-2</v>
      </c>
      <c r="Q337">
        <f>RSQ($A$2:A337,$C$2:C337)</f>
        <v>7.2707425882879234E-2</v>
      </c>
      <c r="R337">
        <f>RSQ($B$2:B337,$C$2:C337)</f>
        <v>0.1434420485320986</v>
      </c>
      <c r="S337" t="str">
        <f t="shared" si="65"/>
        <v>2&amp;3</v>
      </c>
    </row>
    <row r="338" spans="1:19">
      <c r="A338">
        <v>95.267690520000002</v>
      </c>
      <c r="B338">
        <v>101.7142815</v>
      </c>
      <c r="C338">
        <v>91.964665539999999</v>
      </c>
      <c r="D338">
        <f t="shared" si="66"/>
        <v>0.93662059167178013</v>
      </c>
      <c r="E338">
        <f t="shared" si="67"/>
        <v>1.0359162397928077</v>
      </c>
      <c r="F338">
        <f t="shared" si="68"/>
        <v>1.1060148036504238</v>
      </c>
      <c r="G338">
        <f t="shared" si="69"/>
        <v>0.96319632932276322</v>
      </c>
      <c r="H338">
        <f t="shared" si="70"/>
        <v>1.0795357150884961</v>
      </c>
      <c r="I338">
        <f t="shared" si="71"/>
        <v>1.1207183253311566</v>
      </c>
      <c r="J338">
        <f t="shared" si="59"/>
        <v>1.7589073456981137E-2</v>
      </c>
      <c r="K338">
        <f t="shared" si="60"/>
        <v>2.9188581802487179E-2</v>
      </c>
      <c r="L338">
        <f t="shared" si="61"/>
        <v>2.2490534412395402E-2</v>
      </c>
      <c r="M338">
        <f t="shared" si="62"/>
        <v>-1.5109231146246154</v>
      </c>
      <c r="N338">
        <f t="shared" si="63"/>
        <v>-1.494402009349135</v>
      </c>
      <c r="O338">
        <f t="shared" si="64"/>
        <v>-0.65376488664622689</v>
      </c>
      <c r="P338">
        <f>RSQ($A$2:A338,$B$2:B338)</f>
        <v>3.1765087579350544E-2</v>
      </c>
      <c r="Q338">
        <f>RSQ($A$2:A338,$C$2:C338)</f>
        <v>7.2672853480401742E-2</v>
      </c>
      <c r="R338">
        <f>RSQ($B$2:B338,$C$2:C338)</f>
        <v>0.1434737836738762</v>
      </c>
      <c r="S338" t="str">
        <f t="shared" si="65"/>
        <v>2&amp;3</v>
      </c>
    </row>
    <row r="339" spans="1:19">
      <c r="A339">
        <v>94.519545530000002</v>
      </c>
      <c r="B339">
        <v>100.13559770000001</v>
      </c>
      <c r="C339">
        <v>90.690649050000005</v>
      </c>
      <c r="D339">
        <f t="shared" si="66"/>
        <v>0.94391552755469299</v>
      </c>
      <c r="E339">
        <f t="shared" si="67"/>
        <v>1.0422193083863478</v>
      </c>
      <c r="F339">
        <f t="shared" si="68"/>
        <v>1.1041446802833308</v>
      </c>
      <c r="G339">
        <f t="shared" si="69"/>
        <v>0.96023005212767554</v>
      </c>
      <c r="H339">
        <f t="shared" si="70"/>
        <v>1.0737947294420118</v>
      </c>
      <c r="I339">
        <f t="shared" si="71"/>
        <v>1.1181685337853373</v>
      </c>
      <c r="J339">
        <f t="shared" si="59"/>
        <v>1.9084941811471502E-2</v>
      </c>
      <c r="K339">
        <f t="shared" si="60"/>
        <v>3.2789109554281229E-2</v>
      </c>
      <c r="L339">
        <f t="shared" si="61"/>
        <v>2.347100925640306E-2</v>
      </c>
      <c r="M339">
        <f t="shared" si="62"/>
        <v>-0.85483753286458941</v>
      </c>
      <c r="N339">
        <f t="shared" si="63"/>
        <v>-0.96298501194099251</v>
      </c>
      <c r="O339">
        <f t="shared" si="64"/>
        <v>-0.59749682464893217</v>
      </c>
      <c r="P339">
        <f>RSQ($A$2:A339,$B$2:B339)</f>
        <v>3.3503894716582064E-2</v>
      </c>
      <c r="Q339">
        <f>RSQ($A$2:A339,$C$2:C339)</f>
        <v>7.1763629044526767E-2</v>
      </c>
      <c r="R339">
        <f>RSQ($B$2:B339,$C$2:C339)</f>
        <v>0.14239317039862437</v>
      </c>
      <c r="S339" t="str">
        <f t="shared" si="65"/>
        <v>2&amp;3</v>
      </c>
    </row>
    <row r="340" spans="1:19">
      <c r="A340">
        <v>95.689212380000001</v>
      </c>
      <c r="B340">
        <v>99.008853630000004</v>
      </c>
      <c r="C340">
        <v>90.790686489999999</v>
      </c>
      <c r="D340">
        <f t="shared" si="66"/>
        <v>0.96647126869678102</v>
      </c>
      <c r="E340">
        <f t="shared" si="67"/>
        <v>1.0539540571767738</v>
      </c>
      <c r="F340">
        <f t="shared" si="68"/>
        <v>1.0905177332358333</v>
      </c>
      <c r="G340">
        <f t="shared" si="69"/>
        <v>0.9611902392921533</v>
      </c>
      <c r="H340">
        <f t="shared" si="70"/>
        <v>1.0707423183242828</v>
      </c>
      <c r="I340">
        <f t="shared" si="71"/>
        <v>1.113914564470029</v>
      </c>
      <c r="J340">
        <f t="shared" si="59"/>
        <v>1.9654373302537581E-2</v>
      </c>
      <c r="K340">
        <f t="shared" si="60"/>
        <v>3.5378840582251186E-2</v>
      </c>
      <c r="L340">
        <f t="shared" si="61"/>
        <v>2.4297700339315324E-2</v>
      </c>
      <c r="M340">
        <f t="shared" si="62"/>
        <v>0.26869487636860329</v>
      </c>
      <c r="N340">
        <f t="shared" si="63"/>
        <v>-0.47452830197977969</v>
      </c>
      <c r="O340">
        <f t="shared" si="64"/>
        <v>-0.96292368855739041</v>
      </c>
      <c r="P340">
        <f>RSQ($A$2:A340,$B$2:B340)</f>
        <v>3.543073047453061E-2</v>
      </c>
      <c r="Q340">
        <f>RSQ($A$2:A340,$C$2:C340)</f>
        <v>7.1072536710430331E-2</v>
      </c>
      <c r="R340">
        <f>RSQ($B$2:B340,$C$2:C340)</f>
        <v>0.14102179126215408</v>
      </c>
      <c r="S340" t="str">
        <f t="shared" si="65"/>
        <v>2&amp;3</v>
      </c>
    </row>
    <row r="341" spans="1:19">
      <c r="A341">
        <v>93.825880080000005</v>
      </c>
      <c r="B341">
        <v>98.40270056</v>
      </c>
      <c r="C341">
        <v>90.834295429999997</v>
      </c>
      <c r="D341">
        <f t="shared" si="66"/>
        <v>0.95348887323260678</v>
      </c>
      <c r="E341">
        <f t="shared" si="67"/>
        <v>1.0329345280418387</v>
      </c>
      <c r="F341">
        <f t="shared" si="68"/>
        <v>1.0833210088124972</v>
      </c>
      <c r="G341">
        <f t="shared" si="69"/>
        <v>0.96000541374453074</v>
      </c>
      <c r="H341">
        <f t="shared" si="70"/>
        <v>1.0649257352039068</v>
      </c>
      <c r="I341">
        <f t="shared" si="71"/>
        <v>1.1092078635996394</v>
      </c>
      <c r="J341">
        <f t="shared" si="59"/>
        <v>1.9329131890483183E-2</v>
      </c>
      <c r="K341">
        <f t="shared" si="60"/>
        <v>3.6985061944652529E-2</v>
      </c>
      <c r="L341">
        <f t="shared" si="61"/>
        <v>2.5586026519198481E-2</v>
      </c>
      <c r="M341">
        <f t="shared" si="62"/>
        <v>-0.33713570525805259</v>
      </c>
      <c r="N341">
        <f t="shared" si="63"/>
        <v>-0.86497643859410878</v>
      </c>
      <c r="O341">
        <f t="shared" si="64"/>
        <v>-1.0117575219316703</v>
      </c>
      <c r="P341">
        <f>RSQ($A$2:A341,$B$2:B341)</f>
        <v>3.795783828981223E-2</v>
      </c>
      <c r="Q341">
        <f>RSQ($A$2:A341,$C$2:C341)</f>
        <v>7.0212804926684483E-2</v>
      </c>
      <c r="R341">
        <f>RSQ($B$2:B341,$C$2:C341)</f>
        <v>0.13949356959189835</v>
      </c>
      <c r="S341" t="str">
        <f t="shared" si="65"/>
        <v>2&amp;3</v>
      </c>
    </row>
    <row r="342" spans="1:19">
      <c r="A342">
        <v>95.320852349999996</v>
      </c>
      <c r="B342">
        <v>98.970313959999999</v>
      </c>
      <c r="C342">
        <v>90.647868979999998</v>
      </c>
      <c r="D342">
        <f t="shared" si="66"/>
        <v>0.96312569432208761</v>
      </c>
      <c r="E342">
        <f t="shared" si="67"/>
        <v>1.0515509456822534</v>
      </c>
      <c r="F342">
        <f t="shared" si="68"/>
        <v>1.0918107074512278</v>
      </c>
      <c r="G342">
        <f t="shared" si="69"/>
        <v>0.96048545691030873</v>
      </c>
      <c r="H342">
        <f t="shared" si="70"/>
        <v>1.0628680752774986</v>
      </c>
      <c r="I342">
        <f t="shared" si="71"/>
        <v>1.1065313780383452</v>
      </c>
      <c r="J342">
        <f t="shared" si="59"/>
        <v>1.9414710261777986E-2</v>
      </c>
      <c r="K342">
        <f t="shared" si="60"/>
        <v>3.9639438589366915E-2</v>
      </c>
      <c r="L342">
        <f t="shared" si="61"/>
        <v>2.6995421820915282E-2</v>
      </c>
      <c r="M342">
        <f t="shared" si="62"/>
        <v>0.13599159483604301</v>
      </c>
      <c r="N342">
        <f t="shared" si="63"/>
        <v>-0.28550176283982459</v>
      </c>
      <c r="O342">
        <f t="shared" si="64"/>
        <v>-0.5453024844276485</v>
      </c>
      <c r="P342">
        <f>RSQ($A$2:A342,$B$2:B342)</f>
        <v>4.0007716032656099E-2</v>
      </c>
      <c r="Q342">
        <f>RSQ($A$2:A342,$C$2:C342)</f>
        <v>6.9424306714002654E-2</v>
      </c>
      <c r="R342">
        <f>RSQ($B$2:B342,$C$2:C342)</f>
        <v>0.13803726934341146</v>
      </c>
      <c r="S342" t="str">
        <f t="shared" si="65"/>
        <v>2&amp;3</v>
      </c>
    </row>
    <row r="343" spans="1:19">
      <c r="A343">
        <v>94.376192329999995</v>
      </c>
      <c r="B343">
        <v>96.75496339</v>
      </c>
      <c r="C343">
        <v>90.426695210000005</v>
      </c>
      <c r="D343">
        <f t="shared" si="66"/>
        <v>0.97541448028447231</v>
      </c>
      <c r="E343">
        <f t="shared" si="67"/>
        <v>1.0436762297994855</v>
      </c>
      <c r="F343">
        <f t="shared" si="68"/>
        <v>1.0699823007498361</v>
      </c>
      <c r="G343">
        <f t="shared" si="69"/>
        <v>0.96278222973710315</v>
      </c>
      <c r="H343">
        <f t="shared" si="70"/>
        <v>1.0599154836654965</v>
      </c>
      <c r="I343">
        <f t="shared" si="71"/>
        <v>1.1009084430708822</v>
      </c>
      <c r="J343">
        <f t="shared" si="59"/>
        <v>1.9527317888664578E-2</v>
      </c>
      <c r="K343">
        <f t="shared" si="60"/>
        <v>4.0538666704358087E-2</v>
      </c>
      <c r="L343">
        <f t="shared" si="61"/>
        <v>2.7717141400097813E-2</v>
      </c>
      <c r="M343">
        <f t="shared" si="62"/>
        <v>0.64690146488074851</v>
      </c>
      <c r="N343">
        <f t="shared" si="63"/>
        <v>-0.4005867776668936</v>
      </c>
      <c r="O343">
        <f t="shared" si="64"/>
        <v>-1.1157767633619291</v>
      </c>
      <c r="P343">
        <f>RSQ($A$2:A343,$B$2:B343)</f>
        <v>4.3032487149004983E-2</v>
      </c>
      <c r="Q343">
        <f>RSQ($A$2:A343,$C$2:C343)</f>
        <v>6.8396084481256697E-2</v>
      </c>
      <c r="R343">
        <f>RSQ($B$2:B343,$C$2:C343)</f>
        <v>0.13542635009695853</v>
      </c>
      <c r="S343" t="str">
        <f t="shared" si="65"/>
        <v>2&amp;3</v>
      </c>
    </row>
    <row r="344" spans="1:19">
      <c r="A344">
        <v>94.500285180000006</v>
      </c>
      <c r="B344">
        <v>98.434211629999993</v>
      </c>
      <c r="C344">
        <v>89.84214145</v>
      </c>
      <c r="D344">
        <f t="shared" si="66"/>
        <v>0.96003496767173746</v>
      </c>
      <c r="E344">
        <f t="shared" si="67"/>
        <v>1.051848093275831</v>
      </c>
      <c r="F344">
        <f t="shared" si="68"/>
        <v>1.0956351890252054</v>
      </c>
      <c r="G344">
        <f t="shared" si="69"/>
        <v>0.96235957403473915</v>
      </c>
      <c r="H344">
        <f t="shared" si="70"/>
        <v>1.0586743466824711</v>
      </c>
      <c r="I344">
        <f t="shared" si="71"/>
        <v>1.1000971732177012</v>
      </c>
      <c r="J344">
        <f t="shared" si="59"/>
        <v>1.906990215833957E-2</v>
      </c>
      <c r="K344">
        <f t="shared" si="60"/>
        <v>4.0054698292263581E-2</v>
      </c>
      <c r="L344">
        <f t="shared" si="61"/>
        <v>2.8894787543742029E-2</v>
      </c>
      <c r="M344">
        <f t="shared" si="62"/>
        <v>-0.12189922862216175</v>
      </c>
      <c r="N344">
        <f t="shared" si="63"/>
        <v>-0.17042328859480088</v>
      </c>
      <c r="O344">
        <f t="shared" si="64"/>
        <v>-0.15442176848475006</v>
      </c>
      <c r="P344">
        <f>RSQ($A$2:A344,$B$2:B344)</f>
        <v>4.5474449448307537E-2</v>
      </c>
      <c r="Q344">
        <f>RSQ($A$2:A344,$C$2:C344)</f>
        <v>6.7027068813188442E-2</v>
      </c>
      <c r="R344">
        <f>RSQ($B$2:B344,$C$2:C344)</f>
        <v>0.1330722537614909</v>
      </c>
      <c r="S344" t="str">
        <f t="shared" si="65"/>
        <v>2&amp;3</v>
      </c>
    </row>
    <row r="345" spans="1:19">
      <c r="A345">
        <v>94.282088209999998</v>
      </c>
      <c r="B345">
        <v>101.2828993</v>
      </c>
      <c r="C345">
        <v>88.669399690000006</v>
      </c>
      <c r="D345">
        <f t="shared" si="66"/>
        <v>0.93087864646070617</v>
      </c>
      <c r="E345">
        <f t="shared" si="67"/>
        <v>1.0632990472431605</v>
      </c>
      <c r="F345">
        <f t="shared" si="68"/>
        <v>1.1422531296489935</v>
      </c>
      <c r="G345">
        <f t="shared" si="69"/>
        <v>0.9575163544079649</v>
      </c>
      <c r="H345">
        <f t="shared" si="70"/>
        <v>1.0593858390764233</v>
      </c>
      <c r="I345">
        <f t="shared" si="71"/>
        <v>1.1065827049763615</v>
      </c>
      <c r="J345">
        <f t="shared" si="59"/>
        <v>1.8857782056448651E-2</v>
      </c>
      <c r="K345">
        <f t="shared" si="60"/>
        <v>3.8925077813862924E-2</v>
      </c>
      <c r="L345">
        <f t="shared" si="61"/>
        <v>2.8235605472870243E-2</v>
      </c>
      <c r="M345">
        <f t="shared" si="62"/>
        <v>-1.4125578430974406</v>
      </c>
      <c r="N345">
        <f t="shared" si="63"/>
        <v>0.10053180074423824</v>
      </c>
      <c r="O345">
        <f t="shared" si="64"/>
        <v>1.2633136097224984</v>
      </c>
      <c r="P345">
        <f>RSQ($A$2:A345,$B$2:B345)</f>
        <v>4.6870416633032402E-2</v>
      </c>
      <c r="Q345">
        <f>RSQ($A$2:A345,$C$2:C345)</f>
        <v>6.4871218290198068E-2</v>
      </c>
      <c r="R345">
        <f>RSQ($B$2:B345,$C$2:C345)</f>
        <v>0.13121848329237923</v>
      </c>
      <c r="S345" t="str">
        <f t="shared" si="65"/>
        <v>2&amp;3</v>
      </c>
    </row>
    <row r="346" spans="1:19">
      <c r="A346">
        <v>95.763459870000005</v>
      </c>
      <c r="B346">
        <v>102.6215273</v>
      </c>
      <c r="C346">
        <v>87.765062130000004</v>
      </c>
      <c r="D346">
        <f t="shared" si="66"/>
        <v>0.93317125937960976</v>
      </c>
      <c r="E346">
        <f t="shared" si="67"/>
        <v>1.0911341887749428</v>
      </c>
      <c r="F346">
        <f t="shared" si="68"/>
        <v>1.1692753905648035</v>
      </c>
      <c r="G346">
        <f t="shared" si="69"/>
        <v>0.95377095517283339</v>
      </c>
      <c r="H346">
        <f t="shared" si="70"/>
        <v>1.0642702005685032</v>
      </c>
      <c r="I346">
        <f t="shared" si="71"/>
        <v>1.1162277335284294</v>
      </c>
      <c r="J346">
        <f t="shared" si="59"/>
        <v>2.0153681199462186E-2</v>
      </c>
      <c r="K346">
        <f t="shared" si="60"/>
        <v>3.8147784546472677E-2</v>
      </c>
      <c r="L346">
        <f t="shared" si="61"/>
        <v>2.7611314065935238E-2</v>
      </c>
      <c r="M346">
        <f t="shared" si="62"/>
        <v>-1.0221306762445634</v>
      </c>
      <c r="N346">
        <f t="shared" si="63"/>
        <v>0.70420834462125059</v>
      </c>
      <c r="O346">
        <f t="shared" si="64"/>
        <v>1.9212289900327579</v>
      </c>
      <c r="P346">
        <f>RSQ($A$2:A346,$B$2:B346)</f>
        <v>4.7625054402048152E-2</v>
      </c>
      <c r="Q346">
        <f>RSQ($A$2:A346,$C$2:C346)</f>
        <v>6.254653439146303E-2</v>
      </c>
      <c r="R346">
        <f>RSQ($B$2:B346,$C$2:C346)</f>
        <v>0.12957893629768458</v>
      </c>
      <c r="S346" t="str">
        <f t="shared" si="65"/>
        <v>2&amp;3</v>
      </c>
    </row>
    <row r="347" spans="1:19">
      <c r="A347">
        <v>93.004721599999996</v>
      </c>
      <c r="B347">
        <v>101.1984903</v>
      </c>
      <c r="C347">
        <v>88.584860480000003</v>
      </c>
      <c r="D347">
        <f t="shared" si="66"/>
        <v>0.91903269825755485</v>
      </c>
      <c r="E347">
        <f t="shared" si="67"/>
        <v>1.0498940913385293</v>
      </c>
      <c r="F347">
        <f t="shared" si="68"/>
        <v>1.1423903560004793</v>
      </c>
      <c r="G347">
        <f t="shared" si="69"/>
        <v>0.94842660795509826</v>
      </c>
      <c r="H347">
        <f t="shared" si="70"/>
        <v>1.0620584914561995</v>
      </c>
      <c r="I347">
        <f t="shared" si="71"/>
        <v>1.1202527523702832</v>
      </c>
      <c r="J347">
        <f t="shared" si="59"/>
        <v>2.1174346767693239E-2</v>
      </c>
      <c r="K347">
        <f t="shared" si="60"/>
        <v>3.6534509831546456E-2</v>
      </c>
      <c r="L347">
        <f t="shared" si="61"/>
        <v>2.7494042736723515E-2</v>
      </c>
      <c r="M347">
        <f t="shared" si="62"/>
        <v>-1.3881849589046671</v>
      </c>
      <c r="N347">
        <f t="shared" si="63"/>
        <v>-0.33295643417026427</v>
      </c>
      <c r="O347">
        <f t="shared" si="64"/>
        <v>0.80517819231535381</v>
      </c>
      <c r="P347">
        <f>RSQ($A$2:A347,$B$2:B347)</f>
        <v>4.9184467623220575E-2</v>
      </c>
      <c r="Q347">
        <f>RSQ($A$2:A347,$C$2:C347)</f>
        <v>6.0197792559109127E-2</v>
      </c>
      <c r="R347">
        <f>RSQ($B$2:B347,$C$2:C347)</f>
        <v>0.12768652252329996</v>
      </c>
      <c r="S347" t="str">
        <f t="shared" si="65"/>
        <v>2&amp;3</v>
      </c>
    </row>
    <row r="348" spans="1:19">
      <c r="A348">
        <v>92.547491629999996</v>
      </c>
      <c r="B348">
        <v>101.21805310000001</v>
      </c>
      <c r="C348">
        <v>88.25860643</v>
      </c>
      <c r="D348">
        <f t="shared" si="66"/>
        <v>0.91433779642615942</v>
      </c>
      <c r="E348">
        <f t="shared" si="67"/>
        <v>1.0485945266244558</v>
      </c>
      <c r="F348">
        <f t="shared" si="68"/>
        <v>1.1468349342256887</v>
      </c>
      <c r="G348">
        <f t="shared" si="69"/>
        <v>0.94318217541218463</v>
      </c>
      <c r="H348">
        <f t="shared" si="70"/>
        <v>1.0599871122513158</v>
      </c>
      <c r="I348">
        <f t="shared" si="71"/>
        <v>1.1243423188095765</v>
      </c>
      <c r="J348">
        <f t="shared" si="59"/>
        <v>2.2968110750131245E-2</v>
      </c>
      <c r="K348">
        <f t="shared" si="60"/>
        <v>3.6775374823607133E-2</v>
      </c>
      <c r="L348">
        <f t="shared" si="61"/>
        <v>2.7399121953199223E-2</v>
      </c>
      <c r="M348">
        <f t="shared" si="62"/>
        <v>-1.255844649123367</v>
      </c>
      <c r="N348">
        <f t="shared" si="63"/>
        <v>-0.30978842993455358</v>
      </c>
      <c r="O348">
        <f t="shared" si="64"/>
        <v>0.82092467979565775</v>
      </c>
      <c r="P348">
        <f>RSQ($A$2:A348,$B$2:B348)</f>
        <v>5.0778394371599631E-2</v>
      </c>
      <c r="Q348">
        <f>RSQ($A$2:A348,$C$2:C348)</f>
        <v>5.7600442022316824E-2</v>
      </c>
      <c r="R348">
        <f>RSQ($B$2:B348,$C$2:C348)</f>
        <v>0.12562311941622425</v>
      </c>
      <c r="S348" t="str">
        <f t="shared" si="65"/>
        <v>2&amp;3</v>
      </c>
    </row>
    <row r="349" spans="1:19">
      <c r="A349">
        <v>93.122306050000006</v>
      </c>
      <c r="B349">
        <v>99.615997120000003</v>
      </c>
      <c r="C349">
        <v>88.128759119999998</v>
      </c>
      <c r="D349">
        <f t="shared" si="66"/>
        <v>0.93481276845346906</v>
      </c>
      <c r="E349">
        <f t="shared" si="67"/>
        <v>1.0566619453157235</v>
      </c>
      <c r="F349">
        <f t="shared" si="68"/>
        <v>1.1303460767484366</v>
      </c>
      <c r="G349">
        <f t="shared" si="69"/>
        <v>0.94189457434161306</v>
      </c>
      <c r="H349">
        <f t="shared" si="70"/>
        <v>1.0594755481073785</v>
      </c>
      <c r="I349">
        <f t="shared" si="71"/>
        <v>1.1252659738770934</v>
      </c>
      <c r="J349">
        <f t="shared" si="59"/>
        <v>2.4936533339265324E-2</v>
      </c>
      <c r="K349">
        <f t="shared" si="60"/>
        <v>3.658113861780387E-2</v>
      </c>
      <c r="L349">
        <f t="shared" si="61"/>
        <v>2.6539643890111386E-2</v>
      </c>
      <c r="M349">
        <f t="shared" si="62"/>
        <v>-0.28399319952757485</v>
      </c>
      <c r="N349">
        <f t="shared" si="63"/>
        <v>-7.6914029960937921E-2</v>
      </c>
      <c r="O349">
        <f t="shared" si="64"/>
        <v>0.19141563814411355</v>
      </c>
      <c r="P349">
        <f>RSQ($A$2:A349,$B$2:B349)</f>
        <v>5.3036893826703409E-2</v>
      </c>
      <c r="Q349">
        <f>RSQ($A$2:A349,$C$2:C349)</f>
        <v>5.5140985078488004E-2</v>
      </c>
      <c r="R349">
        <f>RSQ($B$2:B349,$C$2:C349)</f>
        <v>0.12258283465237757</v>
      </c>
      <c r="S349" t="str">
        <f t="shared" si="65"/>
        <v>2&amp;3</v>
      </c>
    </row>
    <row r="350" spans="1:19">
      <c r="A350">
        <v>93.497116090000006</v>
      </c>
      <c r="B350">
        <v>99.432360009999996</v>
      </c>
      <c r="C350">
        <v>87.624466499999997</v>
      </c>
      <c r="D350">
        <f t="shared" si="66"/>
        <v>0.94030872927683629</v>
      </c>
      <c r="E350">
        <f t="shared" si="67"/>
        <v>1.0670206601486127</v>
      </c>
      <c r="F350">
        <f t="shared" si="68"/>
        <v>1.1347556679275188</v>
      </c>
      <c r="G350">
        <f t="shared" si="69"/>
        <v>0.94165059817780128</v>
      </c>
      <c r="H350">
        <f t="shared" si="70"/>
        <v>1.0606363345752607</v>
      </c>
      <c r="I350">
        <f t="shared" si="71"/>
        <v>1.1267259268079282</v>
      </c>
      <c r="J350">
        <f t="shared" si="59"/>
        <v>2.5216492398119322E-2</v>
      </c>
      <c r="K350">
        <f t="shared" si="60"/>
        <v>3.5953583278797566E-2</v>
      </c>
      <c r="L350">
        <f t="shared" si="61"/>
        <v>2.6249519422361624E-2</v>
      </c>
      <c r="M350">
        <f t="shared" si="62"/>
        <v>-5.3213939503539809E-2</v>
      </c>
      <c r="N350">
        <f t="shared" si="63"/>
        <v>0.17757132922873214</v>
      </c>
      <c r="O350">
        <f t="shared" si="64"/>
        <v>0.30590050013449838</v>
      </c>
      <c r="P350">
        <f>RSQ($A$2:A350,$B$2:B350)</f>
        <v>5.5315049589959218E-2</v>
      </c>
      <c r="Q350">
        <f>RSQ($A$2:A350,$C$2:C350)</f>
        <v>5.2530586039358028E-2</v>
      </c>
      <c r="R350">
        <f>RSQ($B$2:B350,$C$2:C350)</f>
        <v>0.11906795489755137</v>
      </c>
      <c r="S350" t="str">
        <f t="shared" si="65"/>
        <v>2&amp;3</v>
      </c>
    </row>
    <row r="351" spans="1:19">
      <c r="A351">
        <v>94.941529549999998</v>
      </c>
      <c r="B351">
        <v>98.348042509999999</v>
      </c>
      <c r="C351">
        <v>87.472179740000001</v>
      </c>
      <c r="D351">
        <f t="shared" si="66"/>
        <v>0.9653626765407799</v>
      </c>
      <c r="E351">
        <f t="shared" si="67"/>
        <v>1.0853911475877438</v>
      </c>
      <c r="F351">
        <f t="shared" si="68"/>
        <v>1.1243351063426923</v>
      </c>
      <c r="G351">
        <f t="shared" si="69"/>
        <v>0.94529861023364414</v>
      </c>
      <c r="H351">
        <f t="shared" si="70"/>
        <v>1.0644447673464119</v>
      </c>
      <c r="I351">
        <f t="shared" si="71"/>
        <v>1.1263581082748149</v>
      </c>
      <c r="J351">
        <f t="shared" si="59"/>
        <v>2.5578169765808196E-2</v>
      </c>
      <c r="K351">
        <f t="shared" si="60"/>
        <v>3.4676790959428647E-2</v>
      </c>
      <c r="L351">
        <f t="shared" si="61"/>
        <v>2.4508896961389262E-2</v>
      </c>
      <c r="M351">
        <f t="shared" si="62"/>
        <v>0.78442150047641557</v>
      </c>
      <c r="N351">
        <f t="shared" si="63"/>
        <v>0.60404609716737778</v>
      </c>
      <c r="O351">
        <f t="shared" si="64"/>
        <v>-8.2541533195457942E-2</v>
      </c>
      <c r="P351">
        <f>RSQ($A$2:A351,$B$2:B351)</f>
        <v>5.7712850739084567E-2</v>
      </c>
      <c r="Q351">
        <f>RSQ($A$2:A351,$C$2:C351)</f>
        <v>5.0259886099885298E-2</v>
      </c>
      <c r="R351">
        <f>RSQ($B$2:B351,$C$2:C351)</f>
        <v>0.11477939512865493</v>
      </c>
      <c r="S351" t="str">
        <f t="shared" si="65"/>
        <v>2&amp;3</v>
      </c>
    </row>
    <row r="352" spans="1:19">
      <c r="A352">
        <v>92.966529449999996</v>
      </c>
      <c r="B352">
        <v>97.671012809999993</v>
      </c>
      <c r="C352">
        <v>87.545590750000002</v>
      </c>
      <c r="D352">
        <f t="shared" si="66"/>
        <v>0.95183337179935201</v>
      </c>
      <c r="E352">
        <f t="shared" si="67"/>
        <v>1.0619213218342467</v>
      </c>
      <c r="F352">
        <f t="shared" si="68"/>
        <v>1.1156588467021109</v>
      </c>
      <c r="G352">
        <f t="shared" si="69"/>
        <v>0.94630395816682999</v>
      </c>
      <c r="H352">
        <f t="shared" si="70"/>
        <v>1.0640565449599249</v>
      </c>
      <c r="I352">
        <f t="shared" si="71"/>
        <v>1.1247120680328604</v>
      </c>
      <c r="J352">
        <f t="shared" si="59"/>
        <v>2.5352579790802313E-2</v>
      </c>
      <c r="K352">
        <f t="shared" si="60"/>
        <v>3.3316354317918517E-2</v>
      </c>
      <c r="L352">
        <f t="shared" si="61"/>
        <v>2.378993897074811E-2</v>
      </c>
      <c r="M352">
        <f t="shared" si="62"/>
        <v>0.21810063031644769</v>
      </c>
      <c r="N352">
        <f t="shared" si="63"/>
        <v>-6.4089338986581978E-2</v>
      </c>
      <c r="O352">
        <f t="shared" si="64"/>
        <v>-0.38054832094698693</v>
      </c>
      <c r="P352">
        <f>RSQ($A$2:A352,$B$2:B352)</f>
        <v>6.0858272708112247E-2</v>
      </c>
      <c r="Q352">
        <f>RSQ($A$2:A352,$C$2:C352)</f>
        <v>4.7677969258471599E-2</v>
      </c>
      <c r="R352">
        <f>RSQ($B$2:B352,$C$2:C352)</f>
        <v>0.11024737567124535</v>
      </c>
      <c r="S352" t="str">
        <f t="shared" si="65"/>
        <v>2&amp;3</v>
      </c>
    </row>
    <row r="353" spans="1:19">
      <c r="A353">
        <v>93.571747860000002</v>
      </c>
      <c r="B353">
        <v>98.155535420000007</v>
      </c>
      <c r="C353">
        <v>86.709946070000001</v>
      </c>
      <c r="D353">
        <f t="shared" si="66"/>
        <v>0.95330077371198341</v>
      </c>
      <c r="E353">
        <f t="shared" si="67"/>
        <v>1.0791351177229489</v>
      </c>
      <c r="F353">
        <f t="shared" si="68"/>
        <v>1.1319985753509765</v>
      </c>
      <c r="G353">
        <f t="shared" si="69"/>
        <v>0.94738039132762286</v>
      </c>
      <c r="H353">
        <f t="shared" si="70"/>
        <v>1.0663763253850054</v>
      </c>
      <c r="I353">
        <f t="shared" si="71"/>
        <v>1.1258330691587244</v>
      </c>
      <c r="J353">
        <f t="shared" ref="J353:J416" si="72">STDEV(D323:D352)</f>
        <v>2.5076157172584393E-2</v>
      </c>
      <c r="K353">
        <f t="shared" ref="K353:K416" si="73">STDEV(E323:E352)</f>
        <v>3.106190715227778E-2</v>
      </c>
      <c r="L353">
        <f t="shared" ref="L353:L416" si="74">STDEV(F323:F352)</f>
        <v>2.2481981568606223E-2</v>
      </c>
      <c r="M353">
        <f t="shared" ref="M353:M416" si="75">(D353-G353)/J353</f>
        <v>0.23609607898108337</v>
      </c>
      <c r="N353">
        <f t="shared" ref="N353:N416" si="76">(E353-H353)/K353</f>
        <v>0.41075366929000423</v>
      </c>
      <c r="O353">
        <f t="shared" ref="O353:O416" si="77">(F353-I353)/L353</f>
        <v>0.27424211577780078</v>
      </c>
      <c r="P353">
        <f>RSQ($A$2:A353,$B$2:B353)</f>
        <v>6.366478369957565E-2</v>
      </c>
      <c r="Q353">
        <f>RSQ($A$2:A353,$C$2:C353)</f>
        <v>4.4845630768030421E-2</v>
      </c>
      <c r="R353">
        <f>RSQ($B$2:B353,$C$2:C353)</f>
        <v>0.10539001215329773</v>
      </c>
      <c r="S353" t="str">
        <f t="shared" ref="S353:S416" si="78">IF(P353=MAX(P353,Q353,R353),"1&amp;2",IF(Q353=MAX(P353,Q353,R353),"1&amp;3","2&amp;3"))</f>
        <v>2&amp;3</v>
      </c>
    </row>
    <row r="354" spans="1:19">
      <c r="A354">
        <v>95.333699420000002</v>
      </c>
      <c r="B354">
        <v>96.824842899999993</v>
      </c>
      <c r="C354">
        <v>86.219720769999995</v>
      </c>
      <c r="D354">
        <f t="shared" si="66"/>
        <v>0.98459957759456385</v>
      </c>
      <c r="E354">
        <f t="shared" si="67"/>
        <v>1.1057064273533486</v>
      </c>
      <c r="F354">
        <f t="shared" si="68"/>
        <v>1.1230011189469085</v>
      </c>
      <c r="G354">
        <f t="shared" si="69"/>
        <v>0.9531064199840753</v>
      </c>
      <c r="H354">
        <f t="shared" si="70"/>
        <v>1.0724271103032119</v>
      </c>
      <c r="I354">
        <f t="shared" si="71"/>
        <v>1.1253973845107528</v>
      </c>
      <c r="J354">
        <f t="shared" si="72"/>
        <v>2.4773271674375617E-2</v>
      </c>
      <c r="K354">
        <f t="shared" si="73"/>
        <v>2.9118933909149727E-2</v>
      </c>
      <c r="L354">
        <f t="shared" si="74"/>
        <v>2.169608201700746E-2</v>
      </c>
      <c r="M354">
        <f t="shared" si="75"/>
        <v>1.2712554895631198</v>
      </c>
      <c r="N354">
        <f t="shared" si="76"/>
        <v>1.1428755308819754</v>
      </c>
      <c r="O354">
        <f t="shared" si="77"/>
        <v>-0.11044692594570261</v>
      </c>
      <c r="P354">
        <f>RSQ($A$2:A354,$B$2:B354)</f>
        <v>6.6453695748288258E-2</v>
      </c>
      <c r="Q354">
        <f>RSQ($A$2:A354,$C$2:C354)</f>
        <v>4.2309275766068029E-2</v>
      </c>
      <c r="R354">
        <f>RSQ($B$2:B354,$C$2:C354)</f>
        <v>9.9208701419553999E-2</v>
      </c>
      <c r="S354" t="str">
        <f t="shared" si="78"/>
        <v>2&amp;3</v>
      </c>
    </row>
    <row r="355" spans="1:19">
      <c r="A355">
        <v>95.936732019999994</v>
      </c>
      <c r="B355">
        <v>98.774242979999997</v>
      </c>
      <c r="C355">
        <v>85.185303360000006</v>
      </c>
      <c r="D355">
        <f t="shared" si="66"/>
        <v>0.97127276429165299</v>
      </c>
      <c r="E355">
        <f t="shared" si="67"/>
        <v>1.1262122483095891</v>
      </c>
      <c r="F355">
        <f t="shared" si="68"/>
        <v>1.1595221133693923</v>
      </c>
      <c r="G355">
        <f t="shared" si="69"/>
        <v>0.95590124218524108</v>
      </c>
      <c r="H355">
        <f t="shared" si="70"/>
        <v>1.0807017469195777</v>
      </c>
      <c r="I355">
        <f t="shared" si="71"/>
        <v>1.1306473427966972</v>
      </c>
      <c r="J355">
        <f t="shared" si="72"/>
        <v>2.5009689034500741E-2</v>
      </c>
      <c r="K355">
        <f t="shared" si="73"/>
        <v>2.8557661562177795E-2</v>
      </c>
      <c r="L355">
        <f t="shared" si="74"/>
        <v>2.1145982887534758E-2</v>
      </c>
      <c r="M355">
        <f t="shared" si="75"/>
        <v>0.61462268024232403</v>
      </c>
      <c r="N355">
        <f t="shared" si="76"/>
        <v>1.5936354344322874</v>
      </c>
      <c r="O355">
        <f t="shared" si="77"/>
        <v>1.3654967341204225</v>
      </c>
      <c r="P355">
        <f>RSQ($A$2:A355,$B$2:B355)</f>
        <v>6.8492013373201988E-2</v>
      </c>
      <c r="Q355">
        <f>RSQ($A$2:A355,$C$2:C355)</f>
        <v>3.9547384191784503E-2</v>
      </c>
      <c r="R355">
        <f>RSQ($B$2:B355,$C$2:C355)</f>
        <v>9.3869396826326737E-2</v>
      </c>
      <c r="S355" t="str">
        <f t="shared" si="78"/>
        <v>2&amp;3</v>
      </c>
    </row>
    <row r="356" spans="1:19">
      <c r="A356">
        <v>98.075174219999994</v>
      </c>
      <c r="B356">
        <v>99.318391129999995</v>
      </c>
      <c r="C356">
        <v>86.15648032</v>
      </c>
      <c r="D356">
        <f t="shared" si="66"/>
        <v>0.98748251058182435</v>
      </c>
      <c r="E356">
        <f t="shared" si="67"/>
        <v>1.1383377530712944</v>
      </c>
      <c r="F356">
        <f t="shared" si="68"/>
        <v>1.1527675081562569</v>
      </c>
      <c r="G356">
        <f t="shared" si="69"/>
        <v>0.96075989886163848</v>
      </c>
      <c r="H356">
        <f t="shared" si="70"/>
        <v>1.0895688247890725</v>
      </c>
      <c r="I356">
        <f t="shared" si="71"/>
        <v>1.1340504451597064</v>
      </c>
      <c r="J356">
        <f t="shared" si="72"/>
        <v>2.4281530824527147E-2</v>
      </c>
      <c r="K356">
        <f t="shared" si="73"/>
        <v>2.871966246181502E-2</v>
      </c>
      <c r="L356">
        <f t="shared" si="74"/>
        <v>2.2307863207479708E-2</v>
      </c>
      <c r="M356">
        <f t="shared" si="75"/>
        <v>1.1005324134338739</v>
      </c>
      <c r="N356">
        <f t="shared" si="76"/>
        <v>1.6981024184063411</v>
      </c>
      <c r="O356">
        <f t="shared" si="77"/>
        <v>0.83903432715486548</v>
      </c>
      <c r="P356">
        <f>RSQ($A$2:A356,$B$2:B356)</f>
        <v>6.9909241435808428E-2</v>
      </c>
      <c r="Q356">
        <f>RSQ($A$2:A356,$C$2:C356)</f>
        <v>3.7831230419235598E-2</v>
      </c>
      <c r="R356">
        <f>RSQ($B$2:B356,$C$2:C356)</f>
        <v>8.996004331304662E-2</v>
      </c>
      <c r="S356" t="str">
        <f t="shared" si="78"/>
        <v>2&amp;3</v>
      </c>
    </row>
    <row r="357" spans="1:19">
      <c r="A357">
        <v>96.185239749999994</v>
      </c>
      <c r="B357">
        <v>98.754333639999999</v>
      </c>
      <c r="C357">
        <v>86.144199270000001</v>
      </c>
      <c r="D357">
        <f t="shared" si="66"/>
        <v>0.97398500100901486</v>
      </c>
      <c r="E357">
        <f t="shared" si="67"/>
        <v>1.1165608429248794</v>
      </c>
      <c r="F357">
        <f t="shared" si="68"/>
        <v>1.1463840221031751</v>
      </c>
      <c r="G357">
        <f t="shared" si="69"/>
        <v>0.96279452996123482</v>
      </c>
      <c r="H357">
        <f t="shared" si="70"/>
        <v>1.093721442963812</v>
      </c>
      <c r="I357">
        <f t="shared" si="71"/>
        <v>1.1359479185356247</v>
      </c>
      <c r="J357">
        <f t="shared" si="72"/>
        <v>2.3805017210293471E-2</v>
      </c>
      <c r="K357">
        <f t="shared" si="73"/>
        <v>2.9933367628349344E-2</v>
      </c>
      <c r="L357">
        <f t="shared" si="74"/>
        <v>2.3070875052564895E-2</v>
      </c>
      <c r="M357">
        <f t="shared" si="75"/>
        <v>0.47008876107601349</v>
      </c>
      <c r="N357">
        <f t="shared" si="76"/>
        <v>0.76300803319692811</v>
      </c>
      <c r="O357">
        <f t="shared" si="77"/>
        <v>0.45234970688249626</v>
      </c>
      <c r="P357">
        <f>RSQ($A$2:A357,$B$2:B357)</f>
        <v>7.1889410322804007E-2</v>
      </c>
      <c r="Q357">
        <f>RSQ($A$2:A357,$C$2:C357)</f>
        <v>3.5760750361038797E-2</v>
      </c>
      <c r="R357">
        <f>RSQ($B$2:B357,$C$2:C357)</f>
        <v>8.5810204956644792E-2</v>
      </c>
      <c r="S357" t="str">
        <f t="shared" si="78"/>
        <v>2&amp;3</v>
      </c>
    </row>
    <row r="358" spans="1:19">
      <c r="A358">
        <v>96.108395099999996</v>
      </c>
      <c r="B358">
        <v>99.80409933</v>
      </c>
      <c r="C358">
        <v>85.831537549999993</v>
      </c>
      <c r="D358">
        <f t="shared" si="66"/>
        <v>0.962970416497821</v>
      </c>
      <c r="E358">
        <f t="shared" si="67"/>
        <v>1.1197328842444814</v>
      </c>
      <c r="F358">
        <f t="shared" si="68"/>
        <v>1.1627905333964277</v>
      </c>
      <c r="G358">
        <f t="shared" si="69"/>
        <v>0.9628215894284019</v>
      </c>
      <c r="H358">
        <f t="shared" si="70"/>
        <v>1.0977232031608382</v>
      </c>
      <c r="I358">
        <f t="shared" si="71"/>
        <v>1.1400775515911328</v>
      </c>
      <c r="J358">
        <f t="shared" si="72"/>
        <v>2.3817563604586062E-2</v>
      </c>
      <c r="K358">
        <f t="shared" si="73"/>
        <v>3.0071393929513308E-2</v>
      </c>
      <c r="L358">
        <f t="shared" si="74"/>
        <v>2.3157119925444124E-2</v>
      </c>
      <c r="M358">
        <f t="shared" si="75"/>
        <v>6.2486269330437744E-3</v>
      </c>
      <c r="N358">
        <f t="shared" si="76"/>
        <v>0.73191422836046172</v>
      </c>
      <c r="O358">
        <f t="shared" si="77"/>
        <v>0.98082066675047896</v>
      </c>
      <c r="P358">
        <f>RSQ($A$2:A358,$B$2:B358)</f>
        <v>7.3556810678417697E-2</v>
      </c>
      <c r="Q358">
        <f>RSQ($A$2:A358,$C$2:C358)</f>
        <v>3.3635561300311312E-2</v>
      </c>
      <c r="R358">
        <f>RSQ($B$2:B358,$C$2:C358)</f>
        <v>8.2274085778790543E-2</v>
      </c>
      <c r="S358" t="str">
        <f t="shared" si="78"/>
        <v>2&amp;3</v>
      </c>
    </row>
    <row r="359" spans="1:19">
      <c r="A359">
        <v>96.890000549999996</v>
      </c>
      <c r="B359">
        <v>99.370902860000001</v>
      </c>
      <c r="C359">
        <v>86.648624769999998</v>
      </c>
      <c r="D359">
        <f t="shared" si="66"/>
        <v>0.97503391597945677</v>
      </c>
      <c r="E359">
        <f t="shared" si="67"/>
        <v>1.1181943257285929</v>
      </c>
      <c r="F359">
        <f t="shared" si="68"/>
        <v>1.1468260820500038</v>
      </c>
      <c r="G359">
        <f t="shared" si="69"/>
        <v>0.96470040889779496</v>
      </c>
      <c r="H359">
        <f t="shared" si="70"/>
        <v>1.1008726066328005</v>
      </c>
      <c r="I359">
        <f t="shared" si="71"/>
        <v>1.1411157870463438</v>
      </c>
      <c r="J359">
        <f t="shared" si="72"/>
        <v>2.2388905244047772E-2</v>
      </c>
      <c r="K359">
        <f t="shared" si="73"/>
        <v>2.994345288399753E-2</v>
      </c>
      <c r="L359">
        <f t="shared" si="74"/>
        <v>2.4331558334377199E-2</v>
      </c>
      <c r="M359">
        <f t="shared" si="75"/>
        <v>0.4615458848488822</v>
      </c>
      <c r="N359">
        <f t="shared" si="76"/>
        <v>0.57848101763339099</v>
      </c>
      <c r="O359">
        <f t="shared" si="77"/>
        <v>0.2346867769497597</v>
      </c>
      <c r="P359">
        <f>RSQ($A$2:A359,$B$2:B359)</f>
        <v>7.5198243339588883E-2</v>
      </c>
      <c r="Q359">
        <f>RSQ($A$2:A359,$C$2:C359)</f>
        <v>3.2062312889120113E-2</v>
      </c>
      <c r="R359">
        <f>RSQ($B$2:B359,$C$2:C359)</f>
        <v>7.9152011585707574E-2</v>
      </c>
      <c r="S359" t="str">
        <f t="shared" si="78"/>
        <v>2&amp;3</v>
      </c>
    </row>
    <row r="360" spans="1:19">
      <c r="A360">
        <v>97.087858409999996</v>
      </c>
      <c r="B360">
        <v>98.677276390000003</v>
      </c>
      <c r="C360">
        <v>86.718096079999995</v>
      </c>
      <c r="D360">
        <f t="shared" si="66"/>
        <v>0.9838927660131378</v>
      </c>
      <c r="E360">
        <f t="shared" si="67"/>
        <v>1.1195801430007595</v>
      </c>
      <c r="F360">
        <f t="shared" si="68"/>
        <v>1.1379087047640819</v>
      </c>
      <c r="G360">
        <f t="shared" si="69"/>
        <v>0.96765307922323229</v>
      </c>
      <c r="H360">
        <f t="shared" si="70"/>
        <v>1.1037506891509481</v>
      </c>
      <c r="I360">
        <f t="shared" si="71"/>
        <v>1.1406223897721497</v>
      </c>
      <c r="J360">
        <f t="shared" si="72"/>
        <v>2.0395166959570513E-2</v>
      </c>
      <c r="K360">
        <f t="shared" si="73"/>
        <v>2.9674824611939064E-2</v>
      </c>
      <c r="L360">
        <f t="shared" si="74"/>
        <v>2.4606689906021023E-2</v>
      </c>
      <c r="M360">
        <f t="shared" si="75"/>
        <v>0.79625172091493801</v>
      </c>
      <c r="N360">
        <f t="shared" si="76"/>
        <v>0.53343040967604305</v>
      </c>
      <c r="O360">
        <f t="shared" si="77"/>
        <v>-0.11028240768799126</v>
      </c>
      <c r="P360">
        <f>RSQ($A$2:A360,$B$2:B360)</f>
        <v>7.6972228749965621E-2</v>
      </c>
      <c r="Q360">
        <f>RSQ($A$2:A360,$C$2:C360)</f>
        <v>3.0604314704005067E-2</v>
      </c>
      <c r="R360">
        <f>RSQ($B$2:B360,$C$2:C360)</f>
        <v>7.5800659602372464E-2</v>
      </c>
      <c r="S360" t="str">
        <f t="shared" si="78"/>
        <v>1&amp;2</v>
      </c>
    </row>
    <row r="361" spans="1:19">
      <c r="A361">
        <v>97.535655660000003</v>
      </c>
      <c r="B361">
        <v>100.3152398</v>
      </c>
      <c r="C361">
        <v>86.208570530000003</v>
      </c>
      <c r="D361">
        <f t="shared" si="66"/>
        <v>0.97229150679855125</v>
      </c>
      <c r="E361">
        <f t="shared" si="67"/>
        <v>1.1313916361257637</v>
      </c>
      <c r="F361">
        <f t="shared" si="68"/>
        <v>1.1636341860591572</v>
      </c>
      <c r="G361">
        <f t="shared" si="69"/>
        <v>0.96836668346558907</v>
      </c>
      <c r="H361">
        <f t="shared" si="70"/>
        <v>1.108003142531689</v>
      </c>
      <c r="I361">
        <f t="shared" si="71"/>
        <v>1.144162666123997</v>
      </c>
      <c r="J361">
        <f t="shared" si="72"/>
        <v>2.0351787565162833E-2</v>
      </c>
      <c r="K361">
        <f t="shared" si="73"/>
        <v>3.0246998898351942E-2</v>
      </c>
      <c r="L361">
        <f t="shared" si="74"/>
        <v>2.4729266701243081E-2</v>
      </c>
      <c r="M361">
        <f t="shared" si="75"/>
        <v>0.19284907138479054</v>
      </c>
      <c r="N361">
        <f t="shared" si="76"/>
        <v>0.77325005606916752</v>
      </c>
      <c r="O361">
        <f t="shared" si="77"/>
        <v>0.78738767996632464</v>
      </c>
      <c r="P361">
        <f>RSQ($A$2:A361,$B$2:B361)</f>
        <v>7.8228017155014901E-2</v>
      </c>
      <c r="Q361">
        <f>RSQ($A$2:A361,$C$2:C361)</f>
        <v>2.9115262076636478E-2</v>
      </c>
      <c r="R361">
        <f>RSQ($B$2:B361,$C$2:C361)</f>
        <v>7.3134237167961622E-2</v>
      </c>
      <c r="S361" t="str">
        <f t="shared" si="78"/>
        <v>1&amp;2</v>
      </c>
    </row>
    <row r="362" spans="1:19">
      <c r="A362">
        <v>97.163896649999998</v>
      </c>
      <c r="B362">
        <v>100.0343922</v>
      </c>
      <c r="C362">
        <v>85.60921209</v>
      </c>
      <c r="D362">
        <f t="shared" si="66"/>
        <v>0.97130491337158342</v>
      </c>
      <c r="E362">
        <f t="shared" si="67"/>
        <v>1.1349701075142788</v>
      </c>
      <c r="F362">
        <f t="shared" si="68"/>
        <v>1.1685003255821929</v>
      </c>
      <c r="G362">
        <f t="shared" si="69"/>
        <v>0.968818718835742</v>
      </c>
      <c r="H362">
        <f t="shared" si="70"/>
        <v>1.1121519063751644</v>
      </c>
      <c r="I362">
        <f t="shared" si="71"/>
        <v>1.147906921425258</v>
      </c>
      <c r="J362">
        <f t="shared" si="72"/>
        <v>1.9283310629282204E-2</v>
      </c>
      <c r="K362">
        <f t="shared" si="73"/>
        <v>3.1478563867984026E-2</v>
      </c>
      <c r="L362">
        <f t="shared" si="74"/>
        <v>2.5542410140046955E-2</v>
      </c>
      <c r="M362">
        <f t="shared" si="75"/>
        <v>0.12892985979627758</v>
      </c>
      <c r="N362">
        <f t="shared" si="76"/>
        <v>0.72488062780787277</v>
      </c>
      <c r="O362">
        <f t="shared" si="77"/>
        <v>0.80624357858255868</v>
      </c>
      <c r="P362">
        <f>RSQ($A$2:A362,$B$2:B362)</f>
        <v>7.9618636451682434E-2</v>
      </c>
      <c r="Q362">
        <f>RSQ($A$2:A362,$C$2:C362)</f>
        <v>2.7426967836485183E-2</v>
      </c>
      <c r="R362">
        <f>RSQ($B$2:B362,$C$2:C362)</f>
        <v>7.0053364372341526E-2</v>
      </c>
      <c r="S362" t="str">
        <f t="shared" si="78"/>
        <v>1&amp;2</v>
      </c>
    </row>
    <row r="363" spans="1:19">
      <c r="A363">
        <v>95.422418789999995</v>
      </c>
      <c r="B363">
        <v>97.135341629999999</v>
      </c>
      <c r="C363">
        <v>85.626090349999998</v>
      </c>
      <c r="D363">
        <f t="shared" si="66"/>
        <v>0.98236560646973647</v>
      </c>
      <c r="E363">
        <f t="shared" si="67"/>
        <v>1.1144082183357562</v>
      </c>
      <c r="F363">
        <f t="shared" si="68"/>
        <v>1.1344129018731963</v>
      </c>
      <c r="G363">
        <f t="shared" si="69"/>
        <v>0.97090285539481802</v>
      </c>
      <c r="H363">
        <f t="shared" si="70"/>
        <v>1.1124990312921785</v>
      </c>
      <c r="I363">
        <f t="shared" si="71"/>
        <v>1.1458309184172484</v>
      </c>
      <c r="J363">
        <f t="shared" si="72"/>
        <v>1.9351726819261828E-2</v>
      </c>
      <c r="K363">
        <f t="shared" si="73"/>
        <v>3.3074295441995243E-2</v>
      </c>
      <c r="L363">
        <f t="shared" si="74"/>
        <v>2.6663012605592042E-2</v>
      </c>
      <c r="M363">
        <f t="shared" si="75"/>
        <v>0.59233737546919862</v>
      </c>
      <c r="N363">
        <f t="shared" si="76"/>
        <v>5.7724193911430514E-2</v>
      </c>
      <c r="O363">
        <f t="shared" si="77"/>
        <v>-0.42823430018771969</v>
      </c>
      <c r="P363">
        <f>RSQ($A$2:A363,$B$2:B363)</f>
        <v>8.2246220555253713E-2</v>
      </c>
      <c r="Q363">
        <f>RSQ($A$2:A363,$C$2:C363)</f>
        <v>2.5486187659047001E-2</v>
      </c>
      <c r="R363">
        <f>RSQ($B$2:B363,$C$2:C363)</f>
        <v>6.5376652375929198E-2</v>
      </c>
      <c r="S363" t="str">
        <f t="shared" si="78"/>
        <v>1&amp;2</v>
      </c>
    </row>
    <row r="364" spans="1:19">
      <c r="A364">
        <v>96.972277489999996</v>
      </c>
      <c r="B364">
        <v>98.80271836</v>
      </c>
      <c r="C364">
        <v>85.625147310000003</v>
      </c>
      <c r="D364">
        <f t="shared" si="66"/>
        <v>0.981473780272618</v>
      </c>
      <c r="E364">
        <f t="shared" si="67"/>
        <v>1.1325210003892721</v>
      </c>
      <c r="F364">
        <f t="shared" si="68"/>
        <v>1.1538983752318872</v>
      </c>
      <c r="G364">
        <f t="shared" si="69"/>
        <v>0.97252915152986419</v>
      </c>
      <c r="H364">
        <f t="shared" si="70"/>
        <v>1.115579334230193</v>
      </c>
      <c r="I364">
        <f t="shared" si="71"/>
        <v>1.1470720656195006</v>
      </c>
      <c r="J364">
        <f t="shared" si="72"/>
        <v>1.9827902765670952E-2</v>
      </c>
      <c r="K364">
        <f t="shared" si="73"/>
        <v>3.3645329291526978E-2</v>
      </c>
      <c r="L364">
        <f t="shared" si="74"/>
        <v>2.668902224449516E-2</v>
      </c>
      <c r="M364">
        <f t="shared" si="75"/>
        <v>0.45111320387550519</v>
      </c>
      <c r="N364">
        <f t="shared" si="76"/>
        <v>0.50353694006928873</v>
      </c>
      <c r="O364">
        <f t="shared" si="77"/>
        <v>0.25577218790001199</v>
      </c>
      <c r="P364">
        <f>RSQ($A$2:A364,$B$2:B364)</f>
        <v>8.399175694279036E-2</v>
      </c>
      <c r="Q364">
        <f>RSQ($A$2:A364,$C$2:C364)</f>
        <v>2.3925658592249384E-2</v>
      </c>
      <c r="R364">
        <f>RSQ($B$2:B364,$C$2:C364)</f>
        <v>6.1900256417476117E-2</v>
      </c>
      <c r="S364" t="str">
        <f t="shared" si="78"/>
        <v>1&amp;2</v>
      </c>
    </row>
    <row r="365" spans="1:19">
      <c r="A365">
        <v>95.292872430000003</v>
      </c>
      <c r="B365">
        <v>96.751453920000003</v>
      </c>
      <c r="C365">
        <v>85.103865929999998</v>
      </c>
      <c r="D365">
        <f t="shared" si="66"/>
        <v>0.98492444887488673</v>
      </c>
      <c r="E365">
        <f t="shared" si="67"/>
        <v>1.1197243672617729</v>
      </c>
      <c r="F365">
        <f t="shared" si="68"/>
        <v>1.1368632066559754</v>
      </c>
      <c r="G365">
        <f t="shared" si="69"/>
        <v>0.97443612035217531</v>
      </c>
      <c r="H365">
        <f t="shared" si="70"/>
        <v>1.1162170316196669</v>
      </c>
      <c r="I365">
        <f t="shared" si="71"/>
        <v>1.1455014719328045</v>
      </c>
      <c r="J365">
        <f t="shared" si="72"/>
        <v>1.9925205921933888E-2</v>
      </c>
      <c r="K365">
        <f t="shared" si="73"/>
        <v>3.4889277432322105E-2</v>
      </c>
      <c r="L365">
        <f t="shared" si="74"/>
        <v>2.7039296034713129E-2</v>
      </c>
      <c r="M365">
        <f t="shared" si="75"/>
        <v>0.52638494998768126</v>
      </c>
      <c r="N365">
        <f t="shared" si="76"/>
        <v>0.10052760906010542</v>
      </c>
      <c r="O365">
        <f t="shared" si="77"/>
        <v>-0.31947079042809629</v>
      </c>
      <c r="P365">
        <f>RSQ($A$2:A365,$B$2:B365)</f>
        <v>8.6754905616776831E-2</v>
      </c>
      <c r="Q365">
        <f>RSQ($A$2:A365,$C$2:C365)</f>
        <v>2.1973055056378841E-2</v>
      </c>
      <c r="R365">
        <f>RSQ($B$2:B365,$C$2:C365)</f>
        <v>5.7046586772125762E-2</v>
      </c>
      <c r="S365" t="str">
        <f t="shared" si="78"/>
        <v>1&amp;2</v>
      </c>
    </row>
    <row r="366" spans="1:19">
      <c r="A366">
        <v>97.656994940000004</v>
      </c>
      <c r="B366">
        <v>97.624668459999995</v>
      </c>
      <c r="C366">
        <v>85.023342749999998</v>
      </c>
      <c r="D366">
        <f t="shared" si="66"/>
        <v>1.0003311302410542</v>
      </c>
      <c r="E366">
        <f t="shared" si="67"/>
        <v>1.1485903962532691</v>
      </c>
      <c r="F366">
        <f t="shared" si="68"/>
        <v>1.1482101891365593</v>
      </c>
      <c r="G366">
        <f t="shared" si="69"/>
        <v>0.9784199680273874</v>
      </c>
      <c r="H366">
        <f t="shared" si="70"/>
        <v>1.1211975492556057</v>
      </c>
      <c r="I366">
        <f t="shared" si="71"/>
        <v>1.145918197656459</v>
      </c>
      <c r="J366">
        <f t="shared" si="72"/>
        <v>2.0380416094721639E-2</v>
      </c>
      <c r="K366">
        <f t="shared" si="73"/>
        <v>3.5327093190732892E-2</v>
      </c>
      <c r="L366">
        <f t="shared" si="74"/>
        <v>2.702605214990245E-2</v>
      </c>
      <c r="M366">
        <f t="shared" si="75"/>
        <v>1.0751086784406554</v>
      </c>
      <c r="N366">
        <f t="shared" si="76"/>
        <v>0.77540619744081285</v>
      </c>
      <c r="O366">
        <f t="shared" si="77"/>
        <v>8.4806743781427912E-2</v>
      </c>
      <c r="P366">
        <f>RSQ($A$2:A366,$B$2:B366)</f>
        <v>8.856351368265078E-2</v>
      </c>
      <c r="Q366">
        <f>RSQ($A$2:A366,$C$2:C366)</f>
        <v>2.0532343685970355E-2</v>
      </c>
      <c r="R366">
        <f>RSQ($B$2:B366,$C$2:C366)</f>
        <v>5.2924822413446225E-2</v>
      </c>
      <c r="S366" t="str">
        <f t="shared" si="78"/>
        <v>1&amp;2</v>
      </c>
    </row>
    <row r="367" spans="1:19">
      <c r="A367">
        <v>98.107270830000004</v>
      </c>
      <c r="B367">
        <v>97.558771849999999</v>
      </c>
      <c r="C367">
        <v>85.378594899999996</v>
      </c>
      <c r="D367">
        <f t="shared" si="66"/>
        <v>1.0056222415432139</v>
      </c>
      <c r="E367">
        <f t="shared" si="67"/>
        <v>1.1490850949808733</v>
      </c>
      <c r="F367">
        <f t="shared" si="68"/>
        <v>1.1426607800733437</v>
      </c>
      <c r="G367">
        <f t="shared" si="69"/>
        <v>0.98260493318366837</v>
      </c>
      <c r="H367">
        <f t="shared" si="70"/>
        <v>1.1254879409056469</v>
      </c>
      <c r="I367">
        <f t="shared" si="71"/>
        <v>1.1454170564898258</v>
      </c>
      <c r="J367">
        <f t="shared" si="72"/>
        <v>2.1669555051067418E-2</v>
      </c>
      <c r="K367">
        <f t="shared" si="73"/>
        <v>3.7051673363291966E-2</v>
      </c>
      <c r="L367">
        <f t="shared" si="74"/>
        <v>2.6785218275899702E-2</v>
      </c>
      <c r="M367">
        <f t="shared" si="75"/>
        <v>1.0621957075399993</v>
      </c>
      <c r="N367">
        <f t="shared" si="76"/>
        <v>0.63687148064423849</v>
      </c>
      <c r="O367">
        <f t="shared" si="77"/>
        <v>-0.10290289174018488</v>
      </c>
      <c r="P367">
        <f>RSQ($A$2:A367,$B$2:B367)</f>
        <v>9.0238081969634606E-2</v>
      </c>
      <c r="Q367">
        <f>RSQ($A$2:A367,$C$2:C367)</f>
        <v>1.9317520863678824E-2</v>
      </c>
      <c r="R367">
        <f>RSQ($B$2:B367,$C$2:C367)</f>
        <v>4.9223133464563334E-2</v>
      </c>
      <c r="S367" t="str">
        <f t="shared" si="78"/>
        <v>1&amp;2</v>
      </c>
    </row>
    <row r="368" spans="1:19">
      <c r="A368">
        <v>96.896073349999995</v>
      </c>
      <c r="B368">
        <v>96.675643519999994</v>
      </c>
      <c r="C368">
        <v>85.114749880000005</v>
      </c>
      <c r="D368">
        <f t="shared" si="66"/>
        <v>1.0022800968472934</v>
      </c>
      <c r="E368">
        <f t="shared" si="67"/>
        <v>1.1384169428519737</v>
      </c>
      <c r="F368">
        <f t="shared" si="68"/>
        <v>1.1358271469551311</v>
      </c>
      <c r="G368">
        <f t="shared" si="69"/>
        <v>0.98563188143961067</v>
      </c>
      <c r="H368">
        <f t="shared" si="70"/>
        <v>1.1274770181281586</v>
      </c>
      <c r="I368">
        <f t="shared" si="71"/>
        <v>1.1439416857921805</v>
      </c>
      <c r="J368">
        <f t="shared" si="72"/>
        <v>2.3101968039341472E-2</v>
      </c>
      <c r="K368">
        <f t="shared" si="73"/>
        <v>3.8302548916145832E-2</v>
      </c>
      <c r="L368">
        <f t="shared" si="74"/>
        <v>2.6510602952076308E-2</v>
      </c>
      <c r="M368">
        <f t="shared" si="75"/>
        <v>0.72064056964028467</v>
      </c>
      <c r="N368">
        <f t="shared" si="76"/>
        <v>0.28561871294167468</v>
      </c>
      <c r="O368">
        <f t="shared" si="77"/>
        <v>-0.30608654400347574</v>
      </c>
      <c r="P368">
        <f>RSQ($A$2:A368,$B$2:B368)</f>
        <v>9.2455955260181674E-2</v>
      </c>
      <c r="Q368">
        <f>RSQ($A$2:A368,$C$2:C368)</f>
        <v>1.7903027707481652E-2</v>
      </c>
      <c r="R368">
        <f>RSQ($B$2:B368,$C$2:C368)</f>
        <v>4.5119476493115887E-2</v>
      </c>
      <c r="S368" t="str">
        <f t="shared" si="78"/>
        <v>1&amp;2</v>
      </c>
    </row>
    <row r="369" spans="1:19">
      <c r="A369">
        <v>96.987426589999998</v>
      </c>
      <c r="B369">
        <v>98.304734330000002</v>
      </c>
      <c r="C369">
        <v>85.427676340000005</v>
      </c>
      <c r="D369">
        <f t="shared" si="66"/>
        <v>0.98659975280968748</v>
      </c>
      <c r="E369">
        <f t="shared" si="67"/>
        <v>1.1353162200501916</v>
      </c>
      <c r="F369">
        <f t="shared" si="68"/>
        <v>1.1507363718843251</v>
      </c>
      <c r="G369">
        <f t="shared" si="69"/>
        <v>0.98578078472731478</v>
      </c>
      <c r="H369">
        <f t="shared" si="70"/>
        <v>1.1286830491930868</v>
      </c>
      <c r="I369">
        <f t="shared" si="71"/>
        <v>1.1449870221140488</v>
      </c>
      <c r="J369">
        <f t="shared" si="72"/>
        <v>2.3654067402507719E-2</v>
      </c>
      <c r="K369">
        <f t="shared" si="73"/>
        <v>3.7911694038133888E-2</v>
      </c>
      <c r="L369">
        <f t="shared" si="74"/>
        <v>2.6062252926396381E-2</v>
      </c>
      <c r="M369">
        <f t="shared" si="75"/>
        <v>3.4622717033683227E-2</v>
      </c>
      <c r="N369">
        <f t="shared" si="76"/>
        <v>0.17496371569238639</v>
      </c>
      <c r="O369">
        <f t="shared" si="77"/>
        <v>0.22060064364018367</v>
      </c>
      <c r="P369">
        <f>RSQ($A$2:A369,$B$2:B369)</f>
        <v>9.4277405307353068E-2</v>
      </c>
      <c r="Q369">
        <f>RSQ($A$2:A369,$C$2:C369)</f>
        <v>1.6648477608201474E-2</v>
      </c>
      <c r="R369">
        <f>RSQ($B$2:B369,$C$2:C369)</f>
        <v>4.2199090362140375E-2</v>
      </c>
      <c r="S369" t="str">
        <f t="shared" si="78"/>
        <v>1&amp;2</v>
      </c>
    </row>
    <row r="370" spans="1:19">
      <c r="A370">
        <v>97.732627320000006</v>
      </c>
      <c r="B370">
        <v>97.194384690000007</v>
      </c>
      <c r="C370">
        <v>85.617798039999997</v>
      </c>
      <c r="D370">
        <f t="shared" si="66"/>
        <v>1.0055377955394924</v>
      </c>
      <c r="E370">
        <f t="shared" si="67"/>
        <v>1.1414989588302662</v>
      </c>
      <c r="F370">
        <f t="shared" si="68"/>
        <v>1.1352123847496232</v>
      </c>
      <c r="G370">
        <f t="shared" si="69"/>
        <v>0.98882032485226523</v>
      </c>
      <c r="H370">
        <f t="shared" si="70"/>
        <v>1.1306547275988068</v>
      </c>
      <c r="I370">
        <f t="shared" si="71"/>
        <v>1.143483231750291</v>
      </c>
      <c r="J370">
        <f t="shared" si="72"/>
        <v>2.3635531425961333E-2</v>
      </c>
      <c r="K370">
        <f t="shared" si="73"/>
        <v>3.7411102047371921E-2</v>
      </c>
      <c r="L370">
        <f t="shared" si="74"/>
        <v>2.5676068223345713E-2</v>
      </c>
      <c r="M370">
        <f t="shared" si="75"/>
        <v>0.70730250934255112</v>
      </c>
      <c r="N370">
        <f t="shared" si="76"/>
        <v>0.28986666091065288</v>
      </c>
      <c r="O370">
        <f t="shared" si="77"/>
        <v>-0.32212280045071845</v>
      </c>
      <c r="P370">
        <f>RSQ($A$2:A370,$B$2:B370)</f>
        <v>9.6100310738576528E-2</v>
      </c>
      <c r="Q370">
        <f>RSQ($A$2:A370,$C$2:C370)</f>
        <v>1.5598695720438619E-2</v>
      </c>
      <c r="R370">
        <f>RSQ($B$2:B370,$C$2:C370)</f>
        <v>3.9056872459722794E-2</v>
      </c>
      <c r="S370" t="str">
        <f t="shared" si="78"/>
        <v>1&amp;2</v>
      </c>
    </row>
    <row r="371" spans="1:19">
      <c r="A371">
        <v>97.470679579999995</v>
      </c>
      <c r="B371">
        <v>98.533102690000007</v>
      </c>
      <c r="C371">
        <v>86.224086240000005</v>
      </c>
      <c r="D371">
        <f t="shared" si="66"/>
        <v>0.98921760219666932</v>
      </c>
      <c r="E371">
        <f t="shared" si="67"/>
        <v>1.1304344740597856</v>
      </c>
      <c r="F371">
        <f t="shared" si="68"/>
        <v>1.1427561251938181</v>
      </c>
      <c r="G371">
        <f t="shared" si="69"/>
        <v>0.98888144444371207</v>
      </c>
      <c r="H371">
        <f t="shared" si="70"/>
        <v>1.1306208424389574</v>
      </c>
      <c r="I371">
        <f t="shared" si="71"/>
        <v>1.1433713692031413</v>
      </c>
      <c r="J371">
        <f t="shared" si="72"/>
        <v>2.4699439519095936E-2</v>
      </c>
      <c r="K371">
        <f t="shared" si="73"/>
        <v>3.7417175752472907E-2</v>
      </c>
      <c r="L371">
        <f t="shared" si="74"/>
        <v>2.4299722756476218E-2</v>
      </c>
      <c r="M371">
        <f t="shared" si="75"/>
        <v>1.3609934456098134E-2</v>
      </c>
      <c r="N371">
        <f t="shared" si="76"/>
        <v>-4.9808243252976083E-3</v>
      </c>
      <c r="O371">
        <f t="shared" si="77"/>
        <v>-2.5318972380425717E-2</v>
      </c>
      <c r="P371">
        <f>RSQ($A$2:A371,$B$2:B371)</f>
        <v>9.7728388847958161E-2</v>
      </c>
      <c r="Q371">
        <f>RSQ($A$2:A371,$C$2:C371)</f>
        <v>1.4681917097691177E-2</v>
      </c>
      <c r="R371">
        <f>RSQ($B$2:B371,$C$2:C371)</f>
        <v>3.6884675741321128E-2</v>
      </c>
      <c r="S371" t="str">
        <f t="shared" si="78"/>
        <v>1&amp;2</v>
      </c>
    </row>
    <row r="372" spans="1:19">
      <c r="A372">
        <v>95.818875300000002</v>
      </c>
      <c r="B372">
        <v>97.826568300000005</v>
      </c>
      <c r="C372">
        <v>86.28433905</v>
      </c>
      <c r="D372">
        <f t="shared" si="66"/>
        <v>0.97947701698128564</v>
      </c>
      <c r="E372">
        <f t="shared" si="67"/>
        <v>1.1105013534898254</v>
      </c>
      <c r="F372">
        <f t="shared" si="68"/>
        <v>1.1337696895761296</v>
      </c>
      <c r="G372">
        <f t="shared" si="69"/>
        <v>0.98743460944949257</v>
      </c>
      <c r="H372">
        <f t="shared" si="70"/>
        <v>1.1275255364467833</v>
      </c>
      <c r="I372">
        <f t="shared" si="71"/>
        <v>1.1418941877220625</v>
      </c>
      <c r="J372">
        <f t="shared" si="72"/>
        <v>2.4857986561631053E-2</v>
      </c>
      <c r="K372">
        <f t="shared" si="73"/>
        <v>3.5664335496407934E-2</v>
      </c>
      <c r="L372">
        <f t="shared" si="74"/>
        <v>2.2194702455589767E-2</v>
      </c>
      <c r="M372">
        <f t="shared" si="75"/>
        <v>-0.32012216470056676</v>
      </c>
      <c r="N372">
        <f t="shared" si="76"/>
        <v>-0.47734474006034994</v>
      </c>
      <c r="O372">
        <f t="shared" si="77"/>
        <v>-0.36605573614647857</v>
      </c>
      <c r="P372">
        <f>RSQ($A$2:A372,$B$2:B372)</f>
        <v>9.9954823816729446E-2</v>
      </c>
      <c r="Q372">
        <f>RSQ($A$2:A372,$C$2:C372)</f>
        <v>1.3630639622203792E-2</v>
      </c>
      <c r="R372">
        <f>RSQ($B$2:B372,$C$2:C372)</f>
        <v>3.4594219927531172E-2</v>
      </c>
      <c r="S372" t="str">
        <f t="shared" si="78"/>
        <v>1&amp;2</v>
      </c>
    </row>
    <row r="373" spans="1:19">
      <c r="A373">
        <v>94.589623110000005</v>
      </c>
      <c r="B373">
        <v>97.946518299999994</v>
      </c>
      <c r="C373">
        <v>85.978811960000002</v>
      </c>
      <c r="D373">
        <f t="shared" si="66"/>
        <v>0.96572726373266105</v>
      </c>
      <c r="E373">
        <f t="shared" si="67"/>
        <v>1.1001503853531498</v>
      </c>
      <c r="F373">
        <f t="shared" si="68"/>
        <v>1.1391936695469547</v>
      </c>
      <c r="G373">
        <f t="shared" si="69"/>
        <v>0.98409501780074926</v>
      </c>
      <c r="H373">
        <f t="shared" si="70"/>
        <v>1.1233139747400704</v>
      </c>
      <c r="I373">
        <f t="shared" si="71"/>
        <v>1.1414787233874306</v>
      </c>
      <c r="J373">
        <f t="shared" si="72"/>
        <v>2.490939621927124E-2</v>
      </c>
      <c r="K373">
        <f t="shared" si="73"/>
        <v>3.4368814290885785E-2</v>
      </c>
      <c r="L373">
        <f t="shared" si="74"/>
        <v>2.0442656705243197E-2</v>
      </c>
      <c r="M373">
        <f t="shared" si="75"/>
        <v>-0.73738254859336727</v>
      </c>
      <c r="N373">
        <f t="shared" si="76"/>
        <v>-0.67397115276867037</v>
      </c>
      <c r="O373">
        <f t="shared" si="77"/>
        <v>-0.11177871220083983</v>
      </c>
      <c r="P373">
        <f>RSQ($A$2:A373,$B$2:B373)</f>
        <v>0.10245361713042785</v>
      </c>
      <c r="Q373">
        <f>RSQ($A$2:A373,$C$2:C373)</f>
        <v>1.2427400959131434E-2</v>
      </c>
      <c r="R373">
        <f>RSQ($B$2:B373,$C$2:C373)</f>
        <v>3.231561660719489E-2</v>
      </c>
      <c r="S373" t="str">
        <f t="shared" si="78"/>
        <v>1&amp;2</v>
      </c>
    </row>
    <row r="374" spans="1:19">
      <c r="A374">
        <v>95.505070919999994</v>
      </c>
      <c r="B374">
        <v>99.661392730000003</v>
      </c>
      <c r="C374">
        <v>85.484899110000001</v>
      </c>
      <c r="D374">
        <f t="shared" si="66"/>
        <v>0.95829556766018509</v>
      </c>
      <c r="E374">
        <f t="shared" si="67"/>
        <v>1.1172156944012563</v>
      </c>
      <c r="F374">
        <f t="shared" si="68"/>
        <v>1.1658362326866412</v>
      </c>
      <c r="G374">
        <f t="shared" si="69"/>
        <v>0.98012587162527787</v>
      </c>
      <c r="H374">
        <f t="shared" si="70"/>
        <v>1.1223757777648682</v>
      </c>
      <c r="I374">
        <f t="shared" si="71"/>
        <v>1.145226032510386</v>
      </c>
      <c r="J374">
        <f t="shared" si="72"/>
        <v>2.4890248477743272E-2</v>
      </c>
      <c r="K374">
        <f t="shared" si="73"/>
        <v>3.2423944316916378E-2</v>
      </c>
      <c r="L374">
        <f t="shared" si="74"/>
        <v>1.5706223713948513E-2</v>
      </c>
      <c r="M374">
        <f t="shared" si="75"/>
        <v>-0.87706251645552358</v>
      </c>
      <c r="N374">
        <f t="shared" si="76"/>
        <v>-0.15914422110945031</v>
      </c>
      <c r="O374">
        <f t="shared" si="77"/>
        <v>1.312231415496232</v>
      </c>
      <c r="P374">
        <f>RSQ($A$2:A374,$B$2:B374)</f>
        <v>0.10414820838348443</v>
      </c>
      <c r="Q374">
        <f>RSQ($A$2:A374,$C$2:C374)</f>
        <v>1.1291733764514941E-2</v>
      </c>
      <c r="R374">
        <f>RSQ($B$2:B374,$C$2:C374)</f>
        <v>3.0526512045164347E-2</v>
      </c>
      <c r="S374" t="str">
        <f t="shared" si="78"/>
        <v>1&amp;2</v>
      </c>
    </row>
    <row r="375" spans="1:19">
      <c r="A375">
        <v>92.495542900000004</v>
      </c>
      <c r="B375">
        <v>100.9111106</v>
      </c>
      <c r="C375">
        <v>85.747140180000002</v>
      </c>
      <c r="D375">
        <f t="shared" si="66"/>
        <v>0.91660415141640517</v>
      </c>
      <c r="E375">
        <f t="shared" si="67"/>
        <v>1.0787011987319202</v>
      </c>
      <c r="F375">
        <f t="shared" si="68"/>
        <v>1.1768452030956118</v>
      </c>
      <c r="G375">
        <f t="shared" si="69"/>
        <v>0.97035329928545133</v>
      </c>
      <c r="H375">
        <f t="shared" si="70"/>
        <v>1.1156566117597992</v>
      </c>
      <c r="I375">
        <f t="shared" si="71"/>
        <v>1.1500905202927285</v>
      </c>
      <c r="J375">
        <f t="shared" si="72"/>
        <v>2.4913823643489482E-2</v>
      </c>
      <c r="K375">
        <f t="shared" si="73"/>
        <v>3.0800704416312795E-2</v>
      </c>
      <c r="L375">
        <f t="shared" si="74"/>
        <v>1.3724578885682102E-2</v>
      </c>
      <c r="M375">
        <f t="shared" si="75"/>
        <v>-2.157402598580727</v>
      </c>
      <c r="N375">
        <f t="shared" si="76"/>
        <v>-1.1998236315759909</v>
      </c>
      <c r="O375">
        <f t="shared" si="77"/>
        <v>1.9493991783452524</v>
      </c>
      <c r="P375">
        <f>RSQ($A$2:A375,$B$2:B375)</f>
        <v>0.10564628661782306</v>
      </c>
      <c r="Q375">
        <f>RSQ($A$2:A375,$C$2:C375)</f>
        <v>9.9620664649491524E-3</v>
      </c>
      <c r="R375">
        <f>RSQ($B$2:B375,$C$2:C375)</f>
        <v>2.9280142521004596E-2</v>
      </c>
      <c r="S375" t="str">
        <f t="shared" si="78"/>
        <v>1&amp;2</v>
      </c>
    </row>
    <row r="376" spans="1:19">
      <c r="A376">
        <v>90.444953119999994</v>
      </c>
      <c r="B376">
        <v>99.598756109999997</v>
      </c>
      <c r="C376">
        <v>84.96051568</v>
      </c>
      <c r="D376">
        <f t="shared" si="66"/>
        <v>0.90809319967921831</v>
      </c>
      <c r="E376">
        <f t="shared" si="67"/>
        <v>1.0645527795600591</v>
      </c>
      <c r="F376">
        <f t="shared" si="68"/>
        <v>1.1722946278378803</v>
      </c>
      <c r="G376">
        <f t="shared" si="69"/>
        <v>0.96077482242295398</v>
      </c>
      <c r="H376">
        <f t="shared" si="70"/>
        <v>1.1077944837290701</v>
      </c>
      <c r="I376">
        <f t="shared" si="71"/>
        <v>1.1535065368381365</v>
      </c>
      <c r="J376">
        <f t="shared" si="72"/>
        <v>2.5786517073199806E-2</v>
      </c>
      <c r="K376">
        <f t="shared" si="73"/>
        <v>3.0144618585713066E-2</v>
      </c>
      <c r="L376">
        <f t="shared" si="74"/>
        <v>1.4973249794754265E-2</v>
      </c>
      <c r="M376">
        <f t="shared" si="75"/>
        <v>-2.0429910171346179</v>
      </c>
      <c r="N376">
        <f t="shared" si="76"/>
        <v>-1.434475080388153</v>
      </c>
      <c r="O376">
        <f t="shared" si="77"/>
        <v>1.2547771029857524</v>
      </c>
      <c r="P376">
        <f>RSQ($A$2:A376,$B$2:B376)</f>
        <v>0.10809250519423032</v>
      </c>
      <c r="Q376">
        <f>RSQ($A$2:A376,$C$2:C376)</f>
        <v>8.3342540179206729E-3</v>
      </c>
      <c r="R376">
        <f>RSQ($B$2:B376,$C$2:C376)</f>
        <v>2.7433339079756577E-2</v>
      </c>
      <c r="S376" t="str">
        <f t="shared" si="78"/>
        <v>1&amp;2</v>
      </c>
    </row>
    <row r="377" spans="1:19">
      <c r="A377">
        <v>92.959550669999999</v>
      </c>
      <c r="B377">
        <v>98.147631140000001</v>
      </c>
      <c r="C377">
        <v>85.606149459999997</v>
      </c>
      <c r="D377">
        <f t="shared" si="66"/>
        <v>0.94714003374569877</v>
      </c>
      <c r="E377">
        <f t="shared" si="67"/>
        <v>1.085898048871313</v>
      </c>
      <c r="F377">
        <f t="shared" si="68"/>
        <v>1.1465021118121905</v>
      </c>
      <c r="G377">
        <f t="shared" si="69"/>
        <v>0.95867716262645319</v>
      </c>
      <c r="H377">
        <f t="shared" si="70"/>
        <v>1.1044258014432613</v>
      </c>
      <c r="I377">
        <f t="shared" si="71"/>
        <v>1.1524289329879911</v>
      </c>
      <c r="J377">
        <f t="shared" si="72"/>
        <v>2.7329847161157637E-2</v>
      </c>
      <c r="K377">
        <f t="shared" si="73"/>
        <v>3.106153453585643E-2</v>
      </c>
      <c r="L377">
        <f t="shared" si="74"/>
        <v>1.5150409039491997E-2</v>
      </c>
      <c r="M377">
        <f t="shared" si="75"/>
        <v>-0.42214392245674498</v>
      </c>
      <c r="N377">
        <f t="shared" si="76"/>
        <v>-0.59648542317059183</v>
      </c>
      <c r="O377">
        <f t="shared" si="77"/>
        <v>-0.39119875643960156</v>
      </c>
      <c r="P377">
        <f>RSQ($A$2:A377,$B$2:B377)</f>
        <v>0.11084657702573907</v>
      </c>
      <c r="Q377">
        <f>RSQ($A$2:A377,$C$2:C377)</f>
        <v>7.2524185247955023E-3</v>
      </c>
      <c r="R377">
        <f>RSQ($B$2:B377,$C$2:C377)</f>
        <v>2.5434911726193363E-2</v>
      </c>
      <c r="S377" t="str">
        <f t="shared" si="78"/>
        <v>1&amp;2</v>
      </c>
    </row>
    <row r="378" spans="1:19">
      <c r="A378">
        <v>93.419119559999999</v>
      </c>
      <c r="B378">
        <v>97.124039870000004</v>
      </c>
      <c r="C378">
        <v>85.734487400000006</v>
      </c>
      <c r="D378">
        <f t="shared" si="66"/>
        <v>0.96185372524702406</v>
      </c>
      <c r="E378">
        <f t="shared" si="67"/>
        <v>1.0896329166132039</v>
      </c>
      <c r="F378">
        <f t="shared" si="68"/>
        <v>1.1328468019743476</v>
      </c>
      <c r="G378">
        <f t="shared" si="69"/>
        <v>0.95916586456807951</v>
      </c>
      <c r="H378">
        <f t="shared" si="70"/>
        <v>1.1021499730078679</v>
      </c>
      <c r="I378">
        <f t="shared" si="71"/>
        <v>1.1494162974474305</v>
      </c>
      <c r="J378">
        <f t="shared" si="72"/>
        <v>2.6059277525661239E-2</v>
      </c>
      <c r="K378">
        <f t="shared" si="73"/>
        <v>2.9389022982497737E-2</v>
      </c>
      <c r="L378">
        <f t="shared" si="74"/>
        <v>1.5142658265873079E-2</v>
      </c>
      <c r="M378">
        <f t="shared" si="75"/>
        <v>0.1031440981545919</v>
      </c>
      <c r="N378">
        <f t="shared" si="76"/>
        <v>-0.42590923836149008</v>
      </c>
      <c r="O378">
        <f t="shared" si="77"/>
        <v>-1.0942263361001427</v>
      </c>
      <c r="P378">
        <f>RSQ($A$2:A378,$B$2:B378)</f>
        <v>0.11388468691948311</v>
      </c>
      <c r="Q378">
        <f>RSQ($A$2:A378,$C$2:C378)</f>
        <v>6.3213762760974878E-3</v>
      </c>
      <c r="R378">
        <f>RSQ($B$2:B378,$C$2:C378)</f>
        <v>2.3296879619068563E-2</v>
      </c>
      <c r="S378" t="str">
        <f t="shared" si="78"/>
        <v>1&amp;2</v>
      </c>
    </row>
    <row r="379" spans="1:19">
      <c r="A379">
        <v>92.809195700000004</v>
      </c>
      <c r="B379">
        <v>97.043391889999995</v>
      </c>
      <c r="C379">
        <v>85.49882977</v>
      </c>
      <c r="D379">
        <f t="shared" si="66"/>
        <v>0.95636801117999348</v>
      </c>
      <c r="E379">
        <f t="shared" si="67"/>
        <v>1.0855025261710083</v>
      </c>
      <c r="F379">
        <f t="shared" si="68"/>
        <v>1.1350259664495521</v>
      </c>
      <c r="G379">
        <f t="shared" si="69"/>
        <v>0.95873542558529701</v>
      </c>
      <c r="H379">
        <f t="shared" si="70"/>
        <v>1.0995888273406587</v>
      </c>
      <c r="I379">
        <f t="shared" si="71"/>
        <v>1.1472024003708339</v>
      </c>
      <c r="J379">
        <f t="shared" si="72"/>
        <v>2.4014490359417318E-2</v>
      </c>
      <c r="K379">
        <f t="shared" si="73"/>
        <v>2.7354800639952419E-2</v>
      </c>
      <c r="L379">
        <f t="shared" si="74"/>
        <v>1.5309567686600545E-2</v>
      </c>
      <c r="M379">
        <f t="shared" si="75"/>
        <v>-9.8582746078354308E-2</v>
      </c>
      <c r="N379">
        <f t="shared" si="76"/>
        <v>-0.5149480471474156</v>
      </c>
      <c r="O379">
        <f t="shared" si="77"/>
        <v>-0.79534799221920482</v>
      </c>
      <c r="P379">
        <f>RSQ($A$2:A379,$B$2:B379)</f>
        <v>0.11710852449137639</v>
      </c>
      <c r="Q379">
        <f>RSQ($A$2:A379,$C$2:C379)</f>
        <v>5.3835749022413141E-3</v>
      </c>
      <c r="R379">
        <f>RSQ($B$2:B379,$C$2:C379)</f>
        <v>2.1176885258489927E-2</v>
      </c>
      <c r="S379" t="str">
        <f t="shared" si="78"/>
        <v>1&amp;2</v>
      </c>
    </row>
    <row r="380" spans="1:19">
      <c r="A380">
        <v>93.738714239999993</v>
      </c>
      <c r="B380">
        <v>97.969858329999994</v>
      </c>
      <c r="C380">
        <v>85.783902749999996</v>
      </c>
      <c r="D380">
        <f t="shared" si="66"/>
        <v>0.95681177698810294</v>
      </c>
      <c r="E380">
        <f t="shared" si="67"/>
        <v>1.0927308181953752</v>
      </c>
      <c r="F380">
        <f t="shared" si="68"/>
        <v>1.1420541055996662</v>
      </c>
      <c r="G380">
        <f t="shared" si="69"/>
        <v>0.95843947964726717</v>
      </c>
      <c r="H380">
        <f t="shared" si="70"/>
        <v>1.0985337490106151</v>
      </c>
      <c r="I380">
        <f t="shared" si="71"/>
        <v>1.1464103550214235</v>
      </c>
      <c r="J380">
        <f t="shared" si="72"/>
        <v>2.3230952804280138E-2</v>
      </c>
      <c r="K380">
        <f t="shared" si="73"/>
        <v>2.5860461965037513E-2</v>
      </c>
      <c r="L380">
        <f t="shared" si="74"/>
        <v>1.5179697061595688E-2</v>
      </c>
      <c r="M380">
        <f t="shared" si="75"/>
        <v>-7.0066117084286755E-2</v>
      </c>
      <c r="N380">
        <f t="shared" si="76"/>
        <v>-0.22439393476749292</v>
      </c>
      <c r="O380">
        <f t="shared" si="77"/>
        <v>-0.28697867975102703</v>
      </c>
      <c r="P380">
        <f>RSQ($A$2:A380,$B$2:B380)</f>
        <v>0.11970741670082394</v>
      </c>
      <c r="Q380">
        <f>RSQ($A$2:A380,$C$2:C380)</f>
        <v>4.6386277413686602E-3</v>
      </c>
      <c r="R380">
        <f>RSQ($B$2:B380,$C$2:C380)</f>
        <v>1.9523714687784424E-2</v>
      </c>
      <c r="S380" t="str">
        <f t="shared" si="78"/>
        <v>1&amp;2</v>
      </c>
    </row>
    <row r="381" spans="1:19">
      <c r="A381">
        <v>94.010358890000006</v>
      </c>
      <c r="B381">
        <v>97.519758620000005</v>
      </c>
      <c r="C381">
        <v>85.480420339999995</v>
      </c>
      <c r="D381">
        <f t="shared" si="66"/>
        <v>0.96401344938029543</v>
      </c>
      <c r="E381">
        <f t="shared" si="67"/>
        <v>1.0997882148458327</v>
      </c>
      <c r="F381">
        <f t="shared" si="68"/>
        <v>1.1408432273977283</v>
      </c>
      <c r="G381">
        <f t="shared" si="69"/>
        <v>0.95929701345234841</v>
      </c>
      <c r="H381">
        <f t="shared" si="70"/>
        <v>1.0987267437544948</v>
      </c>
      <c r="I381">
        <f t="shared" si="71"/>
        <v>1.1455538738485473</v>
      </c>
      <c r="J381">
        <f t="shared" si="72"/>
        <v>2.267142103441858E-2</v>
      </c>
      <c r="K381">
        <f t="shared" si="73"/>
        <v>2.4735665271974603E-2</v>
      </c>
      <c r="L381">
        <f t="shared" si="74"/>
        <v>1.506738321651061E-2</v>
      </c>
      <c r="M381">
        <f t="shared" si="75"/>
        <v>0.20803442010921003</v>
      </c>
      <c r="N381">
        <f t="shared" si="76"/>
        <v>4.2912575007253179E-2</v>
      </c>
      <c r="O381">
        <f t="shared" si="77"/>
        <v>-0.31263865683440201</v>
      </c>
      <c r="P381">
        <f>RSQ($A$2:A381,$B$2:B381)</f>
        <v>0.12238809473009923</v>
      </c>
      <c r="Q381">
        <f>RSQ($A$2:A381,$C$2:C381)</f>
        <v>3.9367769655280077E-3</v>
      </c>
      <c r="R381">
        <f>RSQ($B$2:B381,$C$2:C381)</f>
        <v>1.7759841382352051E-2</v>
      </c>
      <c r="S381" t="str">
        <f t="shared" si="78"/>
        <v>1&amp;2</v>
      </c>
    </row>
    <row r="382" spans="1:19">
      <c r="A382">
        <v>94.561378750000003</v>
      </c>
      <c r="B382">
        <v>96.563783419999993</v>
      </c>
      <c r="C382">
        <v>84.872680680000002</v>
      </c>
      <c r="D382">
        <f t="shared" si="66"/>
        <v>0.97926339877042079</v>
      </c>
      <c r="E382">
        <f t="shared" si="67"/>
        <v>1.1141556740328471</v>
      </c>
      <c r="F382">
        <f t="shared" si="68"/>
        <v>1.1377487154444854</v>
      </c>
      <c r="G382">
        <f t="shared" si="69"/>
        <v>0.96236876503974411</v>
      </c>
      <c r="H382">
        <f t="shared" si="70"/>
        <v>1.1011004253357797</v>
      </c>
      <c r="I382">
        <f t="shared" si="71"/>
        <v>1.1443530802479225</v>
      </c>
      <c r="J382">
        <f t="shared" si="72"/>
        <v>2.2685148261524093E-2</v>
      </c>
      <c r="K382">
        <f t="shared" si="73"/>
        <v>2.4329913513343866E-2</v>
      </c>
      <c r="L382">
        <f t="shared" si="74"/>
        <v>1.4569461770915774E-2</v>
      </c>
      <c r="M382">
        <f t="shared" si="75"/>
        <v>0.74474425011060597</v>
      </c>
      <c r="N382">
        <f t="shared" si="76"/>
        <v>0.53659248274381266</v>
      </c>
      <c r="O382">
        <f t="shared" si="77"/>
        <v>-0.45330190691196315</v>
      </c>
      <c r="P382">
        <f>RSQ($A$2:A382,$B$2:B382)</f>
        <v>0.12519706044028892</v>
      </c>
      <c r="Q382">
        <f>RSQ($A$2:A382,$C$2:C382)</f>
        <v>3.2666316001435445E-3</v>
      </c>
      <c r="R382">
        <f>RSQ($B$2:B382,$C$2:C382)</f>
        <v>1.5682557906544641E-2</v>
      </c>
      <c r="S382" t="str">
        <f t="shared" si="78"/>
        <v>1&amp;2</v>
      </c>
    </row>
    <row r="383" spans="1:19">
      <c r="A383">
        <v>96.129001549999998</v>
      </c>
      <c r="B383">
        <v>93.641184710000005</v>
      </c>
      <c r="C383">
        <v>84.793477839999994</v>
      </c>
      <c r="D383">
        <f t="shared" si="66"/>
        <v>1.0265675498201414</v>
      </c>
      <c r="E383">
        <f t="shared" si="67"/>
        <v>1.1336839105879044</v>
      </c>
      <c r="F383">
        <f t="shared" si="68"/>
        <v>1.1043441912678129</v>
      </c>
      <c r="G383">
        <f t="shared" si="69"/>
        <v>0.97224550115980524</v>
      </c>
      <c r="H383">
        <f t="shared" si="70"/>
        <v>1.1061132692207218</v>
      </c>
      <c r="I383">
        <f t="shared" si="71"/>
        <v>1.1381978665586749</v>
      </c>
      <c r="J383">
        <f t="shared" si="72"/>
        <v>2.2422381162180652E-2</v>
      </c>
      <c r="K383">
        <f t="shared" si="73"/>
        <v>2.2345442869836682E-2</v>
      </c>
      <c r="L383">
        <f t="shared" si="74"/>
        <v>1.3512096215387999E-2</v>
      </c>
      <c r="M383">
        <f t="shared" si="75"/>
        <v>2.4226708246294564</v>
      </c>
      <c r="N383">
        <f t="shared" si="76"/>
        <v>1.2338373210046867</v>
      </c>
      <c r="O383">
        <f t="shared" si="77"/>
        <v>-2.5054347416730502</v>
      </c>
      <c r="P383">
        <f>RSQ($A$2:A383,$B$2:B383)</f>
        <v>0.12791921829534614</v>
      </c>
      <c r="Q383">
        <f>RSQ($A$2:A383,$C$2:C383)</f>
        <v>2.7488038395471234E-3</v>
      </c>
      <c r="R383">
        <f>RSQ($B$2:B383,$C$2:C383)</f>
        <v>1.3053144217819009E-2</v>
      </c>
      <c r="S383" t="str">
        <f t="shared" si="78"/>
        <v>1&amp;2</v>
      </c>
    </row>
    <row r="384" spans="1:19">
      <c r="A384">
        <v>96.577824140000004</v>
      </c>
      <c r="B384">
        <v>91.703124720000005</v>
      </c>
      <c r="C384">
        <v>84.321914199999995</v>
      </c>
      <c r="D384">
        <f t="shared" si="66"/>
        <v>1.0531573971430535</v>
      </c>
      <c r="E384">
        <f t="shared" si="67"/>
        <v>1.1453466759652855</v>
      </c>
      <c r="F384">
        <f t="shared" si="68"/>
        <v>1.0875360882165555</v>
      </c>
      <c r="G384">
        <f t="shared" si="69"/>
        <v>0.98469348515722799</v>
      </c>
      <c r="H384">
        <f t="shared" si="70"/>
        <v>1.1121491779506547</v>
      </c>
      <c r="I384">
        <f t="shared" si="71"/>
        <v>1.1304037468137336</v>
      </c>
      <c r="J384">
        <f t="shared" si="72"/>
        <v>2.4204177083958858E-2</v>
      </c>
      <c r="K384">
        <f t="shared" si="73"/>
        <v>2.156397517666828E-2</v>
      </c>
      <c r="L384">
        <f t="shared" si="74"/>
        <v>1.5357244428371095E-2</v>
      </c>
      <c r="M384">
        <f t="shared" si="75"/>
        <v>2.82859903678359</v>
      </c>
      <c r="N384">
        <f t="shared" si="76"/>
        <v>1.5394887882522565</v>
      </c>
      <c r="O384">
        <f t="shared" si="77"/>
        <v>-2.7913639583663894</v>
      </c>
      <c r="P384">
        <f>RSQ($A$2:A384,$B$2:B384)</f>
        <v>0.13048484744713104</v>
      </c>
      <c r="Q384">
        <f>RSQ($A$2:A384,$C$2:C384)</f>
        <v>2.2710209733052054E-3</v>
      </c>
      <c r="R384">
        <f>RSQ($B$2:B384,$C$2:C384)</f>
        <v>1.0128897096318765E-2</v>
      </c>
      <c r="S384" t="str">
        <f t="shared" si="78"/>
        <v>1&amp;2</v>
      </c>
    </row>
    <row r="385" spans="1:19">
      <c r="A385">
        <v>96.853191280000004</v>
      </c>
      <c r="B385">
        <v>91.276973100000006</v>
      </c>
      <c r="C385">
        <v>85.208388490000004</v>
      </c>
      <c r="D385">
        <f t="shared" si="66"/>
        <v>1.0610911820431521</v>
      </c>
      <c r="E385">
        <f t="shared" si="67"/>
        <v>1.1366626337660009</v>
      </c>
      <c r="F385">
        <f t="shared" si="68"/>
        <v>1.0712205067780645</v>
      </c>
      <c r="G385">
        <f t="shared" si="69"/>
        <v>0.99644697698583173</v>
      </c>
      <c r="H385">
        <f t="shared" si="70"/>
        <v>1.1159204788453234</v>
      </c>
      <c r="I385">
        <f t="shared" si="71"/>
        <v>1.1212986329620922</v>
      </c>
      <c r="J385">
        <f t="shared" si="72"/>
        <v>2.8093734639986937E-2</v>
      </c>
      <c r="K385">
        <f t="shared" si="73"/>
        <v>2.2091631656622649E-2</v>
      </c>
      <c r="L385">
        <f t="shared" si="74"/>
        <v>1.8252220502462502E-2</v>
      </c>
      <c r="M385">
        <f t="shared" si="75"/>
        <v>2.3010185682223145</v>
      </c>
      <c r="N385">
        <f t="shared" si="76"/>
        <v>0.93891457376618603</v>
      </c>
      <c r="O385">
        <f t="shared" si="77"/>
        <v>-2.743673087735897</v>
      </c>
      <c r="P385">
        <f>RSQ($A$2:A385,$B$2:B385)</f>
        <v>0.1328543520581946</v>
      </c>
      <c r="Q385">
        <f>RSQ($A$2:A385,$C$2:C385)</f>
        <v>1.913972687196772E-3</v>
      </c>
      <c r="R385">
        <f>RSQ($B$2:B385,$C$2:C385)</f>
        <v>7.8854847899845776E-3</v>
      </c>
      <c r="S385" t="str">
        <f t="shared" si="78"/>
        <v>1&amp;2</v>
      </c>
    </row>
    <row r="386" spans="1:19">
      <c r="A386">
        <v>94.225119059999997</v>
      </c>
      <c r="B386">
        <v>91.493593160000003</v>
      </c>
      <c r="C386">
        <v>85.607172309999996</v>
      </c>
      <c r="D386">
        <f t="shared" si="66"/>
        <v>1.0298548325151382</v>
      </c>
      <c r="E386">
        <f t="shared" si="67"/>
        <v>1.1006685131333711</v>
      </c>
      <c r="F386">
        <f t="shared" si="68"/>
        <v>1.0687608373359669</v>
      </c>
      <c r="G386">
        <f t="shared" si="69"/>
        <v>1.0015866470672634</v>
      </c>
      <c r="H386">
        <f t="shared" si="70"/>
        <v>1.1135740225819462</v>
      </c>
      <c r="I386">
        <f t="shared" si="71"/>
        <v>1.1132158951734576</v>
      </c>
      <c r="J386">
        <f t="shared" si="72"/>
        <v>3.1979702976918954E-2</v>
      </c>
      <c r="K386">
        <f t="shared" si="73"/>
        <v>2.2310790067124119E-2</v>
      </c>
      <c r="L386">
        <f t="shared" si="74"/>
        <v>2.2390059657514168E-2</v>
      </c>
      <c r="M386">
        <f t="shared" si="75"/>
        <v>0.88394146337997848</v>
      </c>
      <c r="N386">
        <f t="shared" si="76"/>
        <v>-0.5784425118853973</v>
      </c>
      <c r="O386">
        <f t="shared" si="77"/>
        <v>-1.9854818842598065</v>
      </c>
      <c r="P386">
        <f>RSQ($A$2:A386,$B$2:B386)</f>
        <v>0.13676405649467957</v>
      </c>
      <c r="Q386">
        <f>RSQ($A$2:A386,$C$2:C386)</f>
        <v>1.5193019706242902E-3</v>
      </c>
      <c r="R386">
        <f>RSQ($B$2:B386,$C$2:C386)</f>
        <v>6.130548489383914E-3</v>
      </c>
      <c r="S386" t="str">
        <f t="shared" si="78"/>
        <v>1&amp;2</v>
      </c>
    </row>
    <row r="387" spans="1:19">
      <c r="A387">
        <v>92.743602530000004</v>
      </c>
      <c r="B387">
        <v>92.773736099999994</v>
      </c>
      <c r="C387">
        <v>84.620348089999993</v>
      </c>
      <c r="D387">
        <f t="shared" ref="D387:D450" si="79">A387/B387</f>
        <v>0.99967519288036966</v>
      </c>
      <c r="E387">
        <f t="shared" ref="E387:E450" si="80">A387/C387</f>
        <v>1.0959964668469613</v>
      </c>
      <c r="F387">
        <f t="shared" ref="F387:F450" si="81">B387/C387</f>
        <v>1.0963525699673118</v>
      </c>
      <c r="G387">
        <f t="shared" si="69"/>
        <v>1.0012925771923566</v>
      </c>
      <c r="H387">
        <f t="shared" si="70"/>
        <v>1.1108697832381023</v>
      </c>
      <c r="I387">
        <f t="shared" si="71"/>
        <v>1.1106215374494353</v>
      </c>
      <c r="J387">
        <f t="shared" si="72"/>
        <v>3.3233053371734801E-2</v>
      </c>
      <c r="K387">
        <f t="shared" si="73"/>
        <v>2.2192790844961785E-2</v>
      </c>
      <c r="L387">
        <f t="shared" si="74"/>
        <v>2.5910615689107571E-2</v>
      </c>
      <c r="M387">
        <f t="shared" si="75"/>
        <v>-4.8667941940074649E-2</v>
      </c>
      <c r="N387">
        <f t="shared" si="76"/>
        <v>-0.67018684108031068</v>
      </c>
      <c r="O387">
        <f t="shared" si="77"/>
        <v>-0.55069966894387345</v>
      </c>
      <c r="P387">
        <f>RSQ($A$2:A387,$B$2:B387)</f>
        <v>0.14116909198992772</v>
      </c>
      <c r="Q387">
        <f>RSQ($A$2:A387,$C$2:C387)</f>
        <v>1.0605852022365504E-3</v>
      </c>
      <c r="R387">
        <f>RSQ($B$2:B387,$C$2:C387)</f>
        <v>4.5514745666263342E-3</v>
      </c>
      <c r="S387" t="str">
        <f t="shared" si="78"/>
        <v>1&amp;2</v>
      </c>
    </row>
    <row r="388" spans="1:19">
      <c r="A388">
        <v>92.074456580000003</v>
      </c>
      <c r="B388">
        <v>93.25335398</v>
      </c>
      <c r="C388">
        <v>84.535418489999998</v>
      </c>
      <c r="D388">
        <f t="shared" si="79"/>
        <v>0.98735812333084738</v>
      </c>
      <c r="E388">
        <f t="shared" si="80"/>
        <v>1.0891820047107452</v>
      </c>
      <c r="F388">
        <f t="shared" si="81"/>
        <v>1.1031276078799004</v>
      </c>
      <c r="G388">
        <f t="shared" si="69"/>
        <v>0.99914881505981679</v>
      </c>
      <c r="H388">
        <f t="shared" si="70"/>
        <v>1.1075332019262012</v>
      </c>
      <c r="I388">
        <f t="shared" si="71"/>
        <v>1.1094686252079684</v>
      </c>
      <c r="J388">
        <f t="shared" si="72"/>
        <v>3.3365987270954932E-2</v>
      </c>
      <c r="K388">
        <f t="shared" si="73"/>
        <v>2.2517371931524126E-2</v>
      </c>
      <c r="L388">
        <f t="shared" si="74"/>
        <v>2.6987699123966803E-2</v>
      </c>
      <c r="M388">
        <f t="shared" si="75"/>
        <v>-0.35337457972458058</v>
      </c>
      <c r="N388">
        <f t="shared" si="76"/>
        <v>-0.81497953097112785</v>
      </c>
      <c r="O388">
        <f t="shared" si="77"/>
        <v>-0.23495953837860867</v>
      </c>
      <c r="P388">
        <f>RSQ($A$2:A388,$B$2:B388)</f>
        <v>0.14570946431849272</v>
      </c>
      <c r="Q388">
        <f>RSQ($A$2:A388,$C$2:C388)</f>
        <v>6.6660346344433997E-4</v>
      </c>
      <c r="R388">
        <f>RSQ($B$2:B388,$C$2:C388)</f>
        <v>3.2752777407679253E-3</v>
      </c>
      <c r="S388" t="str">
        <f t="shared" si="78"/>
        <v>1&amp;2</v>
      </c>
    </row>
    <row r="389" spans="1:19">
      <c r="A389">
        <v>93.081415640000003</v>
      </c>
      <c r="B389">
        <v>93.693037009999998</v>
      </c>
      <c r="C389">
        <v>84.912139350000004</v>
      </c>
      <c r="D389">
        <f t="shared" si="79"/>
        <v>0.99347207231702062</v>
      </c>
      <c r="E389">
        <f t="shared" si="80"/>
        <v>1.0962085792742424</v>
      </c>
      <c r="F389">
        <f t="shared" si="81"/>
        <v>1.1034115702091305</v>
      </c>
      <c r="G389">
        <f t="shared" si="69"/>
        <v>0.99827547002246353</v>
      </c>
      <c r="H389">
        <f t="shared" si="70"/>
        <v>1.1057909522874383</v>
      </c>
      <c r="I389">
        <f t="shared" si="71"/>
        <v>1.1085367705927627</v>
      </c>
      <c r="J389">
        <f t="shared" si="72"/>
        <v>3.3176329844083183E-2</v>
      </c>
      <c r="K389">
        <f t="shared" si="73"/>
        <v>2.3035488671844913E-2</v>
      </c>
      <c r="L389">
        <f t="shared" si="74"/>
        <v>2.7222511456173194E-2</v>
      </c>
      <c r="M389">
        <f t="shared" si="75"/>
        <v>-0.14478387838610102</v>
      </c>
      <c r="N389">
        <f t="shared" si="76"/>
        <v>-0.41598305769427435</v>
      </c>
      <c r="O389">
        <f t="shared" si="77"/>
        <v>-0.18827066679294011</v>
      </c>
      <c r="P389">
        <f>RSQ($A$2:A389,$B$2:B389)</f>
        <v>0.14963202982265841</v>
      </c>
      <c r="Q389">
        <f>RSQ($A$2:A389,$C$2:C389)</f>
        <v>4.0397276345627249E-4</v>
      </c>
      <c r="R389">
        <f>RSQ($B$2:B389,$C$2:C389)</f>
        <v>2.3261852876543814E-3</v>
      </c>
      <c r="S389" t="str">
        <f t="shared" si="78"/>
        <v>1&amp;2</v>
      </c>
    </row>
    <row r="390" spans="1:19">
      <c r="A390">
        <v>93.417977809999996</v>
      </c>
      <c r="B390">
        <v>92.587460010000001</v>
      </c>
      <c r="C390">
        <v>84.964052390000006</v>
      </c>
      <c r="D390">
        <f t="shared" si="79"/>
        <v>1.0089700894690306</v>
      </c>
      <c r="E390">
        <f t="shared" si="80"/>
        <v>1.0995000259779864</v>
      </c>
      <c r="F390">
        <f t="shared" si="81"/>
        <v>1.0897250943847077</v>
      </c>
      <c r="G390">
        <f t="shared" si="69"/>
        <v>0.99992079609116613</v>
      </c>
      <c r="H390">
        <f t="shared" si="70"/>
        <v>1.1048231174705996</v>
      </c>
      <c r="I390">
        <f t="shared" si="71"/>
        <v>1.1056426665607542</v>
      </c>
      <c r="J390">
        <f t="shared" si="72"/>
        <v>3.3193026185547647E-2</v>
      </c>
      <c r="K390">
        <f t="shared" si="73"/>
        <v>2.328369117697433E-2</v>
      </c>
      <c r="L390">
        <f t="shared" si="74"/>
        <v>2.7724690887800718E-2</v>
      </c>
      <c r="M390">
        <f t="shared" si="75"/>
        <v>0.27262634407839897</v>
      </c>
      <c r="N390">
        <f t="shared" si="76"/>
        <v>-0.22861888401428951</v>
      </c>
      <c r="O390">
        <f t="shared" si="77"/>
        <v>-0.5741298339614842</v>
      </c>
      <c r="P390">
        <f>RSQ($A$2:A390,$B$2:B390)</f>
        <v>0.15361063224111324</v>
      </c>
      <c r="Q390">
        <f>RSQ($A$2:A390,$C$2:C390)</f>
        <v>2.1568381686783557E-4</v>
      </c>
      <c r="R390">
        <f>RSQ($B$2:B390,$C$2:C390)</f>
        <v>1.4906526726165352E-3</v>
      </c>
      <c r="S390" t="str">
        <f t="shared" si="78"/>
        <v>1&amp;2</v>
      </c>
    </row>
    <row r="391" spans="1:19">
      <c r="A391">
        <v>95.649359250000003</v>
      </c>
      <c r="B391">
        <v>91.804988929999993</v>
      </c>
      <c r="C391">
        <v>84.668993439999994</v>
      </c>
      <c r="D391">
        <f t="shared" si="79"/>
        <v>1.0418753965858139</v>
      </c>
      <c r="E391">
        <f t="shared" si="80"/>
        <v>1.1296857959907267</v>
      </c>
      <c r="F391">
        <f t="shared" si="81"/>
        <v>1.0842810951219926</v>
      </c>
      <c r="G391">
        <f t="shared" si="69"/>
        <v>1.0063753500134196</v>
      </c>
      <c r="H391">
        <f t="shared" si="70"/>
        <v>1.1086481449352346</v>
      </c>
      <c r="I391">
        <f t="shared" si="71"/>
        <v>1.1023562709547909</v>
      </c>
      <c r="J391">
        <f t="shared" si="72"/>
        <v>3.3512565616657289E-2</v>
      </c>
      <c r="K391">
        <f t="shared" si="73"/>
        <v>2.3418386262460931E-2</v>
      </c>
      <c r="L391">
        <f t="shared" si="74"/>
        <v>2.8840359669688394E-2</v>
      </c>
      <c r="M391">
        <f t="shared" si="75"/>
        <v>1.0593055446267918</v>
      </c>
      <c r="N391">
        <f t="shared" si="76"/>
        <v>0.89833905802531611</v>
      </c>
      <c r="O391">
        <f t="shared" si="77"/>
        <v>-0.62673198392167206</v>
      </c>
      <c r="P391">
        <f>RSQ($A$2:A391,$B$2:B391)</f>
        <v>0.15644502244045888</v>
      </c>
      <c r="Q391">
        <f>RSQ($A$2:A391,$C$2:C391)</f>
        <v>1.0414277084698678E-4</v>
      </c>
      <c r="R391">
        <f>RSQ($B$2:B391,$C$2:C391)</f>
        <v>7.8964641495070571E-4</v>
      </c>
      <c r="S391" t="str">
        <f t="shared" si="78"/>
        <v>1&amp;2</v>
      </c>
    </row>
    <row r="392" spans="1:19">
      <c r="A392">
        <v>95.200101739999994</v>
      </c>
      <c r="B392">
        <v>91.811771930000006</v>
      </c>
      <c r="C392">
        <v>84.76702564</v>
      </c>
      <c r="D392">
        <f t="shared" si="79"/>
        <v>1.0369051782660654</v>
      </c>
      <c r="E392">
        <f t="shared" si="80"/>
        <v>1.1230794170401659</v>
      </c>
      <c r="F392">
        <f t="shared" si="81"/>
        <v>1.0831071544248654</v>
      </c>
      <c r="G392">
        <f t="shared" si="69"/>
        <v>1.0110722466676727</v>
      </c>
      <c r="H392">
        <f t="shared" si="70"/>
        <v>1.1108683406436854</v>
      </c>
      <c r="I392">
        <f t="shared" si="71"/>
        <v>1.0993948684117254</v>
      </c>
      <c r="J392">
        <f t="shared" si="72"/>
        <v>3.5011187788699369E-2</v>
      </c>
      <c r="K392">
        <f t="shared" si="73"/>
        <v>2.3376101570607464E-2</v>
      </c>
      <c r="L392">
        <f t="shared" si="74"/>
        <v>2.947149230667602E-2</v>
      </c>
      <c r="M392">
        <f t="shared" si="75"/>
        <v>0.73784790605507178</v>
      </c>
      <c r="N392">
        <f t="shared" si="76"/>
        <v>0.52237437280108134</v>
      </c>
      <c r="O392">
        <f t="shared" si="77"/>
        <v>-0.55265996771973613</v>
      </c>
      <c r="P392">
        <f>RSQ($A$2:A392,$B$2:B392)</f>
        <v>0.15950019702721441</v>
      </c>
      <c r="Q392">
        <f>RSQ($A$2:A392,$C$2:C392)</f>
        <v>3.1807747863627995E-5</v>
      </c>
      <c r="R392">
        <f>RSQ($B$2:B392,$C$2:C392)</f>
        <v>3.2610932864618561E-4</v>
      </c>
      <c r="S392" t="str">
        <f t="shared" si="78"/>
        <v>1&amp;2</v>
      </c>
    </row>
    <row r="393" spans="1:19">
      <c r="A393">
        <v>93.516459670000003</v>
      </c>
      <c r="B393">
        <v>93.250126050000006</v>
      </c>
      <c r="C393">
        <v>85.087124619999997</v>
      </c>
      <c r="D393">
        <f t="shared" si="79"/>
        <v>1.0028561207505198</v>
      </c>
      <c r="E393">
        <f t="shared" si="80"/>
        <v>1.0990671043080313</v>
      </c>
      <c r="F393">
        <f t="shared" si="81"/>
        <v>1.0959369759697024</v>
      </c>
      <c r="G393">
        <f t="shared" si="69"/>
        <v>1.0098082272958031</v>
      </c>
      <c r="H393">
        <f t="shared" si="70"/>
        <v>1.1090527658228155</v>
      </c>
      <c r="I393">
        <f t="shared" si="71"/>
        <v>1.0988628849591064</v>
      </c>
      <c r="J393">
        <f t="shared" si="72"/>
        <v>3.6040636533557539E-2</v>
      </c>
      <c r="K393">
        <f t="shared" si="73"/>
        <v>2.3102060379415659E-2</v>
      </c>
      <c r="L393">
        <f t="shared" si="74"/>
        <v>2.9683838692166075E-2</v>
      </c>
      <c r="M393">
        <f t="shared" si="75"/>
        <v>-0.19289633075182247</v>
      </c>
      <c r="N393">
        <f t="shared" si="76"/>
        <v>-0.43224116597329965</v>
      </c>
      <c r="O393">
        <f t="shared" si="77"/>
        <v>-9.8569090734757919E-2</v>
      </c>
      <c r="P393">
        <f>RSQ($A$2:A393,$B$2:B393)</f>
        <v>0.16316928100154629</v>
      </c>
      <c r="Q393">
        <f>RSQ($A$2:A393,$C$2:C393)</f>
        <v>3.7773817526311786E-7</v>
      </c>
      <c r="R393">
        <f>RSQ($B$2:B393,$C$2:C393)</f>
        <v>9.7690512816546614E-5</v>
      </c>
      <c r="S393" t="str">
        <f t="shared" si="78"/>
        <v>1&amp;2</v>
      </c>
    </row>
    <row r="394" spans="1:19">
      <c r="A394">
        <v>94.777006319999998</v>
      </c>
      <c r="B394">
        <v>95.372746820000003</v>
      </c>
      <c r="C394">
        <v>86.010724550000006</v>
      </c>
      <c r="D394">
        <f t="shared" si="79"/>
        <v>0.99375355623211348</v>
      </c>
      <c r="E394">
        <f t="shared" si="80"/>
        <v>1.1019207990150572</v>
      </c>
      <c r="F394">
        <f t="shared" si="81"/>
        <v>1.1088471503871316</v>
      </c>
      <c r="G394">
        <f t="shared" si="69"/>
        <v>1.0073382779013893</v>
      </c>
      <c r="H394">
        <f t="shared" si="70"/>
        <v>1.1079555401600836</v>
      </c>
      <c r="I394">
        <f t="shared" si="71"/>
        <v>1.1003989257941873</v>
      </c>
      <c r="J394">
        <f t="shared" si="72"/>
        <v>3.6104069930891831E-2</v>
      </c>
      <c r="K394">
        <f t="shared" si="73"/>
        <v>2.3245903199273176E-2</v>
      </c>
      <c r="L394">
        <f t="shared" si="74"/>
        <v>3.0158177056330629E-2</v>
      </c>
      <c r="M394">
        <f t="shared" si="75"/>
        <v>-0.37626565911485477</v>
      </c>
      <c r="N394">
        <f t="shared" si="76"/>
        <v>-0.25960450292226206</v>
      </c>
      <c r="O394">
        <f t="shared" si="77"/>
        <v>0.2801304792781184</v>
      </c>
      <c r="P394">
        <f>RSQ($A$2:A394,$B$2:B394)</f>
        <v>0.16583779350738082</v>
      </c>
      <c r="Q394">
        <f>RSQ($A$2:A394,$C$2:C394)</f>
        <v>9.1737232180540696E-6</v>
      </c>
      <c r="R394">
        <f>RSQ($B$2:B394,$C$2:C394)</f>
        <v>2.0351001321996703E-5</v>
      </c>
      <c r="S394" t="str">
        <f t="shared" si="78"/>
        <v>1&amp;2</v>
      </c>
    </row>
    <row r="395" spans="1:19">
      <c r="A395">
        <v>94.064311239999995</v>
      </c>
      <c r="B395">
        <v>92.806205689999999</v>
      </c>
      <c r="C395">
        <v>86.090077800000003</v>
      </c>
      <c r="D395">
        <f t="shared" si="79"/>
        <v>1.0135562653450398</v>
      </c>
      <c r="E395">
        <f t="shared" si="80"/>
        <v>1.0926266260151991</v>
      </c>
      <c r="F395">
        <f t="shared" si="81"/>
        <v>1.07801279847374</v>
      </c>
      <c r="G395">
        <f t="shared" si="69"/>
        <v>1.0082948913542586</v>
      </c>
      <c r="H395">
        <f t="shared" si="70"/>
        <v>1.1055972456762553</v>
      </c>
      <c r="I395">
        <f t="shared" si="71"/>
        <v>1.0969549062064261</v>
      </c>
      <c r="J395">
        <f t="shared" si="72"/>
        <v>3.6077027004840674E-2</v>
      </c>
      <c r="K395">
        <f t="shared" si="73"/>
        <v>2.3020224619111469E-2</v>
      </c>
      <c r="L395">
        <f t="shared" si="74"/>
        <v>2.9801011256152282E-2</v>
      </c>
      <c r="M395">
        <f t="shared" si="75"/>
        <v>0.14583723847520036</v>
      </c>
      <c r="N395">
        <f t="shared" si="76"/>
        <v>-0.56344453087082036</v>
      </c>
      <c r="O395">
        <f t="shared" si="77"/>
        <v>-0.63561962947735906</v>
      </c>
      <c r="P395">
        <f>RSQ($A$2:A395,$B$2:B395)</f>
        <v>0.16926300906399258</v>
      </c>
      <c r="Q395">
        <f>RSQ($A$2:A395,$C$2:C395)</f>
        <v>4.6592503405203824E-5</v>
      </c>
      <c r="R395">
        <f>RSQ($B$2:B395,$C$2:C395)</f>
        <v>4.72332823102227E-6</v>
      </c>
      <c r="S395" t="str">
        <f t="shared" si="78"/>
        <v>1&amp;2</v>
      </c>
    </row>
    <row r="396" spans="1:19">
      <c r="A396">
        <v>94.488379179999995</v>
      </c>
      <c r="B396">
        <v>93.820540750000006</v>
      </c>
      <c r="C396">
        <v>85.747444060000007</v>
      </c>
      <c r="D396">
        <f t="shared" si="79"/>
        <v>1.0071182538990002</v>
      </c>
      <c r="E396">
        <f t="shared" si="80"/>
        <v>1.1019381418982437</v>
      </c>
      <c r="F396">
        <f t="shared" si="81"/>
        <v>1.0941497064839742</v>
      </c>
      <c r="G396">
        <f t="shared" si="69"/>
        <v>1.0081138702072958</v>
      </c>
      <c r="H396">
        <f t="shared" si="70"/>
        <v>1.1050343066334842</v>
      </c>
      <c r="I396">
        <f t="shared" si="71"/>
        <v>1.0965233370183567</v>
      </c>
      <c r="J396">
        <f t="shared" si="72"/>
        <v>3.6312701952958708E-2</v>
      </c>
      <c r="K396">
        <f t="shared" si="73"/>
        <v>2.3227768108684901E-2</v>
      </c>
      <c r="L396">
        <f t="shared" si="74"/>
        <v>3.0825960243228912E-2</v>
      </c>
      <c r="M396">
        <f t="shared" si="75"/>
        <v>-2.7417852562592545E-2</v>
      </c>
      <c r="N396">
        <f t="shared" si="76"/>
        <v>-0.13329583456978317</v>
      </c>
      <c r="O396">
        <f t="shared" si="77"/>
        <v>-7.7001024969005571E-2</v>
      </c>
      <c r="P396">
        <f>RSQ($A$2:A396,$B$2:B396)</f>
        <v>0.17228875712386368</v>
      </c>
      <c r="Q396">
        <f>RSQ($A$2:A396,$C$2:C396)</f>
        <v>1.1442537661121665E-4</v>
      </c>
      <c r="R396">
        <f>RSQ($B$2:B396,$C$2:C396)</f>
        <v>7.3874899245568015E-5</v>
      </c>
      <c r="S396" t="str">
        <f t="shared" si="78"/>
        <v>1&amp;2</v>
      </c>
    </row>
    <row r="397" spans="1:19">
      <c r="A397">
        <v>92.945074419999997</v>
      </c>
      <c r="B397">
        <v>92.949146670000005</v>
      </c>
      <c r="C397">
        <v>84.40850872</v>
      </c>
      <c r="D397">
        <f t="shared" si="79"/>
        <v>0.99995618840897527</v>
      </c>
      <c r="E397">
        <f t="shared" si="80"/>
        <v>1.1011339476250848</v>
      </c>
      <c r="F397">
        <f t="shared" si="81"/>
        <v>1.101182192168932</v>
      </c>
      <c r="G397">
        <f t="shared" si="69"/>
        <v>1.0068588422383233</v>
      </c>
      <c r="H397">
        <f t="shared" si="70"/>
        <v>1.1044342514014227</v>
      </c>
      <c r="I397">
        <f t="shared" si="71"/>
        <v>1.097240083964599</v>
      </c>
      <c r="J397">
        <f t="shared" si="72"/>
        <v>3.6393394671097173E-2</v>
      </c>
      <c r="K397">
        <f t="shared" si="73"/>
        <v>2.215137334783545E-2</v>
      </c>
      <c r="L397">
        <f t="shared" si="74"/>
        <v>3.0807002643512771E-2</v>
      </c>
      <c r="M397">
        <f t="shared" si="75"/>
        <v>-0.18966776503621977</v>
      </c>
      <c r="N397">
        <f t="shared" si="76"/>
        <v>-0.14898867553331344</v>
      </c>
      <c r="O397">
        <f t="shared" si="77"/>
        <v>0.12796143298812793</v>
      </c>
      <c r="P397">
        <f>RSQ($A$2:A397,$B$2:B397)</f>
        <v>0.17613592047053284</v>
      </c>
      <c r="Q397">
        <f>RSQ($A$2:A397,$C$2:C397)</f>
        <v>2.6718840264407213E-4</v>
      </c>
      <c r="R397">
        <f>RSQ($B$2:B397,$C$2:C397)</f>
        <v>2.9997246622410806E-4</v>
      </c>
      <c r="S397" t="str">
        <f t="shared" si="78"/>
        <v>1&amp;2</v>
      </c>
    </row>
    <row r="398" spans="1:19">
      <c r="A398">
        <v>93.853370630000001</v>
      </c>
      <c r="B398">
        <v>90.75310245</v>
      </c>
      <c r="C398">
        <v>83.272166979999994</v>
      </c>
      <c r="D398">
        <f t="shared" si="79"/>
        <v>1.0341615668919757</v>
      </c>
      <c r="E398">
        <f t="shared" si="80"/>
        <v>1.1270677110221157</v>
      </c>
      <c r="F398">
        <f t="shared" si="81"/>
        <v>1.0898371657818962</v>
      </c>
      <c r="G398">
        <f t="shared" si="69"/>
        <v>1.0110592614158083</v>
      </c>
      <c r="H398">
        <f t="shared" si="70"/>
        <v>1.1079163221122985</v>
      </c>
      <c r="I398">
        <f t="shared" si="71"/>
        <v>1.0961011734749524</v>
      </c>
      <c r="J398">
        <f t="shared" si="72"/>
        <v>3.6331174454428163E-2</v>
      </c>
      <c r="K398">
        <f t="shared" si="73"/>
        <v>2.0875226099245522E-2</v>
      </c>
      <c r="L398">
        <f t="shared" si="74"/>
        <v>3.0683851149253885E-2</v>
      </c>
      <c r="M398">
        <f t="shared" si="75"/>
        <v>0.63588105320255184</v>
      </c>
      <c r="N398">
        <f t="shared" si="76"/>
        <v>0.91742186737365838</v>
      </c>
      <c r="O398">
        <f t="shared" si="77"/>
        <v>-0.20414672404016523</v>
      </c>
      <c r="P398">
        <f>RSQ($A$2:A398,$B$2:B398)</f>
        <v>0.17980964266038463</v>
      </c>
      <c r="Q398">
        <f>RSQ($A$2:A398,$C$2:C398)</f>
        <v>5.0179666282783352E-4</v>
      </c>
      <c r="R398">
        <f>RSQ($B$2:B398,$C$2:C398)</f>
        <v>8.6200242825118869E-4</v>
      </c>
      <c r="S398" t="str">
        <f t="shared" si="78"/>
        <v>1&amp;2</v>
      </c>
    </row>
    <row r="399" spans="1:19">
      <c r="A399">
        <v>95.572703869999998</v>
      </c>
      <c r="B399">
        <v>90.180555409999997</v>
      </c>
      <c r="C399">
        <v>83.739545320000005</v>
      </c>
      <c r="D399">
        <f t="shared" si="79"/>
        <v>1.0597928060598536</v>
      </c>
      <c r="E399">
        <f t="shared" si="80"/>
        <v>1.1413090852688665</v>
      </c>
      <c r="F399">
        <f t="shared" si="81"/>
        <v>1.0769171848902033</v>
      </c>
      <c r="G399">
        <f t="shared" si="69"/>
        <v>1.0185567298225844</v>
      </c>
      <c r="H399">
        <f t="shared" si="70"/>
        <v>1.1130536702902321</v>
      </c>
      <c r="I399">
        <f t="shared" si="71"/>
        <v>1.0931497906157601</v>
      </c>
      <c r="J399">
        <f t="shared" si="72"/>
        <v>3.7126595617923204E-2</v>
      </c>
      <c r="K399">
        <f t="shared" si="73"/>
        <v>2.0396847258494971E-2</v>
      </c>
      <c r="L399">
        <f t="shared" si="74"/>
        <v>3.0940385564791735E-2</v>
      </c>
      <c r="M399">
        <f t="shared" si="75"/>
        <v>1.1106883233151095</v>
      </c>
      <c r="N399">
        <f t="shared" si="76"/>
        <v>1.3852834519249804</v>
      </c>
      <c r="O399">
        <f t="shared" si="77"/>
        <v>-0.52464135236984766</v>
      </c>
      <c r="P399">
        <f>RSQ($A$2:A399,$B$2:B399)</f>
        <v>0.18240709306875644</v>
      </c>
      <c r="Q399">
        <f>RSQ($A$2:A399,$C$2:C399)</f>
        <v>7.3154424643870309E-4</v>
      </c>
      <c r="R399">
        <f>RSQ($B$2:B399,$C$2:C399)</f>
        <v>1.6581709697757257E-3</v>
      </c>
      <c r="S399" t="str">
        <f t="shared" si="78"/>
        <v>1&amp;2</v>
      </c>
    </row>
    <row r="400" spans="1:19">
      <c r="A400">
        <v>96.47372747</v>
      </c>
      <c r="B400">
        <v>89.981728219999994</v>
      </c>
      <c r="C400">
        <v>83.739494239999999</v>
      </c>
      <c r="D400">
        <f t="shared" si="79"/>
        <v>1.0721479724653371</v>
      </c>
      <c r="E400">
        <f t="shared" si="80"/>
        <v>1.1520696219337472</v>
      </c>
      <c r="F400">
        <f t="shared" si="81"/>
        <v>1.0745434879521669</v>
      </c>
      <c r="G400">
        <f t="shared" ref="G400:G463" si="82">((D400-G399)*2/13)+G399</f>
        <v>1.0268015363830079</v>
      </c>
      <c r="H400">
        <f t="shared" ref="H400:H463" si="83">((E400-H399)*2/13)+H399</f>
        <v>1.1190561243892343</v>
      </c>
      <c r="I400">
        <f t="shared" ref="I400:I463" si="84">((F400-I399)*2/13)+I399</f>
        <v>1.0902872825136689</v>
      </c>
      <c r="J400">
        <f t="shared" si="72"/>
        <v>3.9099894374949845E-2</v>
      </c>
      <c r="K400">
        <f t="shared" si="73"/>
        <v>2.0707389542484793E-2</v>
      </c>
      <c r="L400">
        <f t="shared" si="74"/>
        <v>3.1103905368765547E-2</v>
      </c>
      <c r="M400">
        <f t="shared" si="75"/>
        <v>1.1597585315059413</v>
      </c>
      <c r="N400">
        <f t="shared" si="76"/>
        <v>1.5942858213383189</v>
      </c>
      <c r="O400">
        <f t="shared" si="77"/>
        <v>-0.50616777458794171</v>
      </c>
      <c r="P400">
        <f>RSQ($A$2:A400,$B$2:B400)</f>
        <v>0.18438602932300671</v>
      </c>
      <c r="Q400">
        <f>RSQ($A$2:A400,$C$2:C400)</f>
        <v>9.6989456301557937E-4</v>
      </c>
      <c r="R400">
        <f>RSQ($B$2:B400,$C$2:C400)</f>
        <v>2.6917859143191815E-3</v>
      </c>
      <c r="S400" t="str">
        <f t="shared" si="78"/>
        <v>1&amp;2</v>
      </c>
    </row>
    <row r="401" spans="1:19">
      <c r="A401">
        <v>96.226521030000001</v>
      </c>
      <c r="B401">
        <v>90.498394020000006</v>
      </c>
      <c r="C401">
        <v>83.689705590000003</v>
      </c>
      <c r="D401">
        <f t="shared" si="79"/>
        <v>1.0632953443210726</v>
      </c>
      <c r="E401">
        <f t="shared" si="80"/>
        <v>1.1498011655270779</v>
      </c>
      <c r="F401">
        <f t="shared" si="81"/>
        <v>1.0813563434355487</v>
      </c>
      <c r="G401">
        <f t="shared" si="82"/>
        <v>1.0324159683734793</v>
      </c>
      <c r="H401">
        <f t="shared" si="83"/>
        <v>1.1237861307181334</v>
      </c>
      <c r="I401">
        <f t="shared" si="84"/>
        <v>1.0889132918862658</v>
      </c>
      <c r="J401">
        <f t="shared" si="72"/>
        <v>4.1555561321977713E-2</v>
      </c>
      <c r="K401">
        <f t="shared" si="73"/>
        <v>2.1384242134949483E-2</v>
      </c>
      <c r="L401">
        <f t="shared" si="74"/>
        <v>3.1683672982666819E-2</v>
      </c>
      <c r="M401">
        <f t="shared" si="75"/>
        <v>0.74308648386039333</v>
      </c>
      <c r="N401">
        <f t="shared" si="76"/>
        <v>1.2165516385743997</v>
      </c>
      <c r="O401">
        <f t="shared" si="77"/>
        <v>-0.2385123863275376</v>
      </c>
      <c r="P401">
        <f>RSQ($A$2:A401,$B$2:B401)</f>
        <v>0.18653744485099191</v>
      </c>
      <c r="Q401">
        <f>RSQ($A$2:A401,$C$2:C401)</f>
        <v>1.2489663406466114E-3</v>
      </c>
      <c r="R401">
        <f>RSQ($B$2:B401,$C$2:C401)</f>
        <v>3.8937046478830549E-3</v>
      </c>
      <c r="S401" t="str">
        <f t="shared" si="78"/>
        <v>1&amp;2</v>
      </c>
    </row>
    <row r="402" spans="1:19">
      <c r="A402">
        <v>95.238096130000002</v>
      </c>
      <c r="B402">
        <v>89.902587339999997</v>
      </c>
      <c r="C402">
        <v>82.897296859999997</v>
      </c>
      <c r="D402">
        <f t="shared" si="79"/>
        <v>1.0593476667119912</v>
      </c>
      <c r="E402">
        <f t="shared" si="80"/>
        <v>1.1488685365801685</v>
      </c>
      <c r="F402">
        <f t="shared" si="81"/>
        <v>1.0845056563404087</v>
      </c>
      <c r="G402">
        <f t="shared" si="82"/>
        <v>1.0365593065794041</v>
      </c>
      <c r="H402">
        <f t="shared" si="83"/>
        <v>1.1276449623892157</v>
      </c>
      <c r="I402">
        <f t="shared" si="84"/>
        <v>1.0882351941099802</v>
      </c>
      <c r="J402">
        <f t="shared" si="72"/>
        <v>4.3253340192978482E-2</v>
      </c>
      <c r="K402">
        <f t="shared" si="73"/>
        <v>2.2358714784468051E-2</v>
      </c>
      <c r="L402">
        <f t="shared" si="74"/>
        <v>3.1649402480257438E-2</v>
      </c>
      <c r="M402">
        <f t="shared" si="75"/>
        <v>0.52685781100176066</v>
      </c>
      <c r="N402">
        <f t="shared" si="76"/>
        <v>0.94923050790451413</v>
      </c>
      <c r="O402">
        <f t="shared" si="77"/>
        <v>-0.1178391210354716</v>
      </c>
      <c r="P402">
        <f>RSQ($A$2:A402,$B$2:B402)</f>
        <v>0.18926157447810199</v>
      </c>
      <c r="Q402">
        <f>RSQ($A$2:A402,$C$2:C402)</f>
        <v>1.6425848528359847E-3</v>
      </c>
      <c r="R402">
        <f>RSQ($B$2:B402,$C$2:C402)</f>
        <v>5.5230378028714479E-3</v>
      </c>
      <c r="S402" t="str">
        <f t="shared" si="78"/>
        <v>1&amp;2</v>
      </c>
    </row>
    <row r="403" spans="1:19">
      <c r="A403">
        <v>95.124300140000003</v>
      </c>
      <c r="B403">
        <v>88.547577450000006</v>
      </c>
      <c r="C403">
        <v>82.67709413</v>
      </c>
      <c r="D403">
        <f t="shared" si="79"/>
        <v>1.0742733215226996</v>
      </c>
      <c r="E403">
        <f t="shared" si="80"/>
        <v>1.1505520500082917</v>
      </c>
      <c r="F403">
        <f t="shared" si="81"/>
        <v>1.0710049546585341</v>
      </c>
      <c r="G403">
        <f t="shared" si="82"/>
        <v>1.0423614627245266</v>
      </c>
      <c r="H403">
        <f t="shared" si="83"/>
        <v>1.1311691297152275</v>
      </c>
      <c r="I403">
        <f t="shared" si="84"/>
        <v>1.0855843880405269</v>
      </c>
      <c r="J403">
        <f t="shared" si="72"/>
        <v>4.4432702626593455E-2</v>
      </c>
      <c r="K403">
        <f t="shared" si="73"/>
        <v>2.3541604714844382E-2</v>
      </c>
      <c r="L403">
        <f t="shared" si="74"/>
        <v>3.1679531393092548E-2</v>
      </c>
      <c r="M403">
        <f t="shared" si="75"/>
        <v>0.71820656659929227</v>
      </c>
      <c r="N403">
        <f t="shared" si="76"/>
        <v>0.82334745349122807</v>
      </c>
      <c r="O403">
        <f t="shared" si="77"/>
        <v>-0.46021619452274404</v>
      </c>
      <c r="P403">
        <f>RSQ($A$2:A403,$B$2:B403)</f>
        <v>0.19198231330283605</v>
      </c>
      <c r="Q403">
        <f>RSQ($A$2:A403,$C$2:C403)</f>
        <v>2.1015107576755582E-3</v>
      </c>
      <c r="R403">
        <f>RSQ($B$2:B403,$C$2:C403)</f>
        <v>7.6185834948200252E-3</v>
      </c>
      <c r="S403" t="str">
        <f t="shared" si="78"/>
        <v>1&amp;2</v>
      </c>
    </row>
    <row r="404" spans="1:19">
      <c r="A404">
        <v>93.274299679999999</v>
      </c>
      <c r="B404">
        <v>88.887869129999999</v>
      </c>
      <c r="C404">
        <v>81.890407539999998</v>
      </c>
      <c r="D404">
        <f t="shared" si="79"/>
        <v>1.0493479098209091</v>
      </c>
      <c r="E404">
        <f t="shared" si="80"/>
        <v>1.1390137438800687</v>
      </c>
      <c r="F404">
        <f t="shared" si="81"/>
        <v>1.0854490995979234</v>
      </c>
      <c r="G404">
        <f t="shared" si="82"/>
        <v>1.0434363007393546</v>
      </c>
      <c r="H404">
        <f t="shared" si="83"/>
        <v>1.1323759934328954</v>
      </c>
      <c r="I404">
        <f t="shared" si="84"/>
        <v>1.0855635744339724</v>
      </c>
      <c r="J404">
        <f t="shared" si="72"/>
        <v>4.5778816152480882E-2</v>
      </c>
      <c r="K404">
        <f t="shared" si="73"/>
        <v>2.4603375901555608E-2</v>
      </c>
      <c r="L404">
        <f t="shared" si="74"/>
        <v>3.1875054422628224E-2</v>
      </c>
      <c r="M404">
        <f t="shared" si="75"/>
        <v>0.12913416244456899</v>
      </c>
      <c r="N404">
        <f t="shared" si="76"/>
        <v>0.26979023015917131</v>
      </c>
      <c r="O404">
        <f t="shared" si="77"/>
        <v>-3.5913612736556849E-3</v>
      </c>
      <c r="P404">
        <f>RSQ($A$2:A404,$B$2:B404)</f>
        <v>0.19589452993613923</v>
      </c>
      <c r="Q404">
        <f>RSQ($A$2:A404,$C$2:C404)</f>
        <v>2.7851590756522286E-3</v>
      </c>
      <c r="R404">
        <f>RSQ($B$2:B404,$C$2:C404)</f>
        <v>1.0164544196053341E-2</v>
      </c>
      <c r="S404" t="str">
        <f t="shared" si="78"/>
        <v>1&amp;2</v>
      </c>
    </row>
    <row r="405" spans="1:19">
      <c r="A405">
        <v>91.224523950000005</v>
      </c>
      <c r="B405">
        <v>86.074004189999997</v>
      </c>
      <c r="C405">
        <v>81.780586009999993</v>
      </c>
      <c r="D405">
        <f t="shared" si="79"/>
        <v>1.059838272989261</v>
      </c>
      <c r="E405">
        <f t="shared" si="80"/>
        <v>1.1154789712419673</v>
      </c>
      <c r="F405">
        <f t="shared" si="81"/>
        <v>1.0524992347141535</v>
      </c>
      <c r="G405">
        <f t="shared" si="82"/>
        <v>1.0459596810854941</v>
      </c>
      <c r="H405">
        <f t="shared" si="83"/>
        <v>1.1297764515573681</v>
      </c>
      <c r="I405">
        <f t="shared" si="84"/>
        <v>1.0804767529386157</v>
      </c>
      <c r="J405">
        <f t="shared" si="72"/>
        <v>4.5553064631825402E-2</v>
      </c>
      <c r="K405">
        <f t="shared" si="73"/>
        <v>2.5095413970640322E-2</v>
      </c>
      <c r="L405">
        <f t="shared" si="74"/>
        <v>3.005077493345467E-2</v>
      </c>
      <c r="M405">
        <f t="shared" si="75"/>
        <v>0.30466867632152111</v>
      </c>
      <c r="N405">
        <f t="shared" si="76"/>
        <v>-0.56972482430964189</v>
      </c>
      <c r="O405">
        <f t="shared" si="77"/>
        <v>-0.93100821148261226</v>
      </c>
      <c r="P405">
        <f>RSQ($A$2:A405,$B$2:B405)</f>
        <v>0.20133245513981968</v>
      </c>
      <c r="Q405">
        <f>RSQ($A$2:A405,$C$2:C405)</f>
        <v>3.7167582114718324E-3</v>
      </c>
      <c r="R405">
        <f>RSQ($B$2:B405,$C$2:C405)</f>
        <v>1.3536947150617821E-2</v>
      </c>
      <c r="S405" t="str">
        <f t="shared" si="78"/>
        <v>1&amp;2</v>
      </c>
    </row>
    <row r="406" spans="1:19">
      <c r="A406">
        <v>90.733118689999998</v>
      </c>
      <c r="B406">
        <v>87.689890500000004</v>
      </c>
      <c r="C406">
        <v>82.104407190000003</v>
      </c>
      <c r="D406">
        <f t="shared" si="79"/>
        <v>1.0347044359691611</v>
      </c>
      <c r="E406">
        <f t="shared" si="80"/>
        <v>1.1050943767248944</v>
      </c>
      <c r="F406">
        <f t="shared" si="81"/>
        <v>1.0680290315850463</v>
      </c>
      <c r="G406">
        <f t="shared" si="82"/>
        <v>1.0442281049137505</v>
      </c>
      <c r="H406">
        <f t="shared" si="83"/>
        <v>1.125979209275449</v>
      </c>
      <c r="I406">
        <f t="shared" si="84"/>
        <v>1.0785617188842205</v>
      </c>
      <c r="J406">
        <f t="shared" si="72"/>
        <v>4.3011272273745287E-2</v>
      </c>
      <c r="K406">
        <f t="shared" si="73"/>
        <v>2.4287263712750026E-2</v>
      </c>
      <c r="L406">
        <f t="shared" si="74"/>
        <v>2.8162365763797447E-2</v>
      </c>
      <c r="M406">
        <f t="shared" si="75"/>
        <v>-0.22142262809563146</v>
      </c>
      <c r="N406">
        <f t="shared" si="76"/>
        <v>-0.85990883112908112</v>
      </c>
      <c r="O406">
        <f t="shared" si="77"/>
        <v>-0.37399866856050612</v>
      </c>
      <c r="P406">
        <f>RSQ($A$2:A406,$B$2:B406)</f>
        <v>0.20684453924055035</v>
      </c>
      <c r="Q406">
        <f>RSQ($A$2:A406,$C$2:C406)</f>
        <v>4.7572518416069591E-3</v>
      </c>
      <c r="R406">
        <f>RSQ($B$2:B406,$C$2:C406)</f>
        <v>1.6754069042222486E-2</v>
      </c>
      <c r="S406" t="str">
        <f t="shared" si="78"/>
        <v>1&amp;2</v>
      </c>
    </row>
    <row r="407" spans="1:19">
      <c r="A407">
        <v>91.057536589999998</v>
      </c>
      <c r="B407">
        <v>88.073098830000006</v>
      </c>
      <c r="C407">
        <v>82.397842780000005</v>
      </c>
      <c r="D407">
        <f t="shared" si="79"/>
        <v>1.0338859174895232</v>
      </c>
      <c r="E407">
        <f t="shared" si="80"/>
        <v>1.1050961228817742</v>
      </c>
      <c r="F407">
        <f t="shared" si="81"/>
        <v>1.0688762697969263</v>
      </c>
      <c r="G407">
        <f t="shared" si="82"/>
        <v>1.042636999156177</v>
      </c>
      <c r="H407">
        <f t="shared" si="83"/>
        <v>1.1227664267533453</v>
      </c>
      <c r="I407">
        <f t="shared" si="84"/>
        <v>1.0770716497938675</v>
      </c>
      <c r="J407">
        <f t="shared" si="72"/>
        <v>3.8272992613387131E-2</v>
      </c>
      <c r="K407">
        <f t="shared" si="73"/>
        <v>2.2538377512027155E-2</v>
      </c>
      <c r="L407">
        <f t="shared" si="74"/>
        <v>2.5180719556761964E-2</v>
      </c>
      <c r="M407">
        <f t="shared" si="75"/>
        <v>-0.22864900466635793</v>
      </c>
      <c r="N407">
        <f t="shared" si="76"/>
        <v>-0.78400957931162907</v>
      </c>
      <c r="O407">
        <f t="shared" si="77"/>
        <v>-0.32546250231123491</v>
      </c>
      <c r="P407">
        <f>RSQ($A$2:A407,$B$2:B407)</f>
        <v>0.21200581078170219</v>
      </c>
      <c r="Q407">
        <f>RSQ($A$2:A407,$C$2:C407)</f>
        <v>5.8288733508658902E-3</v>
      </c>
      <c r="R407">
        <f>RSQ($B$2:B407,$C$2:C407)</f>
        <v>1.996981751290321E-2</v>
      </c>
      <c r="S407" t="str">
        <f t="shared" si="78"/>
        <v>1&amp;2</v>
      </c>
    </row>
    <row r="408" spans="1:19">
      <c r="A408">
        <v>90.689965880000003</v>
      </c>
      <c r="B408">
        <v>87.819558599999993</v>
      </c>
      <c r="C408">
        <v>82.890774390000004</v>
      </c>
      <c r="D408">
        <f t="shared" si="79"/>
        <v>1.0326852847561456</v>
      </c>
      <c r="E408">
        <f t="shared" si="80"/>
        <v>1.0940899822374068</v>
      </c>
      <c r="F408">
        <f t="shared" si="81"/>
        <v>1.0594611915049812</v>
      </c>
      <c r="G408">
        <f t="shared" si="82"/>
        <v>1.0411059661715567</v>
      </c>
      <c r="H408">
        <f t="shared" si="83"/>
        <v>1.1183546660585855</v>
      </c>
      <c r="I408">
        <f t="shared" si="84"/>
        <v>1.0743623485186542</v>
      </c>
      <c r="J408">
        <f t="shared" si="72"/>
        <v>3.5972491756000438E-2</v>
      </c>
      <c r="K408">
        <f t="shared" si="73"/>
        <v>2.1954782832565016E-2</v>
      </c>
      <c r="L408">
        <f t="shared" si="74"/>
        <v>2.3794929400075646E-2</v>
      </c>
      <c r="M408">
        <f t="shared" si="75"/>
        <v>-0.23408668691977549</v>
      </c>
      <c r="N408">
        <f t="shared" si="76"/>
        <v>-1.1052117438933351</v>
      </c>
      <c r="O408">
        <f t="shared" si="77"/>
        <v>-0.62623245327324373</v>
      </c>
      <c r="P408">
        <f>RSQ($A$2:A408,$B$2:B408)</f>
        <v>0.21734572429600044</v>
      </c>
      <c r="Q408">
        <f>RSQ($A$2:A408,$C$2:C408)</f>
        <v>6.9420626336620141E-3</v>
      </c>
      <c r="R408">
        <f>RSQ($B$2:B408,$C$2:C408)</f>
        <v>2.3160220337480501E-2</v>
      </c>
      <c r="S408" t="str">
        <f t="shared" si="78"/>
        <v>1&amp;2</v>
      </c>
    </row>
    <row r="409" spans="1:19">
      <c r="A409">
        <v>87.961917499999998</v>
      </c>
      <c r="B409">
        <v>86.608881850000003</v>
      </c>
      <c r="C409">
        <v>82.805591820000004</v>
      </c>
      <c r="D409">
        <f t="shared" si="79"/>
        <v>1.0156223659871668</v>
      </c>
      <c r="E409">
        <f t="shared" si="80"/>
        <v>1.0622702593709932</v>
      </c>
      <c r="F409">
        <f t="shared" si="81"/>
        <v>1.0459303526055035</v>
      </c>
      <c r="G409">
        <f t="shared" si="82"/>
        <v>1.0371854122970352</v>
      </c>
      <c r="H409">
        <f t="shared" si="83"/>
        <v>1.109726295798956</v>
      </c>
      <c r="I409">
        <f t="shared" si="84"/>
        <v>1.0699881953012464</v>
      </c>
      <c r="J409">
        <f t="shared" si="72"/>
        <v>3.4274326545141905E-2</v>
      </c>
      <c r="K409">
        <f t="shared" si="73"/>
        <v>2.1788654190729492E-2</v>
      </c>
      <c r="L409">
        <f t="shared" si="74"/>
        <v>2.3402532169456553E-2</v>
      </c>
      <c r="M409">
        <f t="shared" si="75"/>
        <v>-0.62913114518729363</v>
      </c>
      <c r="N409">
        <f t="shared" si="76"/>
        <v>-2.1780159532824257</v>
      </c>
      <c r="O409">
        <f t="shared" si="77"/>
        <v>-1.0280016932159877</v>
      </c>
      <c r="P409">
        <f>RSQ($A$2:A409,$B$2:B409)</f>
        <v>0.22452738636622629</v>
      </c>
      <c r="Q409">
        <f>RSQ($A$2:A409,$C$2:C409)</f>
        <v>8.3958349664499752E-3</v>
      </c>
      <c r="R409">
        <f>RSQ($B$2:B409,$C$2:C409)</f>
        <v>2.6746423518165419E-2</v>
      </c>
      <c r="S409" t="str">
        <f t="shared" si="78"/>
        <v>1&amp;2</v>
      </c>
    </row>
    <row r="410" spans="1:19">
      <c r="A410">
        <v>89.27388071</v>
      </c>
      <c r="B410">
        <v>87.573053999999999</v>
      </c>
      <c r="C410">
        <v>82.888745540000002</v>
      </c>
      <c r="D410">
        <f t="shared" si="79"/>
        <v>1.0194218042230205</v>
      </c>
      <c r="E410">
        <f t="shared" si="80"/>
        <v>1.0770325950574158</v>
      </c>
      <c r="F410">
        <f t="shared" si="81"/>
        <v>1.0565132024798163</v>
      </c>
      <c r="G410">
        <f t="shared" si="82"/>
        <v>1.0344525495164176</v>
      </c>
      <c r="H410">
        <f t="shared" si="83"/>
        <v>1.1046964956848728</v>
      </c>
      <c r="I410">
        <f t="shared" si="84"/>
        <v>1.0679151194825649</v>
      </c>
      <c r="J410">
        <f t="shared" si="72"/>
        <v>3.1937500475117939E-2</v>
      </c>
      <c r="K410">
        <f t="shared" si="73"/>
        <v>2.3257757885159321E-2</v>
      </c>
      <c r="L410">
        <f t="shared" si="74"/>
        <v>2.3311574102123984E-2</v>
      </c>
      <c r="M410">
        <f t="shared" si="75"/>
        <v>-0.47062998261580741</v>
      </c>
      <c r="N410">
        <f t="shared" si="76"/>
        <v>-1.1894483021129594</v>
      </c>
      <c r="O410">
        <f t="shared" si="77"/>
        <v>-0.48910969944795607</v>
      </c>
      <c r="P410">
        <f>RSQ($A$2:A410,$B$2:B410)</f>
        <v>0.23055815343547156</v>
      </c>
      <c r="Q410">
        <f>RSQ($A$2:A410,$C$2:C410)</f>
        <v>9.8032536509568748E-3</v>
      </c>
      <c r="R410">
        <f>RSQ($B$2:B410,$C$2:C410)</f>
        <v>3.0218795879857849E-2</v>
      </c>
      <c r="S410" t="str">
        <f t="shared" si="78"/>
        <v>1&amp;2</v>
      </c>
    </row>
    <row r="411" spans="1:19">
      <c r="A411">
        <v>89.918738079999997</v>
      </c>
      <c r="B411">
        <v>84.165143549999996</v>
      </c>
      <c r="C411">
        <v>83.256942760000001</v>
      </c>
      <c r="D411">
        <f t="shared" si="79"/>
        <v>1.0683607760566816</v>
      </c>
      <c r="E411">
        <f t="shared" si="80"/>
        <v>1.0800148924421062</v>
      </c>
      <c r="F411">
        <f t="shared" si="81"/>
        <v>1.0109084090754812</v>
      </c>
      <c r="G411">
        <f t="shared" si="82"/>
        <v>1.0396691997533813</v>
      </c>
      <c r="H411">
        <f t="shared" si="83"/>
        <v>1.1008993259552164</v>
      </c>
      <c r="I411">
        <f t="shared" si="84"/>
        <v>1.0591448563430135</v>
      </c>
      <c r="J411">
        <f t="shared" si="72"/>
        <v>2.9272972996447367E-2</v>
      </c>
      <c r="K411">
        <f t="shared" si="73"/>
        <v>2.3938124544758278E-2</v>
      </c>
      <c r="L411">
        <f t="shared" si="74"/>
        <v>2.1684841030798267E-2</v>
      </c>
      <c r="M411">
        <f t="shared" si="75"/>
        <v>0.98013878900452944</v>
      </c>
      <c r="N411">
        <f t="shared" si="76"/>
        <v>-0.87243399014244238</v>
      </c>
      <c r="O411">
        <f t="shared" si="77"/>
        <v>-2.2244316755204085</v>
      </c>
      <c r="P411">
        <f>RSQ($A$2:A411,$B$2:B411)</f>
        <v>0.23644298931901023</v>
      </c>
      <c r="Q411">
        <f>RSQ($A$2:A411,$C$2:C411)</f>
        <v>1.1147464030965806E-2</v>
      </c>
      <c r="R411">
        <f>RSQ($B$2:B411,$C$2:C411)</f>
        <v>3.4181273354165778E-2</v>
      </c>
      <c r="S411" t="str">
        <f t="shared" si="78"/>
        <v>1&amp;2</v>
      </c>
    </row>
    <row r="412" spans="1:19">
      <c r="A412">
        <v>92.075929389999999</v>
      </c>
      <c r="B412">
        <v>84.011574089999996</v>
      </c>
      <c r="C412">
        <v>83.735265220000002</v>
      </c>
      <c r="D412">
        <f t="shared" si="79"/>
        <v>1.0959910034700793</v>
      </c>
      <c r="E412">
        <f t="shared" si="80"/>
        <v>1.0996075446597839</v>
      </c>
      <c r="F412">
        <f t="shared" si="81"/>
        <v>1.0032997909455954</v>
      </c>
      <c r="G412">
        <f t="shared" si="82"/>
        <v>1.0483340926328732</v>
      </c>
      <c r="H412">
        <f t="shared" si="83"/>
        <v>1.1007005903713039</v>
      </c>
      <c r="I412">
        <f t="shared" si="84"/>
        <v>1.0505533078203337</v>
      </c>
      <c r="J412">
        <f t="shared" si="72"/>
        <v>2.7695943593316268E-2</v>
      </c>
      <c r="K412">
        <f t="shared" si="73"/>
        <v>2.4613578056984987E-2</v>
      </c>
      <c r="L412">
        <f t="shared" si="74"/>
        <v>2.3165149560691208E-2</v>
      </c>
      <c r="M412">
        <f t="shared" si="75"/>
        <v>1.7207180783220126</v>
      </c>
      <c r="N412">
        <f t="shared" si="76"/>
        <v>-4.4408241215044407E-2</v>
      </c>
      <c r="O412">
        <f t="shared" si="77"/>
        <v>-2.03985373592936</v>
      </c>
      <c r="P412">
        <f>RSQ($A$2:A412,$B$2:B412)</f>
        <v>0.2405081811622298</v>
      </c>
      <c r="Q412">
        <f>RSQ($A$2:A412,$C$2:C412)</f>
        <v>1.224703145910885E-2</v>
      </c>
      <c r="R412">
        <f>RSQ($B$2:B412,$C$2:C412)</f>
        <v>3.791093117882334E-2</v>
      </c>
      <c r="S412" t="str">
        <f t="shared" si="78"/>
        <v>1&amp;2</v>
      </c>
    </row>
    <row r="413" spans="1:19">
      <c r="A413">
        <v>90.177583150000004</v>
      </c>
      <c r="B413">
        <v>84.051619709999997</v>
      </c>
      <c r="C413">
        <v>83.593909929999995</v>
      </c>
      <c r="D413">
        <f t="shared" si="79"/>
        <v>1.0728833478895015</v>
      </c>
      <c r="E413">
        <f t="shared" si="80"/>
        <v>1.0787578093369847</v>
      </c>
      <c r="F413">
        <f t="shared" si="81"/>
        <v>1.0054753962385929</v>
      </c>
      <c r="G413">
        <f t="shared" si="82"/>
        <v>1.0521109011338929</v>
      </c>
      <c r="H413">
        <f t="shared" si="83"/>
        <v>1.0973247779044855</v>
      </c>
      <c r="I413">
        <f t="shared" si="84"/>
        <v>1.0436182445000659</v>
      </c>
      <c r="J413">
        <f t="shared" si="72"/>
        <v>2.845170285327845E-2</v>
      </c>
      <c r="K413">
        <f t="shared" si="73"/>
        <v>2.4745630409235931E-2</v>
      </c>
      <c r="L413">
        <f t="shared" si="74"/>
        <v>2.4780767702631868E-2</v>
      </c>
      <c r="M413">
        <f t="shared" si="75"/>
        <v>0.73009502674511939</v>
      </c>
      <c r="N413">
        <f t="shared" si="76"/>
        <v>-0.75031301528575689</v>
      </c>
      <c r="O413">
        <f t="shared" si="77"/>
        <v>-1.5392117273841341</v>
      </c>
      <c r="P413">
        <f>RSQ($A$2:A413,$B$2:B413)</f>
        <v>0.24599670457657863</v>
      </c>
      <c r="Q413">
        <f>RSQ($A$2:A413,$C$2:C413)</f>
        <v>1.3593842785888084E-2</v>
      </c>
      <c r="R413">
        <f>RSQ($B$2:B413,$C$2:C413)</f>
        <v>4.1785203337091008E-2</v>
      </c>
      <c r="S413" t="str">
        <f t="shared" si="78"/>
        <v>1&amp;2</v>
      </c>
    </row>
    <row r="414" spans="1:19">
      <c r="A414">
        <v>90.320678540000003</v>
      </c>
      <c r="B414">
        <v>86.502501440000003</v>
      </c>
      <c r="C414">
        <v>83.457358150000005</v>
      </c>
      <c r="D414">
        <f t="shared" si="79"/>
        <v>1.0441394992796638</v>
      </c>
      <c r="E414">
        <f t="shared" si="80"/>
        <v>1.0822374508628032</v>
      </c>
      <c r="F414">
        <f t="shared" si="81"/>
        <v>1.0364874153400216</v>
      </c>
      <c r="G414">
        <f t="shared" si="82"/>
        <v>1.0508845316178577</v>
      </c>
      <c r="H414">
        <f t="shared" si="83"/>
        <v>1.0950036506673035</v>
      </c>
      <c r="I414">
        <f t="shared" si="84"/>
        <v>1.0425211938600591</v>
      </c>
      <c r="J414">
        <f t="shared" si="72"/>
        <v>2.9262619391732296E-2</v>
      </c>
      <c r="K414">
        <f t="shared" si="73"/>
        <v>2.5200625892708578E-2</v>
      </c>
      <c r="L414">
        <f t="shared" si="74"/>
        <v>2.7404422785673725E-2</v>
      </c>
      <c r="M414">
        <f t="shared" si="75"/>
        <v>-0.23049995107750357</v>
      </c>
      <c r="N414">
        <f t="shared" si="76"/>
        <v>-0.50658264833787481</v>
      </c>
      <c r="O414">
        <f t="shared" si="77"/>
        <v>-0.2201753551690129</v>
      </c>
      <c r="P414">
        <f>RSQ($A$2:A414,$B$2:B414)</f>
        <v>0.251130122730649</v>
      </c>
      <c r="Q414">
        <f>RSQ($A$2:A414,$C$2:C414)</f>
        <v>1.4999176875227047E-2</v>
      </c>
      <c r="R414">
        <f>RSQ($B$2:B414,$C$2:C414)</f>
        <v>4.5389651874916004E-2</v>
      </c>
      <c r="S414" t="str">
        <f t="shared" si="78"/>
        <v>1&amp;2</v>
      </c>
    </row>
    <row r="415" spans="1:19">
      <c r="A415">
        <v>91.110328100000004</v>
      </c>
      <c r="B415">
        <v>84.753809149999995</v>
      </c>
      <c r="C415">
        <v>83.195680330000002</v>
      </c>
      <c r="D415">
        <f t="shared" si="79"/>
        <v>1.0749998025309995</v>
      </c>
      <c r="E415">
        <f t="shared" si="80"/>
        <v>1.0951329172212565</v>
      </c>
      <c r="F415">
        <f t="shared" si="81"/>
        <v>1.0187284822219085</v>
      </c>
      <c r="G415">
        <f t="shared" si="82"/>
        <v>1.0545945732968025</v>
      </c>
      <c r="H415">
        <f t="shared" si="83"/>
        <v>1.0950235378294502</v>
      </c>
      <c r="I415">
        <f t="shared" si="84"/>
        <v>1.0388607766849591</v>
      </c>
      <c r="J415">
        <f t="shared" si="72"/>
        <v>2.9124643309556275E-2</v>
      </c>
      <c r="K415">
        <f t="shared" si="73"/>
        <v>2.4893126982604864E-2</v>
      </c>
      <c r="L415">
        <f t="shared" si="74"/>
        <v>2.806948616997627E-2</v>
      </c>
      <c r="M415">
        <f t="shared" si="75"/>
        <v>0.70061730944878808</v>
      </c>
      <c r="N415">
        <f t="shared" si="76"/>
        <v>4.3939595006591047E-3</v>
      </c>
      <c r="O415">
        <f t="shared" si="77"/>
        <v>-0.71723060198318078</v>
      </c>
      <c r="P415">
        <f>RSQ($A$2:A415,$B$2:B415)</f>
        <v>0.25572729182472526</v>
      </c>
      <c r="Q415">
        <f>RSQ($A$2:A415,$C$2:C415)</f>
        <v>1.6414146179289171E-2</v>
      </c>
      <c r="R415">
        <f>RSQ($B$2:B415,$C$2:C415)</f>
        <v>4.951478841446659E-2</v>
      </c>
      <c r="S415" t="str">
        <f t="shared" si="78"/>
        <v>1&amp;2</v>
      </c>
    </row>
    <row r="416" spans="1:19">
      <c r="A416">
        <v>91.448310890000002</v>
      </c>
      <c r="B416">
        <v>82.608770730000003</v>
      </c>
      <c r="C416">
        <v>83.714795789999997</v>
      </c>
      <c r="D416">
        <f t="shared" si="79"/>
        <v>1.1070048625816176</v>
      </c>
      <c r="E416">
        <f t="shared" si="80"/>
        <v>1.0923793103360087</v>
      </c>
      <c r="F416">
        <f t="shared" si="81"/>
        <v>0.98678817705325983</v>
      </c>
      <c r="G416">
        <f t="shared" si="82"/>
        <v>1.0626576947252355</v>
      </c>
      <c r="H416">
        <f t="shared" si="83"/>
        <v>1.0946167335996899</v>
      </c>
      <c r="I416">
        <f t="shared" si="84"/>
        <v>1.0308496075108515</v>
      </c>
      <c r="J416">
        <f t="shared" si="72"/>
        <v>2.9651268474727939E-2</v>
      </c>
      <c r="K416">
        <f t="shared" si="73"/>
        <v>2.4464365267774197E-2</v>
      </c>
      <c r="L416">
        <f t="shared" si="74"/>
        <v>2.9686072590918679E-2</v>
      </c>
      <c r="M416">
        <f t="shared" si="75"/>
        <v>1.4956246439905112</v>
      </c>
      <c r="N416">
        <f t="shared" si="76"/>
        <v>-9.1456419947609113E-2</v>
      </c>
      <c r="O416">
        <f t="shared" si="77"/>
        <v>-1.484245863869194</v>
      </c>
      <c r="P416">
        <f>RSQ($A$2:A416,$B$2:B416)</f>
        <v>0.25988460310224804</v>
      </c>
      <c r="Q416">
        <f>RSQ($A$2:A416,$C$2:C416)</f>
        <v>1.772100573492149E-2</v>
      </c>
      <c r="R416">
        <f>RSQ($B$2:B416,$C$2:C416)</f>
        <v>5.36048954996379E-2</v>
      </c>
      <c r="S416" t="str">
        <f t="shared" si="78"/>
        <v>1&amp;2</v>
      </c>
    </row>
    <row r="417" spans="1:19">
      <c r="A417">
        <v>90.217459270000006</v>
      </c>
      <c r="B417">
        <v>80.775241140000006</v>
      </c>
      <c r="C417">
        <v>84.513238079999994</v>
      </c>
      <c r="D417">
        <f t="shared" si="79"/>
        <v>1.1168949544035989</v>
      </c>
      <c r="E417">
        <f t="shared" si="80"/>
        <v>1.0674950021983587</v>
      </c>
      <c r="F417">
        <f t="shared" si="81"/>
        <v>0.95577027901283806</v>
      </c>
      <c r="G417">
        <f t="shared" si="82"/>
        <v>1.0710018885219068</v>
      </c>
      <c r="H417">
        <f t="shared" si="83"/>
        <v>1.0904441595379466</v>
      </c>
      <c r="I417">
        <f t="shared" si="84"/>
        <v>1.0192989415880802</v>
      </c>
      <c r="J417">
        <f t="shared" ref="J417:J480" si="85">STDEV(D387:D416)</f>
        <v>3.2324309952191009E-2</v>
      </c>
      <c r="K417">
        <f t="shared" ref="K417:K480" si="86">STDEV(E387:E416)</f>
        <v>2.4594347982137176E-2</v>
      </c>
      <c r="L417">
        <f t="shared" ref="L417:L480" si="87">STDEV(F387:F416)</f>
        <v>3.3341169304062043E-2</v>
      </c>
      <c r="M417">
        <f t="shared" ref="M417:M480" si="88">(D417-G417)/J417</f>
        <v>1.4197693918159369</v>
      </c>
      <c r="N417">
        <f t="shared" ref="N417:N480" si="89">(E417-H417)/K417</f>
        <v>-0.93310696247185887</v>
      </c>
      <c r="O417">
        <f t="shared" ref="O417:O480" si="90">(F417-I417)/L417</f>
        <v>-1.9054119546881723</v>
      </c>
      <c r="P417">
        <f>RSQ($A$2:A417,$B$2:B417)</f>
        <v>0.26486039061382766</v>
      </c>
      <c r="Q417">
        <f>RSQ($A$2:A417,$C$2:C417)</f>
        <v>1.9001535670051597E-2</v>
      </c>
      <c r="R417">
        <f>RSQ($B$2:B417,$C$2:C417)</f>
        <v>5.7203264234131877E-2</v>
      </c>
      <c r="S417" t="str">
        <f t="shared" ref="S417:S480" si="91">IF(P417=MAX(P417,Q417,R417),"1&amp;2",IF(Q417=MAX(P417,Q417,R417),"1&amp;3","2&amp;3"))</f>
        <v>1&amp;2</v>
      </c>
    </row>
    <row r="418" spans="1:19">
      <c r="A418">
        <v>92.627031709999997</v>
      </c>
      <c r="B418">
        <v>82.815151029999996</v>
      </c>
      <c r="C418">
        <v>85.089602499999998</v>
      </c>
      <c r="D418">
        <f t="shared" si="79"/>
        <v>1.1184792946455611</v>
      </c>
      <c r="E418">
        <f t="shared" si="80"/>
        <v>1.0885822590368781</v>
      </c>
      <c r="F418">
        <f t="shared" si="81"/>
        <v>0.9732699248418748</v>
      </c>
      <c r="G418">
        <f t="shared" si="82"/>
        <v>1.0783061048486229</v>
      </c>
      <c r="H418">
        <f t="shared" si="83"/>
        <v>1.0901577133070131</v>
      </c>
      <c r="I418">
        <f t="shared" si="84"/>
        <v>1.0122175543963563</v>
      </c>
      <c r="J418">
        <f t="shared" si="85"/>
        <v>3.4472677139131234E-2</v>
      </c>
      <c r="K418">
        <f t="shared" si="86"/>
        <v>2.5586144109950165E-2</v>
      </c>
      <c r="L418">
        <f t="shared" si="87"/>
        <v>3.8566351375315021E-2</v>
      </c>
      <c r="M418">
        <f t="shared" si="88"/>
        <v>1.1653632131557337</v>
      </c>
      <c r="N418">
        <f t="shared" si="89"/>
        <v>-6.1574509365882511E-2</v>
      </c>
      <c r="O418">
        <f t="shared" si="90"/>
        <v>-1.0098862911727378</v>
      </c>
      <c r="P418">
        <f>RSQ($A$2:A418,$B$2:B418)</f>
        <v>0.26796312522093962</v>
      </c>
      <c r="Q418">
        <f>RSQ($A$2:A418,$C$2:C418)</f>
        <v>1.9963051927737806E-2</v>
      </c>
      <c r="R418">
        <f>RSQ($B$2:B418,$C$2:C418)</f>
        <v>6.0111569234896745E-2</v>
      </c>
      <c r="S418" t="str">
        <f t="shared" si="91"/>
        <v>1&amp;2</v>
      </c>
    </row>
    <row r="419" spans="1:19">
      <c r="A419">
        <v>91.390313890000002</v>
      </c>
      <c r="B419">
        <v>83.134409239999997</v>
      </c>
      <c r="C419">
        <v>84.778993760000006</v>
      </c>
      <c r="D419">
        <f t="shared" si="79"/>
        <v>1.0993079126377876</v>
      </c>
      <c r="E419">
        <f t="shared" si="80"/>
        <v>1.0779829983440936</v>
      </c>
      <c r="F419">
        <f t="shared" si="81"/>
        <v>0.9806015093236935</v>
      </c>
      <c r="G419">
        <f t="shared" si="82"/>
        <v>1.0815371522008022</v>
      </c>
      <c r="H419">
        <f t="shared" si="83"/>
        <v>1.0882846802357946</v>
      </c>
      <c r="I419">
        <f t="shared" si="84"/>
        <v>1.0073535474621005</v>
      </c>
      <c r="J419">
        <f t="shared" si="85"/>
        <v>3.5537766963856451E-2</v>
      </c>
      <c r="K419">
        <f t="shared" si="86"/>
        <v>2.5600445342464893E-2</v>
      </c>
      <c r="L419">
        <f t="shared" si="87"/>
        <v>4.1053200492205712E-2</v>
      </c>
      <c r="M419">
        <f t="shared" si="88"/>
        <v>0.50005281578494021</v>
      </c>
      <c r="N419">
        <f t="shared" si="89"/>
        <v>-0.40240244862510344</v>
      </c>
      <c r="O419">
        <f t="shared" si="90"/>
        <v>-0.65164318049907166</v>
      </c>
      <c r="P419">
        <f>RSQ($A$2:A419,$B$2:B419)</f>
        <v>0.27202759171226043</v>
      </c>
      <c r="Q419">
        <f>RSQ($A$2:A419,$C$2:C419)</f>
        <v>2.1110898908886434E-2</v>
      </c>
      <c r="R419">
        <f>RSQ($B$2:B419,$C$2:C419)</f>
        <v>6.324026104578484E-2</v>
      </c>
      <c r="S419" t="str">
        <f t="shared" si="91"/>
        <v>1&amp;2</v>
      </c>
    </row>
    <row r="420" spans="1:19">
      <c r="A420">
        <v>93.092959179999994</v>
      </c>
      <c r="B420">
        <v>85.906431839999996</v>
      </c>
      <c r="C420">
        <v>85.099243900000005</v>
      </c>
      <c r="D420">
        <f t="shared" si="79"/>
        <v>1.0836552885048798</v>
      </c>
      <c r="E420">
        <f t="shared" si="80"/>
        <v>1.0939340341189563</v>
      </c>
      <c r="F420">
        <f t="shared" si="81"/>
        <v>1.0094852539577028</v>
      </c>
      <c r="G420">
        <f t="shared" si="82"/>
        <v>1.0818630193245065</v>
      </c>
      <c r="H420">
        <f t="shared" si="83"/>
        <v>1.0891538116024349</v>
      </c>
      <c r="I420">
        <f t="shared" si="84"/>
        <v>1.0076815023075778</v>
      </c>
      <c r="J420">
        <f t="shared" si="85"/>
        <v>3.5307811991037809E-2</v>
      </c>
      <c r="K420">
        <f t="shared" si="86"/>
        <v>2.6066824518071772E-2</v>
      </c>
      <c r="L420">
        <f t="shared" si="87"/>
        <v>4.2481805251965848E-2</v>
      </c>
      <c r="M420">
        <f t="shared" si="88"/>
        <v>5.0761264414466482E-2</v>
      </c>
      <c r="N420">
        <f t="shared" si="89"/>
        <v>0.18338338500753609</v>
      </c>
      <c r="O420">
        <f t="shared" si="90"/>
        <v>4.2459392660615825E-2</v>
      </c>
      <c r="P420">
        <f>RSQ($A$2:A420,$B$2:B420)</f>
        <v>0.27499943581541286</v>
      </c>
      <c r="Q420">
        <f>RSQ($A$2:A420,$C$2:C420)</f>
        <v>2.2053052932668807E-2</v>
      </c>
      <c r="R420">
        <f>RSQ($B$2:B420,$C$2:C420)</f>
        <v>6.5853910158221507E-2</v>
      </c>
      <c r="S420" t="str">
        <f t="shared" si="91"/>
        <v>1&amp;2</v>
      </c>
    </row>
    <row r="421" spans="1:19">
      <c r="A421">
        <v>94.013134190000002</v>
      </c>
      <c r="B421">
        <v>85.437190619999996</v>
      </c>
      <c r="C421">
        <v>85.141085239999995</v>
      </c>
      <c r="D421">
        <f t="shared" si="79"/>
        <v>1.1003771719056556</v>
      </c>
      <c r="E421">
        <f t="shared" si="80"/>
        <v>1.1042040857829216</v>
      </c>
      <c r="F421">
        <f t="shared" si="81"/>
        <v>1.0034778201283825</v>
      </c>
      <c r="G421">
        <f t="shared" si="82"/>
        <v>1.084711350490837</v>
      </c>
      <c r="H421">
        <f t="shared" si="83"/>
        <v>1.0914692383994329</v>
      </c>
      <c r="I421">
        <f t="shared" si="84"/>
        <v>1.0070347819723169</v>
      </c>
      <c r="J421">
        <f t="shared" si="85"/>
        <v>3.4917764837713257E-2</v>
      </c>
      <c r="K421">
        <f t="shared" si="86"/>
        <v>2.6134131994703658E-2</v>
      </c>
      <c r="L421">
        <f t="shared" si="87"/>
        <v>4.2683708904409784E-2</v>
      </c>
      <c r="M421">
        <f t="shared" si="88"/>
        <v>0.44864903259496813</v>
      </c>
      <c r="N421">
        <f t="shared" si="89"/>
        <v>0.48728794153444921</v>
      </c>
      <c r="O421">
        <f t="shared" si="90"/>
        <v>-8.3333007726676525E-2</v>
      </c>
      <c r="P421">
        <f>RSQ($A$2:A421,$B$2:B421)</f>
        <v>0.27729240702987823</v>
      </c>
      <c r="Q421">
        <f>RSQ($A$2:A421,$C$2:C421)</f>
        <v>2.2913786520574998E-2</v>
      </c>
      <c r="R421">
        <f>RSQ($B$2:B421,$C$2:C421)</f>
        <v>6.8470327234931697E-2</v>
      </c>
      <c r="S421" t="str">
        <f t="shared" si="91"/>
        <v>1&amp;2</v>
      </c>
    </row>
    <row r="422" spans="1:19">
      <c r="A422">
        <v>94.64072865</v>
      </c>
      <c r="B422">
        <v>84.800984139999997</v>
      </c>
      <c r="C422">
        <v>85.569548850000004</v>
      </c>
      <c r="D422">
        <f t="shared" si="79"/>
        <v>1.1160333763786907</v>
      </c>
      <c r="E422">
        <f t="shared" si="80"/>
        <v>1.1060094381928016</v>
      </c>
      <c r="F422">
        <f t="shared" si="81"/>
        <v>0.99101824515462544</v>
      </c>
      <c r="G422">
        <f t="shared" si="82"/>
        <v>1.0895301237043529</v>
      </c>
      <c r="H422">
        <f t="shared" si="83"/>
        <v>1.0937061922137974</v>
      </c>
      <c r="I422">
        <f t="shared" si="84"/>
        <v>1.0045706993849797</v>
      </c>
      <c r="J422">
        <f t="shared" si="85"/>
        <v>3.5901970758529134E-2</v>
      </c>
      <c r="K422">
        <f t="shared" si="86"/>
        <v>2.5741426335286265E-2</v>
      </c>
      <c r="L422">
        <f t="shared" si="87"/>
        <v>4.3083234302171057E-2</v>
      </c>
      <c r="M422">
        <f t="shared" si="88"/>
        <v>0.7382116389262986</v>
      </c>
      <c r="N422">
        <f t="shared" si="89"/>
        <v>0.47795509925333773</v>
      </c>
      <c r="O422">
        <f t="shared" si="90"/>
        <v>-0.3145644576101681</v>
      </c>
      <c r="P422">
        <f>RSQ($A$2:A422,$B$2:B422)</f>
        <v>0.27904858274615074</v>
      </c>
      <c r="Q422">
        <f>RSQ($A$2:A422,$C$2:C422)</f>
        <v>2.3653546907129286E-2</v>
      </c>
      <c r="R422">
        <f>RSQ($B$2:B422,$C$2:C422)</f>
        <v>7.0798243336061259E-2</v>
      </c>
      <c r="S422" t="str">
        <f t="shared" si="91"/>
        <v>1&amp;2</v>
      </c>
    </row>
    <row r="423" spans="1:19">
      <c r="A423">
        <v>95.955416630000002</v>
      </c>
      <c r="B423">
        <v>83.982066680000003</v>
      </c>
      <c r="C423">
        <v>85.422542620000002</v>
      </c>
      <c r="D423">
        <f t="shared" si="79"/>
        <v>1.1425703179658879</v>
      </c>
      <c r="E423">
        <f t="shared" si="80"/>
        <v>1.123303213495473</v>
      </c>
      <c r="F423">
        <f t="shared" si="81"/>
        <v>0.9831370514641794</v>
      </c>
      <c r="G423">
        <f t="shared" si="82"/>
        <v>1.0976901535907428</v>
      </c>
      <c r="H423">
        <f t="shared" si="83"/>
        <v>1.0982595801032859</v>
      </c>
      <c r="I423">
        <f t="shared" si="84"/>
        <v>1.0012732150894719</v>
      </c>
      <c r="J423">
        <f t="shared" si="85"/>
        <v>3.7414802193804587E-2</v>
      </c>
      <c r="K423">
        <f t="shared" si="86"/>
        <v>2.5514019803234995E-2</v>
      </c>
      <c r="L423">
        <f t="shared" si="87"/>
        <v>4.3820194611913894E-2</v>
      </c>
      <c r="M423">
        <f t="shared" si="88"/>
        <v>1.1995296445153107</v>
      </c>
      <c r="N423">
        <f t="shared" si="89"/>
        <v>0.98156361033362982</v>
      </c>
      <c r="O423">
        <f t="shared" si="90"/>
        <v>-0.41387683888472698</v>
      </c>
      <c r="P423">
        <f>RSQ($A$2:A423,$B$2:B423)</f>
        <v>0.27967362692574033</v>
      </c>
      <c r="Q423">
        <f>RSQ($A$2:A423,$C$2:C423)</f>
        <v>2.4306753856708E-2</v>
      </c>
      <c r="R423">
        <f>RSQ($B$2:B423,$C$2:C423)</f>
        <v>7.3277976972333736E-2</v>
      </c>
      <c r="S423" t="str">
        <f t="shared" si="91"/>
        <v>1&amp;2</v>
      </c>
    </row>
    <row r="424" spans="1:19">
      <c r="A424">
        <v>95.244222620000002</v>
      </c>
      <c r="B424">
        <v>84.810039439999997</v>
      </c>
      <c r="C424">
        <v>85.148449420000006</v>
      </c>
      <c r="D424">
        <f t="shared" si="79"/>
        <v>1.1230300474908022</v>
      </c>
      <c r="E424">
        <f t="shared" si="80"/>
        <v>1.1185667298555488</v>
      </c>
      <c r="F424">
        <f t="shared" si="81"/>
        <v>0.99602564718083375</v>
      </c>
      <c r="G424">
        <f t="shared" si="82"/>
        <v>1.1015885988061367</v>
      </c>
      <c r="H424">
        <f t="shared" si="83"/>
        <v>1.1013837569882494</v>
      </c>
      <c r="I424">
        <f t="shared" si="84"/>
        <v>1.0004658969496814</v>
      </c>
      <c r="J424">
        <f t="shared" si="85"/>
        <v>3.9043216190967185E-2</v>
      </c>
      <c r="K424">
        <f t="shared" si="86"/>
        <v>2.5723525198412454E-2</v>
      </c>
      <c r="L424">
        <f t="shared" si="87"/>
        <v>4.4190997325794124E-2</v>
      </c>
      <c r="M424">
        <f t="shared" si="88"/>
        <v>0.54917219369919723</v>
      </c>
      <c r="N424">
        <f t="shared" si="89"/>
        <v>0.66798670612843836</v>
      </c>
      <c r="O424">
        <f t="shared" si="90"/>
        <v>-0.10047860509035958</v>
      </c>
      <c r="P424">
        <f>RSQ($A$2:A424,$B$2:B424)</f>
        <v>0.2810171994446678</v>
      </c>
      <c r="Q424">
        <f>RSQ($A$2:A424,$C$2:C424)</f>
        <v>2.5066884005488631E-2</v>
      </c>
      <c r="R424">
        <f>RSQ($B$2:B424,$C$2:C424)</f>
        <v>7.5899028640871322E-2</v>
      </c>
      <c r="S424" t="str">
        <f t="shared" si="91"/>
        <v>1&amp;2</v>
      </c>
    </row>
    <row r="425" spans="1:19">
      <c r="A425">
        <v>95.074626010000003</v>
      </c>
      <c r="B425">
        <v>86.113024089999996</v>
      </c>
      <c r="C425">
        <v>84.628031879999995</v>
      </c>
      <c r="D425">
        <f t="shared" si="79"/>
        <v>1.1040679039518331</v>
      </c>
      <c r="E425">
        <f t="shared" si="80"/>
        <v>1.1234412983255118</v>
      </c>
      <c r="F425">
        <f t="shared" si="81"/>
        <v>1.0175472851844845</v>
      </c>
      <c r="G425">
        <f t="shared" si="82"/>
        <v>1.101970030367013</v>
      </c>
      <c r="H425">
        <f t="shared" si="83"/>
        <v>1.1047772248862897</v>
      </c>
      <c r="I425">
        <f t="shared" si="84"/>
        <v>1.0030938028319587</v>
      </c>
      <c r="J425">
        <f t="shared" si="85"/>
        <v>3.836563462633738E-2</v>
      </c>
      <c r="K425">
        <f t="shared" si="86"/>
        <v>2.5830399963554119E-2</v>
      </c>
      <c r="L425">
        <f t="shared" si="87"/>
        <v>4.3079685069218387E-2</v>
      </c>
      <c r="M425">
        <f t="shared" si="88"/>
        <v>5.4681060413891806E-2</v>
      </c>
      <c r="N425">
        <f t="shared" si="89"/>
        <v>0.72256230896759133</v>
      </c>
      <c r="O425">
        <f t="shared" si="90"/>
        <v>0.33550575704772634</v>
      </c>
      <c r="P425">
        <f>RSQ($A$2:A425,$B$2:B425)</f>
        <v>0.28266633281823944</v>
      </c>
      <c r="Q425">
        <f>RSQ($A$2:A425,$C$2:C425)</f>
        <v>2.5926878840949404E-2</v>
      </c>
      <c r="R425">
        <f>RSQ($B$2:B425,$C$2:C425)</f>
        <v>7.8759333377705423E-2</v>
      </c>
      <c r="S425" t="str">
        <f t="shared" si="91"/>
        <v>1&amp;2</v>
      </c>
    </row>
    <row r="426" spans="1:19">
      <c r="A426">
        <v>96.456804939999998</v>
      </c>
      <c r="B426">
        <v>85.770089769999998</v>
      </c>
      <c r="C426">
        <v>84.135401950000002</v>
      </c>
      <c r="D426">
        <f t="shared" si="79"/>
        <v>1.124597224961025</v>
      </c>
      <c r="E426">
        <f t="shared" si="80"/>
        <v>1.146447306418318</v>
      </c>
      <c r="F426">
        <f t="shared" si="81"/>
        <v>1.0194292507329015</v>
      </c>
      <c r="G426">
        <f t="shared" si="82"/>
        <v>1.1054511372276303</v>
      </c>
      <c r="H426">
        <f t="shared" si="83"/>
        <v>1.1111880066604478</v>
      </c>
      <c r="I426">
        <f t="shared" si="84"/>
        <v>1.0056069486628729</v>
      </c>
      <c r="J426">
        <f t="shared" si="85"/>
        <v>3.7615908002802727E-2</v>
      </c>
      <c r="K426">
        <f t="shared" si="86"/>
        <v>2.5904286567582376E-2</v>
      </c>
      <c r="L426">
        <f t="shared" si="87"/>
        <v>4.2558839229464407E-2</v>
      </c>
      <c r="M426">
        <f t="shared" si="88"/>
        <v>0.50898911524262813</v>
      </c>
      <c r="N426">
        <f t="shared" si="89"/>
        <v>1.3611376505537536</v>
      </c>
      <c r="O426">
        <f t="shared" si="90"/>
        <v>0.32478099309764696</v>
      </c>
      <c r="P426">
        <f>RSQ($A$2:A426,$B$2:B426)</f>
        <v>0.28336114588161548</v>
      </c>
      <c r="Q426">
        <f>RSQ($A$2:A426,$C$2:C426)</f>
        <v>2.6701409890936265E-2</v>
      </c>
      <c r="R426">
        <f>RSQ($B$2:B426,$C$2:C426)</f>
        <v>8.199483063737005E-2</v>
      </c>
      <c r="S426" t="str">
        <f t="shared" si="91"/>
        <v>1&amp;2</v>
      </c>
    </row>
    <row r="427" spans="1:19">
      <c r="A427">
        <v>95.016466059999999</v>
      </c>
      <c r="B427">
        <v>86.413660899999996</v>
      </c>
      <c r="C427">
        <v>84.064660320000002</v>
      </c>
      <c r="D427">
        <f t="shared" si="79"/>
        <v>1.099553763495281</v>
      </c>
      <c r="E427">
        <f t="shared" si="80"/>
        <v>1.1302783559501808</v>
      </c>
      <c r="F427">
        <f t="shared" si="81"/>
        <v>1.0279427832225612</v>
      </c>
      <c r="G427">
        <f t="shared" si="82"/>
        <v>1.104543848961115</v>
      </c>
      <c r="H427">
        <f t="shared" si="83"/>
        <v>1.1141249834742528</v>
      </c>
      <c r="I427">
        <f t="shared" si="84"/>
        <v>1.009043230902825</v>
      </c>
      <c r="J427">
        <f t="shared" si="85"/>
        <v>3.7013739604953459E-2</v>
      </c>
      <c r="K427">
        <f t="shared" si="86"/>
        <v>2.6875651990127876E-2</v>
      </c>
      <c r="L427">
        <f t="shared" si="87"/>
        <v>4.1207976285814463E-2</v>
      </c>
      <c r="M427">
        <f t="shared" si="88"/>
        <v>-0.13481711167509819</v>
      </c>
      <c r="N427">
        <f t="shared" si="89"/>
        <v>0.6010411387177329</v>
      </c>
      <c r="O427">
        <f t="shared" si="90"/>
        <v>0.45863820607570571</v>
      </c>
      <c r="P427">
        <f>RSQ($A$2:A427,$B$2:B427)</f>
        <v>0.28507027780515204</v>
      </c>
      <c r="Q427">
        <f>RSQ($A$2:A427,$C$2:C427)</f>
        <v>2.7662407198658871E-2</v>
      </c>
      <c r="R427">
        <f>RSQ($B$2:B427,$C$2:C427)</f>
        <v>8.5177742748631435E-2</v>
      </c>
      <c r="S427" t="str">
        <f t="shared" si="91"/>
        <v>1&amp;2</v>
      </c>
    </row>
    <row r="428" spans="1:19">
      <c r="A428">
        <v>95.327426770000002</v>
      </c>
      <c r="B428">
        <v>87.705813219999996</v>
      </c>
      <c r="C428">
        <v>83.996889379999999</v>
      </c>
      <c r="D428">
        <f t="shared" si="79"/>
        <v>1.0868997535075817</v>
      </c>
      <c r="E428">
        <f t="shared" si="80"/>
        <v>1.1348923451050779</v>
      </c>
      <c r="F428">
        <f t="shared" si="81"/>
        <v>1.0441554903684696</v>
      </c>
      <c r="G428">
        <f t="shared" si="82"/>
        <v>1.1018293727374946</v>
      </c>
      <c r="H428">
        <f t="shared" si="83"/>
        <v>1.1173199621866874</v>
      </c>
      <c r="I428">
        <f t="shared" si="84"/>
        <v>1.0144451169744626</v>
      </c>
      <c r="J428">
        <f t="shared" si="85"/>
        <v>3.4589882657317626E-2</v>
      </c>
      <c r="K428">
        <f t="shared" si="86"/>
        <v>2.7135698320587095E-2</v>
      </c>
      <c r="L428">
        <f t="shared" si="87"/>
        <v>3.9185017252530992E-2</v>
      </c>
      <c r="M428">
        <f t="shared" si="88"/>
        <v>-0.43161809416414576</v>
      </c>
      <c r="N428">
        <f t="shared" si="89"/>
        <v>0.64757437640949878</v>
      </c>
      <c r="O428">
        <f t="shared" si="90"/>
        <v>0.75820748533900251</v>
      </c>
      <c r="P428">
        <f>RSQ($A$2:A428,$B$2:B428)</f>
        <v>0.28670475899048758</v>
      </c>
      <c r="Q428">
        <f>RSQ($A$2:A428,$C$2:C428)</f>
        <v>2.8600675703334692E-2</v>
      </c>
      <c r="R428">
        <f>RSQ($B$2:B428,$C$2:C428)</f>
        <v>8.8199376074707E-2</v>
      </c>
      <c r="S428" t="str">
        <f t="shared" si="91"/>
        <v>1&amp;2</v>
      </c>
    </row>
    <row r="429" spans="1:19">
      <c r="A429">
        <v>95.219162659999995</v>
      </c>
      <c r="B429">
        <v>88.803360490000003</v>
      </c>
      <c r="C429">
        <v>83.500961360000005</v>
      </c>
      <c r="D429">
        <f t="shared" si="79"/>
        <v>1.0722472903570182</v>
      </c>
      <c r="E429">
        <f t="shared" si="80"/>
        <v>1.1403361243887837</v>
      </c>
      <c r="F429">
        <f t="shared" si="81"/>
        <v>1.063501054881747</v>
      </c>
      <c r="G429">
        <f t="shared" si="82"/>
        <v>1.0972782831404981</v>
      </c>
      <c r="H429">
        <f t="shared" si="83"/>
        <v>1.1208609102177791</v>
      </c>
      <c r="I429">
        <f t="shared" si="84"/>
        <v>1.0219921843448141</v>
      </c>
      <c r="J429">
        <f t="shared" si="85"/>
        <v>3.368259796121742E-2</v>
      </c>
      <c r="K429">
        <f t="shared" si="86"/>
        <v>2.7350078005418752E-2</v>
      </c>
      <c r="L429">
        <f t="shared" si="87"/>
        <v>3.7684415462893625E-2</v>
      </c>
      <c r="M429">
        <f t="shared" si="88"/>
        <v>-0.74314317477235536</v>
      </c>
      <c r="N429">
        <f t="shared" si="89"/>
        <v>0.712071613366005</v>
      </c>
      <c r="O429">
        <f t="shared" si="90"/>
        <v>1.1014863844128093</v>
      </c>
      <c r="P429">
        <f>RSQ($A$2:A429,$B$2:B429)</f>
        <v>0.28844258184895954</v>
      </c>
      <c r="Q429">
        <f>RSQ($A$2:A429,$C$2:C429)</f>
        <v>2.9629538980443668E-2</v>
      </c>
      <c r="R429">
        <f>RSQ($B$2:B429,$C$2:C429)</f>
        <v>9.1306103334368255E-2</v>
      </c>
      <c r="S429" t="str">
        <f t="shared" si="91"/>
        <v>1&amp;2</v>
      </c>
    </row>
    <row r="430" spans="1:19">
      <c r="A430">
        <v>92.642921020000003</v>
      </c>
      <c r="B430">
        <v>89.718434689999995</v>
      </c>
      <c r="C430">
        <v>83.631306809999998</v>
      </c>
      <c r="D430">
        <f t="shared" si="79"/>
        <v>1.0325962700988358</v>
      </c>
      <c r="E430">
        <f t="shared" si="80"/>
        <v>1.1077540762393356</v>
      </c>
      <c r="F430">
        <f t="shared" si="81"/>
        <v>1.0727852775734954</v>
      </c>
      <c r="G430">
        <f t="shared" si="82"/>
        <v>1.0873272042110116</v>
      </c>
      <c r="H430">
        <f t="shared" si="83"/>
        <v>1.1188444742210955</v>
      </c>
      <c r="I430">
        <f t="shared" si="84"/>
        <v>1.0298065063799959</v>
      </c>
      <c r="J430">
        <f t="shared" si="85"/>
        <v>3.3521201879140802E-2</v>
      </c>
      <c r="K430">
        <f t="shared" si="86"/>
        <v>2.7311564317142132E-2</v>
      </c>
      <c r="L430">
        <f t="shared" si="87"/>
        <v>3.7180024731528094E-2</v>
      </c>
      <c r="M430">
        <f t="shared" si="88"/>
        <v>-1.632725888215635</v>
      </c>
      <c r="N430">
        <f t="shared" si="89"/>
        <v>-0.40606967264774774</v>
      </c>
      <c r="O430">
        <f t="shared" si="90"/>
        <v>1.1559640291754332</v>
      </c>
      <c r="P430">
        <f>RSQ($A$2:A430,$B$2:B430)</f>
        <v>0.29124176058172352</v>
      </c>
      <c r="Q430">
        <f>RSQ($A$2:A430,$C$2:C430)</f>
        <v>3.0983455906937345E-2</v>
      </c>
      <c r="R430">
        <f>RSQ($B$2:B430,$C$2:C430)</f>
        <v>9.4160185074458905E-2</v>
      </c>
      <c r="S430" t="str">
        <f t="shared" si="91"/>
        <v>1&amp;2</v>
      </c>
    </row>
    <row r="431" spans="1:19">
      <c r="A431">
        <v>93.731246619999993</v>
      </c>
      <c r="B431">
        <v>89.669131120000003</v>
      </c>
      <c r="C431">
        <v>82.996201749999997</v>
      </c>
      <c r="D431">
        <f t="shared" si="79"/>
        <v>1.0453011582610725</v>
      </c>
      <c r="E431">
        <f t="shared" si="80"/>
        <v>1.1293438090376227</v>
      </c>
      <c r="F431">
        <f t="shared" si="81"/>
        <v>1.080400418685425</v>
      </c>
      <c r="G431">
        <f t="shared" si="82"/>
        <v>1.0808616586802517</v>
      </c>
      <c r="H431">
        <f t="shared" si="83"/>
        <v>1.1204597565005612</v>
      </c>
      <c r="I431">
        <f t="shared" si="84"/>
        <v>1.0375901851962157</v>
      </c>
      <c r="J431">
        <f t="shared" si="85"/>
        <v>3.4555919802873196E-2</v>
      </c>
      <c r="K431">
        <f t="shared" si="86"/>
        <v>2.6097392083040176E-2</v>
      </c>
      <c r="L431">
        <f t="shared" si="87"/>
        <v>3.7107357184534576E-2</v>
      </c>
      <c r="M431">
        <f t="shared" si="88"/>
        <v>-1.0290711583438308</v>
      </c>
      <c r="N431">
        <f t="shared" si="89"/>
        <v>0.34041916942478445</v>
      </c>
      <c r="O431">
        <f t="shared" si="90"/>
        <v>1.1536858654825344</v>
      </c>
      <c r="P431">
        <f>RSQ($A$2:A431,$B$2:B431)</f>
        <v>0.29358489611087635</v>
      </c>
      <c r="Q431">
        <f>RSQ($A$2:A431,$C$2:C431)</f>
        <v>3.2320167988596819E-2</v>
      </c>
      <c r="R431">
        <f>RSQ($B$2:B431,$C$2:C431)</f>
        <v>9.7329394321646098E-2</v>
      </c>
      <c r="S431" t="str">
        <f t="shared" si="91"/>
        <v>1&amp;2</v>
      </c>
    </row>
    <row r="432" spans="1:19">
      <c r="A432">
        <v>94.765403950000007</v>
      </c>
      <c r="B432">
        <v>92.061041209999999</v>
      </c>
      <c r="C432">
        <v>82.913820450000003</v>
      </c>
      <c r="D432">
        <f t="shared" si="79"/>
        <v>1.0293757566116497</v>
      </c>
      <c r="E432">
        <f t="shared" si="80"/>
        <v>1.1429385768943905</v>
      </c>
      <c r="F432">
        <f t="shared" si="81"/>
        <v>1.1103220272610173</v>
      </c>
      <c r="G432">
        <f t="shared" si="82"/>
        <v>1.0729407506696975</v>
      </c>
      <c r="H432">
        <f t="shared" si="83"/>
        <v>1.1239180365611503</v>
      </c>
      <c r="I432">
        <f t="shared" si="84"/>
        <v>1.0487796993600313</v>
      </c>
      <c r="J432">
        <f t="shared" si="85"/>
        <v>3.4965387093441734E-2</v>
      </c>
      <c r="K432">
        <f t="shared" si="86"/>
        <v>2.5218752337404764E-2</v>
      </c>
      <c r="L432">
        <f t="shared" si="87"/>
        <v>3.7061332733324272E-2</v>
      </c>
      <c r="M432">
        <f t="shared" si="88"/>
        <v>-1.2459462822940994</v>
      </c>
      <c r="N432">
        <f t="shared" si="89"/>
        <v>0.75422209944259166</v>
      </c>
      <c r="O432">
        <f t="shared" si="90"/>
        <v>1.6605535570945393</v>
      </c>
      <c r="P432">
        <f>RSQ($A$2:A432,$B$2:B432)</f>
        <v>0.29537008366861972</v>
      </c>
      <c r="Q432">
        <f>RSQ($A$2:A432,$C$2:C432)</f>
        <v>3.3522350159024203E-2</v>
      </c>
      <c r="R432">
        <f>RSQ($B$2:B432,$C$2:C432)</f>
        <v>9.995658646939759E-2</v>
      </c>
      <c r="S432" t="str">
        <f t="shared" si="91"/>
        <v>1&amp;2</v>
      </c>
    </row>
    <row r="433" spans="1:19">
      <c r="A433">
        <v>94.707155409999999</v>
      </c>
      <c r="B433">
        <v>93.812434999999994</v>
      </c>
      <c r="C433">
        <v>83.058217760000005</v>
      </c>
      <c r="D433">
        <f t="shared" si="79"/>
        <v>1.0095373327640413</v>
      </c>
      <c r="E433">
        <f t="shared" si="80"/>
        <v>1.1402502722085857</v>
      </c>
      <c r="F433">
        <f t="shared" si="81"/>
        <v>1.1294780640619417</v>
      </c>
      <c r="G433">
        <f t="shared" si="82"/>
        <v>1.063186378684212</v>
      </c>
      <c r="H433">
        <f t="shared" si="83"/>
        <v>1.1264306881992172</v>
      </c>
      <c r="I433">
        <f t="shared" si="84"/>
        <v>1.0611948323910945</v>
      </c>
      <c r="J433">
        <f t="shared" si="85"/>
        <v>3.5900979675696255E-2</v>
      </c>
      <c r="K433">
        <f t="shared" si="86"/>
        <v>2.4902744758490369E-2</v>
      </c>
      <c r="L433">
        <f t="shared" si="87"/>
        <v>3.865791512983429E-2</v>
      </c>
      <c r="M433">
        <f t="shared" si="88"/>
        <v>-1.494361613660621</v>
      </c>
      <c r="N433">
        <f t="shared" si="89"/>
        <v>0.55494220188948373</v>
      </c>
      <c r="O433">
        <f t="shared" si="90"/>
        <v>1.7663454286532283</v>
      </c>
      <c r="P433">
        <f>RSQ($A$2:A433,$B$2:B433)</f>
        <v>0.2969674820672859</v>
      </c>
      <c r="Q433">
        <f>RSQ($A$2:A433,$C$2:C433)</f>
        <v>3.4716420426588269E-2</v>
      </c>
      <c r="R433">
        <f>RSQ($B$2:B433,$C$2:C433)</f>
        <v>0.10207929424746549</v>
      </c>
      <c r="S433" t="str">
        <f t="shared" si="91"/>
        <v>1&amp;2</v>
      </c>
    </row>
    <row r="434" spans="1:19">
      <c r="A434">
        <v>93.409422579999998</v>
      </c>
      <c r="B434">
        <v>94.63487782</v>
      </c>
      <c r="C434">
        <v>82.642251790000003</v>
      </c>
      <c r="D434">
        <f t="shared" si="79"/>
        <v>0.98705070193749411</v>
      </c>
      <c r="E434">
        <f t="shared" si="80"/>
        <v>1.1302865127315282</v>
      </c>
      <c r="F434">
        <f t="shared" si="81"/>
        <v>1.1451149475025697</v>
      </c>
      <c r="G434">
        <f t="shared" si="82"/>
        <v>1.0514731976462555</v>
      </c>
      <c r="H434">
        <f t="shared" si="83"/>
        <v>1.127023891973419</v>
      </c>
      <c r="I434">
        <f t="shared" si="84"/>
        <v>1.0741056193313214</v>
      </c>
      <c r="J434">
        <f t="shared" si="85"/>
        <v>3.7894655267391837E-2</v>
      </c>
      <c r="K434">
        <f t="shared" si="86"/>
        <v>2.4347394957518011E-2</v>
      </c>
      <c r="L434">
        <f t="shared" si="87"/>
        <v>4.2118737803203764E-2</v>
      </c>
      <c r="M434">
        <f t="shared" si="88"/>
        <v>-1.7000417408255615</v>
      </c>
      <c r="N434">
        <f t="shared" si="89"/>
        <v>0.13400286822479138</v>
      </c>
      <c r="O434">
        <f t="shared" si="90"/>
        <v>1.6859320073415625</v>
      </c>
      <c r="P434">
        <f>RSQ($A$2:A434,$B$2:B434)</f>
        <v>0.29865996587148341</v>
      </c>
      <c r="Q434">
        <f>RSQ($A$2:A434,$C$2:C434)</f>
        <v>3.6190205707552346E-2</v>
      </c>
      <c r="R434">
        <f>RSQ($B$2:B434,$C$2:C434)</f>
        <v>0.1040703451641659</v>
      </c>
      <c r="S434" t="str">
        <f t="shared" si="91"/>
        <v>1&amp;2</v>
      </c>
    </row>
    <row r="435" spans="1:19">
      <c r="A435">
        <v>91.701389860000006</v>
      </c>
      <c r="B435">
        <v>95.118578900000003</v>
      </c>
      <c r="C435">
        <v>82.906969590000003</v>
      </c>
      <c r="D435">
        <f t="shared" si="79"/>
        <v>0.96407443130965453</v>
      </c>
      <c r="E435">
        <f t="shared" si="80"/>
        <v>1.1060757655658031</v>
      </c>
      <c r="F435">
        <f t="shared" si="81"/>
        <v>1.1472929160285328</v>
      </c>
      <c r="G435">
        <f t="shared" si="82"/>
        <v>1.0380272335944707</v>
      </c>
      <c r="H435">
        <f t="shared" si="83"/>
        <v>1.1238011032953243</v>
      </c>
      <c r="I435">
        <f t="shared" si="84"/>
        <v>1.0853652034385848</v>
      </c>
      <c r="J435">
        <f t="shared" si="85"/>
        <v>4.0869794665067856E-2</v>
      </c>
      <c r="K435">
        <f t="shared" si="86"/>
        <v>2.3998018806435064E-2</v>
      </c>
      <c r="L435">
        <f t="shared" si="87"/>
        <v>4.5967727419871159E-2</v>
      </c>
      <c r="M435">
        <f t="shared" si="88"/>
        <v>-1.8094733015144051</v>
      </c>
      <c r="N435">
        <f t="shared" si="89"/>
        <v>-0.73861671134152884</v>
      </c>
      <c r="O435">
        <f t="shared" si="90"/>
        <v>1.3471997870222661</v>
      </c>
      <c r="P435">
        <f>RSQ($A$2:A435,$B$2:B435)</f>
        <v>0.30043571012564102</v>
      </c>
      <c r="Q435">
        <f>RSQ($A$2:A435,$C$2:C435)</f>
        <v>3.7883237375811701E-2</v>
      </c>
      <c r="R435">
        <f>RSQ($B$2:B435,$C$2:C435)</f>
        <v>0.10585675399753791</v>
      </c>
      <c r="S435" t="str">
        <f t="shared" si="91"/>
        <v>1&amp;2</v>
      </c>
    </row>
    <row r="436" spans="1:19">
      <c r="A436">
        <v>92.917925510000003</v>
      </c>
      <c r="B436">
        <v>96.233831820000006</v>
      </c>
      <c r="C436">
        <v>83.984239090000003</v>
      </c>
      <c r="D436">
        <f t="shared" si="79"/>
        <v>0.96554323726605606</v>
      </c>
      <c r="E436">
        <f t="shared" si="80"/>
        <v>1.1063733685843888</v>
      </c>
      <c r="F436">
        <f t="shared" si="81"/>
        <v>1.1458558517970614</v>
      </c>
      <c r="G436">
        <f t="shared" si="82"/>
        <v>1.0268758495439454</v>
      </c>
      <c r="H436">
        <f t="shared" si="83"/>
        <v>1.1211199133397958</v>
      </c>
      <c r="I436">
        <f t="shared" si="84"/>
        <v>1.0946714570321965</v>
      </c>
      <c r="J436">
        <f t="shared" si="85"/>
        <v>4.5325434788381233E-2</v>
      </c>
      <c r="K436">
        <f t="shared" si="86"/>
        <v>2.3937237516221194E-2</v>
      </c>
      <c r="L436">
        <f t="shared" si="87"/>
        <v>5.0341536241427086E-2</v>
      </c>
      <c r="M436">
        <f t="shared" si="88"/>
        <v>-1.3531610356137476</v>
      </c>
      <c r="N436">
        <f t="shared" si="89"/>
        <v>-0.61605040036110514</v>
      </c>
      <c r="O436">
        <f t="shared" si="90"/>
        <v>1.0167428049751137</v>
      </c>
      <c r="P436">
        <f>RSQ($A$2:A436,$B$2:B436)</f>
        <v>0.3017551986665869</v>
      </c>
      <c r="Q436">
        <f>RSQ($A$2:A436,$C$2:C436)</f>
        <v>3.9174581607107239E-2</v>
      </c>
      <c r="R436">
        <f>RSQ($B$2:B436,$C$2:C436)</f>
        <v>0.10714031435864052</v>
      </c>
      <c r="S436" t="str">
        <f t="shared" si="91"/>
        <v>1&amp;2</v>
      </c>
    </row>
    <row r="437" spans="1:19">
      <c r="A437">
        <v>93.249186499999993</v>
      </c>
      <c r="B437">
        <v>97.671140120000004</v>
      </c>
      <c r="C437">
        <v>83.191164209999997</v>
      </c>
      <c r="D437">
        <f t="shared" si="79"/>
        <v>0.9547260980616471</v>
      </c>
      <c r="E437">
        <f t="shared" si="80"/>
        <v>1.120902530761686</v>
      </c>
      <c r="F437">
        <f t="shared" si="81"/>
        <v>1.1740566567075335</v>
      </c>
      <c r="G437">
        <f t="shared" si="82"/>
        <v>1.0157758877774379</v>
      </c>
      <c r="H437">
        <f t="shared" si="83"/>
        <v>1.1210864698662404</v>
      </c>
      <c r="I437">
        <f t="shared" si="84"/>
        <v>1.106884564674556</v>
      </c>
      <c r="J437">
        <f t="shared" si="85"/>
        <v>4.8734883766344578E-2</v>
      </c>
      <c r="K437">
        <f t="shared" si="86"/>
        <v>2.3936472347862652E-2</v>
      </c>
      <c r="L437">
        <f t="shared" si="87"/>
        <v>5.3874769257374069E-2</v>
      </c>
      <c r="M437">
        <f t="shared" si="88"/>
        <v>-1.2526918091872141</v>
      </c>
      <c r="N437">
        <f t="shared" si="89"/>
        <v>-7.6844700372405289E-3</v>
      </c>
      <c r="O437">
        <f t="shared" si="90"/>
        <v>1.246819113267633</v>
      </c>
      <c r="P437">
        <f>RSQ($A$2:A437,$B$2:B437)</f>
        <v>0.30261872775238258</v>
      </c>
      <c r="Q437">
        <f>RSQ($A$2:A437,$C$2:C437)</f>
        <v>4.0589964729142849E-2</v>
      </c>
      <c r="R437">
        <f>RSQ($B$2:B437,$C$2:C437)</f>
        <v>0.10813618438833029</v>
      </c>
      <c r="S437" t="str">
        <f t="shared" si="91"/>
        <v>1&amp;2</v>
      </c>
    </row>
    <row r="438" spans="1:19">
      <c r="A438">
        <v>93.063175770000001</v>
      </c>
      <c r="B438">
        <v>96.835330249999998</v>
      </c>
      <c r="C438">
        <v>83.399683429999996</v>
      </c>
      <c r="D438">
        <f t="shared" si="79"/>
        <v>0.9610456796061787</v>
      </c>
      <c r="E438">
        <f t="shared" si="80"/>
        <v>1.1158696525282483</v>
      </c>
      <c r="F438">
        <f t="shared" si="81"/>
        <v>1.1610994942358142</v>
      </c>
      <c r="G438">
        <f t="shared" si="82"/>
        <v>1.0073558557510902</v>
      </c>
      <c r="H438">
        <f t="shared" si="83"/>
        <v>1.1202838825834724</v>
      </c>
      <c r="I438">
        <f t="shared" si="84"/>
        <v>1.1152253230685958</v>
      </c>
      <c r="J438">
        <f t="shared" si="85"/>
        <v>5.2539615371929048E-2</v>
      </c>
      <c r="K438">
        <f t="shared" si="86"/>
        <v>2.4085506786341832E-2</v>
      </c>
      <c r="L438">
        <f t="shared" si="87"/>
        <v>5.9019981828360317E-2</v>
      </c>
      <c r="M438">
        <f t="shared" si="88"/>
        <v>-0.88143348246995701</v>
      </c>
      <c r="N438">
        <f t="shared" si="89"/>
        <v>-0.1832732893844401</v>
      </c>
      <c r="O438">
        <f t="shared" si="90"/>
        <v>0.77726508457132204</v>
      </c>
      <c r="P438">
        <f>RSQ($A$2:A438,$B$2:B438)</f>
        <v>0.30373630464052587</v>
      </c>
      <c r="Q438">
        <f>RSQ($A$2:A438,$C$2:C438)</f>
        <v>4.1995635708400016E-2</v>
      </c>
      <c r="R438">
        <f>RSQ($B$2:B438,$C$2:C438)</f>
        <v>0.10934172481579954</v>
      </c>
      <c r="S438" t="str">
        <f t="shared" si="91"/>
        <v>1&amp;2</v>
      </c>
    </row>
    <row r="439" spans="1:19">
      <c r="A439">
        <v>91.594858529999996</v>
      </c>
      <c r="B439">
        <v>98.693041649999998</v>
      </c>
      <c r="C439">
        <v>83.236140899999995</v>
      </c>
      <c r="D439">
        <f t="shared" si="79"/>
        <v>0.92807818057556035</v>
      </c>
      <c r="E439">
        <f t="shared" si="80"/>
        <v>1.1004217343526554</v>
      </c>
      <c r="F439">
        <f t="shared" si="81"/>
        <v>1.1856993919092182</v>
      </c>
      <c r="G439">
        <f t="shared" si="82"/>
        <v>0.99515929033947026</v>
      </c>
      <c r="H439">
        <f t="shared" si="83"/>
        <v>1.1172281674710391</v>
      </c>
      <c r="I439">
        <f t="shared" si="84"/>
        <v>1.1260674875056147</v>
      </c>
      <c r="J439">
        <f t="shared" si="85"/>
        <v>5.5534356191548825E-2</v>
      </c>
      <c r="K439">
        <f t="shared" si="86"/>
        <v>2.4020544768557649E-2</v>
      </c>
      <c r="L439">
        <f t="shared" si="87"/>
        <v>6.2786089454896735E-2</v>
      </c>
      <c r="M439">
        <f t="shared" si="88"/>
        <v>-1.2079209045394184</v>
      </c>
      <c r="N439">
        <f t="shared" si="89"/>
        <v>-0.69966910743768573</v>
      </c>
      <c r="O439">
        <f t="shared" si="90"/>
        <v>0.94976299561451372</v>
      </c>
      <c r="P439">
        <f>RSQ($A$2:A439,$B$2:B439)</f>
        <v>0.30417272237049675</v>
      </c>
      <c r="Q439">
        <f>RSQ($A$2:A439,$C$2:C439)</f>
        <v>4.3657175291234335E-2</v>
      </c>
      <c r="R439">
        <f>RSQ($B$2:B439,$C$2:C439)</f>
        <v>0.11001962443038057</v>
      </c>
      <c r="S439" t="str">
        <f t="shared" si="91"/>
        <v>1&amp;2</v>
      </c>
    </row>
    <row r="440" spans="1:19">
      <c r="A440">
        <v>90.74344524</v>
      </c>
      <c r="B440">
        <v>99.879223330000002</v>
      </c>
      <c r="C440">
        <v>82.754568930000005</v>
      </c>
      <c r="D440">
        <f t="shared" si="79"/>
        <v>0.90853174678966542</v>
      </c>
      <c r="E440">
        <f t="shared" si="80"/>
        <v>1.0965369817436617</v>
      </c>
      <c r="F440">
        <f t="shared" si="81"/>
        <v>1.2069330385188195</v>
      </c>
      <c r="G440">
        <f t="shared" si="82"/>
        <v>0.98183197594719263</v>
      </c>
      <c r="H440">
        <f t="shared" si="83"/>
        <v>1.1140449081283657</v>
      </c>
      <c r="I440">
        <f t="shared" si="84"/>
        <v>1.1385083415076462</v>
      </c>
      <c r="J440">
        <f t="shared" si="85"/>
        <v>6.0121411483616535E-2</v>
      </c>
      <c r="K440">
        <f t="shared" si="86"/>
        <v>2.2510008243663501E-2</v>
      </c>
      <c r="L440">
        <f t="shared" si="87"/>
        <v>6.7731033135528654E-2</v>
      </c>
      <c r="M440">
        <f t="shared" si="88"/>
        <v>-1.2192033977362955</v>
      </c>
      <c r="N440">
        <f t="shared" si="89"/>
        <v>-0.77778409475404908</v>
      </c>
      <c r="O440">
        <f t="shared" si="90"/>
        <v>1.0102414483218733</v>
      </c>
      <c r="P440">
        <f>RSQ($A$2:A440,$B$2:B440)</f>
        <v>0.30398318622580167</v>
      </c>
      <c r="Q440">
        <f>RSQ($A$2:A440,$C$2:C440)</f>
        <v>4.5579999954281414E-2</v>
      </c>
      <c r="R440">
        <f>RSQ($B$2:B440,$C$2:C440)</f>
        <v>0.11030902614443155</v>
      </c>
      <c r="S440" t="str">
        <f t="shared" si="91"/>
        <v>1&amp;2</v>
      </c>
    </row>
    <row r="441" spans="1:19">
      <c r="A441">
        <v>91.290611690000006</v>
      </c>
      <c r="B441">
        <v>100.77915539999999</v>
      </c>
      <c r="C441">
        <v>83.069301460000005</v>
      </c>
      <c r="D441">
        <f t="shared" si="79"/>
        <v>0.90584815210705771</v>
      </c>
      <c r="E441">
        <f t="shared" si="80"/>
        <v>1.0989692953414176</v>
      </c>
      <c r="F441">
        <f t="shared" si="81"/>
        <v>1.2131937265480406</v>
      </c>
      <c r="G441">
        <f t="shared" si="82"/>
        <v>0.97014215689486416</v>
      </c>
      <c r="H441">
        <f t="shared" si="83"/>
        <v>1.1117255830842199</v>
      </c>
      <c r="I441">
        <f t="shared" si="84"/>
        <v>1.14999840074463</v>
      </c>
      <c r="J441">
        <f t="shared" si="85"/>
        <v>6.573812310374133E-2</v>
      </c>
      <c r="K441">
        <f t="shared" si="86"/>
        <v>2.1835545101865524E-2</v>
      </c>
      <c r="L441">
        <f t="shared" si="87"/>
        <v>7.346380101527264E-2</v>
      </c>
      <c r="M441">
        <f t="shared" si="88"/>
        <v>-0.97803225513974712</v>
      </c>
      <c r="N441">
        <f t="shared" si="89"/>
        <v>-0.58419827319595541</v>
      </c>
      <c r="O441">
        <f t="shared" si="90"/>
        <v>0.86022401414096028</v>
      </c>
      <c r="P441">
        <f>RSQ($A$2:A441,$B$2:B441)</f>
        <v>0.30344184066902596</v>
      </c>
      <c r="Q441">
        <f>RSQ($A$2:A441,$C$2:C441)</f>
        <v>4.7344840744092988E-2</v>
      </c>
      <c r="R441">
        <f>RSQ($B$2:B441,$C$2:C441)</f>
        <v>0.11031857643473957</v>
      </c>
      <c r="S441" t="str">
        <f t="shared" si="91"/>
        <v>1&amp;2</v>
      </c>
    </row>
    <row r="442" spans="1:19">
      <c r="A442">
        <v>89.746942320000002</v>
      </c>
      <c r="B442">
        <v>100.7778138</v>
      </c>
      <c r="C442">
        <v>83.058756110000004</v>
      </c>
      <c r="D442">
        <f t="shared" si="79"/>
        <v>0.89054265949952571</v>
      </c>
      <c r="E442">
        <f t="shared" si="80"/>
        <v>1.0805235537255387</v>
      </c>
      <c r="F442">
        <f t="shared" si="81"/>
        <v>1.2133316042746116</v>
      </c>
      <c r="G442">
        <f t="shared" si="82"/>
        <v>0.9578960803725044</v>
      </c>
      <c r="H442">
        <f t="shared" si="83"/>
        <v>1.106925270875192</v>
      </c>
      <c r="I442">
        <f t="shared" si="84"/>
        <v>1.1597419705184733</v>
      </c>
      <c r="J442">
        <f t="shared" si="85"/>
        <v>7.1043843117744129E-2</v>
      </c>
      <c r="K442">
        <f t="shared" si="86"/>
        <v>2.1223243743919831E-2</v>
      </c>
      <c r="L442">
        <f t="shared" si="87"/>
        <v>7.8288044049206792E-2</v>
      </c>
      <c r="M442">
        <f t="shared" si="88"/>
        <v>-0.9480542988271462</v>
      </c>
      <c r="N442">
        <f t="shared" si="89"/>
        <v>-1.2440000910424951</v>
      </c>
      <c r="O442">
        <f t="shared" si="90"/>
        <v>0.68451874621436926</v>
      </c>
      <c r="P442">
        <f>RSQ($A$2:A442,$B$2:B442)</f>
        <v>0.30263268192500631</v>
      </c>
      <c r="Q442">
        <f>RSQ($A$2:A442,$C$2:C442)</f>
        <v>4.9350870670481647E-2</v>
      </c>
      <c r="R442">
        <f>RSQ($B$2:B442,$C$2:C442)</f>
        <v>0.11032914901077839</v>
      </c>
      <c r="S442" t="str">
        <f t="shared" si="91"/>
        <v>1&amp;2</v>
      </c>
    </row>
    <row r="443" spans="1:19">
      <c r="A443">
        <v>88.699689789999994</v>
      </c>
      <c r="B443">
        <v>102.01927619999999</v>
      </c>
      <c r="C443">
        <v>83.385008999999997</v>
      </c>
      <c r="D443">
        <f t="shared" si="79"/>
        <v>0.86944049295264458</v>
      </c>
      <c r="E443">
        <f t="shared" si="80"/>
        <v>1.0637366458759991</v>
      </c>
      <c r="F443">
        <f t="shared" si="81"/>
        <v>1.2234726292348304</v>
      </c>
      <c r="G443">
        <f t="shared" si="82"/>
        <v>0.94428752846175679</v>
      </c>
      <c r="H443">
        <f t="shared" si="83"/>
        <v>1.1002808670291624</v>
      </c>
      <c r="I443">
        <f t="shared" si="84"/>
        <v>1.1695466872440667</v>
      </c>
      <c r="J443">
        <f t="shared" si="85"/>
        <v>7.6095231340037067E-2</v>
      </c>
      <c r="K443">
        <f t="shared" si="86"/>
        <v>2.1822321006427864E-2</v>
      </c>
      <c r="L443">
        <f t="shared" si="87"/>
        <v>8.2070057194846127E-2</v>
      </c>
      <c r="M443">
        <f t="shared" si="88"/>
        <v>-0.98359692442030688</v>
      </c>
      <c r="N443">
        <f t="shared" si="89"/>
        <v>-1.6746257715849282</v>
      </c>
      <c r="O443">
        <f t="shared" si="90"/>
        <v>0.65707206542741492</v>
      </c>
      <c r="P443">
        <f>RSQ($A$2:A443,$B$2:B443)</f>
        <v>0.30085708164871294</v>
      </c>
      <c r="Q443">
        <f>RSQ($A$2:A443,$C$2:C443)</f>
        <v>5.1408888865016301E-2</v>
      </c>
      <c r="R443">
        <f>RSQ($B$2:B443,$C$2:C443)</f>
        <v>0.10997371095299538</v>
      </c>
      <c r="S443" t="str">
        <f t="shared" si="91"/>
        <v>1&amp;2</v>
      </c>
    </row>
    <row r="444" spans="1:19">
      <c r="A444">
        <v>90.367321770000004</v>
      </c>
      <c r="B444">
        <v>101.3307353</v>
      </c>
      <c r="C444">
        <v>82.888024979999997</v>
      </c>
      <c r="D444">
        <f t="shared" si="79"/>
        <v>0.89180564517229954</v>
      </c>
      <c r="E444">
        <f t="shared" si="80"/>
        <v>1.0902337435571023</v>
      </c>
      <c r="F444">
        <f t="shared" si="81"/>
        <v>1.2225015051866663</v>
      </c>
      <c r="G444">
        <f t="shared" si="82"/>
        <v>0.93621339257107106</v>
      </c>
      <c r="H444">
        <f t="shared" si="83"/>
        <v>1.0987351557257685</v>
      </c>
      <c r="I444">
        <f t="shared" si="84"/>
        <v>1.177693582312159</v>
      </c>
      <c r="J444">
        <f t="shared" si="85"/>
        <v>8.2103674072672772E-2</v>
      </c>
      <c r="K444">
        <f t="shared" si="86"/>
        <v>2.2702801223826157E-2</v>
      </c>
      <c r="L444">
        <f t="shared" si="87"/>
        <v>8.5733921298245683E-2</v>
      </c>
      <c r="M444">
        <f t="shared" si="88"/>
        <v>-0.54087405832124757</v>
      </c>
      <c r="N444">
        <f t="shared" si="89"/>
        <v>-0.37446533953458166</v>
      </c>
      <c r="O444">
        <f t="shared" si="90"/>
        <v>0.52263937302753671</v>
      </c>
      <c r="P444">
        <f>RSQ($A$2:A444,$B$2:B444)</f>
        <v>0.29990687211030409</v>
      </c>
      <c r="Q444">
        <f>RSQ($A$2:A444,$C$2:C444)</f>
        <v>5.3386285397004254E-2</v>
      </c>
      <c r="R444">
        <f>RSQ($B$2:B444,$C$2:C444)</f>
        <v>0.10978813905719344</v>
      </c>
      <c r="S444" t="str">
        <f t="shared" si="91"/>
        <v>1&amp;2</v>
      </c>
    </row>
    <row r="445" spans="1:19">
      <c r="A445">
        <v>90.817167990000002</v>
      </c>
      <c r="B445">
        <v>99.669606459999997</v>
      </c>
      <c r="C445">
        <v>82.712469279999993</v>
      </c>
      <c r="D445">
        <f t="shared" si="79"/>
        <v>0.91118216691712628</v>
      </c>
      <c r="E445">
        <f t="shared" si="80"/>
        <v>1.097986419466741</v>
      </c>
      <c r="F445">
        <f t="shared" si="81"/>
        <v>1.205013069100819</v>
      </c>
      <c r="G445">
        <f t="shared" si="82"/>
        <v>0.9323624347781565</v>
      </c>
      <c r="H445">
        <f t="shared" si="83"/>
        <v>1.0986199655320721</v>
      </c>
      <c r="I445">
        <f t="shared" si="84"/>
        <v>1.1818965802796453</v>
      </c>
      <c r="J445">
        <f t="shared" si="85"/>
        <v>8.6162413079767589E-2</v>
      </c>
      <c r="K445">
        <f t="shared" si="86"/>
        <v>2.2424940788079783E-2</v>
      </c>
      <c r="L445">
        <f t="shared" si="87"/>
        <v>8.9337698934635057E-2</v>
      </c>
      <c r="M445">
        <f t="shared" si="88"/>
        <v>-0.24581795128488237</v>
      </c>
      <c r="N445">
        <f t="shared" si="89"/>
        <v>-2.8251850085946578E-2</v>
      </c>
      <c r="O445">
        <f t="shared" si="90"/>
        <v>0.25875402094346661</v>
      </c>
      <c r="P445">
        <f>RSQ($A$2:A445,$B$2:B445)</f>
        <v>0.29987164524776566</v>
      </c>
      <c r="Q445">
        <f>RSQ($A$2:A445,$C$2:C445)</f>
        <v>5.534618156533138E-2</v>
      </c>
      <c r="R445">
        <f>RSQ($B$2:B445,$C$2:C445)</f>
        <v>0.11014681234581591</v>
      </c>
      <c r="S445" t="str">
        <f t="shared" si="91"/>
        <v>1&amp;2</v>
      </c>
    </row>
    <row r="446" spans="1:19">
      <c r="A446">
        <v>92.525018369999998</v>
      </c>
      <c r="B446">
        <v>98.245540370000001</v>
      </c>
      <c r="C446">
        <v>83.343046310000005</v>
      </c>
      <c r="D446">
        <f t="shared" si="79"/>
        <v>0.94177321455552998</v>
      </c>
      <c r="E446">
        <f t="shared" si="80"/>
        <v>1.1101708236803229</v>
      </c>
      <c r="F446">
        <f t="shared" si="81"/>
        <v>1.1788090874980641</v>
      </c>
      <c r="G446">
        <f t="shared" si="82"/>
        <v>0.93381024705159854</v>
      </c>
      <c r="H446">
        <f t="shared" si="83"/>
        <v>1.100397020631803</v>
      </c>
      <c r="I446">
        <f t="shared" si="84"/>
        <v>1.1814215813901712</v>
      </c>
      <c r="J446">
        <f t="shared" si="85"/>
        <v>8.8402952020701295E-2</v>
      </c>
      <c r="K446">
        <f t="shared" si="86"/>
        <v>2.2369609580587601E-2</v>
      </c>
      <c r="L446">
        <f t="shared" si="87"/>
        <v>9.1142356821619766E-2</v>
      </c>
      <c r="M446">
        <f t="shared" si="88"/>
        <v>9.0075809935246887E-2</v>
      </c>
      <c r="N446">
        <f t="shared" si="89"/>
        <v>0.43692327366328576</v>
      </c>
      <c r="O446">
        <f t="shared" si="90"/>
        <v>-2.8663883436985491E-2</v>
      </c>
      <c r="P446">
        <f>RSQ($A$2:A446,$B$2:B446)</f>
        <v>0.30052557001333086</v>
      </c>
      <c r="Q446">
        <f>RSQ($A$2:A446,$C$2:C446)</f>
        <v>5.6880944938970938E-2</v>
      </c>
      <c r="R446">
        <f>RSQ($B$2:B446,$C$2:C446)</f>
        <v>0.11093019540680711</v>
      </c>
      <c r="S446" t="str">
        <f t="shared" si="91"/>
        <v>1&amp;2</v>
      </c>
    </row>
    <row r="447" spans="1:19">
      <c r="A447">
        <v>94.10218218</v>
      </c>
      <c r="B447">
        <v>98.318499770000003</v>
      </c>
      <c r="C447">
        <v>83.76058931</v>
      </c>
      <c r="D447">
        <f t="shared" si="79"/>
        <v>0.95711572491582575</v>
      </c>
      <c r="E447">
        <f t="shared" si="80"/>
        <v>1.1234660949163755</v>
      </c>
      <c r="F447">
        <f t="shared" si="81"/>
        <v>1.173803820865214</v>
      </c>
      <c r="G447">
        <f t="shared" si="82"/>
        <v>0.93739570518455662</v>
      </c>
      <c r="H447">
        <f t="shared" si="83"/>
        <v>1.1039461089832756</v>
      </c>
      <c r="I447">
        <f t="shared" si="84"/>
        <v>1.1802496182324855</v>
      </c>
      <c r="J447">
        <f t="shared" si="85"/>
        <v>8.8263438867589028E-2</v>
      </c>
      <c r="K447">
        <f t="shared" si="86"/>
        <v>2.2142931795235798E-2</v>
      </c>
      <c r="L447">
        <f t="shared" si="87"/>
        <v>9.0411111558951929E-2</v>
      </c>
      <c r="M447">
        <f t="shared" si="88"/>
        <v>0.2234222910898894</v>
      </c>
      <c r="N447">
        <f t="shared" si="89"/>
        <v>0.88154477977933121</v>
      </c>
      <c r="O447">
        <f t="shared" si="90"/>
        <v>-7.129430504865146E-2</v>
      </c>
      <c r="P447">
        <f>RSQ($A$2:A447,$B$2:B447)</f>
        <v>0.30115747545557753</v>
      </c>
      <c r="Q447">
        <f>RSQ($A$2:A447,$C$2:C447)</f>
        <v>5.809326237802119E-2</v>
      </c>
      <c r="R447">
        <f>RSQ($B$2:B447,$C$2:C447)</f>
        <v>0.11166538888605666</v>
      </c>
      <c r="S447" t="str">
        <f t="shared" si="91"/>
        <v>1&amp;2</v>
      </c>
    </row>
    <row r="448" spans="1:19">
      <c r="A448">
        <v>94.012524619999994</v>
      </c>
      <c r="B448">
        <v>99.157082979999998</v>
      </c>
      <c r="C448">
        <v>84.177083780000004</v>
      </c>
      <c r="D448">
        <f t="shared" si="79"/>
        <v>0.94811708649156545</v>
      </c>
      <c r="E448">
        <f t="shared" si="80"/>
        <v>1.1168422615554761</v>
      </c>
      <c r="F448">
        <f t="shared" si="81"/>
        <v>1.1779581630453104</v>
      </c>
      <c r="G448">
        <f t="shared" si="82"/>
        <v>0.93904514846255793</v>
      </c>
      <c r="H448">
        <f t="shared" si="83"/>
        <v>1.1059301324559219</v>
      </c>
      <c r="I448">
        <f t="shared" si="84"/>
        <v>1.1798970866652279</v>
      </c>
      <c r="J448">
        <f t="shared" si="85"/>
        <v>8.6993613412710682E-2</v>
      </c>
      <c r="K448">
        <f t="shared" si="86"/>
        <v>2.0771472791066278E-2</v>
      </c>
      <c r="L448">
        <f t="shared" si="87"/>
        <v>8.7463264845302355E-2</v>
      </c>
      <c r="M448">
        <f t="shared" si="88"/>
        <v>0.1042828050602852</v>
      </c>
      <c r="N448">
        <f t="shared" si="89"/>
        <v>0.52534209823809175</v>
      </c>
      <c r="O448">
        <f t="shared" si="90"/>
        <v>-2.2168434065968572E-2</v>
      </c>
      <c r="P448">
        <f>RSQ($A$2:A448,$B$2:B448)</f>
        <v>0.30154473065644549</v>
      </c>
      <c r="Q448">
        <f>RSQ($A$2:A448,$C$2:C448)</f>
        <v>5.9236923908958621E-2</v>
      </c>
      <c r="R448">
        <f>RSQ($B$2:B448,$C$2:C448)</f>
        <v>0.11216630354101871</v>
      </c>
      <c r="S448" t="str">
        <f t="shared" si="91"/>
        <v>1&amp;2</v>
      </c>
    </row>
    <row r="449" spans="1:19">
      <c r="A449">
        <v>92.639981379999995</v>
      </c>
      <c r="B449">
        <v>99.872374239999999</v>
      </c>
      <c r="C449">
        <v>84.699563519999998</v>
      </c>
      <c r="D449">
        <f t="shared" si="79"/>
        <v>0.92758364948228744</v>
      </c>
      <c r="E449">
        <f t="shared" si="80"/>
        <v>1.0937480375341608</v>
      </c>
      <c r="F449">
        <f t="shared" si="81"/>
        <v>1.1791368230181878</v>
      </c>
      <c r="G449">
        <f t="shared" si="82"/>
        <v>0.93728184092713174</v>
      </c>
      <c r="H449">
        <f t="shared" si="83"/>
        <v>1.1040559640064203</v>
      </c>
      <c r="I449">
        <f t="shared" si="84"/>
        <v>1.1797801230272218</v>
      </c>
      <c r="J449">
        <f t="shared" si="85"/>
        <v>8.5495675144509564E-2</v>
      </c>
      <c r="K449">
        <f t="shared" si="86"/>
        <v>2.0324765900523029E-2</v>
      </c>
      <c r="L449">
        <f t="shared" si="87"/>
        <v>8.4917332749495339E-2</v>
      </c>
      <c r="M449">
        <f t="shared" si="88"/>
        <v>-0.11343487759412239</v>
      </c>
      <c r="N449">
        <f t="shared" si="89"/>
        <v>-0.50716089536825426</v>
      </c>
      <c r="O449">
        <f t="shared" si="90"/>
        <v>-7.5756030978002212E-3</v>
      </c>
      <c r="P449">
        <f>RSQ($A$2:A449,$B$2:B449)</f>
        <v>0.30160690141724794</v>
      </c>
      <c r="Q449">
        <f>RSQ($A$2:A449,$C$2:C449)</f>
        <v>6.0432223642592937E-2</v>
      </c>
      <c r="R449">
        <f>RSQ($B$2:B449,$C$2:C449)</f>
        <v>0.1124864633628186</v>
      </c>
      <c r="S449" t="str">
        <f t="shared" si="91"/>
        <v>1&amp;2</v>
      </c>
    </row>
    <row r="450" spans="1:19">
      <c r="A450">
        <v>92.767651360000002</v>
      </c>
      <c r="B450">
        <v>99.737403459999996</v>
      </c>
      <c r="C450">
        <v>85.043124570000003</v>
      </c>
      <c r="D450">
        <f t="shared" si="79"/>
        <v>0.93011897384319575</v>
      </c>
      <c r="E450">
        <f t="shared" si="80"/>
        <v>1.0908307029998863</v>
      </c>
      <c r="F450">
        <f t="shared" si="81"/>
        <v>1.1727862065781103</v>
      </c>
      <c r="G450">
        <f t="shared" si="82"/>
        <v>0.93617986137575693</v>
      </c>
      <c r="H450">
        <f t="shared" si="83"/>
        <v>1.1020213084669535</v>
      </c>
      <c r="I450">
        <f t="shared" si="84"/>
        <v>1.1787041358812047</v>
      </c>
      <c r="J450">
        <f t="shared" si="85"/>
        <v>8.4950909803246918E-2</v>
      </c>
      <c r="K450">
        <f t="shared" si="86"/>
        <v>1.9589300620725895E-2</v>
      </c>
      <c r="L450">
        <f t="shared" si="87"/>
        <v>8.2167644504577864E-2</v>
      </c>
      <c r="M450">
        <f t="shared" si="88"/>
        <v>-7.1345763648661034E-2</v>
      </c>
      <c r="N450">
        <f t="shared" si="89"/>
        <v>-0.5712611023605042</v>
      </c>
      <c r="O450">
        <f t="shared" si="90"/>
        <v>-7.2022623245147507E-2</v>
      </c>
      <c r="P450">
        <f>RSQ($A$2:A450,$B$2:B450)</f>
        <v>0.30173134144197022</v>
      </c>
      <c r="Q450">
        <f>RSQ($A$2:A450,$C$2:C450)</f>
        <v>6.1527707936530854E-2</v>
      </c>
      <c r="R450">
        <f>RSQ($B$2:B450,$C$2:C450)</f>
        <v>0.11282940153423043</v>
      </c>
      <c r="S450" t="str">
        <f t="shared" si="91"/>
        <v>1&amp;2</v>
      </c>
    </row>
    <row r="451" spans="1:19">
      <c r="A451">
        <v>94.976887450000007</v>
      </c>
      <c r="B451">
        <v>98.846983010000002</v>
      </c>
      <c r="C451">
        <v>84.587983129999998</v>
      </c>
      <c r="D451">
        <f t="shared" ref="D451:D514" si="92">A451/B451</f>
        <v>0.96084761069937286</v>
      </c>
      <c r="E451">
        <f t="shared" ref="E451:E514" si="93">A451/C451</f>
        <v>1.1228177329164322</v>
      </c>
      <c r="F451">
        <f t="shared" ref="F451:F514" si="94">B451/C451</f>
        <v>1.168570042130995</v>
      </c>
      <c r="G451">
        <f t="shared" si="82"/>
        <v>0.93997489973323634</v>
      </c>
      <c r="H451">
        <f t="shared" si="83"/>
        <v>1.105220758382258</v>
      </c>
      <c r="I451">
        <f t="shared" si="84"/>
        <v>1.1771450445350187</v>
      </c>
      <c r="J451">
        <f t="shared" si="85"/>
        <v>8.453214934590772E-2</v>
      </c>
      <c r="K451">
        <f t="shared" si="86"/>
        <v>1.9702022484540654E-2</v>
      </c>
      <c r="L451">
        <f t="shared" si="87"/>
        <v>8.0203455697479678E-2</v>
      </c>
      <c r="M451">
        <f t="shared" si="88"/>
        <v>0.2469203862393804</v>
      </c>
      <c r="N451">
        <f t="shared" si="89"/>
        <v>0.89315574317214363</v>
      </c>
      <c r="O451">
        <f t="shared" si="90"/>
        <v>-0.10691562264309153</v>
      </c>
      <c r="P451">
        <f>RSQ($A$2:A451,$B$2:B451)</f>
        <v>0.30220824267794588</v>
      </c>
      <c r="Q451">
        <f>RSQ($A$2:A451,$C$2:C451)</f>
        <v>6.2465958100219571E-2</v>
      </c>
      <c r="R451">
        <f>RSQ($B$2:B451,$C$2:C451)</f>
        <v>0.11337800393525231</v>
      </c>
      <c r="S451" t="str">
        <f t="shared" si="91"/>
        <v>1&amp;2</v>
      </c>
    </row>
    <row r="452" spans="1:19">
      <c r="A452">
        <v>96.337907310000006</v>
      </c>
      <c r="B452">
        <v>101.7282726</v>
      </c>
      <c r="C452">
        <v>84.078077519999994</v>
      </c>
      <c r="D452">
        <f t="shared" si="92"/>
        <v>0.94701212207549079</v>
      </c>
      <c r="E452">
        <f t="shared" si="93"/>
        <v>1.1458148206003369</v>
      </c>
      <c r="F452">
        <f t="shared" si="94"/>
        <v>1.2099262447550787</v>
      </c>
      <c r="G452">
        <f t="shared" si="82"/>
        <v>0.94105754932435237</v>
      </c>
      <c r="H452">
        <f t="shared" si="83"/>
        <v>1.1114659987235009</v>
      </c>
      <c r="I452">
        <f t="shared" si="84"/>
        <v>1.1821883061073355</v>
      </c>
      <c r="J452">
        <f t="shared" si="85"/>
        <v>8.2497774887040645E-2</v>
      </c>
      <c r="K452">
        <f t="shared" si="86"/>
        <v>1.9707756115402108E-2</v>
      </c>
      <c r="L452">
        <f t="shared" si="87"/>
        <v>7.7392835042193769E-2</v>
      </c>
      <c r="M452">
        <f t="shared" si="88"/>
        <v>7.2178586141161585E-2</v>
      </c>
      <c r="N452">
        <f t="shared" si="89"/>
        <v>1.7429088159859811</v>
      </c>
      <c r="O452">
        <f t="shared" si="90"/>
        <v>0.35840447804529674</v>
      </c>
      <c r="P452">
        <f>RSQ($A$2:A452,$B$2:B452)</f>
        <v>0.30200416139909869</v>
      </c>
      <c r="Q452">
        <f>RSQ($A$2:A452,$C$2:C452)</f>
        <v>6.3292322262051198E-2</v>
      </c>
      <c r="R452">
        <f>RSQ($B$2:B452,$C$2:C452)</f>
        <v>0.11319513182978604</v>
      </c>
      <c r="S452" t="str">
        <f t="shared" si="91"/>
        <v>1&amp;2</v>
      </c>
    </row>
    <row r="453" spans="1:19">
      <c r="A453">
        <v>98.753180499999999</v>
      </c>
      <c r="B453">
        <v>103.3688616</v>
      </c>
      <c r="C453">
        <v>84.266804320000006</v>
      </c>
      <c r="D453">
        <f t="shared" si="92"/>
        <v>0.95534747090607408</v>
      </c>
      <c r="E453">
        <f t="shared" si="93"/>
        <v>1.1719108289070572</v>
      </c>
      <c r="F453">
        <f t="shared" si="94"/>
        <v>1.2266854360284112</v>
      </c>
      <c r="G453">
        <f t="shared" si="82"/>
        <v>0.94325599879846345</v>
      </c>
      <c r="H453">
        <f t="shared" si="83"/>
        <v>1.1207652033671249</v>
      </c>
      <c r="I453">
        <f t="shared" si="84"/>
        <v>1.1890340184028856</v>
      </c>
      <c r="J453">
        <f t="shared" si="85"/>
        <v>7.9521714795270787E-2</v>
      </c>
      <c r="K453">
        <f t="shared" si="86"/>
        <v>2.0499995615402358E-2</v>
      </c>
      <c r="L453">
        <f t="shared" si="87"/>
        <v>7.4322443801709839E-2</v>
      </c>
      <c r="M453">
        <f t="shared" si="88"/>
        <v>0.15205245685081381</v>
      </c>
      <c r="N453">
        <f t="shared" si="89"/>
        <v>2.4949090965416993</v>
      </c>
      <c r="O453">
        <f t="shared" si="90"/>
        <v>0.50659552753645321</v>
      </c>
      <c r="P453">
        <f>RSQ($A$2:A453,$B$2:B453)</f>
        <v>0.30166799301527836</v>
      </c>
      <c r="Q453">
        <f>RSQ($A$2:A453,$C$2:C453)</f>
        <v>6.3740445482058206E-2</v>
      </c>
      <c r="R453">
        <f>RSQ($B$2:B453,$C$2:C453)</f>
        <v>0.11258190231344152</v>
      </c>
      <c r="S453" t="str">
        <f t="shared" si="91"/>
        <v>1&amp;2</v>
      </c>
    </row>
    <row r="454" spans="1:19">
      <c r="A454">
        <v>98.827268450000005</v>
      </c>
      <c r="B454">
        <v>105.6579943</v>
      </c>
      <c r="C454">
        <v>84.972629449999999</v>
      </c>
      <c r="D454">
        <f t="shared" si="92"/>
        <v>0.93535060082055721</v>
      </c>
      <c r="E454">
        <f t="shared" si="93"/>
        <v>1.1630482555344768</v>
      </c>
      <c r="F454">
        <f t="shared" si="94"/>
        <v>1.243435621374666</v>
      </c>
      <c r="G454">
        <f t="shared" si="82"/>
        <v>0.94203978372493946</v>
      </c>
      <c r="H454">
        <f t="shared" si="83"/>
        <v>1.1272702883159482</v>
      </c>
      <c r="I454">
        <f t="shared" si="84"/>
        <v>1.1974034957831594</v>
      </c>
      <c r="J454">
        <f t="shared" si="85"/>
        <v>7.4079693202509497E-2</v>
      </c>
      <c r="K454">
        <f t="shared" si="86"/>
        <v>2.2955063420599095E-2</v>
      </c>
      <c r="L454">
        <f t="shared" si="87"/>
        <v>7.0360968663357684E-2</v>
      </c>
      <c r="M454">
        <f t="shared" si="88"/>
        <v>-9.0297119429156206E-2</v>
      </c>
      <c r="N454">
        <f t="shared" si="89"/>
        <v>1.5586089466615289</v>
      </c>
      <c r="O454">
        <f t="shared" si="90"/>
        <v>0.65422813906595678</v>
      </c>
      <c r="P454">
        <f>RSQ($A$2:A454,$B$2:B454)</f>
        <v>0.30079179992588001</v>
      </c>
      <c r="Q454">
        <f>RSQ($A$2:A454,$C$2:C454)</f>
        <v>6.4138305494594913E-2</v>
      </c>
      <c r="R454">
        <f>RSQ($B$2:B454,$C$2:C454)</f>
        <v>0.11150311010506582</v>
      </c>
      <c r="S454" t="str">
        <f t="shared" si="91"/>
        <v>1&amp;2</v>
      </c>
    </row>
    <row r="455" spans="1:19">
      <c r="A455">
        <v>100.634592</v>
      </c>
      <c r="B455">
        <v>104.2491108</v>
      </c>
      <c r="C455">
        <v>84.825219590000003</v>
      </c>
      <c r="D455">
        <f t="shared" si="92"/>
        <v>0.9653280611003543</v>
      </c>
      <c r="E455">
        <f t="shared" si="93"/>
        <v>1.1863758500881469</v>
      </c>
      <c r="F455">
        <f t="shared" si="94"/>
        <v>1.2289872198844254</v>
      </c>
      <c r="G455">
        <f t="shared" si="82"/>
        <v>0.94562259562884943</v>
      </c>
      <c r="H455">
        <f t="shared" si="83"/>
        <v>1.1363634516655172</v>
      </c>
      <c r="I455">
        <f t="shared" si="84"/>
        <v>1.2022625302602772</v>
      </c>
      <c r="J455">
        <f t="shared" si="85"/>
        <v>6.9461195225951802E-2</v>
      </c>
      <c r="K455">
        <f t="shared" si="86"/>
        <v>2.4473366777506979E-2</v>
      </c>
      <c r="L455">
        <f t="shared" si="87"/>
        <v>6.6945199144332876E-2</v>
      </c>
      <c r="M455">
        <f t="shared" si="88"/>
        <v>0.28369027350313425</v>
      </c>
      <c r="N455">
        <f t="shared" si="89"/>
        <v>2.0435438604464995</v>
      </c>
      <c r="O455">
        <f t="shared" si="90"/>
        <v>0.39920248151820653</v>
      </c>
      <c r="P455">
        <f>RSQ($A$2:A455,$B$2:B455)</f>
        <v>0.30052746776684491</v>
      </c>
      <c r="Q455">
        <f>RSQ($A$2:A455,$C$2:C455)</f>
        <v>6.4294878792344023E-2</v>
      </c>
      <c r="R455">
        <f>RSQ($B$2:B455,$C$2:C455)</f>
        <v>0.11077609951251288</v>
      </c>
      <c r="S455" t="str">
        <f t="shared" si="91"/>
        <v>1&amp;2</v>
      </c>
    </row>
    <row r="456" spans="1:19">
      <c r="A456">
        <v>98.630073980000006</v>
      </c>
      <c r="B456">
        <v>102.49535520000001</v>
      </c>
      <c r="C456">
        <v>85.253283740000001</v>
      </c>
      <c r="D456">
        <f t="shared" si="92"/>
        <v>0.96228823040363487</v>
      </c>
      <c r="E456">
        <f t="shared" si="93"/>
        <v>1.1569064516130039</v>
      </c>
      <c r="F456">
        <f t="shared" si="94"/>
        <v>1.2022452473805441</v>
      </c>
      <c r="G456">
        <f t="shared" si="82"/>
        <v>0.94818653944035491</v>
      </c>
      <c r="H456">
        <f t="shared" si="83"/>
        <v>1.1395239131958999</v>
      </c>
      <c r="I456">
        <f t="shared" si="84"/>
        <v>1.2022598713557029</v>
      </c>
      <c r="J456">
        <f t="shared" si="85"/>
        <v>6.503869126842611E-2</v>
      </c>
      <c r="K456">
        <f t="shared" si="86"/>
        <v>2.7463842789298587E-2</v>
      </c>
      <c r="L456">
        <f t="shared" si="87"/>
        <v>6.3410531146186305E-2</v>
      </c>
      <c r="M456">
        <f t="shared" si="88"/>
        <v>0.21682002955870988</v>
      </c>
      <c r="N456">
        <f t="shared" si="89"/>
        <v>0.632924480032241</v>
      </c>
      <c r="O456">
        <f t="shared" si="90"/>
        <v>-2.3062376066713464E-4</v>
      </c>
      <c r="P456">
        <f>RSQ($A$2:A456,$B$2:B456)</f>
        <v>0.30035872486051451</v>
      </c>
      <c r="Q456">
        <f>RSQ($A$2:A456,$C$2:C456)</f>
        <v>6.4696474739041082E-2</v>
      </c>
      <c r="R456">
        <f>RSQ($B$2:B456,$C$2:C456)</f>
        <v>0.1105448173074275</v>
      </c>
      <c r="S456" t="str">
        <f t="shared" si="91"/>
        <v>1&amp;2</v>
      </c>
    </row>
    <row r="457" spans="1:19">
      <c r="A457">
        <v>98.745093969999999</v>
      </c>
      <c r="B457">
        <v>102.0436081</v>
      </c>
      <c r="C457">
        <v>85.086813739999997</v>
      </c>
      <c r="D457">
        <f t="shared" si="92"/>
        <v>0.96767544590575882</v>
      </c>
      <c r="E457">
        <f t="shared" si="93"/>
        <v>1.1605217028308952</v>
      </c>
      <c r="F457">
        <f t="shared" si="94"/>
        <v>1.1992881577610242</v>
      </c>
      <c r="G457">
        <f t="shared" si="82"/>
        <v>0.9511848327427247</v>
      </c>
      <c r="H457">
        <f t="shared" si="83"/>
        <v>1.1427543423705144</v>
      </c>
      <c r="I457">
        <f t="shared" si="84"/>
        <v>1.2018026846488292</v>
      </c>
      <c r="J457">
        <f t="shared" si="85"/>
        <v>5.8138673211045072E-2</v>
      </c>
      <c r="K457">
        <f t="shared" si="86"/>
        <v>2.7872235127044825E-2</v>
      </c>
      <c r="L457">
        <f t="shared" si="87"/>
        <v>5.8163080701792901E-2</v>
      </c>
      <c r="M457">
        <f t="shared" si="88"/>
        <v>0.28364275020815705</v>
      </c>
      <c r="N457">
        <f t="shared" si="89"/>
        <v>0.63745732552108181</v>
      </c>
      <c r="O457">
        <f t="shared" si="90"/>
        <v>-4.3232353882650468E-2</v>
      </c>
      <c r="P457">
        <f>RSQ($A$2:A457,$B$2:B457)</f>
        <v>0.30027925073092182</v>
      </c>
      <c r="Q457">
        <f>RSQ($A$2:A457,$C$2:C457)</f>
        <v>6.5093307738419454E-2</v>
      </c>
      <c r="R457">
        <f>RSQ($B$2:B457,$C$2:C457)</f>
        <v>0.11039879214578092</v>
      </c>
      <c r="S457" t="str">
        <f t="shared" si="91"/>
        <v>1&amp;2</v>
      </c>
    </row>
    <row r="458" spans="1:19">
      <c r="A458">
        <v>100.1220319</v>
      </c>
      <c r="B458">
        <v>100.41426079999999</v>
      </c>
      <c r="C458">
        <v>85.234821019999998</v>
      </c>
      <c r="D458">
        <f t="shared" si="92"/>
        <v>0.99708976695469531</v>
      </c>
      <c r="E458">
        <f t="shared" si="93"/>
        <v>1.1746611385094219</v>
      </c>
      <c r="F458">
        <f t="shared" si="94"/>
        <v>1.1780896539506807</v>
      </c>
      <c r="G458">
        <f t="shared" si="82"/>
        <v>0.95824713031379705</v>
      </c>
      <c r="H458">
        <f t="shared" si="83"/>
        <v>1.1476630802380388</v>
      </c>
      <c r="I458">
        <f t="shared" si="84"/>
        <v>1.1981545260798834</v>
      </c>
      <c r="J458">
        <f t="shared" si="85"/>
        <v>5.2290742458596648E-2</v>
      </c>
      <c r="K458">
        <f t="shared" si="86"/>
        <v>2.8769788611097601E-2</v>
      </c>
      <c r="L458">
        <f t="shared" si="87"/>
        <v>5.2422309550380138E-2</v>
      </c>
      <c r="M458">
        <f t="shared" si="88"/>
        <v>0.7428205226126503</v>
      </c>
      <c r="N458">
        <f t="shared" si="89"/>
        <v>0.93841698443932786</v>
      </c>
      <c r="O458">
        <f t="shared" si="90"/>
        <v>-0.3827544475109303</v>
      </c>
      <c r="P458">
        <f>RSQ($A$2:A458,$B$2:B458)</f>
        <v>0.30039674143263939</v>
      </c>
      <c r="Q458">
        <f>RSQ($A$2:A458,$C$2:C458)</f>
        <v>6.5310479514785399E-2</v>
      </c>
      <c r="R458">
        <f>RSQ($B$2:B458,$C$2:C458)</f>
        <v>0.11060102683359212</v>
      </c>
      <c r="S458" t="str">
        <f t="shared" si="91"/>
        <v>1&amp;2</v>
      </c>
    </row>
    <row r="459" spans="1:19">
      <c r="A459">
        <v>98.095630909999997</v>
      </c>
      <c r="B459">
        <v>96.853124519999994</v>
      </c>
      <c r="C459">
        <v>86.018763919999998</v>
      </c>
      <c r="D459">
        <f t="shared" si="92"/>
        <v>1.0128287692953408</v>
      </c>
      <c r="E459">
        <f t="shared" si="93"/>
        <v>1.1403980531646776</v>
      </c>
      <c r="F459">
        <f t="shared" si="94"/>
        <v>1.1259534560398505</v>
      </c>
      <c r="G459">
        <f t="shared" si="82"/>
        <v>0.96664430554172687</v>
      </c>
      <c r="H459">
        <f t="shared" si="83"/>
        <v>1.146545383765214</v>
      </c>
      <c r="I459">
        <f t="shared" si="84"/>
        <v>1.1870466691506476</v>
      </c>
      <c r="J459">
        <f t="shared" si="85"/>
        <v>4.7114214010067809E-2</v>
      </c>
      <c r="K459">
        <f t="shared" si="86"/>
        <v>3.0283151260839324E-2</v>
      </c>
      <c r="L459">
        <f t="shared" si="87"/>
        <v>4.6710176097320387E-2</v>
      </c>
      <c r="M459">
        <f t="shared" si="88"/>
        <v>0.98026603486890018</v>
      </c>
      <c r="N459">
        <f t="shared" si="89"/>
        <v>-0.20299507629134453</v>
      </c>
      <c r="O459">
        <f t="shared" si="90"/>
        <v>-1.3079208475581361</v>
      </c>
      <c r="P459">
        <f>RSQ($A$2:A459,$B$2:B459)</f>
        <v>0.30089128592472714</v>
      </c>
      <c r="Q459">
        <f>RSQ($A$2:A459,$C$2:C459)</f>
        <v>6.5701273234710519E-2</v>
      </c>
      <c r="R459">
        <f>RSQ($B$2:B459,$C$2:C459)</f>
        <v>0.11128431951670802</v>
      </c>
      <c r="S459" t="str">
        <f t="shared" si="91"/>
        <v>1&amp;2</v>
      </c>
    </row>
    <row r="460" spans="1:19">
      <c r="A460">
        <v>96.148725029999994</v>
      </c>
      <c r="B460">
        <v>96.290087490000005</v>
      </c>
      <c r="C460">
        <v>86.73417216</v>
      </c>
      <c r="D460">
        <f t="shared" si="92"/>
        <v>0.99853191056644652</v>
      </c>
      <c r="E460">
        <f t="shared" si="93"/>
        <v>1.1085449095269257</v>
      </c>
      <c r="F460">
        <f t="shared" si="94"/>
        <v>1.1101747453399573</v>
      </c>
      <c r="G460">
        <f t="shared" si="82"/>
        <v>0.97155009093014533</v>
      </c>
      <c r="H460">
        <f t="shared" si="83"/>
        <v>1.1406991569593234</v>
      </c>
      <c r="I460">
        <f t="shared" si="84"/>
        <v>1.1752202193336183</v>
      </c>
      <c r="J460">
        <f t="shared" si="85"/>
        <v>4.3207505033579237E-2</v>
      </c>
      <c r="K460">
        <f t="shared" si="86"/>
        <v>3.0284386052870708E-2</v>
      </c>
      <c r="L460">
        <f t="shared" si="87"/>
        <v>4.2814553198820146E-2</v>
      </c>
      <c r="M460">
        <f t="shared" si="88"/>
        <v>0.62447067043866444</v>
      </c>
      <c r="N460">
        <f t="shared" si="89"/>
        <v>-1.061743413792922</v>
      </c>
      <c r="O460">
        <f t="shared" si="90"/>
        <v>-1.519237481975019</v>
      </c>
      <c r="P460">
        <f>RSQ($A$2:A460,$B$2:B460)</f>
        <v>0.30172010938441807</v>
      </c>
      <c r="Q460">
        <f>RSQ($A$2:A460,$C$2:C460)</f>
        <v>6.614542205646691E-2</v>
      </c>
      <c r="R460">
        <f>RSQ($B$2:B460,$C$2:C460)</f>
        <v>0.11186273308066635</v>
      </c>
      <c r="S460" t="str">
        <f t="shared" si="91"/>
        <v>1&amp;2</v>
      </c>
    </row>
    <row r="461" spans="1:19">
      <c r="A461">
        <v>96.821503109999995</v>
      </c>
      <c r="B461">
        <v>94.612451949999993</v>
      </c>
      <c r="C461">
        <v>86.824493720000007</v>
      </c>
      <c r="D461">
        <f t="shared" si="92"/>
        <v>1.0233484188864213</v>
      </c>
      <c r="E461">
        <f t="shared" si="93"/>
        <v>1.1151404282556407</v>
      </c>
      <c r="F461">
        <f t="shared" si="94"/>
        <v>1.0896977096706759</v>
      </c>
      <c r="G461">
        <f t="shared" si="82"/>
        <v>0.97951906446188008</v>
      </c>
      <c r="H461">
        <f t="shared" si="83"/>
        <v>1.1367670448510645</v>
      </c>
      <c r="I461">
        <f t="shared" si="84"/>
        <v>1.1620629101547042</v>
      </c>
      <c r="J461">
        <f t="shared" si="85"/>
        <v>4.1524737415107441E-2</v>
      </c>
      <c r="K461">
        <f t="shared" si="86"/>
        <v>3.0271127474960483E-2</v>
      </c>
      <c r="L461">
        <f t="shared" si="87"/>
        <v>4.0145072455869971E-2</v>
      </c>
      <c r="M461">
        <f t="shared" si="88"/>
        <v>1.0554998575041024</v>
      </c>
      <c r="N461">
        <f t="shared" si="89"/>
        <v>-0.71443049530655067</v>
      </c>
      <c r="O461">
        <f t="shared" si="90"/>
        <v>-1.8025923496233998</v>
      </c>
      <c r="P461">
        <f>RSQ($A$2:A461,$B$2:B461)</f>
        <v>0.30253443080424569</v>
      </c>
      <c r="Q461">
        <f>RSQ($A$2:A461,$C$2:C461)</f>
        <v>6.6532841560131437E-2</v>
      </c>
      <c r="R461">
        <f>RSQ($B$2:B461,$C$2:C461)</f>
        <v>0.11251823540374561</v>
      </c>
      <c r="S461" t="str">
        <f t="shared" si="91"/>
        <v>1&amp;2</v>
      </c>
    </row>
    <row r="462" spans="1:19">
      <c r="A462">
        <v>95.271969839999997</v>
      </c>
      <c r="B462">
        <v>93.130520410000003</v>
      </c>
      <c r="C462">
        <v>86.933237199999994</v>
      </c>
      <c r="D462">
        <f t="shared" si="92"/>
        <v>1.0229940670423876</v>
      </c>
      <c r="E462">
        <f t="shared" si="93"/>
        <v>1.0959211103667494</v>
      </c>
      <c r="F462">
        <f t="shared" si="94"/>
        <v>1.0712878458183082</v>
      </c>
      <c r="G462">
        <f t="shared" si="82"/>
        <v>0.98620752639734277</v>
      </c>
      <c r="H462">
        <f t="shared" si="83"/>
        <v>1.1304830549304006</v>
      </c>
      <c r="I462">
        <f t="shared" si="84"/>
        <v>1.1480975156414126</v>
      </c>
      <c r="J462">
        <f t="shared" si="85"/>
        <v>4.0032467304236971E-2</v>
      </c>
      <c r="K462">
        <f t="shared" si="86"/>
        <v>3.0277674760521067E-2</v>
      </c>
      <c r="L462">
        <f t="shared" si="87"/>
        <v>3.9394622327406759E-2</v>
      </c>
      <c r="M462">
        <f t="shared" si="88"/>
        <v>0.91891764665605313</v>
      </c>
      <c r="N462">
        <f t="shared" si="89"/>
        <v>-1.1414993006238481</v>
      </c>
      <c r="O462">
        <f t="shared" si="90"/>
        <v>-1.9497501254039973</v>
      </c>
      <c r="P462">
        <f>RSQ($A$2:A462,$B$2:B462)</f>
        <v>0.30378937620413438</v>
      </c>
      <c r="Q462">
        <f>RSQ($A$2:A462,$C$2:C462)</f>
        <v>6.6986573294294749E-2</v>
      </c>
      <c r="R462">
        <f>RSQ($B$2:B462,$C$2:C462)</f>
        <v>0.11318997733200463</v>
      </c>
      <c r="S462" t="str">
        <f t="shared" si="91"/>
        <v>1&amp;2</v>
      </c>
    </row>
    <row r="463" spans="1:19">
      <c r="A463">
        <v>94.182044520000005</v>
      </c>
      <c r="B463">
        <v>95.780059010000002</v>
      </c>
      <c r="C463">
        <v>86.058654110000006</v>
      </c>
      <c r="D463">
        <f t="shared" si="92"/>
        <v>0.98331579133989511</v>
      </c>
      <c r="E463">
        <f t="shared" si="93"/>
        <v>1.094393649238538</v>
      </c>
      <c r="F463">
        <f t="shared" si="94"/>
        <v>1.1129625486307759</v>
      </c>
      <c r="G463">
        <f t="shared" si="82"/>
        <v>0.98576264408081238</v>
      </c>
      <c r="H463">
        <f t="shared" si="83"/>
        <v>1.124930838670114</v>
      </c>
      <c r="I463">
        <f t="shared" si="84"/>
        <v>1.1426921361013147</v>
      </c>
      <c r="J463">
        <f t="shared" si="85"/>
        <v>3.9630710083113849E-2</v>
      </c>
      <c r="K463">
        <f t="shared" si="86"/>
        <v>3.0395071442581672E-2</v>
      </c>
      <c r="L463">
        <f t="shared" si="87"/>
        <v>4.2257719835914177E-2</v>
      </c>
      <c r="M463">
        <f t="shared" si="88"/>
        <v>-6.1741329786564811E-2</v>
      </c>
      <c r="N463">
        <f t="shared" si="89"/>
        <v>-1.0046756918884963</v>
      </c>
      <c r="O463">
        <f t="shared" si="90"/>
        <v>-0.70353032738108279</v>
      </c>
      <c r="P463">
        <f>RSQ($A$2:A463,$B$2:B463)</f>
        <v>0.30493638576455456</v>
      </c>
      <c r="Q463">
        <f>RSQ($A$2:A463,$C$2:C463)</f>
        <v>6.7688559744304697E-2</v>
      </c>
      <c r="R463">
        <f>RSQ($B$2:B463,$C$2:C463)</f>
        <v>0.11396839970994009</v>
      </c>
      <c r="S463" t="str">
        <f t="shared" si="91"/>
        <v>1&amp;2</v>
      </c>
    </row>
    <row r="464" spans="1:19">
      <c r="A464">
        <v>92.818669170000007</v>
      </c>
      <c r="B464">
        <v>94.010777649999994</v>
      </c>
      <c r="C464">
        <v>85.918996699999994</v>
      </c>
      <c r="D464">
        <f t="shared" si="92"/>
        <v>0.9873194487930077</v>
      </c>
      <c r="E464">
        <f t="shared" si="93"/>
        <v>1.0803043882610888</v>
      </c>
      <c r="F464">
        <f t="shared" si="94"/>
        <v>1.0941791834261492</v>
      </c>
      <c r="G464">
        <f t="shared" ref="G464:G527" si="95">((D464-G463)*2/13)+G463</f>
        <v>0.98600215249807321</v>
      </c>
      <c r="H464">
        <f t="shared" ref="H464:H527" si="96">((E464-H463)*2/13)+H463</f>
        <v>1.1180652309148793</v>
      </c>
      <c r="I464">
        <f t="shared" ref="I464:I527" si="97">((F464-I463)*2/13)+I463</f>
        <v>1.13522860492052</v>
      </c>
      <c r="J464">
        <f t="shared" si="85"/>
        <v>3.8625373998325219E-2</v>
      </c>
      <c r="K464">
        <f t="shared" si="86"/>
        <v>3.0538144082271679E-2</v>
      </c>
      <c r="L464">
        <f t="shared" si="87"/>
        <v>4.2999184628118144E-2</v>
      </c>
      <c r="M464">
        <f t="shared" si="88"/>
        <v>3.4104428218393601E-2</v>
      </c>
      <c r="N464">
        <f t="shared" si="89"/>
        <v>-1.2365139987571103</v>
      </c>
      <c r="O464">
        <f t="shared" si="90"/>
        <v>-0.95465581148549739</v>
      </c>
      <c r="P464">
        <f>RSQ($A$2:A464,$B$2:B464)</f>
        <v>0.30660455799898539</v>
      </c>
      <c r="Q464">
        <f>RSQ($A$2:A464,$C$2:C464)</f>
        <v>6.8520832827493994E-2</v>
      </c>
      <c r="R464">
        <f>RSQ($B$2:B464,$C$2:C464)</f>
        <v>0.11495308053747047</v>
      </c>
      <c r="S464" t="str">
        <f t="shared" si="91"/>
        <v>1&amp;2</v>
      </c>
    </row>
    <row r="465" spans="1:19">
      <c r="A465">
        <v>93.138016140000005</v>
      </c>
      <c r="B465">
        <v>98.020274459999996</v>
      </c>
      <c r="C465">
        <v>86.178054369999998</v>
      </c>
      <c r="D465">
        <f t="shared" si="92"/>
        <v>0.95019134207798672</v>
      </c>
      <c r="E465">
        <f t="shared" si="93"/>
        <v>1.0807625772115701</v>
      </c>
      <c r="F465">
        <f t="shared" si="94"/>
        <v>1.1374157281290684</v>
      </c>
      <c r="G465">
        <f t="shared" si="95"/>
        <v>0.98049279704882919</v>
      </c>
      <c r="H465">
        <f t="shared" si="96"/>
        <v>1.1123263611143701</v>
      </c>
      <c r="I465">
        <f t="shared" si="97"/>
        <v>1.1355650854141428</v>
      </c>
      <c r="J465">
        <f t="shared" si="85"/>
        <v>3.8633697499723035E-2</v>
      </c>
      <c r="K465">
        <f t="shared" si="86"/>
        <v>3.1273476294446968E-2</v>
      </c>
      <c r="L465">
        <f t="shared" si="87"/>
        <v>4.5226869037517041E-2</v>
      </c>
      <c r="M465">
        <f t="shared" si="88"/>
        <v>-0.78432707537402291</v>
      </c>
      <c r="N465">
        <f t="shared" si="89"/>
        <v>-1.0092828697909926</v>
      </c>
      <c r="O465">
        <f t="shared" si="90"/>
        <v>4.0919098631180255E-2</v>
      </c>
      <c r="P465">
        <f>RSQ($A$2:A465,$B$2:B465)</f>
        <v>0.30727092229198799</v>
      </c>
      <c r="Q465">
        <f>RSQ($A$2:A465,$C$2:C465)</f>
        <v>6.9262339734787598E-2</v>
      </c>
      <c r="R465">
        <f>RSQ($B$2:B465,$C$2:C465)</f>
        <v>0.11545121769984718</v>
      </c>
      <c r="S465" t="str">
        <f t="shared" si="91"/>
        <v>1&amp;2</v>
      </c>
    </row>
    <row r="466" spans="1:19">
      <c r="A466">
        <v>92.070131149999995</v>
      </c>
      <c r="B466">
        <v>96.08859305</v>
      </c>
      <c r="C466">
        <v>85.893526010000002</v>
      </c>
      <c r="D466">
        <f t="shared" si="92"/>
        <v>0.95817961557716858</v>
      </c>
      <c r="E466">
        <f t="shared" si="93"/>
        <v>1.0719100196128972</v>
      </c>
      <c r="F466">
        <f t="shared" si="94"/>
        <v>1.1186942429026963</v>
      </c>
      <c r="G466">
        <f t="shared" si="95"/>
        <v>0.97705999989934289</v>
      </c>
      <c r="H466">
        <f t="shared" si="96"/>
        <v>1.1061084624218358</v>
      </c>
      <c r="I466">
        <f t="shared" si="97"/>
        <v>1.1329695711816126</v>
      </c>
      <c r="J466">
        <f t="shared" si="85"/>
        <v>3.8573294338031479E-2</v>
      </c>
      <c r="K466">
        <f t="shared" si="86"/>
        <v>3.1931041099751381E-2</v>
      </c>
      <c r="L466">
        <f t="shared" si="87"/>
        <v>4.5468927334077404E-2</v>
      </c>
      <c r="M466">
        <f t="shared" si="88"/>
        <v>-0.48946776898853389</v>
      </c>
      <c r="N466">
        <f t="shared" si="89"/>
        <v>-1.0710093260693856</v>
      </c>
      <c r="O466">
        <f t="shared" si="90"/>
        <v>-0.31395788543745656</v>
      </c>
      <c r="P466">
        <f>RSQ($A$2:A466,$B$2:B466)</f>
        <v>0.30852348292264187</v>
      </c>
      <c r="Q466">
        <f>RSQ($A$2:A466,$C$2:C466)</f>
        <v>7.014930352806524E-2</v>
      </c>
      <c r="R466">
        <f>RSQ($B$2:B466,$C$2:C466)</f>
        <v>0.11622489918022705</v>
      </c>
      <c r="S466" t="str">
        <f t="shared" si="91"/>
        <v>1&amp;2</v>
      </c>
    </row>
    <row r="467" spans="1:19">
      <c r="A467">
        <v>91.850153129999995</v>
      </c>
      <c r="B467">
        <v>95.543219289999996</v>
      </c>
      <c r="C467">
        <v>86.560643020000001</v>
      </c>
      <c r="D467">
        <f t="shared" si="92"/>
        <v>0.96134664304339035</v>
      </c>
      <c r="E467">
        <f t="shared" si="93"/>
        <v>1.061107564886941</v>
      </c>
      <c r="F467">
        <f t="shared" si="94"/>
        <v>1.1037720603337542</v>
      </c>
      <c r="G467">
        <f t="shared" si="95"/>
        <v>0.97464256038304253</v>
      </c>
      <c r="H467">
        <f t="shared" si="96"/>
        <v>1.0991852474164674</v>
      </c>
      <c r="I467">
        <f t="shared" si="97"/>
        <v>1.1284776464357882</v>
      </c>
      <c r="J467">
        <f t="shared" si="85"/>
        <v>3.8507717762382931E-2</v>
      </c>
      <c r="K467">
        <f t="shared" si="86"/>
        <v>3.2923769014966471E-2</v>
      </c>
      <c r="L467">
        <f t="shared" si="87"/>
        <v>4.6319744879578212E-2</v>
      </c>
      <c r="M467">
        <f t="shared" si="88"/>
        <v>-0.34527928717293604</v>
      </c>
      <c r="N467">
        <f t="shared" si="89"/>
        <v>-1.1565408113578075</v>
      </c>
      <c r="O467">
        <f t="shared" si="90"/>
        <v>-0.53337051329327101</v>
      </c>
      <c r="P467">
        <f>RSQ($A$2:A467,$B$2:B467)</f>
        <v>0.30993380125756487</v>
      </c>
      <c r="Q467">
        <f>RSQ($A$2:A467,$C$2:C467)</f>
        <v>7.0851154236551264E-2</v>
      </c>
      <c r="R467">
        <f>RSQ($B$2:B467,$C$2:C467)</f>
        <v>0.11688072809914714</v>
      </c>
      <c r="S467" t="str">
        <f t="shared" si="91"/>
        <v>1&amp;2</v>
      </c>
    </row>
    <row r="468" spans="1:19">
      <c r="A468">
        <v>91.920846560000001</v>
      </c>
      <c r="B468">
        <v>97.225880590000003</v>
      </c>
      <c r="C468">
        <v>86.457195889999994</v>
      </c>
      <c r="D468">
        <f t="shared" si="92"/>
        <v>0.94543598887654978</v>
      </c>
      <c r="E468">
        <f t="shared" si="93"/>
        <v>1.0631948632355765</v>
      </c>
      <c r="F468">
        <f t="shared" si="94"/>
        <v>1.1245551002336587</v>
      </c>
      <c r="G468">
        <f t="shared" si="95"/>
        <v>0.97014924168973593</v>
      </c>
      <c r="H468">
        <f t="shared" si="96"/>
        <v>1.0936482652347919</v>
      </c>
      <c r="I468">
        <f t="shared" si="97"/>
        <v>1.1278741777893067</v>
      </c>
      <c r="J468">
        <f t="shared" si="85"/>
        <v>3.8544106308496077E-2</v>
      </c>
      <c r="K468">
        <f t="shared" si="86"/>
        <v>3.4373229635585534E-2</v>
      </c>
      <c r="L468">
        <f t="shared" si="87"/>
        <v>4.8036938083631089E-2</v>
      </c>
      <c r="M468">
        <f t="shared" si="88"/>
        <v>-0.64116813645614956</v>
      </c>
      <c r="N468">
        <f t="shared" si="89"/>
        <v>-0.8859627774891381</v>
      </c>
      <c r="O468">
        <f t="shared" si="90"/>
        <v>-6.9094278029743397E-2</v>
      </c>
      <c r="P468">
        <f>RSQ($A$2:A468,$B$2:B468)</f>
        <v>0.31083367435003617</v>
      </c>
      <c r="Q468">
        <f>RSQ($A$2:A468,$C$2:C468)</f>
        <v>7.1577913387466607E-2</v>
      </c>
      <c r="R468">
        <f>RSQ($B$2:B468,$C$2:C468)</f>
        <v>0.11741360455961754</v>
      </c>
      <c r="S468" t="str">
        <f t="shared" si="91"/>
        <v>1&amp;2</v>
      </c>
    </row>
    <row r="469" spans="1:19">
      <c r="A469">
        <v>94.049755140000002</v>
      </c>
      <c r="B469">
        <v>98.279797149999993</v>
      </c>
      <c r="C469">
        <v>86.898793209999994</v>
      </c>
      <c r="D469">
        <f t="shared" si="92"/>
        <v>0.95695919067126411</v>
      </c>
      <c r="E469">
        <f t="shared" si="93"/>
        <v>1.0822906931828036</v>
      </c>
      <c r="F469">
        <f t="shared" si="94"/>
        <v>1.1309684924219445</v>
      </c>
      <c r="G469">
        <f t="shared" si="95"/>
        <v>0.96812000307150947</v>
      </c>
      <c r="H469">
        <f t="shared" si="96"/>
        <v>1.0919009464575629</v>
      </c>
      <c r="I469">
        <f t="shared" si="97"/>
        <v>1.1283502261943279</v>
      </c>
      <c r="J469">
        <f t="shared" si="85"/>
        <v>3.8523222550629524E-2</v>
      </c>
      <c r="K469">
        <f t="shared" si="86"/>
        <v>3.5580735350811944E-2</v>
      </c>
      <c r="L469">
        <f t="shared" si="87"/>
        <v>4.8759049234569127E-2</v>
      </c>
      <c r="M469">
        <f t="shared" si="88"/>
        <v>-0.28971647908160197</v>
      </c>
      <c r="N469">
        <f t="shared" si="89"/>
        <v>-0.27009709552110145</v>
      </c>
      <c r="O469">
        <f t="shared" si="90"/>
        <v>5.3698057462538321E-2</v>
      </c>
      <c r="P469">
        <f>RSQ($A$2:A469,$B$2:B469)</f>
        <v>0.31140126148866165</v>
      </c>
      <c r="Q469">
        <f>RSQ($A$2:A469,$C$2:C469)</f>
        <v>7.2083474226620897E-2</v>
      </c>
      <c r="R469">
        <f>RSQ($B$2:B469,$C$2:C469)</f>
        <v>0.11777641757520882</v>
      </c>
      <c r="S469" t="str">
        <f t="shared" si="91"/>
        <v>1&amp;2</v>
      </c>
    </row>
    <row r="470" spans="1:19">
      <c r="A470">
        <v>94.408681099999995</v>
      </c>
      <c r="B470">
        <v>100.49266369999999</v>
      </c>
      <c r="C470">
        <v>86.593482260000002</v>
      </c>
      <c r="D470">
        <f t="shared" si="92"/>
        <v>0.93945844028811432</v>
      </c>
      <c r="E470">
        <f t="shared" si="93"/>
        <v>1.0902515828678028</v>
      </c>
      <c r="F470">
        <f t="shared" si="94"/>
        <v>1.1605107113981998</v>
      </c>
      <c r="G470">
        <f t="shared" si="95"/>
        <v>0.96371053187406408</v>
      </c>
      <c r="H470">
        <f t="shared" si="96"/>
        <v>1.0916471982129843</v>
      </c>
      <c r="I470">
        <f t="shared" si="97"/>
        <v>1.1332979931487697</v>
      </c>
      <c r="J470">
        <f t="shared" si="85"/>
        <v>3.8278187192040049E-2</v>
      </c>
      <c r="K470">
        <f t="shared" si="86"/>
        <v>3.5934767662302337E-2</v>
      </c>
      <c r="L470">
        <f t="shared" si="87"/>
        <v>4.9171684987986589E-2</v>
      </c>
      <c r="M470">
        <f t="shared" si="88"/>
        <v>-0.63357471617655359</v>
      </c>
      <c r="N470">
        <f t="shared" si="89"/>
        <v>-3.8837466775820922E-2</v>
      </c>
      <c r="O470">
        <f t="shared" si="90"/>
        <v>0.55342252875976616</v>
      </c>
      <c r="P470">
        <f>RSQ($A$2:A470,$B$2:B470)</f>
        <v>0.31135832458196522</v>
      </c>
      <c r="Q470">
        <f>RSQ($A$2:A470,$C$2:C470)</f>
        <v>7.2638118747927929E-2</v>
      </c>
      <c r="R470">
        <f>RSQ($B$2:B470,$C$2:C470)</f>
        <v>0.11792475244613819</v>
      </c>
      <c r="S470" t="str">
        <f t="shared" si="91"/>
        <v>1&amp;2</v>
      </c>
    </row>
    <row r="471" spans="1:19">
      <c r="A471">
        <v>95.183161130000002</v>
      </c>
      <c r="B471">
        <v>100.93444049999999</v>
      </c>
      <c r="C471">
        <v>87.240730529999993</v>
      </c>
      <c r="D471">
        <f t="shared" si="92"/>
        <v>0.94301965373256325</v>
      </c>
      <c r="E471">
        <f t="shared" si="93"/>
        <v>1.0910403953720769</v>
      </c>
      <c r="F471">
        <f t="shared" si="94"/>
        <v>1.1569646412496633</v>
      </c>
      <c r="G471">
        <f t="shared" si="95"/>
        <v>0.96052731985229467</v>
      </c>
      <c r="H471">
        <f t="shared" si="96"/>
        <v>1.0915538439297678</v>
      </c>
      <c r="I471">
        <f t="shared" si="97"/>
        <v>1.1369390159335224</v>
      </c>
      <c r="J471">
        <f t="shared" si="85"/>
        <v>3.7462421422313458E-2</v>
      </c>
      <c r="K471">
        <f t="shared" si="86"/>
        <v>3.6041986878346283E-2</v>
      </c>
      <c r="L471">
        <f t="shared" si="87"/>
        <v>4.8635911706961195E-2</v>
      </c>
      <c r="M471">
        <f t="shared" si="88"/>
        <v>-0.4673394152067134</v>
      </c>
      <c r="N471">
        <f t="shared" si="89"/>
        <v>-1.4245844975862081E-2</v>
      </c>
      <c r="O471">
        <f t="shared" si="90"/>
        <v>0.41174565487326076</v>
      </c>
      <c r="P471">
        <f>RSQ($A$2:A471,$B$2:B471)</f>
        <v>0.31125000305282463</v>
      </c>
      <c r="Q471">
        <f>RSQ($A$2:A471,$C$2:C471)</f>
        <v>7.3017114244545808E-2</v>
      </c>
      <c r="R471">
        <f>RSQ($B$2:B471,$C$2:C471)</f>
        <v>0.11801208269241001</v>
      </c>
      <c r="S471" t="str">
        <f t="shared" si="91"/>
        <v>1&amp;2</v>
      </c>
    </row>
    <row r="472" spans="1:19">
      <c r="A472">
        <v>95.531173550000005</v>
      </c>
      <c r="B472">
        <v>100.1110997</v>
      </c>
      <c r="C472">
        <v>87.096281259999998</v>
      </c>
      <c r="D472">
        <f t="shared" si="92"/>
        <v>0.95425156487417961</v>
      </c>
      <c r="E472">
        <f t="shared" si="93"/>
        <v>1.0968456077340449</v>
      </c>
      <c r="F472">
        <f t="shared" si="94"/>
        <v>1.1494302426202117</v>
      </c>
      <c r="G472">
        <f t="shared" si="95"/>
        <v>0.95956181908643079</v>
      </c>
      <c r="H472">
        <f t="shared" si="96"/>
        <v>1.0923679614381181</v>
      </c>
      <c r="I472">
        <f t="shared" si="97"/>
        <v>1.13886074311609</v>
      </c>
      <c r="J472">
        <f t="shared" si="85"/>
        <v>3.6433304128422585E-2</v>
      </c>
      <c r="K472">
        <f t="shared" si="86"/>
        <v>3.6162823268544475E-2</v>
      </c>
      <c r="L472">
        <f t="shared" si="87"/>
        <v>4.7854792362190243E-2</v>
      </c>
      <c r="M472">
        <f t="shared" si="88"/>
        <v>-0.14575274846149641</v>
      </c>
      <c r="N472">
        <f t="shared" si="89"/>
        <v>0.1238190465018707</v>
      </c>
      <c r="O472">
        <f t="shared" si="90"/>
        <v>0.22086606131578501</v>
      </c>
      <c r="P472">
        <f>RSQ($A$2:A472,$B$2:B472)</f>
        <v>0.31138106793131148</v>
      </c>
      <c r="Q472">
        <f>RSQ($A$2:A472,$C$2:C472)</f>
        <v>7.3408339854339213E-2</v>
      </c>
      <c r="R472">
        <f>RSQ($B$2:B472,$C$2:C472)</f>
        <v>0.11818449396461383</v>
      </c>
      <c r="S472" t="str">
        <f t="shared" si="91"/>
        <v>1&amp;2</v>
      </c>
    </row>
    <row r="473" spans="1:19">
      <c r="A473">
        <v>94.246922549999994</v>
      </c>
      <c r="B473">
        <v>98.876118500000004</v>
      </c>
      <c r="C473">
        <v>87.060470969999997</v>
      </c>
      <c r="D473">
        <f t="shared" si="92"/>
        <v>0.95318186008687211</v>
      </c>
      <c r="E473">
        <f t="shared" si="93"/>
        <v>1.0825455169255442</v>
      </c>
      <c r="F473">
        <f t="shared" si="94"/>
        <v>1.1357177074549889</v>
      </c>
      <c r="G473">
        <f t="shared" si="95"/>
        <v>0.95858028693265251</v>
      </c>
      <c r="H473">
        <f t="shared" si="96"/>
        <v>1.0908568161284913</v>
      </c>
      <c r="I473">
        <f t="shared" si="97"/>
        <v>1.1383771991682283</v>
      </c>
      <c r="J473">
        <f t="shared" si="85"/>
        <v>3.4361465024944915E-2</v>
      </c>
      <c r="K473">
        <f t="shared" si="86"/>
        <v>3.5812247318682988E-2</v>
      </c>
      <c r="L473">
        <f t="shared" si="87"/>
        <v>4.7030850912970427E-2</v>
      </c>
      <c r="M473">
        <f t="shared" si="88"/>
        <v>-0.15710700465947483</v>
      </c>
      <c r="N473">
        <f t="shared" si="89"/>
        <v>-0.23207980021435567</v>
      </c>
      <c r="O473">
        <f t="shared" si="90"/>
        <v>-5.6547811949240676E-2</v>
      </c>
      <c r="P473">
        <f>RSQ($A$2:A473,$B$2:B473)</f>
        <v>0.31178859224204747</v>
      </c>
      <c r="Q473">
        <f>RSQ($A$2:A473,$C$2:C473)</f>
        <v>7.386071672404694E-2</v>
      </c>
      <c r="R473">
        <f>RSQ($B$2:B473,$C$2:C473)</f>
        <v>0.11847110131817622</v>
      </c>
      <c r="S473" t="str">
        <f t="shared" si="91"/>
        <v>1&amp;2</v>
      </c>
    </row>
    <row r="474" spans="1:19">
      <c r="A474">
        <v>94.419568769999998</v>
      </c>
      <c r="B474">
        <v>97.773807509999997</v>
      </c>
      <c r="C474">
        <v>86.568270859999998</v>
      </c>
      <c r="D474">
        <f t="shared" si="92"/>
        <v>0.96569389261375616</v>
      </c>
      <c r="E474">
        <f t="shared" si="93"/>
        <v>1.0906948681312727</v>
      </c>
      <c r="F474">
        <f t="shared" si="94"/>
        <v>1.1294416134073166</v>
      </c>
      <c r="G474">
        <f t="shared" si="95"/>
        <v>0.95967468780666842</v>
      </c>
      <c r="H474">
        <f t="shared" si="96"/>
        <v>1.090831901051996</v>
      </c>
      <c r="I474">
        <f t="shared" si="97"/>
        <v>1.1370024936665497</v>
      </c>
      <c r="J474">
        <f t="shared" si="85"/>
        <v>3.0161195399234605E-2</v>
      </c>
      <c r="K474">
        <f t="shared" si="86"/>
        <v>3.5107234558507838E-2</v>
      </c>
      <c r="L474">
        <f t="shared" si="87"/>
        <v>4.582627334897537E-2</v>
      </c>
      <c r="M474">
        <f t="shared" si="88"/>
        <v>0.19956784628106877</v>
      </c>
      <c r="N474">
        <f t="shared" si="89"/>
        <v>-3.9032673022120433E-3</v>
      </c>
      <c r="O474">
        <f t="shared" si="90"/>
        <v>-0.16499007461627088</v>
      </c>
      <c r="P474">
        <f>RSQ($A$2:A474,$B$2:B474)</f>
        <v>0.31245573899276807</v>
      </c>
      <c r="Q474">
        <f>RSQ($A$2:A474,$C$2:C474)</f>
        <v>7.4412994983015207E-2</v>
      </c>
      <c r="R474">
        <f>RSQ($B$2:B474,$C$2:C474)</f>
        <v>0.1189222098189093</v>
      </c>
      <c r="S474" t="str">
        <f t="shared" si="91"/>
        <v>1&amp;2</v>
      </c>
    </row>
    <row r="475" spans="1:19">
      <c r="A475">
        <v>95.556168720000002</v>
      </c>
      <c r="B475">
        <v>94.112793670000002</v>
      </c>
      <c r="C475">
        <v>86.49623235</v>
      </c>
      <c r="D475">
        <f t="shared" si="92"/>
        <v>1.0153366507752506</v>
      </c>
      <c r="E475">
        <f t="shared" si="93"/>
        <v>1.1047437110710177</v>
      </c>
      <c r="F475">
        <f t="shared" si="94"/>
        <v>1.088056567471982</v>
      </c>
      <c r="G475">
        <f t="shared" si="95"/>
        <v>0.96823806672491186</v>
      </c>
      <c r="H475">
        <f t="shared" si="96"/>
        <v>1.0929721795164609</v>
      </c>
      <c r="I475">
        <f t="shared" si="97"/>
        <v>1.1294723511750777</v>
      </c>
      <c r="J475">
        <f t="shared" si="85"/>
        <v>2.7313880328860413E-2</v>
      </c>
      <c r="K475">
        <f t="shared" si="86"/>
        <v>3.5097475934418962E-2</v>
      </c>
      <c r="L475">
        <f t="shared" si="87"/>
        <v>4.4557233447073158E-2</v>
      </c>
      <c r="M475">
        <f t="shared" si="88"/>
        <v>1.7243461376878551</v>
      </c>
      <c r="N475">
        <f t="shared" si="89"/>
        <v>0.33539538787781686</v>
      </c>
      <c r="O475">
        <f t="shared" si="90"/>
        <v>-0.92949630170129471</v>
      </c>
      <c r="P475">
        <f>RSQ($A$2:A475,$B$2:B475)</f>
        <v>0.3134743966764465</v>
      </c>
      <c r="Q475">
        <f>RSQ($A$2:A475,$C$2:C475)</f>
        <v>7.4908300864505978E-2</v>
      </c>
      <c r="R475">
        <f>RSQ($B$2:B475,$C$2:C475)</f>
        <v>0.11967117466998639</v>
      </c>
      <c r="S475" t="str">
        <f t="shared" si="91"/>
        <v>1&amp;2</v>
      </c>
    </row>
    <row r="476" spans="1:19">
      <c r="A476">
        <v>93.369821770000001</v>
      </c>
      <c r="B476">
        <v>93.651580839999994</v>
      </c>
      <c r="C476">
        <v>86.47368926</v>
      </c>
      <c r="D476">
        <f t="shared" si="92"/>
        <v>0.99699141149062542</v>
      </c>
      <c r="E476">
        <f t="shared" si="93"/>
        <v>1.0797483323426325</v>
      </c>
      <c r="F476">
        <f t="shared" si="94"/>
        <v>1.0830066537165803</v>
      </c>
      <c r="G476">
        <f t="shared" si="95"/>
        <v>0.97266165822732931</v>
      </c>
      <c r="H476">
        <f t="shared" si="96"/>
        <v>1.0909377414897181</v>
      </c>
      <c r="I476">
        <f t="shared" si="97"/>
        <v>1.1223237823353089</v>
      </c>
      <c r="J476">
        <f t="shared" si="85"/>
        <v>2.7238468169186479E-2</v>
      </c>
      <c r="K476">
        <f t="shared" si="86"/>
        <v>3.5025951671410982E-2</v>
      </c>
      <c r="L476">
        <f t="shared" si="87"/>
        <v>4.5281296857184627E-2</v>
      </c>
      <c r="M476">
        <f t="shared" si="88"/>
        <v>0.89321297777013586</v>
      </c>
      <c r="N476">
        <f t="shared" si="89"/>
        <v>-0.31946053178103145</v>
      </c>
      <c r="O476">
        <f t="shared" si="90"/>
        <v>-0.86828627595921626</v>
      </c>
      <c r="P476">
        <f>RSQ($A$2:A476,$B$2:B476)</f>
        <v>0.31499013273329596</v>
      </c>
      <c r="Q476">
        <f>RSQ($A$2:A476,$C$2:C476)</f>
        <v>7.5537557476733297E-2</v>
      </c>
      <c r="R476">
        <f>RSQ($B$2:B476,$C$2:C476)</f>
        <v>0.12044980520755946</v>
      </c>
      <c r="S476" t="str">
        <f t="shared" si="91"/>
        <v>1&amp;2</v>
      </c>
    </row>
    <row r="477" spans="1:19">
      <c r="A477">
        <v>94.717097659999993</v>
      </c>
      <c r="B477">
        <v>95.03238709</v>
      </c>
      <c r="C477">
        <v>86.071421330000007</v>
      </c>
      <c r="D477">
        <f t="shared" si="92"/>
        <v>0.99668229495591421</v>
      </c>
      <c r="E477">
        <f t="shared" si="93"/>
        <v>1.1004477002517741</v>
      </c>
      <c r="F477">
        <f t="shared" si="94"/>
        <v>1.1041108142695055</v>
      </c>
      <c r="G477">
        <f t="shared" si="95"/>
        <v>0.9763571408009577</v>
      </c>
      <c r="H477">
        <f t="shared" si="96"/>
        <v>1.092400812068496</v>
      </c>
      <c r="I477">
        <f t="shared" si="97"/>
        <v>1.1195217872482623</v>
      </c>
      <c r="J477">
        <f t="shared" si="85"/>
        <v>2.7440022277694379E-2</v>
      </c>
      <c r="K477">
        <f t="shared" si="86"/>
        <v>3.5524778569625312E-2</v>
      </c>
      <c r="L477">
        <f t="shared" si="87"/>
        <v>4.6727924180695941E-2</v>
      </c>
      <c r="M477">
        <f t="shared" si="88"/>
        <v>0.74071201361518368</v>
      </c>
      <c r="N477">
        <f t="shared" si="89"/>
        <v>0.22651480198551752</v>
      </c>
      <c r="O477">
        <f t="shared" si="90"/>
        <v>-0.32980221674651966</v>
      </c>
      <c r="P477">
        <f>RSQ($A$2:A477,$B$2:B477)</f>
        <v>0.31607216479639227</v>
      </c>
      <c r="Q477">
        <f>RSQ($A$2:A477,$C$2:C477)</f>
        <v>7.6167336707872624E-2</v>
      </c>
      <c r="R477">
        <f>RSQ($B$2:B477,$C$2:C477)</f>
        <v>0.12125502854537525</v>
      </c>
      <c r="S477" t="str">
        <f t="shared" si="91"/>
        <v>1&amp;2</v>
      </c>
    </row>
    <row r="478" spans="1:19">
      <c r="A478">
        <v>97.595854700000004</v>
      </c>
      <c r="B478">
        <v>94.736304930000003</v>
      </c>
      <c r="C478">
        <v>85.952386149999995</v>
      </c>
      <c r="D478">
        <f t="shared" si="92"/>
        <v>1.030184307611669</v>
      </c>
      <c r="E478">
        <f t="shared" si="93"/>
        <v>1.135464168844369</v>
      </c>
      <c r="F478">
        <f t="shared" si="94"/>
        <v>1.102195170761993</v>
      </c>
      <c r="G478">
        <f t="shared" si="95"/>
        <v>0.98463824338722095</v>
      </c>
      <c r="H478">
        <f t="shared" si="96"/>
        <v>1.0990259438801688</v>
      </c>
      <c r="I478">
        <f t="shared" si="97"/>
        <v>1.1168561539426825</v>
      </c>
      <c r="J478">
        <f t="shared" si="85"/>
        <v>2.7875652650266564E-2</v>
      </c>
      <c r="K478">
        <f t="shared" si="86"/>
        <v>3.5499869087038165E-2</v>
      </c>
      <c r="L478">
        <f t="shared" si="87"/>
        <v>4.7205725613247602E-2</v>
      </c>
      <c r="M478">
        <f t="shared" si="88"/>
        <v>1.6339012684609746</v>
      </c>
      <c r="N478">
        <f t="shared" si="89"/>
        <v>1.026432657395477</v>
      </c>
      <c r="O478">
        <f t="shared" si="90"/>
        <v>-0.31057637585757247</v>
      </c>
      <c r="P478">
        <f>RSQ($A$2:A478,$B$2:B478)</f>
        <v>0.31659172247681805</v>
      </c>
      <c r="Q478">
        <f>RSQ($A$2:A478,$C$2:C478)</f>
        <v>7.657305415450337E-2</v>
      </c>
      <c r="R478">
        <f>RSQ($B$2:B478,$C$2:C478)</f>
        <v>0.12211728074900823</v>
      </c>
      <c r="S478" t="str">
        <f t="shared" si="91"/>
        <v>1&amp;2</v>
      </c>
    </row>
    <row r="479" spans="1:19">
      <c r="A479">
        <v>98.797287990000001</v>
      </c>
      <c r="B479">
        <v>93.735432759999995</v>
      </c>
      <c r="C479">
        <v>87.169945220000002</v>
      </c>
      <c r="D479">
        <f t="shared" si="92"/>
        <v>1.0540015134187344</v>
      </c>
      <c r="E479">
        <f t="shared" si="93"/>
        <v>1.1333870606509484</v>
      </c>
      <c r="F479">
        <f t="shared" si="94"/>
        <v>1.0753182478597409</v>
      </c>
      <c r="G479">
        <f t="shared" si="95"/>
        <v>0.99530951569976145</v>
      </c>
      <c r="H479">
        <f t="shared" si="96"/>
        <v>1.1043122695372118</v>
      </c>
      <c r="I479">
        <f t="shared" si="97"/>
        <v>1.1104657068529991</v>
      </c>
      <c r="J479">
        <f t="shared" si="85"/>
        <v>2.9747298967500706E-2</v>
      </c>
      <c r="K479">
        <f t="shared" si="86"/>
        <v>3.5777059430721278E-2</v>
      </c>
      <c r="L479">
        <f t="shared" si="87"/>
        <v>4.7525316014223683E-2</v>
      </c>
      <c r="M479">
        <f t="shared" si="88"/>
        <v>1.9730193918814165</v>
      </c>
      <c r="N479">
        <f t="shared" si="89"/>
        <v>0.81266575778920591</v>
      </c>
      <c r="O479">
        <f t="shared" si="90"/>
        <v>-0.73955234685317928</v>
      </c>
      <c r="P479">
        <f>RSQ($A$2:A479,$B$2:B479)</f>
        <v>0.31673238518575692</v>
      </c>
      <c r="Q479">
        <f>RSQ($A$2:A479,$C$2:C479)</f>
        <v>7.6775502098200929E-2</v>
      </c>
      <c r="R479">
        <f>RSQ($B$2:B479,$C$2:C479)</f>
        <v>0.1226250884824468</v>
      </c>
      <c r="S479" t="str">
        <f t="shared" si="91"/>
        <v>1&amp;2</v>
      </c>
    </row>
    <row r="480" spans="1:19">
      <c r="A480">
        <v>96.65000354</v>
      </c>
      <c r="B480">
        <v>95.212211890000006</v>
      </c>
      <c r="C480">
        <v>87.136017570000007</v>
      </c>
      <c r="D480">
        <f t="shared" si="92"/>
        <v>1.0151009163788896</v>
      </c>
      <c r="E480">
        <f t="shared" si="93"/>
        <v>1.1091854578086153</v>
      </c>
      <c r="F480">
        <f t="shared" si="94"/>
        <v>1.0926849142894561</v>
      </c>
      <c r="G480">
        <f t="shared" si="95"/>
        <v>0.99835434657347344</v>
      </c>
      <c r="H480">
        <f t="shared" si="96"/>
        <v>1.1050619908097354</v>
      </c>
      <c r="I480">
        <f t="shared" si="97"/>
        <v>1.1077302003047618</v>
      </c>
      <c r="J480">
        <f t="shared" si="85"/>
        <v>3.2172283033936974E-2</v>
      </c>
      <c r="K480">
        <f t="shared" si="86"/>
        <v>3.584680638568491E-2</v>
      </c>
      <c r="L480">
        <f t="shared" si="87"/>
        <v>4.8689943923772017E-2</v>
      </c>
      <c r="M480">
        <f t="shared" si="88"/>
        <v>0.52052786517360206</v>
      </c>
      <c r="N480">
        <f t="shared" si="89"/>
        <v>0.11503024717221549</v>
      </c>
      <c r="O480">
        <f t="shared" si="90"/>
        <v>-0.30900191708703195</v>
      </c>
      <c r="P480">
        <f>RSQ($A$2:A480,$B$2:B480)</f>
        <v>0.31744079282336218</v>
      </c>
      <c r="Q480">
        <f>RSQ($A$2:A480,$C$2:C480)</f>
        <v>7.7095172485569033E-2</v>
      </c>
      <c r="R480">
        <f>RSQ($B$2:B480,$C$2:C480)</f>
        <v>0.12310177393426283</v>
      </c>
      <c r="S480" t="str">
        <f t="shared" si="91"/>
        <v>1&amp;2</v>
      </c>
    </row>
    <row r="481" spans="1:19">
      <c r="A481">
        <v>95.384522630000006</v>
      </c>
      <c r="B481">
        <v>95.718865199999996</v>
      </c>
      <c r="C481">
        <v>87.194894219999995</v>
      </c>
      <c r="D481">
        <f t="shared" si="92"/>
        <v>0.99650703579381772</v>
      </c>
      <c r="E481">
        <f t="shared" si="93"/>
        <v>1.0939232564390398</v>
      </c>
      <c r="F481">
        <f t="shared" si="94"/>
        <v>1.0977576847388943</v>
      </c>
      <c r="G481">
        <f t="shared" si="95"/>
        <v>0.99807014491506485</v>
      </c>
      <c r="H481">
        <f t="shared" si="96"/>
        <v>1.1033483393680898</v>
      </c>
      <c r="I481">
        <f t="shared" si="97"/>
        <v>1.1061959671407822</v>
      </c>
      <c r="J481">
        <f t="shared" ref="J481:J544" si="98">STDEV(D451:D480)</f>
        <v>3.1761282269919131E-2</v>
      </c>
      <c r="K481">
        <f t="shared" ref="K481:K544" si="99">STDEV(E451:E480)</f>
        <v>3.5621889296827532E-2</v>
      </c>
      <c r="L481">
        <f t="shared" ref="L481:L544" si="100">STDEV(F451:F480)</f>
        <v>4.9089770494986702E-2</v>
      </c>
      <c r="M481">
        <f t="shared" ref="M481:M544" si="101">(D481-G481)/J481</f>
        <v>-4.9214295190076099E-2</v>
      </c>
      <c r="N481">
        <f t="shared" ref="N481:N544" si="102">(E481-H481)/K481</f>
        <v>-0.2645868345306851</v>
      </c>
      <c r="O481">
        <f t="shared" ref="O481:O544" si="103">(F481-I481)/L481</f>
        <v>-0.17189492468190659</v>
      </c>
      <c r="P481">
        <f>RSQ($A$2:A481,$B$2:B481)</f>
        <v>0.31831772484929277</v>
      </c>
      <c r="Q481">
        <f>RSQ($A$2:A481,$C$2:C481)</f>
        <v>7.7459497037358549E-2</v>
      </c>
      <c r="R481">
        <f>RSQ($B$2:B481,$C$2:C481)</f>
        <v>0.12354022941179747</v>
      </c>
      <c r="S481" t="str">
        <f t="shared" ref="S481:S544" si="104">IF(P481=MAX(P481,Q481,R481),"1&amp;2",IF(Q481=MAX(P481,Q481,R481),"1&amp;3","2&amp;3"))</f>
        <v>1&amp;2</v>
      </c>
    </row>
    <row r="482" spans="1:19">
      <c r="A482">
        <v>92.418377460000002</v>
      </c>
      <c r="B482">
        <v>94.394669390000004</v>
      </c>
      <c r="C482">
        <v>87.153082789999999</v>
      </c>
      <c r="D482">
        <f t="shared" si="92"/>
        <v>0.97906352188347867</v>
      </c>
      <c r="E482">
        <f t="shared" si="93"/>
        <v>1.0604143250180491</v>
      </c>
      <c r="F482">
        <f t="shared" si="94"/>
        <v>1.0830904239778758</v>
      </c>
      <c r="G482">
        <f t="shared" si="95"/>
        <v>0.99514604906405157</v>
      </c>
      <c r="H482">
        <f t="shared" si="96"/>
        <v>1.0967431063911606</v>
      </c>
      <c r="I482">
        <f t="shared" si="97"/>
        <v>1.1026412681926427</v>
      </c>
      <c r="J482">
        <f t="shared" si="98"/>
        <v>3.1744755713767329E-2</v>
      </c>
      <c r="K482">
        <f t="shared" si="99"/>
        <v>3.5738073198669541E-2</v>
      </c>
      <c r="L482">
        <f t="shared" si="100"/>
        <v>4.9294947002667303E-2</v>
      </c>
      <c r="M482">
        <f t="shared" si="101"/>
        <v>-0.50661996978600465</v>
      </c>
      <c r="N482">
        <f t="shared" si="102"/>
        <v>-1.016528819871126</v>
      </c>
      <c r="O482">
        <f t="shared" si="103"/>
        <v>-0.39660949861066003</v>
      </c>
      <c r="P482">
        <f>RSQ($A$2:A482,$B$2:B482)</f>
        <v>0.31981688397609898</v>
      </c>
      <c r="Q482">
        <f>RSQ($A$2:A482,$C$2:C482)</f>
        <v>7.7932218780453491E-2</v>
      </c>
      <c r="R482">
        <f>RSQ($B$2:B482,$C$2:C482)</f>
        <v>0.12403237502066831</v>
      </c>
      <c r="S482" t="str">
        <f t="shared" si="104"/>
        <v>1&amp;2</v>
      </c>
    </row>
    <row r="483" spans="1:19">
      <c r="A483">
        <v>93.790578740000001</v>
      </c>
      <c r="B483">
        <v>94.846215229999999</v>
      </c>
      <c r="C483">
        <v>86.859403540000002</v>
      </c>
      <c r="D483">
        <f t="shared" si="92"/>
        <v>0.98887001987965362</v>
      </c>
      <c r="E483">
        <f t="shared" si="93"/>
        <v>1.0797976375327984</v>
      </c>
      <c r="F483">
        <f t="shared" si="94"/>
        <v>1.0919510307979718</v>
      </c>
      <c r="G483">
        <f t="shared" si="95"/>
        <v>0.99418050611260578</v>
      </c>
      <c r="H483">
        <f t="shared" si="96"/>
        <v>1.0941361111821817</v>
      </c>
      <c r="I483">
        <f t="shared" si="97"/>
        <v>1.1009966162857703</v>
      </c>
      <c r="J483">
        <f t="shared" si="98"/>
        <v>3.1140350951892645E-2</v>
      </c>
      <c r="K483">
        <f t="shared" si="99"/>
        <v>3.6351764392962602E-2</v>
      </c>
      <c r="L483">
        <f t="shared" si="100"/>
        <v>4.817266435764668E-2</v>
      </c>
      <c r="M483">
        <f t="shared" si="101"/>
        <v>-0.17053392369135778</v>
      </c>
      <c r="N483">
        <f t="shared" si="102"/>
        <v>-0.39443680076665111</v>
      </c>
      <c r="O483">
        <f t="shared" si="103"/>
        <v>-0.18777424102270121</v>
      </c>
      <c r="P483">
        <f>RSQ($A$2:A483,$B$2:B483)</f>
        <v>0.32102669418242802</v>
      </c>
      <c r="Q483">
        <f>RSQ($A$2:A483,$C$2:C483)</f>
        <v>7.843279268464283E-2</v>
      </c>
      <c r="R483">
        <f>RSQ($B$2:B483,$C$2:C483)</f>
        <v>0.12460045386528625</v>
      </c>
      <c r="S483" t="str">
        <f t="shared" si="104"/>
        <v>1&amp;2</v>
      </c>
    </row>
    <row r="484" spans="1:19">
      <c r="A484">
        <v>92.468551120000001</v>
      </c>
      <c r="B484">
        <v>94.213054720000002</v>
      </c>
      <c r="C484">
        <v>87.231541570000005</v>
      </c>
      <c r="D484">
        <f t="shared" si="92"/>
        <v>0.98148341962603114</v>
      </c>
      <c r="E484">
        <f t="shared" si="93"/>
        <v>1.060035733127535</v>
      </c>
      <c r="F484">
        <f t="shared" si="94"/>
        <v>1.080034274579426</v>
      </c>
      <c r="G484">
        <f t="shared" si="95"/>
        <v>0.99222710819159432</v>
      </c>
      <c r="H484">
        <f t="shared" si="96"/>
        <v>1.0888898991737745</v>
      </c>
      <c r="I484">
        <f t="shared" si="97"/>
        <v>1.0977716406386404</v>
      </c>
      <c r="J484">
        <f t="shared" si="98"/>
        <v>3.0796318535284195E-2</v>
      </c>
      <c r="K484">
        <f t="shared" si="99"/>
        <v>3.4726326107425716E-2</v>
      </c>
      <c r="L484">
        <f t="shared" si="100"/>
        <v>4.522022651425095E-2</v>
      </c>
      <c r="M484">
        <f t="shared" si="101"/>
        <v>-0.3488627562172355</v>
      </c>
      <c r="N484">
        <f t="shared" si="102"/>
        <v>-0.83090177627714956</v>
      </c>
      <c r="O484">
        <f t="shared" si="103"/>
        <v>-0.39224407807034178</v>
      </c>
      <c r="P484">
        <f>RSQ($A$2:A484,$B$2:B484)</f>
        <v>0.322532065399186</v>
      </c>
      <c r="Q484">
        <f>RSQ($A$2:A484,$C$2:C484)</f>
        <v>7.8877318865906348E-2</v>
      </c>
      <c r="R484">
        <f>RSQ($B$2:B484,$C$2:C484)</f>
        <v>0.12506468136420812</v>
      </c>
      <c r="S484" t="str">
        <f t="shared" si="104"/>
        <v>1&amp;2</v>
      </c>
    </row>
    <row r="485" spans="1:19">
      <c r="A485">
        <v>94.270015810000004</v>
      </c>
      <c r="B485">
        <v>93.63460087</v>
      </c>
      <c r="C485">
        <v>86.91813483</v>
      </c>
      <c r="D485">
        <f t="shared" si="92"/>
        <v>1.0067861125491655</v>
      </c>
      <c r="E485">
        <f t="shared" si="93"/>
        <v>1.0845839708178193</v>
      </c>
      <c r="F485">
        <f t="shared" si="94"/>
        <v>1.0772734717920085</v>
      </c>
      <c r="G485">
        <f t="shared" si="95"/>
        <v>0.99446695501583604</v>
      </c>
      <c r="H485">
        <f t="shared" si="96"/>
        <v>1.0882274486574737</v>
      </c>
      <c r="I485">
        <f t="shared" si="97"/>
        <v>1.094618076200697</v>
      </c>
      <c r="J485">
        <f t="shared" si="98"/>
        <v>2.9517864965006517E-2</v>
      </c>
      <c r="K485">
        <f t="shared" si="99"/>
        <v>3.3989540893240688E-2</v>
      </c>
      <c r="L485">
        <f t="shared" si="100"/>
        <v>4.0339006554822435E-2</v>
      </c>
      <c r="M485">
        <f t="shared" si="101"/>
        <v>0.41734581914829699</v>
      </c>
      <c r="N485">
        <f t="shared" si="102"/>
        <v>-0.10719408806074548</v>
      </c>
      <c r="O485">
        <f t="shared" si="103"/>
        <v>-0.42997103523400854</v>
      </c>
      <c r="P485">
        <f>RSQ($A$2:A485,$B$2:B485)</f>
        <v>0.3237863284152061</v>
      </c>
      <c r="Q485">
        <f>RSQ($A$2:A485,$C$2:C485)</f>
        <v>7.933949766224016E-2</v>
      </c>
      <c r="R485">
        <f>RSQ($B$2:B485,$C$2:C485)</f>
        <v>0.12565248968137899</v>
      </c>
      <c r="S485" t="str">
        <f t="shared" si="104"/>
        <v>1&amp;2</v>
      </c>
    </row>
    <row r="486" spans="1:19">
      <c r="A486">
        <v>96.671465580000003</v>
      </c>
      <c r="B486">
        <v>93.461227489999999</v>
      </c>
      <c r="C486">
        <v>86.819245719999998</v>
      </c>
      <c r="D486">
        <f t="shared" si="92"/>
        <v>1.0343483407634839</v>
      </c>
      <c r="E486">
        <f t="shared" si="93"/>
        <v>1.1134796758287249</v>
      </c>
      <c r="F486">
        <f t="shared" si="94"/>
        <v>1.0765035645601091</v>
      </c>
      <c r="G486">
        <f t="shared" si="95"/>
        <v>1.0006025528231666</v>
      </c>
      <c r="H486">
        <f t="shared" si="96"/>
        <v>1.0921124066838199</v>
      </c>
      <c r="I486">
        <f t="shared" si="97"/>
        <v>1.0918312282559912</v>
      </c>
      <c r="J486">
        <f t="shared" si="98"/>
        <v>2.9611872755463908E-2</v>
      </c>
      <c r="K486">
        <f t="shared" si="99"/>
        <v>3.0220028935231968E-2</v>
      </c>
      <c r="L486">
        <f t="shared" si="100"/>
        <v>3.5700885776946752E-2</v>
      </c>
      <c r="M486">
        <f t="shared" si="101"/>
        <v>1.1396033009796944</v>
      </c>
      <c r="N486">
        <f t="shared" si="102"/>
        <v>0.70705654156386166</v>
      </c>
      <c r="O486">
        <f t="shared" si="103"/>
        <v>-0.42933566947461294</v>
      </c>
      <c r="P486">
        <f>RSQ($A$2:A486,$B$2:B486)</f>
        <v>0.32447132936026524</v>
      </c>
      <c r="Q486">
        <f>RSQ($A$2:A486,$C$2:C486)</f>
        <v>7.9695528176663893E-2</v>
      </c>
      <c r="R486">
        <f>RSQ($B$2:B486,$C$2:C486)</f>
        <v>0.12627906553795845</v>
      </c>
      <c r="S486" t="str">
        <f t="shared" si="104"/>
        <v>1&amp;2</v>
      </c>
    </row>
    <row r="487" spans="1:19">
      <c r="A487">
        <v>94.623444750000004</v>
      </c>
      <c r="B487">
        <v>94.150122960000004</v>
      </c>
      <c r="C487">
        <v>86.972456210000004</v>
      </c>
      <c r="D487">
        <f t="shared" si="92"/>
        <v>1.0050273093132454</v>
      </c>
      <c r="E487">
        <f t="shared" si="93"/>
        <v>1.0879702479774316</v>
      </c>
      <c r="F487">
        <f t="shared" si="94"/>
        <v>1.0825280446566796</v>
      </c>
      <c r="G487">
        <f t="shared" si="95"/>
        <v>1.001283284590871</v>
      </c>
      <c r="H487">
        <f t="shared" si="96"/>
        <v>1.0914751514982217</v>
      </c>
      <c r="I487">
        <f t="shared" si="97"/>
        <v>1.0903999692407125</v>
      </c>
      <c r="J487">
        <f t="shared" si="98"/>
        <v>3.0627705306911931E-2</v>
      </c>
      <c r="K487">
        <f t="shared" si="99"/>
        <v>2.8347860437175399E-2</v>
      </c>
      <c r="L487">
        <f t="shared" si="100"/>
        <v>3.2579681382668021E-2</v>
      </c>
      <c r="M487">
        <f t="shared" si="101"/>
        <v>0.12224306995435939</v>
      </c>
      <c r="N487">
        <f t="shared" si="102"/>
        <v>-0.1236390848105702</v>
      </c>
      <c r="O487">
        <f t="shared" si="103"/>
        <v>-0.24162067429611564</v>
      </c>
      <c r="P487">
        <f>RSQ($A$2:A487,$B$2:B487)</f>
        <v>0.32559084786372405</v>
      </c>
      <c r="Q487">
        <f>RSQ($A$2:A487,$C$2:C487)</f>
        <v>8.0127135838370264E-2</v>
      </c>
      <c r="R487">
        <f>RSQ($B$2:B487,$C$2:C487)</f>
        <v>0.12682618922418279</v>
      </c>
      <c r="S487" t="str">
        <f t="shared" si="104"/>
        <v>1&amp;2</v>
      </c>
    </row>
    <row r="488" spans="1:19">
      <c r="A488">
        <v>94.543226899999993</v>
      </c>
      <c r="B488">
        <v>95.212031159999995</v>
      </c>
      <c r="C488">
        <v>86.055276699999993</v>
      </c>
      <c r="D488">
        <f t="shared" si="92"/>
        <v>0.9929756328916447</v>
      </c>
      <c r="E488">
        <f t="shared" si="93"/>
        <v>1.0986336983098679</v>
      </c>
      <c r="F488">
        <f t="shared" si="94"/>
        <v>1.1064054966893158</v>
      </c>
      <c r="G488">
        <f t="shared" si="95"/>
        <v>1.0000051843294515</v>
      </c>
      <c r="H488">
        <f t="shared" si="96"/>
        <v>1.0925764663923212</v>
      </c>
      <c r="I488">
        <f t="shared" si="97"/>
        <v>1.0928623580789592</v>
      </c>
      <c r="J488">
        <f t="shared" si="98"/>
        <v>3.056552675897722E-2</v>
      </c>
      <c r="K488">
        <f t="shared" si="99"/>
        <v>2.5797624787891601E-2</v>
      </c>
      <c r="L488">
        <f t="shared" si="100"/>
        <v>2.8611979113102662E-2</v>
      </c>
      <c r="M488">
        <f t="shared" si="101"/>
        <v>-0.2299829966366343</v>
      </c>
      <c r="N488">
        <f t="shared" si="102"/>
        <v>0.23479804700430135</v>
      </c>
      <c r="O488">
        <f t="shared" si="103"/>
        <v>0.47333805735076256</v>
      </c>
      <c r="P488">
        <f>RSQ($A$2:A488,$B$2:B488)</f>
        <v>0.32659820604762435</v>
      </c>
      <c r="Q488">
        <f>RSQ($A$2:A488,$C$2:C488)</f>
        <v>8.0751515824265763E-2</v>
      </c>
      <c r="R488">
        <f>RSQ($B$2:B488,$C$2:C488)</f>
        <v>0.12758166341473481</v>
      </c>
      <c r="S488" t="str">
        <f t="shared" si="104"/>
        <v>1&amp;2</v>
      </c>
    </row>
    <row r="489" spans="1:19">
      <c r="A489">
        <v>94.885135009999999</v>
      </c>
      <c r="B489">
        <v>95.243736459999994</v>
      </c>
      <c r="C489">
        <v>85.871233930000002</v>
      </c>
      <c r="D489">
        <f t="shared" si="92"/>
        <v>0.99623490779206669</v>
      </c>
      <c r="E489">
        <f t="shared" si="93"/>
        <v>1.104969972684309</v>
      </c>
      <c r="F489">
        <f t="shared" si="94"/>
        <v>1.1091460096828258</v>
      </c>
      <c r="G489">
        <f t="shared" si="95"/>
        <v>0.99942514178523845</v>
      </c>
      <c r="H489">
        <f t="shared" si="96"/>
        <v>1.0944831596680116</v>
      </c>
      <c r="I489">
        <f t="shared" si="97"/>
        <v>1.0953675352487848</v>
      </c>
      <c r="J489">
        <f t="shared" si="98"/>
        <v>3.0534644510670242E-2</v>
      </c>
      <c r="K489">
        <f t="shared" si="99"/>
        <v>2.1043048547287488E-2</v>
      </c>
      <c r="L489">
        <f t="shared" si="100"/>
        <v>2.5444778532920653E-2</v>
      </c>
      <c r="M489">
        <f t="shared" si="101"/>
        <v>-0.10447915946939994</v>
      </c>
      <c r="N489">
        <f t="shared" si="102"/>
        <v>0.49835046441734193</v>
      </c>
      <c r="O489">
        <f t="shared" si="103"/>
        <v>0.54150498563838201</v>
      </c>
      <c r="P489">
        <f>RSQ($A$2:A489,$B$2:B489)</f>
        <v>0.3275453758167966</v>
      </c>
      <c r="Q489">
        <f>RSQ($A$2:A489,$C$2:C489)</f>
        <v>8.1382876241217691E-2</v>
      </c>
      <c r="R489">
        <f>RSQ($B$2:B489,$C$2:C489)</f>
        <v>0.12837791350338223</v>
      </c>
      <c r="S489" t="str">
        <f t="shared" si="104"/>
        <v>1&amp;2</v>
      </c>
    </row>
    <row r="490" spans="1:19">
      <c r="A490">
        <v>96.094754550000005</v>
      </c>
      <c r="B490">
        <v>96.048507580000006</v>
      </c>
      <c r="C490">
        <v>86.171625509999998</v>
      </c>
      <c r="D490">
        <f t="shared" si="92"/>
        <v>1.0004814959770352</v>
      </c>
      <c r="E490">
        <f t="shared" si="93"/>
        <v>1.1151554120195684</v>
      </c>
      <c r="F490">
        <f t="shared" si="94"/>
        <v>1.1146187275863075</v>
      </c>
      <c r="G490">
        <f t="shared" si="95"/>
        <v>0.99958765781474568</v>
      </c>
      <c r="H490">
        <f t="shared" si="96"/>
        <v>1.0976635061836357</v>
      </c>
      <c r="I490">
        <f t="shared" si="97"/>
        <v>1.0983292571468652</v>
      </c>
      <c r="J490">
        <f t="shared" si="98"/>
        <v>3.0223965048637204E-2</v>
      </c>
      <c r="K490">
        <f t="shared" si="99"/>
        <v>1.9199181471324028E-2</v>
      </c>
      <c r="L490">
        <f t="shared" si="100"/>
        <v>2.5183582680570232E-2</v>
      </c>
      <c r="M490">
        <f t="shared" si="101"/>
        <v>2.9573821993610278E-2</v>
      </c>
      <c r="N490">
        <f t="shared" si="102"/>
        <v>0.91107560299164891</v>
      </c>
      <c r="O490">
        <f t="shared" si="103"/>
        <v>0.64682895384897021</v>
      </c>
      <c r="P490">
        <f>RSQ($A$2:A490,$B$2:B490)</f>
        <v>0.3282341355083786</v>
      </c>
      <c r="Q490">
        <f>RSQ($A$2:A490,$C$2:C490)</f>
        <v>8.1866377957085804E-2</v>
      </c>
      <c r="R490">
        <f>RSQ($B$2:B490,$C$2:C490)</f>
        <v>0.12902133628241499</v>
      </c>
      <c r="S490" t="str">
        <f t="shared" si="104"/>
        <v>1&amp;2</v>
      </c>
    </row>
    <row r="491" spans="1:19">
      <c r="A491">
        <v>97.765327110000001</v>
      </c>
      <c r="B491">
        <v>93.781079980000001</v>
      </c>
      <c r="C491">
        <v>86.017195880000003</v>
      </c>
      <c r="D491">
        <f t="shared" si="92"/>
        <v>1.0424845515838557</v>
      </c>
      <c r="E491">
        <f t="shared" si="93"/>
        <v>1.1365788678625315</v>
      </c>
      <c r="F491">
        <f t="shared" si="94"/>
        <v>1.0902596744821949</v>
      </c>
      <c r="G491">
        <f t="shared" si="95"/>
        <v>1.0061871799330704</v>
      </c>
      <c r="H491">
        <f t="shared" si="96"/>
        <v>1.1036504849034658</v>
      </c>
      <c r="I491">
        <f t="shared" si="97"/>
        <v>1.0970877828907621</v>
      </c>
      <c r="J491">
        <f t="shared" si="98"/>
        <v>3.0250008140568059E-2</v>
      </c>
      <c r="K491">
        <f t="shared" si="99"/>
        <v>1.9435369614491767E-2</v>
      </c>
      <c r="L491">
        <f t="shared" si="100"/>
        <v>2.5222869953595399E-2</v>
      </c>
      <c r="M491">
        <f t="shared" si="101"/>
        <v>1.1999127895144976</v>
      </c>
      <c r="N491">
        <f t="shared" si="102"/>
        <v>1.6942504110913823</v>
      </c>
      <c r="O491">
        <f t="shared" si="103"/>
        <v>-0.27071100240097684</v>
      </c>
      <c r="P491">
        <f>RSQ($A$2:A491,$B$2:B491)</f>
        <v>0.32861403873383155</v>
      </c>
      <c r="Q491">
        <f>RSQ($A$2:A491,$C$2:C491)</f>
        <v>8.2227043882882656E-2</v>
      </c>
      <c r="R491">
        <f>RSQ($B$2:B491,$C$2:C491)</f>
        <v>0.12989577097651003</v>
      </c>
      <c r="S491" t="str">
        <f t="shared" si="104"/>
        <v>1&amp;2</v>
      </c>
    </row>
    <row r="492" spans="1:19">
      <c r="A492">
        <v>97.788119839999993</v>
      </c>
      <c r="B492">
        <v>92.902289850000003</v>
      </c>
      <c r="C492">
        <v>85.296748980000004</v>
      </c>
      <c r="D492">
        <f t="shared" si="92"/>
        <v>1.0525910609726483</v>
      </c>
      <c r="E492">
        <f t="shared" si="93"/>
        <v>1.1464460370339427</v>
      </c>
      <c r="F492">
        <f t="shared" si="94"/>
        <v>1.0891656594295676</v>
      </c>
      <c r="G492">
        <f t="shared" si="95"/>
        <v>1.0133262385545438</v>
      </c>
      <c r="H492">
        <f t="shared" si="96"/>
        <v>1.1102344160004622</v>
      </c>
      <c r="I492">
        <f t="shared" si="97"/>
        <v>1.095868994665963</v>
      </c>
      <c r="J492">
        <f t="shared" si="98"/>
        <v>3.1211374551182398E-2</v>
      </c>
      <c r="K492">
        <f t="shared" si="99"/>
        <v>2.0672418176549301E-2</v>
      </c>
      <c r="L492">
        <f t="shared" si="100"/>
        <v>2.5210543834874019E-2</v>
      </c>
      <c r="M492">
        <f t="shared" si="101"/>
        <v>1.2580292596122455</v>
      </c>
      <c r="N492">
        <f t="shared" si="102"/>
        <v>1.7516877185930146</v>
      </c>
      <c r="O492">
        <f t="shared" si="103"/>
        <v>-0.26589411479186892</v>
      </c>
      <c r="P492">
        <f>RSQ($A$2:A492,$B$2:B492)</f>
        <v>0.32892489050260182</v>
      </c>
      <c r="Q492">
        <f>RSQ($A$2:A492,$C$2:C492)</f>
        <v>8.264446354651124E-2</v>
      </c>
      <c r="R492">
        <f>RSQ($B$2:B492,$C$2:C492)</f>
        <v>0.13109025719073195</v>
      </c>
      <c r="S492" t="str">
        <f t="shared" si="104"/>
        <v>1&amp;2</v>
      </c>
    </row>
    <row r="493" spans="1:19">
      <c r="A493">
        <v>98.507132249999998</v>
      </c>
      <c r="B493">
        <v>90.763786330000002</v>
      </c>
      <c r="C493">
        <v>85.404367379999997</v>
      </c>
      <c r="D493">
        <f t="shared" si="92"/>
        <v>1.085313165449562</v>
      </c>
      <c r="E493">
        <f t="shared" si="93"/>
        <v>1.1534203141122781</v>
      </c>
      <c r="F493">
        <f t="shared" si="94"/>
        <v>1.0627534529487666</v>
      </c>
      <c r="G493">
        <f t="shared" si="95"/>
        <v>1.0244011503845467</v>
      </c>
      <c r="H493">
        <f t="shared" si="96"/>
        <v>1.1168784003253569</v>
      </c>
      <c r="I493">
        <f t="shared" si="97"/>
        <v>1.0907742959402404</v>
      </c>
      <c r="J493">
        <f t="shared" si="98"/>
        <v>3.2769375907155479E-2</v>
      </c>
      <c r="K493">
        <f t="shared" si="99"/>
        <v>2.2886819274638311E-2</v>
      </c>
      <c r="L493">
        <f t="shared" si="100"/>
        <v>2.4564046740164294E-2</v>
      </c>
      <c r="M493">
        <f t="shared" si="101"/>
        <v>1.8588091283030703</v>
      </c>
      <c r="N493">
        <f t="shared" si="102"/>
        <v>1.5966357469084642</v>
      </c>
      <c r="O493">
        <f t="shared" si="103"/>
        <v>-1.1407258456994158</v>
      </c>
      <c r="P493">
        <f>RSQ($A$2:A493,$B$2:B493)</f>
        <v>0.32870027548175884</v>
      </c>
      <c r="Q493">
        <f>RSQ($A$2:A493,$C$2:C493)</f>
        <v>8.2970920753595148E-2</v>
      </c>
      <c r="R493">
        <f>RSQ($B$2:B493,$C$2:C493)</f>
        <v>0.13241551898079135</v>
      </c>
      <c r="S493" t="str">
        <f t="shared" si="104"/>
        <v>1&amp;2</v>
      </c>
    </row>
    <row r="494" spans="1:19">
      <c r="A494">
        <v>99.680145370000005</v>
      </c>
      <c r="B494">
        <v>91.423587609999998</v>
      </c>
      <c r="C494">
        <v>85.717542589999994</v>
      </c>
      <c r="D494">
        <f t="shared" si="92"/>
        <v>1.0903110234004523</v>
      </c>
      <c r="E494">
        <f t="shared" si="93"/>
        <v>1.1628908430889726</v>
      </c>
      <c r="F494">
        <f t="shared" si="94"/>
        <v>1.0665679958569612</v>
      </c>
      <c r="G494">
        <f t="shared" si="95"/>
        <v>1.0345411308485322</v>
      </c>
      <c r="H494">
        <f t="shared" si="96"/>
        <v>1.1239572376736056</v>
      </c>
      <c r="I494">
        <f t="shared" si="97"/>
        <v>1.0870502497735821</v>
      </c>
      <c r="J494">
        <f t="shared" si="98"/>
        <v>3.7114193302951216E-2</v>
      </c>
      <c r="K494">
        <f t="shared" si="99"/>
        <v>2.5301158328929575E-2</v>
      </c>
      <c r="L494">
        <f t="shared" si="100"/>
        <v>2.57968127938384E-2</v>
      </c>
      <c r="M494">
        <f t="shared" si="101"/>
        <v>1.5026567355698242</v>
      </c>
      <c r="N494">
        <f t="shared" si="102"/>
        <v>1.5388072320329309</v>
      </c>
      <c r="O494">
        <f t="shared" si="103"/>
        <v>-0.7939838956195846</v>
      </c>
      <c r="P494">
        <f>RSQ($A$2:A494,$B$2:B494)</f>
        <v>0.32813231716049207</v>
      </c>
      <c r="Q494">
        <f>RSQ($A$2:A494,$C$2:C494)</f>
        <v>8.3152894266825886E-2</v>
      </c>
      <c r="R494">
        <f>RSQ($B$2:B494,$C$2:C494)</f>
        <v>0.13354826783468071</v>
      </c>
      <c r="S494" t="str">
        <f t="shared" si="104"/>
        <v>1&amp;2</v>
      </c>
    </row>
    <row r="495" spans="1:19">
      <c r="A495">
        <v>100.2844778</v>
      </c>
      <c r="B495">
        <v>91.000752550000001</v>
      </c>
      <c r="C495">
        <v>85.463532369999996</v>
      </c>
      <c r="D495">
        <f t="shared" si="92"/>
        <v>1.1020181151238184</v>
      </c>
      <c r="E495">
        <f t="shared" si="93"/>
        <v>1.1734183577369026</v>
      </c>
      <c r="F495">
        <f t="shared" si="94"/>
        <v>1.0647904436716651</v>
      </c>
      <c r="G495">
        <f t="shared" si="95"/>
        <v>1.0449222053524223</v>
      </c>
      <c r="H495">
        <f t="shared" si="96"/>
        <v>1.1315666407602667</v>
      </c>
      <c r="I495">
        <f t="shared" si="97"/>
        <v>1.0836256642194411</v>
      </c>
      <c r="J495">
        <f t="shared" si="98"/>
        <v>4.1130958473193625E-2</v>
      </c>
      <c r="K495">
        <f t="shared" si="99"/>
        <v>2.7862719358237781E-2</v>
      </c>
      <c r="L495">
        <f t="shared" si="100"/>
        <v>2.6672059388058802E-2</v>
      </c>
      <c r="M495">
        <f t="shared" si="101"/>
        <v>1.3881492649534866</v>
      </c>
      <c r="N495">
        <f t="shared" si="102"/>
        <v>1.5020686401258321</v>
      </c>
      <c r="O495">
        <f t="shared" si="103"/>
        <v>-0.70617796225396035</v>
      </c>
      <c r="P495">
        <f>RSQ($A$2:A495,$B$2:B495)</f>
        <v>0.32722843968226006</v>
      </c>
      <c r="Q495">
        <f>RSQ($A$2:A495,$C$2:C495)</f>
        <v>8.3266540454712407E-2</v>
      </c>
      <c r="R495">
        <f>RSQ($B$2:B495,$C$2:C495)</f>
        <v>0.1348154696725288</v>
      </c>
      <c r="S495" t="str">
        <f t="shared" si="104"/>
        <v>1&amp;2</v>
      </c>
    </row>
    <row r="496" spans="1:19">
      <c r="A496">
        <v>99.830384179999996</v>
      </c>
      <c r="B496">
        <v>92.026378230000006</v>
      </c>
      <c r="C496">
        <v>85.073437060000003</v>
      </c>
      <c r="D496">
        <f t="shared" si="92"/>
        <v>1.084801837256874</v>
      </c>
      <c r="E496">
        <f t="shared" si="93"/>
        <v>1.173461278043725</v>
      </c>
      <c r="F496">
        <f t="shared" si="94"/>
        <v>1.0817286971148972</v>
      </c>
      <c r="G496">
        <f t="shared" si="95"/>
        <v>1.0510575333377226</v>
      </c>
      <c r="H496">
        <f t="shared" si="96"/>
        <v>1.1380119695731064</v>
      </c>
      <c r="I496">
        <f t="shared" si="97"/>
        <v>1.0833338231264342</v>
      </c>
      <c r="J496">
        <f t="shared" si="98"/>
        <v>4.4469277298918142E-2</v>
      </c>
      <c r="K496">
        <f t="shared" si="99"/>
        <v>3.0749858832801544E-2</v>
      </c>
      <c r="L496">
        <f t="shared" si="100"/>
        <v>2.6832737146000353E-2</v>
      </c>
      <c r="M496">
        <f t="shared" si="101"/>
        <v>0.75882285408700212</v>
      </c>
      <c r="N496">
        <f t="shared" si="102"/>
        <v>1.1528283321029142</v>
      </c>
      <c r="O496">
        <f t="shared" si="103"/>
        <v>-5.9819689761926469E-2</v>
      </c>
      <c r="P496">
        <f>RSQ($A$2:A496,$B$2:B496)</f>
        <v>0.32674166946486677</v>
      </c>
      <c r="Q496">
        <f>RSQ($A$2:A496,$C$2:C496)</f>
        <v>8.3436983259715519E-2</v>
      </c>
      <c r="R496">
        <f>RSQ($B$2:B496,$C$2:C496)</f>
        <v>0.13615392379142427</v>
      </c>
      <c r="S496" t="str">
        <f t="shared" si="104"/>
        <v>1&amp;2</v>
      </c>
    </row>
    <row r="497" spans="1:19">
      <c r="A497">
        <v>100.36990590000001</v>
      </c>
      <c r="B497">
        <v>91.133835739999995</v>
      </c>
      <c r="C497">
        <v>85.644102470000007</v>
      </c>
      <c r="D497">
        <f t="shared" si="92"/>
        <v>1.1013462243194727</v>
      </c>
      <c r="E497">
        <f t="shared" si="93"/>
        <v>1.1719418267610224</v>
      </c>
      <c r="F497">
        <f t="shared" si="94"/>
        <v>1.0640993730061328</v>
      </c>
      <c r="G497">
        <f t="shared" si="95"/>
        <v>1.0587942550272227</v>
      </c>
      <c r="H497">
        <f t="shared" si="96"/>
        <v>1.1432319476020165</v>
      </c>
      <c r="I497">
        <f t="shared" si="97"/>
        <v>1.0803746769540801</v>
      </c>
      <c r="J497">
        <f t="shared" si="98"/>
        <v>4.620628107878378E-2</v>
      </c>
      <c r="K497">
        <f t="shared" si="99"/>
        <v>3.2825365309320696E-2</v>
      </c>
      <c r="L497">
        <f t="shared" si="100"/>
        <v>2.6869838211229451E-2</v>
      </c>
      <c r="M497">
        <f t="shared" si="101"/>
        <v>0.92091309447079306</v>
      </c>
      <c r="N497">
        <f t="shared" si="102"/>
        <v>0.87462481798652825</v>
      </c>
      <c r="O497">
        <f t="shared" si="103"/>
        <v>-0.60570904149119575</v>
      </c>
      <c r="P497">
        <f>RSQ($A$2:A497,$B$2:B497)</f>
        <v>0.32585814614301206</v>
      </c>
      <c r="Q497">
        <f>RSQ($A$2:A497,$C$2:C497)</f>
        <v>8.3540181326293678E-2</v>
      </c>
      <c r="R497">
        <f>RSQ($B$2:B497,$C$2:C497)</f>
        <v>0.13731640600272177</v>
      </c>
      <c r="S497" t="str">
        <f t="shared" si="104"/>
        <v>1&amp;2</v>
      </c>
    </row>
    <row r="498" spans="1:19">
      <c r="A498">
        <v>100.68859399999999</v>
      </c>
      <c r="B498">
        <v>91.102689560000002</v>
      </c>
      <c r="C498">
        <v>84.951442229999998</v>
      </c>
      <c r="D498">
        <f t="shared" si="92"/>
        <v>1.1052208720323975</v>
      </c>
      <c r="E498">
        <f t="shared" si="93"/>
        <v>1.1852487886832195</v>
      </c>
      <c r="F498">
        <f t="shared" si="94"/>
        <v>1.0724089805720536</v>
      </c>
      <c r="G498">
        <f t="shared" si="95"/>
        <v>1.0659368114895573</v>
      </c>
      <c r="H498">
        <f t="shared" si="96"/>
        <v>1.1496960769991247</v>
      </c>
      <c r="I498">
        <f t="shared" si="97"/>
        <v>1.0791491852029991</v>
      </c>
      <c r="J498">
        <f t="shared" si="98"/>
        <v>4.8594422176309826E-2</v>
      </c>
      <c r="K498">
        <f t="shared" si="99"/>
        <v>3.3872814221260518E-2</v>
      </c>
      <c r="L498">
        <f t="shared" si="100"/>
        <v>2.7661580040937057E-2</v>
      </c>
      <c r="M498">
        <f t="shared" si="101"/>
        <v>0.80840678381379061</v>
      </c>
      <c r="N498">
        <f t="shared" si="102"/>
        <v>1.0495942690755196</v>
      </c>
      <c r="O498">
        <f t="shared" si="103"/>
        <v>-0.24366665320529393</v>
      </c>
      <c r="P498">
        <f>RSQ($A$2:A498,$B$2:B498)</f>
        <v>0.32484585073782407</v>
      </c>
      <c r="Q498">
        <f>RSQ($A$2:A498,$C$2:C498)</f>
        <v>8.3591891257202303E-2</v>
      </c>
      <c r="R498">
        <f>RSQ($B$2:B498,$C$2:C498)</f>
        <v>0.13878004757702511</v>
      </c>
      <c r="S498" t="str">
        <f t="shared" si="104"/>
        <v>1&amp;2</v>
      </c>
    </row>
    <row r="499" spans="1:19">
      <c r="A499">
        <v>100.5552258</v>
      </c>
      <c r="B499">
        <v>92.137087690000001</v>
      </c>
      <c r="C499">
        <v>84.303098570000003</v>
      </c>
      <c r="D499">
        <f t="shared" si="92"/>
        <v>1.0913653591735313</v>
      </c>
      <c r="E499">
        <f t="shared" si="93"/>
        <v>1.1927820863726053</v>
      </c>
      <c r="F499">
        <f t="shared" si="94"/>
        <v>1.0929264671510874</v>
      </c>
      <c r="G499">
        <f t="shared" si="95"/>
        <v>1.0698488957486303</v>
      </c>
      <c r="H499">
        <f t="shared" si="96"/>
        <v>1.156324693825814</v>
      </c>
      <c r="I499">
        <f t="shared" si="97"/>
        <v>1.0812687670411665</v>
      </c>
      <c r="J499">
        <f t="shared" si="98"/>
        <v>4.9984355510952469E-2</v>
      </c>
      <c r="K499">
        <f t="shared" si="99"/>
        <v>3.5446029608473109E-2</v>
      </c>
      <c r="L499">
        <f t="shared" si="100"/>
        <v>2.7642289853765975E-2</v>
      </c>
      <c r="M499">
        <f t="shared" si="101"/>
        <v>0.43046395627100453</v>
      </c>
      <c r="N499">
        <f t="shared" si="102"/>
        <v>1.0285324745673741</v>
      </c>
      <c r="O499">
        <f t="shared" si="103"/>
        <v>0.42173424023815864</v>
      </c>
      <c r="P499">
        <f>RSQ($A$2:A499,$B$2:B499)</f>
        <v>0.32413810971670048</v>
      </c>
      <c r="Q499">
        <f>RSQ($A$2:A499,$C$2:C499)</f>
        <v>8.3643696206358947E-2</v>
      </c>
      <c r="R499">
        <f>RSQ($B$2:B499,$C$2:C499)</f>
        <v>0.14036958046125778</v>
      </c>
      <c r="S499" t="str">
        <f t="shared" si="104"/>
        <v>1&amp;2</v>
      </c>
    </row>
    <row r="500" spans="1:19">
      <c r="A500">
        <v>101.47260869999999</v>
      </c>
      <c r="B500">
        <v>93.600723410000001</v>
      </c>
      <c r="C500">
        <v>83.862862519999993</v>
      </c>
      <c r="D500">
        <f t="shared" si="92"/>
        <v>1.0841006885760778</v>
      </c>
      <c r="E500">
        <f t="shared" si="93"/>
        <v>1.2099826508521618</v>
      </c>
      <c r="F500">
        <f t="shared" si="94"/>
        <v>1.1161164858602064</v>
      </c>
      <c r="G500">
        <f t="shared" si="95"/>
        <v>1.0720414792605453</v>
      </c>
      <c r="H500">
        <f t="shared" si="96"/>
        <v>1.1645797641375599</v>
      </c>
      <c r="I500">
        <f t="shared" si="97"/>
        <v>1.0866299545517879</v>
      </c>
      <c r="J500">
        <f t="shared" si="98"/>
        <v>5.0571059062504045E-2</v>
      </c>
      <c r="K500">
        <f t="shared" si="99"/>
        <v>3.7776555612626841E-2</v>
      </c>
      <c r="L500">
        <f t="shared" si="100"/>
        <v>2.690811288611614E-2</v>
      </c>
      <c r="M500">
        <f t="shared" si="101"/>
        <v>0.23846068362198519</v>
      </c>
      <c r="N500">
        <f t="shared" si="102"/>
        <v>1.2018800014532283</v>
      </c>
      <c r="O500">
        <f t="shared" si="103"/>
        <v>1.0958230862645426</v>
      </c>
      <c r="P500">
        <f>RSQ($A$2:A500,$B$2:B500)</f>
        <v>0.3234162729411571</v>
      </c>
      <c r="Q500">
        <f>RSQ($A$2:A500,$C$2:C500)</f>
        <v>8.3517010813247486E-2</v>
      </c>
      <c r="R500">
        <f>RSQ($B$2:B500,$C$2:C500)</f>
        <v>0.14185286177732759</v>
      </c>
      <c r="S500" t="str">
        <f t="shared" si="104"/>
        <v>1&amp;2</v>
      </c>
    </row>
    <row r="501" spans="1:19">
      <c r="A501">
        <v>100.398768</v>
      </c>
      <c r="B501">
        <v>92.577096830000002</v>
      </c>
      <c r="C501">
        <v>83.979427529999995</v>
      </c>
      <c r="D501">
        <f t="shared" si="92"/>
        <v>1.0844881880921693</v>
      </c>
      <c r="E501">
        <f t="shared" si="93"/>
        <v>1.1955162228765435</v>
      </c>
      <c r="F501">
        <f t="shared" si="94"/>
        <v>1.1023782794533656</v>
      </c>
      <c r="G501">
        <f t="shared" si="95"/>
        <v>1.0739563575423337</v>
      </c>
      <c r="H501">
        <f t="shared" si="96"/>
        <v>1.1693392193281729</v>
      </c>
      <c r="I501">
        <f t="shared" si="97"/>
        <v>1.0890527737674152</v>
      </c>
      <c r="J501">
        <f t="shared" si="98"/>
        <v>4.9507639230429362E-2</v>
      </c>
      <c r="K501">
        <f t="shared" si="99"/>
        <v>4.1038820290844394E-2</v>
      </c>
      <c r="L501">
        <f t="shared" si="100"/>
        <v>2.4338827847946096E-2</v>
      </c>
      <c r="M501">
        <f t="shared" si="101"/>
        <v>0.21273142314090307</v>
      </c>
      <c r="N501">
        <f t="shared" si="102"/>
        <v>0.63785955256151927</v>
      </c>
      <c r="O501">
        <f t="shared" si="103"/>
        <v>0.54749989478540118</v>
      </c>
      <c r="P501">
        <f>RSQ($A$2:A501,$B$2:B501)</f>
        <v>0.32287011009298944</v>
      </c>
      <c r="Q501">
        <f>RSQ($A$2:A501,$C$2:C501)</f>
        <v>8.3583999082887675E-2</v>
      </c>
      <c r="R501">
        <f>RSQ($B$2:B501,$C$2:C501)</f>
        <v>0.14346942724998241</v>
      </c>
      <c r="S501" t="str">
        <f t="shared" si="104"/>
        <v>1&amp;2</v>
      </c>
    </row>
    <row r="502" spans="1:19">
      <c r="A502">
        <v>98.551886490000001</v>
      </c>
      <c r="B502">
        <v>92.680164779999998</v>
      </c>
      <c r="C502">
        <v>83.621121479999999</v>
      </c>
      <c r="D502">
        <f t="shared" si="92"/>
        <v>1.0633546749073874</v>
      </c>
      <c r="E502">
        <f t="shared" si="93"/>
        <v>1.1785525564085033</v>
      </c>
      <c r="F502">
        <f t="shared" si="94"/>
        <v>1.1083343913554984</v>
      </c>
      <c r="G502">
        <f t="shared" si="95"/>
        <v>1.0723253294446495</v>
      </c>
      <c r="H502">
        <f t="shared" si="96"/>
        <v>1.1707566558020699</v>
      </c>
      <c r="I502">
        <f t="shared" si="97"/>
        <v>1.0920191764732741</v>
      </c>
      <c r="J502">
        <f t="shared" si="98"/>
        <v>4.8162794684230112E-2</v>
      </c>
      <c r="K502">
        <f t="shared" si="99"/>
        <v>4.2805863574853859E-2</v>
      </c>
      <c r="L502">
        <f t="shared" si="100"/>
        <v>2.1373009532753045E-2</v>
      </c>
      <c r="M502">
        <f t="shared" si="101"/>
        <v>-0.18625693538085616</v>
      </c>
      <c r="N502">
        <f t="shared" si="102"/>
        <v>0.18212225978809823</v>
      </c>
      <c r="O502">
        <f t="shared" si="103"/>
        <v>0.76335599145371091</v>
      </c>
      <c r="P502">
        <f>RSQ($A$2:A502,$B$2:B502)</f>
        <v>0.32295886336953417</v>
      </c>
      <c r="Q502">
        <f>RSQ($A$2:A502,$C$2:C502)</f>
        <v>8.3961533160783836E-2</v>
      </c>
      <c r="R502">
        <f>RSQ($B$2:B502,$C$2:C502)</f>
        <v>0.14517210845927417</v>
      </c>
      <c r="S502" t="str">
        <f t="shared" si="104"/>
        <v>1&amp;2</v>
      </c>
    </row>
    <row r="503" spans="1:19">
      <c r="A503">
        <v>98.825660549999995</v>
      </c>
      <c r="B503">
        <v>93.706297219999996</v>
      </c>
      <c r="C503">
        <v>83.895748519999998</v>
      </c>
      <c r="D503">
        <f t="shared" si="92"/>
        <v>1.0546320096074329</v>
      </c>
      <c r="E503">
        <f t="shared" si="93"/>
        <v>1.1779579095887183</v>
      </c>
      <c r="F503">
        <f t="shared" si="94"/>
        <v>1.1169373761253378</v>
      </c>
      <c r="G503">
        <f t="shared" si="95"/>
        <v>1.0696032802389239</v>
      </c>
      <c r="H503">
        <f t="shared" si="96"/>
        <v>1.1718645410000157</v>
      </c>
      <c r="I503">
        <f t="shared" si="97"/>
        <v>1.0958527456505147</v>
      </c>
      <c r="J503">
        <f t="shared" si="98"/>
        <v>4.6364634760356488E-2</v>
      </c>
      <c r="K503">
        <f t="shared" si="99"/>
        <v>4.3580802099359522E-2</v>
      </c>
      <c r="L503">
        <f t="shared" si="100"/>
        <v>1.8773785457700233E-2</v>
      </c>
      <c r="M503">
        <f t="shared" si="101"/>
        <v>-0.3229028053142794</v>
      </c>
      <c r="N503">
        <f t="shared" si="102"/>
        <v>0.13981772466716771</v>
      </c>
      <c r="O503">
        <f t="shared" si="103"/>
        <v>1.1230889221744607</v>
      </c>
      <c r="P503">
        <f>RSQ($A$2:A503,$B$2:B503)</f>
        <v>0.32306813812468438</v>
      </c>
      <c r="Q503">
        <f>RSQ($A$2:A503,$C$2:C503)</f>
        <v>8.4286550013208672E-2</v>
      </c>
      <c r="R503">
        <f>RSQ($B$2:B503,$C$2:C503)</f>
        <v>0.14660397667387795</v>
      </c>
      <c r="S503" t="str">
        <f t="shared" si="104"/>
        <v>1&amp;2</v>
      </c>
    </row>
    <row r="504" spans="1:19">
      <c r="A504">
        <v>98.315646279999996</v>
      </c>
      <c r="B504">
        <v>94.088894379999999</v>
      </c>
      <c r="C504">
        <v>84.109160660000001</v>
      </c>
      <c r="D504">
        <f t="shared" si="92"/>
        <v>1.0449229627774057</v>
      </c>
      <c r="E504">
        <f t="shared" si="93"/>
        <v>1.1689053309832422</v>
      </c>
      <c r="F504">
        <f t="shared" si="94"/>
        <v>1.1186521615682474</v>
      </c>
      <c r="G504">
        <f t="shared" si="95"/>
        <v>1.0658063083217673</v>
      </c>
      <c r="H504">
        <f t="shared" si="96"/>
        <v>1.1714092779205121</v>
      </c>
      <c r="I504">
        <f t="shared" si="97"/>
        <v>1.0993603480993968</v>
      </c>
      <c r="J504">
        <f t="shared" si="98"/>
        <v>4.3963823572227015E-2</v>
      </c>
      <c r="K504">
        <f t="shared" si="99"/>
        <v>4.3692451947996813E-2</v>
      </c>
      <c r="L504">
        <f t="shared" si="100"/>
        <v>1.7515263204079617E-2</v>
      </c>
      <c r="M504">
        <f t="shared" si="101"/>
        <v>-0.47501204052583945</v>
      </c>
      <c r="N504">
        <f t="shared" si="102"/>
        <v>-5.7308455479909308E-2</v>
      </c>
      <c r="O504">
        <f t="shared" si="103"/>
        <v>1.1014286935954958</v>
      </c>
      <c r="P504">
        <f>RSQ($A$2:A504,$B$2:B504)</f>
        <v>0.32333696959003644</v>
      </c>
      <c r="Q504">
        <f>RSQ($A$2:A504,$C$2:C504)</f>
        <v>8.4684574945189883E-2</v>
      </c>
      <c r="R504">
        <f>RSQ($B$2:B504,$C$2:C504)</f>
        <v>0.14790771480315348</v>
      </c>
      <c r="S504" t="str">
        <f t="shared" si="104"/>
        <v>1&amp;2</v>
      </c>
    </row>
    <row r="505" spans="1:19">
      <c r="A505">
        <v>97.232399950000001</v>
      </c>
      <c r="B505">
        <v>90.921146100000001</v>
      </c>
      <c r="C505">
        <v>83.67422431</v>
      </c>
      <c r="D505">
        <f t="shared" si="92"/>
        <v>1.0694145874828562</v>
      </c>
      <c r="E505">
        <f t="shared" si="93"/>
        <v>1.1620352713371931</v>
      </c>
      <c r="F505">
        <f t="shared" si="94"/>
        <v>1.086608771694749</v>
      </c>
      <c r="G505">
        <f t="shared" si="95"/>
        <v>1.0663614281927041</v>
      </c>
      <c r="H505">
        <f t="shared" si="96"/>
        <v>1.1699671230615398</v>
      </c>
      <c r="I505">
        <f t="shared" si="97"/>
        <v>1.0973985671140662</v>
      </c>
      <c r="J505">
        <f t="shared" si="98"/>
        <v>4.1888663771266293E-2</v>
      </c>
      <c r="K505">
        <f t="shared" si="99"/>
        <v>4.3577213451257361E-2</v>
      </c>
      <c r="L505">
        <f t="shared" si="100"/>
        <v>1.6789182579767907E-2</v>
      </c>
      <c r="M505">
        <f t="shared" si="101"/>
        <v>7.2887483516398996E-2</v>
      </c>
      <c r="N505">
        <f t="shared" si="102"/>
        <v>-0.18201833243006216</v>
      </c>
      <c r="O505">
        <f t="shared" si="103"/>
        <v>-0.64266353457372405</v>
      </c>
      <c r="P505">
        <f>RSQ($A$2:A505,$B$2:B505)</f>
        <v>0.32368533123525284</v>
      </c>
      <c r="Q505">
        <f>RSQ($A$2:A505,$C$2:C505)</f>
        <v>8.5273104601783944E-2</v>
      </c>
      <c r="R505">
        <f>RSQ($B$2:B505,$C$2:C505)</f>
        <v>0.14985929213717261</v>
      </c>
      <c r="S505" t="str">
        <f t="shared" si="104"/>
        <v>1&amp;2</v>
      </c>
    </row>
    <row r="506" spans="1:19">
      <c r="A506">
        <v>97.611078090000007</v>
      </c>
      <c r="B506">
        <v>90.976516989999993</v>
      </c>
      <c r="C506">
        <v>83.771236770000002</v>
      </c>
      <c r="D506">
        <f t="shared" si="92"/>
        <v>1.0729260837797217</v>
      </c>
      <c r="E506">
        <f t="shared" si="93"/>
        <v>1.1652099438139882</v>
      </c>
      <c r="F506">
        <f t="shared" si="94"/>
        <v>1.0860113864593239</v>
      </c>
      <c r="G506">
        <f t="shared" si="95"/>
        <v>1.0673713752060914</v>
      </c>
      <c r="H506">
        <f t="shared" si="96"/>
        <v>1.1692352493311473</v>
      </c>
      <c r="I506">
        <f t="shared" si="97"/>
        <v>1.0956466931671829</v>
      </c>
      <c r="J506">
        <f t="shared" si="98"/>
        <v>4.1988269270237695E-2</v>
      </c>
      <c r="K506">
        <f t="shared" si="99"/>
        <v>4.355302133032235E-2</v>
      </c>
      <c r="L506">
        <f t="shared" si="100"/>
        <v>1.6798209585044011E-2</v>
      </c>
      <c r="M506">
        <f t="shared" si="101"/>
        <v>0.13229191557956368</v>
      </c>
      <c r="N506">
        <f t="shared" si="102"/>
        <v>-9.2423106232508073E-2</v>
      </c>
      <c r="O506">
        <f t="shared" si="103"/>
        <v>-0.57359129013591859</v>
      </c>
      <c r="P506">
        <f>RSQ($A$2:A506,$B$2:B506)</f>
        <v>0.32390475505055066</v>
      </c>
      <c r="Q506">
        <f>RSQ($A$2:A506,$C$2:C506)</f>
        <v>8.5792641935781802E-2</v>
      </c>
      <c r="R506">
        <f>RSQ($B$2:B506,$C$2:C506)</f>
        <v>0.15175274145348033</v>
      </c>
      <c r="S506" t="str">
        <f t="shared" si="104"/>
        <v>1&amp;2</v>
      </c>
    </row>
    <row r="507" spans="1:19">
      <c r="A507">
        <v>98.934721699999997</v>
      </c>
      <c r="B507">
        <v>90.937169960000006</v>
      </c>
      <c r="C507">
        <v>83.863895130000003</v>
      </c>
      <c r="D507">
        <f t="shared" si="92"/>
        <v>1.0879459053269178</v>
      </c>
      <c r="E507">
        <f t="shared" si="93"/>
        <v>1.1797057785908733</v>
      </c>
      <c r="F507">
        <f t="shared" si="94"/>
        <v>1.0843423122552978</v>
      </c>
      <c r="G507">
        <f t="shared" si="95"/>
        <v>1.0705366875323723</v>
      </c>
      <c r="H507">
        <f t="shared" si="96"/>
        <v>1.1708460999864898</v>
      </c>
      <c r="I507">
        <f t="shared" si="97"/>
        <v>1.0939075576422774</v>
      </c>
      <c r="J507">
        <f t="shared" si="98"/>
        <v>4.1527787890019596E-2</v>
      </c>
      <c r="K507">
        <f t="shared" si="99"/>
        <v>4.2607439533418286E-2</v>
      </c>
      <c r="L507">
        <f t="shared" si="100"/>
        <v>1.6761864451233024E-2</v>
      </c>
      <c r="M507">
        <f t="shared" si="101"/>
        <v>0.41921852039533963</v>
      </c>
      <c r="N507">
        <f t="shared" si="102"/>
        <v>0.20793736261562057</v>
      </c>
      <c r="O507">
        <f t="shared" si="103"/>
        <v>-0.57065521647718842</v>
      </c>
      <c r="P507">
        <f>RSQ($A$2:A507,$B$2:B507)</f>
        <v>0.32362979991134089</v>
      </c>
      <c r="Q507">
        <f>RSQ($A$2:A507,$C$2:C507)</f>
        <v>8.609331528280191E-2</v>
      </c>
      <c r="R507">
        <f>RSQ($B$2:B507,$C$2:C507)</f>
        <v>0.15360399487219009</v>
      </c>
      <c r="S507" t="str">
        <f t="shared" si="104"/>
        <v>1&amp;2</v>
      </c>
    </row>
    <row r="508" spans="1:19">
      <c r="A508">
        <v>96.800220449999998</v>
      </c>
      <c r="B508">
        <v>94.847262729999997</v>
      </c>
      <c r="C508">
        <v>84.601185209999997</v>
      </c>
      <c r="D508">
        <f t="shared" si="92"/>
        <v>1.020590554369075</v>
      </c>
      <c r="E508">
        <f t="shared" si="93"/>
        <v>1.1441946139373713</v>
      </c>
      <c r="F508">
        <f t="shared" si="94"/>
        <v>1.1211103307189707</v>
      </c>
      <c r="G508">
        <f t="shared" si="95"/>
        <v>1.0628526670457112</v>
      </c>
      <c r="H508">
        <f t="shared" si="96"/>
        <v>1.1667458713635486</v>
      </c>
      <c r="I508">
        <f t="shared" si="97"/>
        <v>1.0980925996540765</v>
      </c>
      <c r="J508">
        <f t="shared" si="98"/>
        <v>4.131696773035589E-2</v>
      </c>
      <c r="K508">
        <f t="shared" si="99"/>
        <v>4.2673407244249756E-2</v>
      </c>
      <c r="L508">
        <f t="shared" si="100"/>
        <v>1.6593844525079005E-2</v>
      </c>
      <c r="M508">
        <f t="shared" si="101"/>
        <v>-1.0228754673491194</v>
      </c>
      <c r="N508">
        <f t="shared" si="102"/>
        <v>-0.52846160835249534</v>
      </c>
      <c r="O508">
        <f t="shared" si="103"/>
        <v>1.3871246672286544</v>
      </c>
      <c r="P508">
        <f>RSQ($A$2:A508,$B$2:B508)</f>
        <v>0.32422239758439009</v>
      </c>
      <c r="Q508">
        <f>RSQ($A$2:A508,$C$2:C508)</f>
        <v>8.6662197143917943E-2</v>
      </c>
      <c r="R508">
        <f>RSQ($B$2:B508,$C$2:C508)</f>
        <v>0.15463973141680434</v>
      </c>
      <c r="S508" t="str">
        <f t="shared" si="104"/>
        <v>1&amp;2</v>
      </c>
    </row>
    <row r="509" spans="1:19">
      <c r="A509">
        <v>96.249388519999997</v>
      </c>
      <c r="B509">
        <v>94.202605469999995</v>
      </c>
      <c r="C509">
        <v>84.5110502</v>
      </c>
      <c r="D509">
        <f t="shared" si="92"/>
        <v>1.0217274568976951</v>
      </c>
      <c r="E509">
        <f t="shared" si="93"/>
        <v>1.1388970825971347</v>
      </c>
      <c r="F509">
        <f t="shared" si="94"/>
        <v>1.1146779651544314</v>
      </c>
      <c r="G509">
        <f t="shared" si="95"/>
        <v>1.0565257116383242</v>
      </c>
      <c r="H509">
        <f t="shared" si="96"/>
        <v>1.1624614423225619</v>
      </c>
      <c r="I509">
        <f t="shared" si="97"/>
        <v>1.1006441943464387</v>
      </c>
      <c r="J509">
        <f t="shared" si="98"/>
        <v>4.1485271257054146E-2</v>
      </c>
      <c r="K509">
        <f t="shared" si="99"/>
        <v>4.2668577257195438E-2</v>
      </c>
      <c r="L509">
        <f t="shared" si="100"/>
        <v>1.7420363987089661E-2</v>
      </c>
      <c r="M509">
        <f t="shared" si="101"/>
        <v>-0.83880986398786184</v>
      </c>
      <c r="N509">
        <f t="shared" si="102"/>
        <v>-0.55226495093537142</v>
      </c>
      <c r="O509">
        <f t="shared" si="103"/>
        <v>0.80559572798784473</v>
      </c>
      <c r="P509">
        <f>RSQ($A$2:A509,$B$2:B509)</f>
        <v>0.32493558606353778</v>
      </c>
      <c r="Q509">
        <f>RSQ($A$2:A509,$C$2:C509)</f>
        <v>8.7308351994177705E-2</v>
      </c>
      <c r="R509">
        <f>RSQ($B$2:B509,$C$2:C509)</f>
        <v>0.15578915599399487</v>
      </c>
      <c r="S509" t="str">
        <f t="shared" si="104"/>
        <v>1&amp;2</v>
      </c>
    </row>
    <row r="510" spans="1:19">
      <c r="A510">
        <v>96.942238259999996</v>
      </c>
      <c r="B510">
        <v>93.318036939999999</v>
      </c>
      <c r="C510">
        <v>85.269956070000006</v>
      </c>
      <c r="D510">
        <f t="shared" si="92"/>
        <v>1.0388370934370408</v>
      </c>
      <c r="E510">
        <f t="shared" si="93"/>
        <v>1.1368862226270875</v>
      </c>
      <c r="F510">
        <f t="shared" si="94"/>
        <v>1.0943835465728766</v>
      </c>
      <c r="G510">
        <f t="shared" si="95"/>
        <v>1.0538043857612036</v>
      </c>
      <c r="H510">
        <f t="shared" si="96"/>
        <v>1.1585267931386427</v>
      </c>
      <c r="I510">
        <f t="shared" si="97"/>
        <v>1.0996810177658907</v>
      </c>
      <c r="J510">
        <f t="shared" si="98"/>
        <v>4.1696337475825899E-2</v>
      </c>
      <c r="K510">
        <f t="shared" si="99"/>
        <v>4.264804751672123E-2</v>
      </c>
      <c r="L510">
        <f t="shared" si="100"/>
        <v>1.7723548817596208E-2</v>
      </c>
      <c r="M510">
        <f t="shared" si="101"/>
        <v>-0.3589594009987172</v>
      </c>
      <c r="N510">
        <f t="shared" si="102"/>
        <v>-0.50742230351976814</v>
      </c>
      <c r="O510">
        <f t="shared" si="103"/>
        <v>-0.29889449610422475</v>
      </c>
      <c r="P510">
        <f>RSQ($A$2:A510,$B$2:B510)</f>
        <v>0.32550134256800212</v>
      </c>
      <c r="Q510">
        <f>RSQ($A$2:A510,$C$2:C510)</f>
        <v>8.7789694402229029E-2</v>
      </c>
      <c r="R510">
        <f>RSQ($B$2:B510,$C$2:C510)</f>
        <v>0.15682882159267242</v>
      </c>
      <c r="S510" t="str">
        <f t="shared" si="104"/>
        <v>1&amp;2</v>
      </c>
    </row>
    <row r="511" spans="1:19">
      <c r="A511">
        <v>98.198979750000007</v>
      </c>
      <c r="B511">
        <v>92.719369020000002</v>
      </c>
      <c r="C511">
        <v>85.722587619999999</v>
      </c>
      <c r="D511">
        <f t="shared" si="92"/>
        <v>1.059098878561372</v>
      </c>
      <c r="E511">
        <f t="shared" si="93"/>
        <v>1.1455438114550001</v>
      </c>
      <c r="F511">
        <f t="shared" si="94"/>
        <v>1.081621210864703</v>
      </c>
      <c r="G511">
        <f t="shared" si="95"/>
        <v>1.0546189231150758</v>
      </c>
      <c r="H511">
        <f t="shared" si="96"/>
        <v>1.1565294113411593</v>
      </c>
      <c r="I511">
        <f t="shared" si="97"/>
        <v>1.0969025859349386</v>
      </c>
      <c r="J511">
        <f t="shared" si="98"/>
        <v>4.1328798062425454E-2</v>
      </c>
      <c r="K511">
        <f t="shared" si="99"/>
        <v>4.2236890073433508E-2</v>
      </c>
      <c r="L511">
        <f t="shared" si="100"/>
        <v>1.7729420961850345E-2</v>
      </c>
      <c r="M511">
        <f t="shared" si="101"/>
        <v>0.10839791274668606</v>
      </c>
      <c r="N511">
        <f t="shared" si="102"/>
        <v>-0.2600949044084338</v>
      </c>
      <c r="O511">
        <f t="shared" si="103"/>
        <v>-0.86192183620196383</v>
      </c>
      <c r="P511">
        <f>RSQ($A$2:A511,$B$2:B511)</f>
        <v>0.32569731881009778</v>
      </c>
      <c r="Q511">
        <f>RSQ($A$2:A511,$C$2:C511)</f>
        <v>8.8103663330244913E-2</v>
      </c>
      <c r="R511">
        <f>RSQ($B$2:B511,$C$2:C511)</f>
        <v>0.15775799177085856</v>
      </c>
      <c r="S511" t="str">
        <f t="shared" si="104"/>
        <v>1&amp;2</v>
      </c>
    </row>
    <row r="512" spans="1:19">
      <c r="A512">
        <v>98.474228749999995</v>
      </c>
      <c r="B512">
        <v>91.452518760000004</v>
      </c>
      <c r="C512">
        <v>85.679998760000004</v>
      </c>
      <c r="D512">
        <f t="shared" si="92"/>
        <v>1.076779842536947</v>
      </c>
      <c r="E512">
        <f t="shared" si="93"/>
        <v>1.1493257490098496</v>
      </c>
      <c r="F512">
        <f t="shared" si="94"/>
        <v>1.0673730168480688</v>
      </c>
      <c r="G512">
        <f t="shared" si="95"/>
        <v>1.0580282953338251</v>
      </c>
      <c r="H512">
        <f t="shared" si="96"/>
        <v>1.1554211555978808</v>
      </c>
      <c r="I512">
        <f t="shared" si="97"/>
        <v>1.0923595753061894</v>
      </c>
      <c r="J512">
        <f t="shared" si="98"/>
        <v>4.0311178605071926E-2</v>
      </c>
      <c r="K512">
        <f t="shared" si="99"/>
        <v>4.1260801248774834E-2</v>
      </c>
      <c r="L512">
        <f t="shared" si="100"/>
        <v>1.7786668979326674E-2</v>
      </c>
      <c r="M512">
        <f t="shared" si="101"/>
        <v>0.46516990700843908</v>
      </c>
      <c r="N512">
        <f t="shared" si="102"/>
        <v>-0.14772874989217999</v>
      </c>
      <c r="O512">
        <f t="shared" si="103"/>
        <v>-1.4047913348565884</v>
      </c>
      <c r="P512">
        <f>RSQ($A$2:A512,$B$2:B512)</f>
        <v>0.32566828619400939</v>
      </c>
      <c r="Q512">
        <f>RSQ($A$2:A512,$C$2:C512)</f>
        <v>8.8392273195519289E-2</v>
      </c>
      <c r="R512">
        <f>RSQ($B$2:B512,$C$2:C512)</f>
        <v>0.15877167950691015</v>
      </c>
      <c r="S512" t="str">
        <f t="shared" si="104"/>
        <v>1&amp;2</v>
      </c>
    </row>
    <row r="513" spans="1:19">
      <c r="A513">
        <v>98.996094900000003</v>
      </c>
      <c r="B513">
        <v>90.780628030000003</v>
      </c>
      <c r="C513">
        <v>85.755097520000007</v>
      </c>
      <c r="D513">
        <f t="shared" si="92"/>
        <v>1.0904980175647723</v>
      </c>
      <c r="E513">
        <f t="shared" si="93"/>
        <v>1.1544047848224055</v>
      </c>
      <c r="F513">
        <f t="shared" si="94"/>
        <v>1.0586032860475487</v>
      </c>
      <c r="G513">
        <f t="shared" si="95"/>
        <v>1.0630236372155093</v>
      </c>
      <c r="H513">
        <f t="shared" si="96"/>
        <v>1.1552647908631923</v>
      </c>
      <c r="I513">
        <f t="shared" si="97"/>
        <v>1.0871663000356293</v>
      </c>
      <c r="J513">
        <f t="shared" si="98"/>
        <v>3.8445890319053592E-2</v>
      </c>
      <c r="K513">
        <f t="shared" si="99"/>
        <v>3.8165082953889186E-2</v>
      </c>
      <c r="L513">
        <f t="shared" si="100"/>
        <v>1.8260397847058234E-2</v>
      </c>
      <c r="M513">
        <f t="shared" si="101"/>
        <v>0.71462463533187592</v>
      </c>
      <c r="N513">
        <f t="shared" si="102"/>
        <v>-2.253384439975924E-2</v>
      </c>
      <c r="O513">
        <f t="shared" si="103"/>
        <v>-1.56420545857286</v>
      </c>
      <c r="P513">
        <f>RSQ($A$2:A513,$B$2:B513)</f>
        <v>0.32535085321101059</v>
      </c>
      <c r="Q513">
        <f>RSQ($A$2:A513,$C$2:C513)</f>
        <v>8.8624183121817621E-2</v>
      </c>
      <c r="R513">
        <f>RSQ($B$2:B513,$C$2:C513)</f>
        <v>0.15977509173767326</v>
      </c>
      <c r="S513" t="str">
        <f t="shared" si="104"/>
        <v>1&amp;2</v>
      </c>
    </row>
    <row r="514" spans="1:19">
      <c r="A514">
        <v>99.811571299999997</v>
      </c>
      <c r="B514">
        <v>89.004942279999995</v>
      </c>
      <c r="C514">
        <v>85.949837119999998</v>
      </c>
      <c r="D514">
        <f t="shared" si="92"/>
        <v>1.1214160555938961</v>
      </c>
      <c r="E514">
        <f t="shared" si="93"/>
        <v>1.161277026745807</v>
      </c>
      <c r="F514">
        <f t="shared" si="94"/>
        <v>1.0355452117464117</v>
      </c>
      <c r="G514">
        <f t="shared" si="95"/>
        <v>1.0720070861967996</v>
      </c>
      <c r="H514">
        <f t="shared" si="96"/>
        <v>1.1561897502297485</v>
      </c>
      <c r="I514">
        <f t="shared" si="97"/>
        <v>1.0792245941449805</v>
      </c>
      <c r="J514">
        <f t="shared" si="98"/>
        <v>3.7208267005937642E-2</v>
      </c>
      <c r="K514">
        <f t="shared" si="99"/>
        <v>3.6043888342142949E-2</v>
      </c>
      <c r="L514">
        <f t="shared" si="100"/>
        <v>1.9175201300008736E-2</v>
      </c>
      <c r="M514">
        <f t="shared" si="101"/>
        <v>1.3279030004061161</v>
      </c>
      <c r="N514">
        <f t="shared" si="102"/>
        <v>0.14114116844908914</v>
      </c>
      <c r="O514">
        <f t="shared" si="103"/>
        <v>-2.2779099794143458</v>
      </c>
      <c r="P514">
        <f>RSQ($A$2:A514,$B$2:B514)</f>
        <v>0.32432274142853257</v>
      </c>
      <c r="Q514">
        <f>RSQ($A$2:A514,$C$2:C514)</f>
        <v>8.876920568333882E-2</v>
      </c>
      <c r="R514">
        <f>RSQ($B$2:B514,$C$2:C514)</f>
        <v>0.16070680253808708</v>
      </c>
      <c r="S514" t="str">
        <f t="shared" si="104"/>
        <v>1&amp;2</v>
      </c>
    </row>
    <row r="515" spans="1:19">
      <c r="A515">
        <v>98.011364420000007</v>
      </c>
      <c r="B515">
        <v>89.368829910000002</v>
      </c>
      <c r="C515">
        <v>85.613709220000004</v>
      </c>
      <c r="D515">
        <f t="shared" ref="D515:D578" si="105">A515/B515</f>
        <v>1.0967063630429488</v>
      </c>
      <c r="E515">
        <f t="shared" ref="E515:E578" si="106">A515/C515</f>
        <v>1.1448092287199234</v>
      </c>
      <c r="F515">
        <f t="shared" ref="F515:F578" si="107">B515/C515</f>
        <v>1.0438612077926741</v>
      </c>
      <c r="G515">
        <f t="shared" si="95"/>
        <v>1.0758069749423611</v>
      </c>
      <c r="H515">
        <f t="shared" si="96"/>
        <v>1.1544389007666984</v>
      </c>
      <c r="I515">
        <f t="shared" si="97"/>
        <v>1.0737840731677026</v>
      </c>
      <c r="J515">
        <f t="shared" si="98"/>
        <v>3.6472255577955227E-2</v>
      </c>
      <c r="K515">
        <f t="shared" si="99"/>
        <v>3.1938900041933282E-2</v>
      </c>
      <c r="L515">
        <f t="shared" si="100"/>
        <v>2.1518615369004044E-2</v>
      </c>
      <c r="M515">
        <f t="shared" si="101"/>
        <v>0.57302154115249726</v>
      </c>
      <c r="N515">
        <f t="shared" si="102"/>
        <v>-0.30150293322976052</v>
      </c>
      <c r="O515">
        <f t="shared" si="103"/>
        <v>-1.3905571925473503</v>
      </c>
      <c r="P515">
        <f>RSQ($A$2:A515,$B$2:B515)</f>
        <v>0.32418372685438945</v>
      </c>
      <c r="Q515">
        <f>RSQ($A$2:A515,$C$2:C515)</f>
        <v>8.9104788760198894E-2</v>
      </c>
      <c r="R515">
        <f>RSQ($B$2:B515,$C$2:C515)</f>
        <v>0.16181145789180879</v>
      </c>
      <c r="S515" t="str">
        <f t="shared" si="104"/>
        <v>1&amp;2</v>
      </c>
    </row>
    <row r="516" spans="1:19">
      <c r="A516">
        <v>96.757142459999997</v>
      </c>
      <c r="B516">
        <v>87.498405649999995</v>
      </c>
      <c r="C516">
        <v>85.298994339999993</v>
      </c>
      <c r="D516">
        <f t="shared" si="105"/>
        <v>1.1058160630610303</v>
      </c>
      <c r="E516">
        <f t="shared" si="106"/>
        <v>1.1343292287166724</v>
      </c>
      <c r="F516">
        <f t="shared" si="107"/>
        <v>1.025784727323199</v>
      </c>
      <c r="G516">
        <f t="shared" si="95"/>
        <v>1.0804237577298488</v>
      </c>
      <c r="H516">
        <f t="shared" si="96"/>
        <v>1.1513451050666945</v>
      </c>
      <c r="I516">
        <f t="shared" si="97"/>
        <v>1.0663995584223944</v>
      </c>
      <c r="J516">
        <f t="shared" si="98"/>
        <v>3.5685564257999722E-2</v>
      </c>
      <c r="K516">
        <f t="shared" si="99"/>
        <v>2.9320431901943413E-2</v>
      </c>
      <c r="L516">
        <f t="shared" si="100"/>
        <v>2.2918942394592013E-2</v>
      </c>
      <c r="M516">
        <f t="shared" si="101"/>
        <v>0.71155678379078102</v>
      </c>
      <c r="N516">
        <f t="shared" si="102"/>
        <v>-0.58034194062790267</v>
      </c>
      <c r="O516">
        <f t="shared" si="103"/>
        <v>-1.7721075606341645</v>
      </c>
      <c r="P516">
        <f>RSQ($A$2:A516,$B$2:B516)</f>
        <v>0.32430210180626917</v>
      </c>
      <c r="Q516">
        <f>RSQ($A$2:A516,$C$2:C516)</f>
        <v>8.9593452851626662E-2</v>
      </c>
      <c r="R516">
        <f>RSQ($B$2:B516,$C$2:C516)</f>
        <v>0.16312744060100323</v>
      </c>
      <c r="S516" t="str">
        <f t="shared" si="104"/>
        <v>1&amp;2</v>
      </c>
    </row>
    <row r="517" spans="1:19">
      <c r="A517">
        <v>95.547017460000006</v>
      </c>
      <c r="B517">
        <v>89.312061020000002</v>
      </c>
      <c r="C517">
        <v>85.723038209999999</v>
      </c>
      <c r="D517">
        <f t="shared" si="105"/>
        <v>1.0698109120850294</v>
      </c>
      <c r="E517">
        <f t="shared" si="106"/>
        <v>1.1146013890213937</v>
      </c>
      <c r="F517">
        <f t="shared" si="107"/>
        <v>1.0418676575742427</v>
      </c>
      <c r="G517">
        <f t="shared" si="95"/>
        <v>1.0787910122460305</v>
      </c>
      <c r="H517">
        <f t="shared" si="96"/>
        <v>1.1456922256751099</v>
      </c>
      <c r="I517">
        <f t="shared" si="97"/>
        <v>1.0626254198303711</v>
      </c>
      <c r="J517">
        <f t="shared" si="98"/>
        <v>3.6131142333657856E-2</v>
      </c>
      <c r="K517">
        <f t="shared" si="99"/>
        <v>2.8556145904629446E-2</v>
      </c>
      <c r="L517">
        <f t="shared" si="100"/>
        <v>2.5451780810162361E-2</v>
      </c>
      <c r="M517">
        <f t="shared" si="101"/>
        <v>-0.2485418279353889</v>
      </c>
      <c r="N517">
        <f t="shared" si="102"/>
        <v>-1.0887616542355523</v>
      </c>
      <c r="O517">
        <f t="shared" si="103"/>
        <v>-0.815572097330031</v>
      </c>
      <c r="P517">
        <f>RSQ($A$2:A517,$B$2:B517)</f>
        <v>0.32512720334957956</v>
      </c>
      <c r="Q517">
        <f>RSQ($A$2:A517,$C$2:C517)</f>
        <v>9.013420930506269E-2</v>
      </c>
      <c r="R517">
        <f>RSQ($B$2:B517,$C$2:C517)</f>
        <v>0.16416051309384322</v>
      </c>
      <c r="S517" t="str">
        <f t="shared" si="104"/>
        <v>1&amp;2</v>
      </c>
    </row>
    <row r="518" spans="1:19">
      <c r="A518">
        <v>94.570943189999994</v>
      </c>
      <c r="B518">
        <v>89.940448619999998</v>
      </c>
      <c r="C518">
        <v>85.722259399999999</v>
      </c>
      <c r="D518">
        <f t="shared" si="105"/>
        <v>1.0514840057065304</v>
      </c>
      <c r="E518">
        <f t="shared" si="106"/>
        <v>1.1032250415695413</v>
      </c>
      <c r="F518">
        <f t="shared" si="107"/>
        <v>1.0492076299612794</v>
      </c>
      <c r="G518">
        <f t="shared" si="95"/>
        <v>1.0745899343168765</v>
      </c>
      <c r="H518">
        <f t="shared" si="96"/>
        <v>1.1391588127357917</v>
      </c>
      <c r="I518">
        <f t="shared" si="97"/>
        <v>1.0605611444658953</v>
      </c>
      <c r="J518">
        <f t="shared" si="98"/>
        <v>3.4327648590517276E-2</v>
      </c>
      <c r="K518">
        <f t="shared" si="99"/>
        <v>2.675738322707907E-2</v>
      </c>
      <c r="L518">
        <f t="shared" si="100"/>
        <v>2.6659788110041421E-2</v>
      </c>
      <c r="M518">
        <f t="shared" si="101"/>
        <v>-0.67309966045064107</v>
      </c>
      <c r="N518">
        <f t="shared" si="102"/>
        <v>-1.3429478832550645</v>
      </c>
      <c r="O518">
        <f t="shared" si="103"/>
        <v>-0.4258666444666776</v>
      </c>
      <c r="P518">
        <f>RSQ($A$2:A518,$B$2:B518)</f>
        <v>0.32630128083427418</v>
      </c>
      <c r="Q518">
        <f>RSQ($A$2:A518,$C$2:C518)</f>
        <v>9.0749475524186704E-2</v>
      </c>
      <c r="R518">
        <f>RSQ($B$2:B518,$C$2:C518)</f>
        <v>0.16517377714113027</v>
      </c>
      <c r="S518" t="str">
        <f t="shared" si="104"/>
        <v>1&amp;2</v>
      </c>
    </row>
    <row r="519" spans="1:19">
      <c r="A519">
        <v>97.281679339999997</v>
      </c>
      <c r="B519">
        <v>89.789813850000002</v>
      </c>
      <c r="C519">
        <v>85.001702280000003</v>
      </c>
      <c r="D519">
        <f t="shared" si="105"/>
        <v>1.0834378106910396</v>
      </c>
      <c r="E519">
        <f t="shared" si="106"/>
        <v>1.1444674251293123</v>
      </c>
      <c r="F519">
        <f t="shared" si="107"/>
        <v>1.0563295962500576</v>
      </c>
      <c r="G519">
        <f t="shared" si="95"/>
        <v>1.0759511460667477</v>
      </c>
      <c r="H519">
        <f t="shared" si="96"/>
        <v>1.1399755223347949</v>
      </c>
      <c r="I519">
        <f t="shared" si="97"/>
        <v>1.0599101370480741</v>
      </c>
      <c r="J519">
        <f t="shared" si="98"/>
        <v>3.1528447742340454E-2</v>
      </c>
      <c r="K519">
        <f t="shared" si="99"/>
        <v>2.6429648468201682E-2</v>
      </c>
      <c r="L519">
        <f t="shared" si="100"/>
        <v>2.7042448952042244E-2</v>
      </c>
      <c r="M519">
        <f t="shared" si="101"/>
        <v>0.23745744432060548</v>
      </c>
      <c r="N519">
        <f t="shared" si="102"/>
        <v>0.16995696329149945</v>
      </c>
      <c r="O519">
        <f t="shared" si="103"/>
        <v>-0.13240445805652912</v>
      </c>
      <c r="P519">
        <f>RSQ($A$2:A519,$B$2:B519)</f>
        <v>0.32651803373526928</v>
      </c>
      <c r="Q519">
        <f>RSQ($A$2:A519,$C$2:C519)</f>
        <v>9.1204483843251236E-2</v>
      </c>
      <c r="R519">
        <f>RSQ($B$2:B519,$C$2:C519)</f>
        <v>0.1665389491479044</v>
      </c>
      <c r="S519" t="str">
        <f t="shared" si="104"/>
        <v>1&amp;2</v>
      </c>
    </row>
    <row r="520" spans="1:19">
      <c r="A520">
        <v>99.380658729999993</v>
      </c>
      <c r="B520">
        <v>92.811625079999999</v>
      </c>
      <c r="C520">
        <v>85.668993810000003</v>
      </c>
      <c r="D520">
        <f t="shared" si="105"/>
        <v>1.0707781341436242</v>
      </c>
      <c r="E520">
        <f t="shared" si="106"/>
        <v>1.1600539974872386</v>
      </c>
      <c r="F520">
        <f t="shared" si="107"/>
        <v>1.083374753832655</v>
      </c>
      <c r="G520">
        <f t="shared" si="95"/>
        <v>1.0751552980785748</v>
      </c>
      <c r="H520">
        <f t="shared" si="96"/>
        <v>1.143064518512094</v>
      </c>
      <c r="I520">
        <f t="shared" si="97"/>
        <v>1.0635200780918559</v>
      </c>
      <c r="J520">
        <f t="shared" si="98"/>
        <v>2.8470514362065318E-2</v>
      </c>
      <c r="K520">
        <f t="shared" si="99"/>
        <v>2.4725940071666397E-2</v>
      </c>
      <c r="L520">
        <f t="shared" si="100"/>
        <v>2.6937496974793057E-2</v>
      </c>
      <c r="M520">
        <f t="shared" si="101"/>
        <v>-0.15374376027370967</v>
      </c>
      <c r="N520">
        <f t="shared" si="102"/>
        <v>0.68711154867729074</v>
      </c>
      <c r="O520">
        <f t="shared" si="103"/>
        <v>0.73706461143655178</v>
      </c>
      <c r="P520">
        <f>RSQ($A$2:A520,$B$2:B520)</f>
        <v>0.32639258245819175</v>
      </c>
      <c r="Q520">
        <f>RSQ($A$2:A520,$C$2:C520)</f>
        <v>9.139169195135112E-2</v>
      </c>
      <c r="R520">
        <f>RSQ($B$2:B520,$C$2:C520)</f>
        <v>0.16742780288545697</v>
      </c>
      <c r="S520" t="str">
        <f t="shared" si="104"/>
        <v>1&amp;2</v>
      </c>
    </row>
    <row r="521" spans="1:19">
      <c r="A521">
        <v>97.507199900000003</v>
      </c>
      <c r="B521">
        <v>94.418764569999993</v>
      </c>
      <c r="C521">
        <v>85.285950060000005</v>
      </c>
      <c r="D521">
        <f t="shared" si="105"/>
        <v>1.0327099739555512</v>
      </c>
      <c r="E521">
        <f t="shared" si="106"/>
        <v>1.1432973406686817</v>
      </c>
      <c r="F521">
        <f t="shared" si="107"/>
        <v>1.1070846312150466</v>
      </c>
      <c r="G521">
        <f t="shared" si="95"/>
        <v>1.0686252482134941</v>
      </c>
      <c r="H521">
        <f t="shared" si="96"/>
        <v>1.1431003373054152</v>
      </c>
      <c r="I521">
        <f t="shared" si="97"/>
        <v>1.0702223170338852</v>
      </c>
      <c r="J521">
        <f t="shared" si="98"/>
        <v>2.509079805942533E-2</v>
      </c>
      <c r="K521">
        <f t="shared" si="99"/>
        <v>2.3406096173449936E-2</v>
      </c>
      <c r="L521">
        <f t="shared" si="100"/>
        <v>2.6157685357889485E-2</v>
      </c>
      <c r="M521">
        <f t="shared" si="101"/>
        <v>-1.431412192345608</v>
      </c>
      <c r="N521">
        <f t="shared" si="102"/>
        <v>8.416754413323407E-3</v>
      </c>
      <c r="O521">
        <f t="shared" si="103"/>
        <v>1.4092345586702819</v>
      </c>
      <c r="P521">
        <f>RSQ($A$2:A521,$B$2:B521)</f>
        <v>0.32682477259646642</v>
      </c>
      <c r="Q521">
        <f>RSQ($A$2:A521,$C$2:C521)</f>
        <v>9.1795093232295275E-2</v>
      </c>
      <c r="R521">
        <f>RSQ($B$2:B521,$C$2:C521)</f>
        <v>0.16828195839106269</v>
      </c>
      <c r="S521" t="str">
        <f t="shared" si="104"/>
        <v>1&amp;2</v>
      </c>
    </row>
    <row r="522" spans="1:19">
      <c r="A522">
        <v>99.050054639999999</v>
      </c>
      <c r="B522">
        <v>95.196626260000002</v>
      </c>
      <c r="C522">
        <v>85.536133480000004</v>
      </c>
      <c r="D522">
        <f t="shared" si="105"/>
        <v>1.0404786233650294</v>
      </c>
      <c r="E522">
        <f t="shared" si="106"/>
        <v>1.1579907883392906</v>
      </c>
      <c r="F522">
        <f t="shared" si="107"/>
        <v>1.1129404894395747</v>
      </c>
      <c r="G522">
        <f t="shared" si="95"/>
        <v>1.0642949982368073</v>
      </c>
      <c r="H522">
        <f t="shared" si="96"/>
        <v>1.1453911759260114</v>
      </c>
      <c r="I522">
        <f t="shared" si="97"/>
        <v>1.0767943435578373</v>
      </c>
      <c r="J522">
        <f t="shared" si="98"/>
        <v>2.5574841639883217E-2</v>
      </c>
      <c r="K522">
        <f t="shared" si="99"/>
        <v>2.3216846545259271E-2</v>
      </c>
      <c r="L522">
        <f t="shared" si="100"/>
        <v>2.6578619326692414E-2</v>
      </c>
      <c r="M522">
        <f t="shared" si="101"/>
        <v>-0.93124232036834831</v>
      </c>
      <c r="N522">
        <f t="shared" si="102"/>
        <v>0.54269266882207068</v>
      </c>
      <c r="O522">
        <f t="shared" si="103"/>
        <v>1.3599707884538783</v>
      </c>
      <c r="P522">
        <f>RSQ($A$2:A522,$B$2:B522)</f>
        <v>0.32697701464620127</v>
      </c>
      <c r="Q522">
        <f>RSQ($A$2:A522,$C$2:C522)</f>
        <v>9.2018990132445716E-2</v>
      </c>
      <c r="R522">
        <f>RSQ($B$2:B522,$C$2:C522)</f>
        <v>0.16899224282525604</v>
      </c>
      <c r="S522" t="str">
        <f t="shared" si="104"/>
        <v>1&amp;2</v>
      </c>
    </row>
    <row r="523" spans="1:19">
      <c r="A523">
        <v>96.700202899999994</v>
      </c>
      <c r="B523">
        <v>94.595246250000002</v>
      </c>
      <c r="C523">
        <v>85.331580849999995</v>
      </c>
      <c r="D523">
        <f t="shared" si="105"/>
        <v>1.0222522455772982</v>
      </c>
      <c r="E523">
        <f t="shared" si="106"/>
        <v>1.1332287757563559</v>
      </c>
      <c r="F523">
        <f t="shared" si="107"/>
        <v>1.108560808410243</v>
      </c>
      <c r="G523">
        <f t="shared" si="95"/>
        <v>1.0578268824430366</v>
      </c>
      <c r="H523">
        <f t="shared" si="96"/>
        <v>1.1435200374383721</v>
      </c>
      <c r="I523">
        <f t="shared" si="97"/>
        <v>1.0816814919966689</v>
      </c>
      <c r="J523">
        <f t="shared" si="98"/>
        <v>2.601330320169197E-2</v>
      </c>
      <c r="K523">
        <f t="shared" si="99"/>
        <v>2.3095353214530347E-2</v>
      </c>
      <c r="L523">
        <f t="shared" si="100"/>
        <v>2.7213698820889792E-2</v>
      </c>
      <c r="M523">
        <f t="shared" si="101"/>
        <v>-1.3675555384071523</v>
      </c>
      <c r="N523">
        <f t="shared" si="102"/>
        <v>-0.44559880017515391</v>
      </c>
      <c r="O523">
        <f t="shared" si="103"/>
        <v>0.98771271742527678</v>
      </c>
      <c r="P523">
        <f>RSQ($A$2:A523,$B$2:B523)</f>
        <v>0.32754827769452688</v>
      </c>
      <c r="Q523">
        <f>RSQ($A$2:A523,$C$2:C523)</f>
        <v>9.2498041664059102E-2</v>
      </c>
      <c r="R523">
        <f>RSQ($B$2:B523,$C$2:C523)</f>
        <v>0.16980863264780602</v>
      </c>
      <c r="S523" t="str">
        <f t="shared" si="104"/>
        <v>1&amp;2</v>
      </c>
    </row>
    <row r="524" spans="1:19">
      <c r="A524">
        <v>96.228963789999995</v>
      </c>
      <c r="B524">
        <v>93.28791434</v>
      </c>
      <c r="C524">
        <v>85.302610209999997</v>
      </c>
      <c r="D524">
        <f t="shared" si="105"/>
        <v>1.0315265859549712</v>
      </c>
      <c r="E524">
        <f t="shared" si="106"/>
        <v>1.1280893228601239</v>
      </c>
      <c r="F524">
        <f t="shared" si="107"/>
        <v>1.0936114863348447</v>
      </c>
      <c r="G524">
        <f t="shared" si="95"/>
        <v>1.0537806829833343</v>
      </c>
      <c r="H524">
        <f t="shared" si="96"/>
        <v>1.1411460813494108</v>
      </c>
      <c r="I524">
        <f t="shared" si="97"/>
        <v>1.0835168757410036</v>
      </c>
      <c r="J524">
        <f t="shared" si="98"/>
        <v>2.7522450532878939E-2</v>
      </c>
      <c r="K524">
        <f t="shared" si="99"/>
        <v>2.3567358758517433E-2</v>
      </c>
      <c r="L524">
        <f t="shared" si="100"/>
        <v>2.7460976863916499E-2</v>
      </c>
      <c r="M524">
        <f t="shared" si="101"/>
        <v>-0.80857978114186713</v>
      </c>
      <c r="N524">
        <f t="shared" si="102"/>
        <v>-0.5540187435967161</v>
      </c>
      <c r="O524">
        <f t="shared" si="103"/>
        <v>0.36759837947008095</v>
      </c>
      <c r="P524">
        <f>RSQ($A$2:A524,$B$2:B524)</f>
        <v>0.3282396675057726</v>
      </c>
      <c r="Q524">
        <f>RSQ($A$2:A524,$C$2:C524)</f>
        <v>9.3025265374236457E-2</v>
      </c>
      <c r="R524">
        <f>RSQ($B$2:B524,$C$2:C524)</f>
        <v>0.17075936549131204</v>
      </c>
      <c r="S524" t="str">
        <f t="shared" si="104"/>
        <v>1&amp;2</v>
      </c>
    </row>
    <row r="525" spans="1:19">
      <c r="A525">
        <v>95.597996409999993</v>
      </c>
      <c r="B525">
        <v>92.059318700000006</v>
      </c>
      <c r="C525">
        <v>84.895959349999998</v>
      </c>
      <c r="D525">
        <f t="shared" si="105"/>
        <v>1.0384391038296918</v>
      </c>
      <c r="E525">
        <f t="shared" si="106"/>
        <v>1.1260606175127696</v>
      </c>
      <c r="F525">
        <f t="shared" si="107"/>
        <v>1.0843780953162645</v>
      </c>
      <c r="G525">
        <f t="shared" si="95"/>
        <v>1.0514204400366201</v>
      </c>
      <c r="H525">
        <f t="shared" si="96"/>
        <v>1.1388252407591584</v>
      </c>
      <c r="I525">
        <f t="shared" si="97"/>
        <v>1.0836493710602746</v>
      </c>
      <c r="J525">
        <f t="shared" si="98"/>
        <v>2.8207025287787155E-2</v>
      </c>
      <c r="K525">
        <f t="shared" si="99"/>
        <v>2.4207122550658121E-2</v>
      </c>
      <c r="L525">
        <f t="shared" si="100"/>
        <v>2.7375882268280621E-2</v>
      </c>
      <c r="M525">
        <f t="shared" si="101"/>
        <v>-0.46021642035924853</v>
      </c>
      <c r="N525">
        <f t="shared" si="102"/>
        <v>-0.52730857290767441</v>
      </c>
      <c r="O525">
        <f t="shared" si="103"/>
        <v>2.6619206235930323E-2</v>
      </c>
      <c r="P525">
        <f>RSQ($A$2:A525,$B$2:B525)</f>
        <v>0.32908883385226273</v>
      </c>
      <c r="Q525">
        <f>RSQ($A$2:A525,$C$2:C525)</f>
        <v>9.3669446222191491E-2</v>
      </c>
      <c r="R525">
        <f>RSQ($B$2:B525,$C$2:C525)</f>
        <v>0.17195245622775179</v>
      </c>
      <c r="S525" t="str">
        <f t="shared" si="104"/>
        <v>1&amp;2</v>
      </c>
    </row>
    <row r="526" spans="1:19">
      <c r="A526">
        <v>95.572355680000001</v>
      </c>
      <c r="B526">
        <v>92.882780539999999</v>
      </c>
      <c r="C526">
        <v>85.327500389999997</v>
      </c>
      <c r="D526">
        <f t="shared" si="105"/>
        <v>1.0289566604742386</v>
      </c>
      <c r="E526">
        <f t="shared" si="106"/>
        <v>1.1200651049564867</v>
      </c>
      <c r="F526">
        <f t="shared" si="107"/>
        <v>1.0885444916992488</v>
      </c>
      <c r="G526">
        <f t="shared" si="95"/>
        <v>1.0479644739500997</v>
      </c>
      <c r="H526">
        <f t="shared" si="96"/>
        <v>1.1359390660202857</v>
      </c>
      <c r="I526">
        <f t="shared" si="97"/>
        <v>1.0844024665431937</v>
      </c>
      <c r="J526">
        <f t="shared" si="98"/>
        <v>2.8055934226999219E-2</v>
      </c>
      <c r="K526">
        <f t="shared" si="99"/>
        <v>2.4682495866424455E-2</v>
      </c>
      <c r="L526">
        <f t="shared" si="100"/>
        <v>2.7158277487717684E-2</v>
      </c>
      <c r="M526">
        <f t="shared" si="101"/>
        <v>-0.67749707858843</v>
      </c>
      <c r="N526">
        <f t="shared" si="102"/>
        <v>-0.64312625229251341</v>
      </c>
      <c r="O526">
        <f t="shared" si="103"/>
        <v>0.1525142806987054</v>
      </c>
      <c r="P526">
        <f>RSQ($A$2:A526,$B$2:B526)</f>
        <v>0.32992023814520921</v>
      </c>
      <c r="Q526">
        <f>RSQ($A$2:A526,$C$2:C526)</f>
        <v>9.4251874685992415E-2</v>
      </c>
      <c r="R526">
        <f>RSQ($B$2:B526,$C$2:C526)</f>
        <v>0.17292042889436263</v>
      </c>
      <c r="S526" t="str">
        <f t="shared" si="104"/>
        <v>1&amp;2</v>
      </c>
    </row>
    <row r="527" spans="1:19">
      <c r="A527">
        <v>95.518300350000004</v>
      </c>
      <c r="B527">
        <v>92.893412220000002</v>
      </c>
      <c r="C527">
        <v>85.443615890000004</v>
      </c>
      <c r="D527">
        <f t="shared" si="105"/>
        <v>1.0282569890293562</v>
      </c>
      <c r="E527">
        <f t="shared" si="106"/>
        <v>1.1179103243122357</v>
      </c>
      <c r="F527">
        <f t="shared" si="107"/>
        <v>1.0871896191705048</v>
      </c>
      <c r="G527">
        <f t="shared" si="95"/>
        <v>1.0449325531930622</v>
      </c>
      <c r="H527">
        <f t="shared" si="96"/>
        <v>1.1331654134498166</v>
      </c>
      <c r="I527">
        <f t="shared" si="97"/>
        <v>1.0848312592550877</v>
      </c>
      <c r="J527">
        <f t="shared" si="98"/>
        <v>2.8695234091708967E-2</v>
      </c>
      <c r="K527">
        <f t="shared" si="99"/>
        <v>2.5302296663628314E-2</v>
      </c>
      <c r="L527">
        <f t="shared" si="100"/>
        <v>2.716976455427288E-2</v>
      </c>
      <c r="M527">
        <f t="shared" si="101"/>
        <v>-0.58112661184123637</v>
      </c>
      <c r="N527">
        <f t="shared" si="102"/>
        <v>-0.60291321931695874</v>
      </c>
      <c r="O527">
        <f t="shared" si="103"/>
        <v>8.6800896294341193E-2</v>
      </c>
      <c r="P527">
        <f>RSQ($A$2:A527,$B$2:B527)</f>
        <v>0.33075751416977722</v>
      </c>
      <c r="Q527">
        <f>RSQ($A$2:A527,$C$2:C527)</f>
        <v>9.4819731403777058E-2</v>
      </c>
      <c r="R527">
        <f>RSQ($B$2:B527,$C$2:C527)</f>
        <v>0.17384513785338032</v>
      </c>
      <c r="S527" t="str">
        <f t="shared" si="104"/>
        <v>1&amp;2</v>
      </c>
    </row>
    <row r="528" spans="1:19">
      <c r="A528">
        <v>93.746872809999999</v>
      </c>
      <c r="B528">
        <v>92.533330579999998</v>
      </c>
      <c r="C528">
        <v>85.196182329999999</v>
      </c>
      <c r="D528">
        <f t="shared" si="105"/>
        <v>1.0131146498498811</v>
      </c>
      <c r="E528">
        <f t="shared" si="106"/>
        <v>1.1003647140769717</v>
      </c>
      <c r="F528">
        <f t="shared" si="107"/>
        <v>1.0861206224192088</v>
      </c>
      <c r="G528">
        <f t="shared" ref="G528:G591" si="108">((D528-G527)*2/13)+G527</f>
        <v>1.0400374911402652</v>
      </c>
      <c r="H528">
        <f t="shared" ref="H528:H591" si="109">((E528-H527)*2/13)+H527</f>
        <v>1.1281191520078404</v>
      </c>
      <c r="I528">
        <f t="shared" ref="I528:I591" si="110">((F528-I527)*2/13)+I527</f>
        <v>1.0850296228187986</v>
      </c>
      <c r="J528">
        <f t="shared" si="98"/>
        <v>2.8637996733819629E-2</v>
      </c>
      <c r="K528">
        <f t="shared" si="99"/>
        <v>2.5917741038986426E-2</v>
      </c>
      <c r="L528">
        <f t="shared" si="100"/>
        <v>2.691469990376574E-2</v>
      </c>
      <c r="M528">
        <f t="shared" si="101"/>
        <v>-0.94010909843389967</v>
      </c>
      <c r="N528">
        <f t="shared" si="102"/>
        <v>-1.0708663956908699</v>
      </c>
      <c r="O528">
        <f t="shared" si="103"/>
        <v>4.053545476305357E-2</v>
      </c>
      <c r="P528">
        <f>RSQ($A$2:A528,$B$2:B528)</f>
        <v>0.33196463742457866</v>
      </c>
      <c r="Q528">
        <f>RSQ($A$2:A528,$C$2:C528)</f>
        <v>9.5585178430810977E-2</v>
      </c>
      <c r="R528">
        <f>RSQ($B$2:B528,$C$2:C528)</f>
        <v>0.17487546448929087</v>
      </c>
      <c r="S528" t="str">
        <f t="shared" si="104"/>
        <v>1&amp;2</v>
      </c>
    </row>
    <row r="529" spans="1:19">
      <c r="A529">
        <v>93.224833689999997</v>
      </c>
      <c r="B529">
        <v>93.270987120000001</v>
      </c>
      <c r="C529">
        <v>85.539595349999999</v>
      </c>
      <c r="D529">
        <f t="shared" si="105"/>
        <v>0.99950516841919312</v>
      </c>
      <c r="E529">
        <f t="shared" si="106"/>
        <v>1.0898442213638553</v>
      </c>
      <c r="F529">
        <f t="shared" si="107"/>
        <v>1.0903837776922567</v>
      </c>
      <c r="G529">
        <f t="shared" si="108"/>
        <v>1.0338017491831772</v>
      </c>
      <c r="H529">
        <f t="shared" si="109"/>
        <v>1.1222307011395349</v>
      </c>
      <c r="I529">
        <f t="shared" si="110"/>
        <v>1.0858533389531768</v>
      </c>
      <c r="J529">
        <f t="shared" si="98"/>
        <v>2.888420599141072E-2</v>
      </c>
      <c r="K529">
        <f t="shared" si="99"/>
        <v>2.6834779407685916E-2</v>
      </c>
      <c r="L529">
        <f t="shared" si="100"/>
        <v>2.6815156968529066E-2</v>
      </c>
      <c r="M529">
        <f t="shared" si="101"/>
        <v>-1.1873818090821979</v>
      </c>
      <c r="N529">
        <f t="shared" si="102"/>
        <v>-1.2068845166807536</v>
      </c>
      <c r="O529">
        <f t="shared" si="103"/>
        <v>0.16895067011529763</v>
      </c>
      <c r="P529">
        <f>RSQ($A$2:A529,$B$2:B529)</f>
        <v>0.33316487500216774</v>
      </c>
      <c r="Q529">
        <f>RSQ($A$2:A529,$C$2:C529)</f>
        <v>9.6313647435621014E-2</v>
      </c>
      <c r="R529">
        <f>RSQ($B$2:B529,$C$2:C529)</f>
        <v>0.1757311228299957</v>
      </c>
      <c r="S529" t="str">
        <f t="shared" si="104"/>
        <v>1&amp;2</v>
      </c>
    </row>
    <row r="530" spans="1:19">
      <c r="A530">
        <v>90.790914799999996</v>
      </c>
      <c r="B530">
        <v>95.133257659999998</v>
      </c>
      <c r="C530">
        <v>85.730864130000001</v>
      </c>
      <c r="D530">
        <f t="shared" si="105"/>
        <v>0.95435515437178398</v>
      </c>
      <c r="E530">
        <f t="shared" si="106"/>
        <v>1.0590225086536753</v>
      </c>
      <c r="F530">
        <f t="shared" si="107"/>
        <v>1.1096733787232385</v>
      </c>
      <c r="G530">
        <f t="shared" si="108"/>
        <v>1.0215791961352705</v>
      </c>
      <c r="H530">
        <f t="shared" si="109"/>
        <v>1.112506363834018</v>
      </c>
      <c r="I530">
        <f t="shared" si="110"/>
        <v>1.0895179604562633</v>
      </c>
      <c r="J530">
        <f t="shared" si="98"/>
        <v>3.026541897611127E-2</v>
      </c>
      <c r="K530">
        <f t="shared" si="99"/>
        <v>2.7697486903203884E-2</v>
      </c>
      <c r="L530">
        <f t="shared" si="100"/>
        <v>2.679373730627203E-2</v>
      </c>
      <c r="M530">
        <f t="shared" si="101"/>
        <v>-2.2211502116176538</v>
      </c>
      <c r="N530">
        <f t="shared" si="102"/>
        <v>-1.9310002877609813</v>
      </c>
      <c r="O530">
        <f t="shared" si="103"/>
        <v>0.7522436320317698</v>
      </c>
      <c r="P530">
        <f>RSQ($A$2:A530,$B$2:B530)</f>
        <v>0.33417566305919194</v>
      </c>
      <c r="Q530">
        <f>RSQ($A$2:A530,$C$2:C530)</f>
        <v>9.7135387647111784E-2</v>
      </c>
      <c r="R530">
        <f>RSQ($B$2:B530,$C$2:C530)</f>
        <v>0.17637552571053003</v>
      </c>
      <c r="S530" t="str">
        <f t="shared" si="104"/>
        <v>1&amp;2</v>
      </c>
    </row>
    <row r="531" spans="1:19">
      <c r="A531">
        <v>91.487365299999993</v>
      </c>
      <c r="B531">
        <v>97.628406560000002</v>
      </c>
      <c r="C531">
        <v>86.00867642</v>
      </c>
      <c r="D531">
        <f t="shared" si="105"/>
        <v>0.93709780302287449</v>
      </c>
      <c r="E531">
        <f t="shared" si="106"/>
        <v>1.0636992581218934</v>
      </c>
      <c r="F531">
        <f t="shared" si="107"/>
        <v>1.1350995111616207</v>
      </c>
      <c r="G531">
        <f t="shared" si="108"/>
        <v>1.0085820587333634</v>
      </c>
      <c r="H531">
        <f t="shared" si="109"/>
        <v>1.1049975783398449</v>
      </c>
      <c r="I531">
        <f t="shared" si="110"/>
        <v>1.096530506718626</v>
      </c>
      <c r="J531">
        <f t="shared" si="98"/>
        <v>3.5111848408443821E-2</v>
      </c>
      <c r="K531">
        <f t="shared" si="99"/>
        <v>2.9376744605712646E-2</v>
      </c>
      <c r="L531">
        <f t="shared" si="100"/>
        <v>2.656106422184663E-2</v>
      </c>
      <c r="M531">
        <f t="shared" si="101"/>
        <v>-2.0359012399158711</v>
      </c>
      <c r="N531">
        <f t="shared" si="102"/>
        <v>-1.4058167701100759</v>
      </c>
      <c r="O531">
        <f t="shared" si="103"/>
        <v>1.4520880684920554</v>
      </c>
      <c r="P531">
        <f>RSQ($A$2:A531,$B$2:B531)</f>
        <v>0.3344465345701908</v>
      </c>
      <c r="Q531">
        <f>RSQ($A$2:A531,$C$2:C531)</f>
        <v>9.7834318587944349E-2</v>
      </c>
      <c r="R531">
        <f>RSQ($B$2:B531,$C$2:C531)</f>
        <v>0.17672028739533016</v>
      </c>
      <c r="S531" t="str">
        <f t="shared" si="104"/>
        <v>1&amp;2</v>
      </c>
    </row>
    <row r="532" spans="1:19">
      <c r="A532">
        <v>91.923951059999993</v>
      </c>
      <c r="B532">
        <v>96.759684519999993</v>
      </c>
      <c r="C532">
        <v>85.698565149999993</v>
      </c>
      <c r="D532">
        <f t="shared" si="105"/>
        <v>0.95002326140283699</v>
      </c>
      <c r="E532">
        <f t="shared" si="106"/>
        <v>1.0726428254557538</v>
      </c>
      <c r="F532">
        <f t="shared" si="107"/>
        <v>1.129070064949623</v>
      </c>
      <c r="G532">
        <f t="shared" si="108"/>
        <v>0.99957301299020551</v>
      </c>
      <c r="H532">
        <f t="shared" si="109"/>
        <v>1.1000199240499848</v>
      </c>
      <c r="I532">
        <f t="shared" si="110"/>
        <v>1.1015365926003178</v>
      </c>
      <c r="J532">
        <f t="shared" si="98"/>
        <v>4.0392660331821782E-2</v>
      </c>
      <c r="K532">
        <f t="shared" si="99"/>
        <v>3.0795052457238362E-2</v>
      </c>
      <c r="L532">
        <f t="shared" si="100"/>
        <v>2.7941635172895836E-2</v>
      </c>
      <c r="M532">
        <f t="shared" si="101"/>
        <v>-1.2267018606925644</v>
      </c>
      <c r="N532">
        <f t="shared" si="102"/>
        <v>-0.88900964309921193</v>
      </c>
      <c r="O532">
        <f t="shared" si="103"/>
        <v>0.98539230717654958</v>
      </c>
      <c r="P532">
        <f>RSQ($A$2:A532,$B$2:B532)</f>
        <v>0.33499189214772229</v>
      </c>
      <c r="Q532">
        <f>RSQ($A$2:A532,$C$2:C532)</f>
        <v>9.859787265755314E-2</v>
      </c>
      <c r="R532">
        <f>RSQ($B$2:B532,$C$2:C532)</f>
        <v>0.17719548828034495</v>
      </c>
      <c r="S532" t="str">
        <f t="shared" si="104"/>
        <v>1&amp;2</v>
      </c>
    </row>
    <row r="533" spans="1:19">
      <c r="A533">
        <v>88.193819980000001</v>
      </c>
      <c r="B533">
        <v>97.59499615</v>
      </c>
      <c r="C533">
        <v>85.933608939999999</v>
      </c>
      <c r="D533">
        <f t="shared" si="105"/>
        <v>0.90367153500830377</v>
      </c>
      <c r="E533">
        <f t="shared" si="106"/>
        <v>1.0263018284450047</v>
      </c>
      <c r="F533">
        <f t="shared" si="107"/>
        <v>1.1357022863795019</v>
      </c>
      <c r="G533">
        <f t="shared" si="108"/>
        <v>0.98481893945452836</v>
      </c>
      <c r="H533">
        <f t="shared" si="109"/>
        <v>1.0886786785722955</v>
      </c>
      <c r="I533">
        <f t="shared" si="110"/>
        <v>1.1067928531817308</v>
      </c>
      <c r="J533">
        <f t="shared" si="98"/>
        <v>4.4003050403934471E-2</v>
      </c>
      <c r="K533">
        <f t="shared" si="99"/>
        <v>3.1894426424849208E-2</v>
      </c>
      <c r="L533">
        <f t="shared" si="100"/>
        <v>2.8759200734026533E-2</v>
      </c>
      <c r="M533">
        <f t="shared" si="101"/>
        <v>-1.8441313431981732</v>
      </c>
      <c r="N533">
        <f t="shared" si="102"/>
        <v>-1.9557288567099755</v>
      </c>
      <c r="O533">
        <f t="shared" si="103"/>
        <v>1.0052238052487592</v>
      </c>
      <c r="P533">
        <f>RSQ($A$2:A533,$B$2:B533)</f>
        <v>0.33496740879129899</v>
      </c>
      <c r="Q533">
        <f>RSQ($A$2:A533,$C$2:C533)</f>
        <v>9.9437079448945434E-2</v>
      </c>
      <c r="R533">
        <f>RSQ($B$2:B533,$C$2:C533)</f>
        <v>0.17754735794423848</v>
      </c>
      <c r="S533" t="str">
        <f t="shared" si="104"/>
        <v>1&amp;2</v>
      </c>
    </row>
    <row r="534" spans="1:19">
      <c r="A534">
        <v>87.509968240000006</v>
      </c>
      <c r="B534">
        <v>98.097650759999993</v>
      </c>
      <c r="C534">
        <v>86.224114979999996</v>
      </c>
      <c r="D534">
        <f t="shared" si="105"/>
        <v>0.89206996866924781</v>
      </c>
      <c r="E534">
        <f t="shared" si="106"/>
        <v>1.014912919202456</v>
      </c>
      <c r="F534">
        <f t="shared" si="107"/>
        <v>1.137705510607492</v>
      </c>
      <c r="G534">
        <f t="shared" si="108"/>
        <v>0.97054986702602364</v>
      </c>
      <c r="H534">
        <f t="shared" si="109"/>
        <v>1.0773301002077047</v>
      </c>
      <c r="I534">
        <f t="shared" si="110"/>
        <v>1.1115486466318478</v>
      </c>
      <c r="J534">
        <f t="shared" si="98"/>
        <v>5.0822939332980606E-2</v>
      </c>
      <c r="K534">
        <f t="shared" si="99"/>
        <v>3.6283537296384998E-2</v>
      </c>
      <c r="L534">
        <f t="shared" si="100"/>
        <v>2.9631885535417384E-2</v>
      </c>
      <c r="M534">
        <f t="shared" si="101"/>
        <v>-1.5441825952370241</v>
      </c>
      <c r="N534">
        <f t="shared" si="102"/>
        <v>-1.7202617400665476</v>
      </c>
      <c r="O534">
        <f t="shared" si="103"/>
        <v>0.88272695115470556</v>
      </c>
      <c r="P534">
        <f>RSQ($A$2:A534,$B$2:B534)</f>
        <v>0.33461947124372321</v>
      </c>
      <c r="Q534">
        <f>RSQ($A$2:A534,$C$2:C534)</f>
        <v>0.10016235320817557</v>
      </c>
      <c r="R534">
        <f>RSQ($B$2:B534,$C$2:C534)</f>
        <v>0.17781932438295889</v>
      </c>
      <c r="S534" t="str">
        <f t="shared" si="104"/>
        <v>1&amp;2</v>
      </c>
    </row>
    <row r="535" spans="1:19">
      <c r="A535">
        <v>86.435691370000001</v>
      </c>
      <c r="B535">
        <v>96.652454899999995</v>
      </c>
      <c r="C535">
        <v>87.336314029999997</v>
      </c>
      <c r="D535">
        <f t="shared" si="105"/>
        <v>0.89429380205013298</v>
      </c>
      <c r="E535">
        <f t="shared" si="106"/>
        <v>0.98968787874777231</v>
      </c>
      <c r="F535">
        <f t="shared" si="107"/>
        <v>1.1066697280904241</v>
      </c>
      <c r="G535">
        <f t="shared" si="108"/>
        <v>0.95881816472204051</v>
      </c>
      <c r="H535">
        <f t="shared" si="109"/>
        <v>1.0638466815215613</v>
      </c>
      <c r="I535">
        <f t="shared" si="110"/>
        <v>1.110798043779321</v>
      </c>
      <c r="J535">
        <f t="shared" si="98"/>
        <v>5.7417133185092582E-2</v>
      </c>
      <c r="K535">
        <f t="shared" si="99"/>
        <v>4.0924210781569589E-2</v>
      </c>
      <c r="L535">
        <f t="shared" si="100"/>
        <v>3.0518903409379482E-2</v>
      </c>
      <c r="M535">
        <f t="shared" si="101"/>
        <v>-1.1237823815393873</v>
      </c>
      <c r="N535">
        <f t="shared" si="102"/>
        <v>-1.8121009875940408</v>
      </c>
      <c r="O535">
        <f t="shared" si="103"/>
        <v>-0.13527077410088606</v>
      </c>
      <c r="P535">
        <f>RSQ($A$2:A535,$B$2:B535)</f>
        <v>0.3348296639448925</v>
      </c>
      <c r="Q535">
        <f>RSQ($A$2:A535,$C$2:C535)</f>
        <v>0.1003521790975322</v>
      </c>
      <c r="R535">
        <f>RSQ($B$2:B535,$C$2:C535)</f>
        <v>0.17804308344289094</v>
      </c>
      <c r="S535" t="str">
        <f t="shared" si="104"/>
        <v>1&amp;2</v>
      </c>
    </row>
    <row r="536" spans="1:19">
      <c r="A536">
        <v>87.333002960000002</v>
      </c>
      <c r="B536">
        <v>97.802022679999993</v>
      </c>
      <c r="C536">
        <v>87.758619580000001</v>
      </c>
      <c r="D536">
        <f t="shared" si="105"/>
        <v>0.8929570224303669</v>
      </c>
      <c r="E536">
        <f t="shared" si="106"/>
        <v>0.99515014454378459</v>
      </c>
      <c r="F536">
        <f t="shared" si="107"/>
        <v>1.1144434945315487</v>
      </c>
      <c r="G536">
        <f t="shared" si="108"/>
        <v>0.94868568129255226</v>
      </c>
      <c r="H536">
        <f t="shared" si="109"/>
        <v>1.0532779835249801</v>
      </c>
      <c r="I536">
        <f t="shared" si="110"/>
        <v>1.1113588823565868</v>
      </c>
      <c r="J536">
        <f t="shared" si="98"/>
        <v>6.2346783789705963E-2</v>
      </c>
      <c r="K536">
        <f t="shared" si="99"/>
        <v>4.6924271739780483E-2</v>
      </c>
      <c r="L536">
        <f t="shared" si="100"/>
        <v>3.0708996931051183E-2</v>
      </c>
      <c r="M536">
        <f t="shared" si="101"/>
        <v>-0.89384977820438405</v>
      </c>
      <c r="N536">
        <f t="shared" si="102"/>
        <v>-1.2387584681877364</v>
      </c>
      <c r="O536">
        <f t="shared" si="103"/>
        <v>0.10044652978694125</v>
      </c>
      <c r="P536">
        <f>RSQ($A$2:A536,$B$2:B536)</f>
        <v>0.33461176934450682</v>
      </c>
      <c r="Q536">
        <f>RSQ($A$2:A536,$C$2:C536)</f>
        <v>0.10036907637905726</v>
      </c>
      <c r="R536">
        <f>RSQ($B$2:B536,$C$2:C536)</f>
        <v>0.17816988752742224</v>
      </c>
      <c r="S536" t="str">
        <f t="shared" si="104"/>
        <v>1&amp;2</v>
      </c>
    </row>
    <row r="537" spans="1:19">
      <c r="A537">
        <v>88.583132430000006</v>
      </c>
      <c r="B537">
        <v>99.785251099999996</v>
      </c>
      <c r="C537">
        <v>88.620807330000005</v>
      </c>
      <c r="D537">
        <f t="shared" si="105"/>
        <v>0.88773773131287947</v>
      </c>
      <c r="E537">
        <f t="shared" si="106"/>
        <v>0.99957487523376187</v>
      </c>
      <c r="F537">
        <f t="shared" si="107"/>
        <v>1.1259799375154258</v>
      </c>
      <c r="G537">
        <f t="shared" si="108"/>
        <v>0.93930907360337179</v>
      </c>
      <c r="H537">
        <f t="shared" si="109"/>
        <v>1.0450159668647927</v>
      </c>
      <c r="I537">
        <f t="shared" si="110"/>
        <v>1.1136082754579466</v>
      </c>
      <c r="J537">
        <f t="shared" si="98"/>
        <v>6.6384567584286222E-2</v>
      </c>
      <c r="K537">
        <f t="shared" si="99"/>
        <v>5.1033405471825763E-2</v>
      </c>
      <c r="L537">
        <f t="shared" si="100"/>
        <v>3.1064278333129747E-2</v>
      </c>
      <c r="M537">
        <f t="shared" si="101"/>
        <v>-0.77685739573454238</v>
      </c>
      <c r="N537">
        <f t="shared" si="102"/>
        <v>-0.89041856428957478</v>
      </c>
      <c r="O537">
        <f t="shared" si="103"/>
        <v>0.39826008268426238</v>
      </c>
      <c r="P537">
        <f>RSQ($A$2:A537,$B$2:B537)</f>
        <v>0.33367235132638434</v>
      </c>
      <c r="Q537">
        <f>RSQ($A$2:A537,$C$2:C537)</f>
        <v>0.10005533563209978</v>
      </c>
      <c r="R537">
        <f>RSQ($B$2:B537,$C$2:C537)</f>
        <v>0.178185533076514</v>
      </c>
      <c r="S537" t="str">
        <f t="shared" si="104"/>
        <v>1&amp;2</v>
      </c>
    </row>
    <row r="538" spans="1:19">
      <c r="A538">
        <v>89.813112790000005</v>
      </c>
      <c r="B538">
        <v>99.647527269999998</v>
      </c>
      <c r="C538">
        <v>88.90073932</v>
      </c>
      <c r="D538">
        <f t="shared" si="105"/>
        <v>0.90130799278788776</v>
      </c>
      <c r="E538">
        <f t="shared" si="106"/>
        <v>1.0102628333237578</v>
      </c>
      <c r="F538">
        <f t="shared" si="107"/>
        <v>1.1208852483365377</v>
      </c>
      <c r="G538">
        <f t="shared" si="108"/>
        <v>0.93346275347791274</v>
      </c>
      <c r="H538">
        <f t="shared" si="109"/>
        <v>1.0396693309354028</v>
      </c>
      <c r="I538">
        <f t="shared" si="110"/>
        <v>1.1147278097469606</v>
      </c>
      <c r="J538">
        <f t="shared" si="98"/>
        <v>6.9498250604913631E-2</v>
      </c>
      <c r="K538">
        <f t="shared" si="99"/>
        <v>5.3298574298367651E-2</v>
      </c>
      <c r="L538">
        <f t="shared" si="100"/>
        <v>3.1748127105939911E-2</v>
      </c>
      <c r="M538">
        <f t="shared" si="101"/>
        <v>-0.46267007313348973</v>
      </c>
      <c r="N538">
        <f t="shared" si="102"/>
        <v>-0.55173141118233737</v>
      </c>
      <c r="O538">
        <f t="shared" si="103"/>
        <v>0.19394651435753651</v>
      </c>
      <c r="P538">
        <f>RSQ($A$2:A538,$B$2:B538)</f>
        <v>0.33302923659826944</v>
      </c>
      <c r="Q538">
        <f>RSQ($A$2:A538,$C$2:C538)</f>
        <v>9.9703768182909769E-2</v>
      </c>
      <c r="R538">
        <f>RSQ($B$2:B538,$C$2:C538)</f>
        <v>0.17817932922847723</v>
      </c>
      <c r="S538" t="str">
        <f t="shared" si="104"/>
        <v>1&amp;2</v>
      </c>
    </row>
    <row r="539" spans="1:19">
      <c r="A539">
        <v>87.456269449999994</v>
      </c>
      <c r="B539">
        <v>100.0566628</v>
      </c>
      <c r="C539">
        <v>88.988452890000005</v>
      </c>
      <c r="D539">
        <f t="shared" si="105"/>
        <v>0.87406742342400001</v>
      </c>
      <c r="E539">
        <f t="shared" si="106"/>
        <v>0.98278222184743491</v>
      </c>
      <c r="F539">
        <f t="shared" si="107"/>
        <v>1.1243780462582216</v>
      </c>
      <c r="G539">
        <f t="shared" si="108"/>
        <v>0.92432501039269543</v>
      </c>
      <c r="H539">
        <f t="shared" si="109"/>
        <v>1.0309174679987925</v>
      </c>
      <c r="I539">
        <f t="shared" si="110"/>
        <v>1.1162124615179239</v>
      </c>
      <c r="J539">
        <f t="shared" si="98"/>
        <v>7.252246900385069E-2</v>
      </c>
      <c r="K539">
        <f t="shared" si="99"/>
        <v>5.5522505150393808E-2</v>
      </c>
      <c r="L539">
        <f t="shared" si="100"/>
        <v>3.1740766501394964E-2</v>
      </c>
      <c r="M539">
        <f t="shared" si="101"/>
        <v>-0.69299332550339565</v>
      </c>
      <c r="N539">
        <f t="shared" si="102"/>
        <v>-0.86695018571250737</v>
      </c>
      <c r="O539">
        <f t="shared" si="103"/>
        <v>0.25725858699533449</v>
      </c>
      <c r="P539">
        <f>RSQ($A$2:A539,$B$2:B539)</f>
        <v>0.33174512690319857</v>
      </c>
      <c r="Q539">
        <f>RSQ($A$2:A539,$C$2:C539)</f>
        <v>9.9149912881954072E-2</v>
      </c>
      <c r="R539">
        <f>RSQ($B$2:B539,$C$2:C539)</f>
        <v>0.17817264238945993</v>
      </c>
      <c r="S539" t="str">
        <f t="shared" si="104"/>
        <v>1&amp;2</v>
      </c>
    </row>
    <row r="540" spans="1:19">
      <c r="A540">
        <v>87.008506600000004</v>
      </c>
      <c r="B540">
        <v>100.89773889999999</v>
      </c>
      <c r="C540">
        <v>88.831705920000005</v>
      </c>
      <c r="D540">
        <f t="shared" si="105"/>
        <v>0.86234347318956628</v>
      </c>
      <c r="E540">
        <f t="shared" si="106"/>
        <v>0.97947580426247882</v>
      </c>
      <c r="F540">
        <f t="shared" si="107"/>
        <v>1.1358302517669356</v>
      </c>
      <c r="G540">
        <f t="shared" si="108"/>
        <v>0.91478938928452169</v>
      </c>
      <c r="H540">
        <f t="shared" si="109"/>
        <v>1.0230033658855135</v>
      </c>
      <c r="I540">
        <f t="shared" si="110"/>
        <v>1.1192305830946949</v>
      </c>
      <c r="J540">
        <f t="shared" si="98"/>
        <v>7.6673302147401534E-2</v>
      </c>
      <c r="K540">
        <f t="shared" si="99"/>
        <v>5.9069875911966122E-2</v>
      </c>
      <c r="L540">
        <f t="shared" si="100"/>
        <v>3.2039455482239958E-2</v>
      </c>
      <c r="M540">
        <f t="shared" si="101"/>
        <v>-0.6840179648729634</v>
      </c>
      <c r="N540">
        <f t="shared" si="102"/>
        <v>-0.73688256409926034</v>
      </c>
      <c r="O540">
        <f t="shared" si="103"/>
        <v>0.51810083605953328</v>
      </c>
      <c r="P540">
        <f>RSQ($A$2:A540,$B$2:B540)</f>
        <v>0.32992169910396874</v>
      </c>
      <c r="Q540">
        <f>RSQ($A$2:A540,$C$2:C540)</f>
        <v>9.8646741259338477E-2</v>
      </c>
      <c r="R540">
        <f>RSQ($B$2:B540,$C$2:C540)</f>
        <v>0.17817540987589683</v>
      </c>
      <c r="S540" t="str">
        <f t="shared" si="104"/>
        <v>1&amp;2</v>
      </c>
    </row>
    <row r="541" spans="1:19">
      <c r="A541">
        <v>84.212207149999998</v>
      </c>
      <c r="B541">
        <v>99.310455180000005</v>
      </c>
      <c r="C541">
        <v>89.106666279999999</v>
      </c>
      <c r="D541">
        <f t="shared" si="105"/>
        <v>0.84796919918819758</v>
      </c>
      <c r="E541">
        <f t="shared" si="106"/>
        <v>0.94507190837304877</v>
      </c>
      <c r="F541">
        <f t="shared" si="107"/>
        <v>1.1145120710490575</v>
      </c>
      <c r="G541">
        <f t="shared" si="108"/>
        <v>0.90450936003893334</v>
      </c>
      <c r="H541">
        <f t="shared" si="109"/>
        <v>1.0110139108835958</v>
      </c>
      <c r="I541">
        <f t="shared" si="110"/>
        <v>1.1185046581645968</v>
      </c>
      <c r="J541">
        <f t="shared" si="98"/>
        <v>8.0749446700334959E-2</v>
      </c>
      <c r="K541">
        <f t="shared" si="99"/>
        <v>6.221945551990072E-2</v>
      </c>
      <c r="L541">
        <f t="shared" si="100"/>
        <v>3.3058311648287923E-2</v>
      </c>
      <c r="M541">
        <f t="shared" si="101"/>
        <v>-0.70019254819861487</v>
      </c>
      <c r="N541">
        <f t="shared" si="102"/>
        <v>-1.0598293083657038</v>
      </c>
      <c r="O541">
        <f t="shared" si="103"/>
        <v>-0.12077407818091239</v>
      </c>
      <c r="P541">
        <f>RSQ($A$2:A541,$B$2:B541)</f>
        <v>0.32834830486883643</v>
      </c>
      <c r="Q541">
        <f>RSQ($A$2:A541,$C$2:C541)</f>
        <v>9.7761940968504837E-2</v>
      </c>
      <c r="R541">
        <f>RSQ($B$2:B541,$C$2:C541)</f>
        <v>0.17814177960838695</v>
      </c>
      <c r="S541" t="str">
        <f t="shared" si="104"/>
        <v>1&amp;2</v>
      </c>
    </row>
    <row r="542" spans="1:19">
      <c r="A542">
        <v>84.076585440000002</v>
      </c>
      <c r="B542">
        <v>97.04471839</v>
      </c>
      <c r="C542">
        <v>90.086835160000007</v>
      </c>
      <c r="D542">
        <f t="shared" si="105"/>
        <v>0.86636951330123801</v>
      </c>
      <c r="E542">
        <f t="shared" si="106"/>
        <v>0.93328381767074609</v>
      </c>
      <c r="F542">
        <f t="shared" si="107"/>
        <v>1.0772352943428676</v>
      </c>
      <c r="G542">
        <f t="shared" si="108"/>
        <v>0.89864169131005711</v>
      </c>
      <c r="H542">
        <f t="shared" si="109"/>
        <v>0.99905543500469585</v>
      </c>
      <c r="I542">
        <f t="shared" si="110"/>
        <v>1.1121555252689461</v>
      </c>
      <c r="J542">
        <f t="shared" si="98"/>
        <v>8.456445314098214E-2</v>
      </c>
      <c r="K542">
        <f t="shared" si="99"/>
        <v>6.6732962604389226E-2</v>
      </c>
      <c r="L542">
        <f t="shared" si="100"/>
        <v>3.3226831199835487E-2</v>
      </c>
      <c r="M542">
        <f t="shared" si="101"/>
        <v>-0.38162817602588101</v>
      </c>
      <c r="N542">
        <f t="shared" si="102"/>
        <v>-0.98559414668671952</v>
      </c>
      <c r="O542">
        <f t="shared" si="103"/>
        <v>-1.0509648276737098</v>
      </c>
      <c r="P542">
        <f>RSQ($A$2:A542,$B$2:B542)</f>
        <v>0.32810942148663685</v>
      </c>
      <c r="Q542">
        <f>RSQ($A$2:A542,$C$2:C542)</f>
        <v>9.6299153690678652E-2</v>
      </c>
      <c r="R542">
        <f>RSQ($B$2:B542,$C$2:C542)</f>
        <v>0.17776066116750047</v>
      </c>
      <c r="S542" t="str">
        <f t="shared" si="104"/>
        <v>1&amp;2</v>
      </c>
    </row>
    <row r="543" spans="1:19">
      <c r="A543">
        <v>82.919697249999999</v>
      </c>
      <c r="B543">
        <v>93.299474610000004</v>
      </c>
      <c r="C543">
        <v>90.32876109</v>
      </c>
      <c r="D543">
        <f t="shared" si="105"/>
        <v>0.8887477405056311</v>
      </c>
      <c r="E543">
        <f t="shared" si="106"/>
        <v>0.91797669147019623</v>
      </c>
      <c r="F543">
        <f t="shared" si="107"/>
        <v>1.0328877921511632</v>
      </c>
      <c r="G543">
        <f t="shared" si="108"/>
        <v>0.89711954503245306</v>
      </c>
      <c r="H543">
        <f t="shared" si="109"/>
        <v>0.98658178215323433</v>
      </c>
      <c r="I543">
        <f t="shared" si="110"/>
        <v>1.0999604894046717</v>
      </c>
      <c r="J543">
        <f t="shared" si="98"/>
        <v>8.6115811158041941E-2</v>
      </c>
      <c r="K543">
        <f t="shared" si="99"/>
        <v>7.0969947392851465E-2</v>
      </c>
      <c r="L543">
        <f t="shared" si="100"/>
        <v>3.3005522853799978E-2</v>
      </c>
      <c r="M543">
        <f t="shared" si="101"/>
        <v>-9.7215649649491281E-2</v>
      </c>
      <c r="N543">
        <f t="shared" si="102"/>
        <v>-0.96667805463173329</v>
      </c>
      <c r="O543">
        <f t="shared" si="103"/>
        <v>-2.0321658757115046</v>
      </c>
      <c r="P543">
        <f>RSQ($A$2:A543,$B$2:B543)</f>
        <v>0.32975029714613963</v>
      </c>
      <c r="Q543">
        <f>RSQ($A$2:A543,$C$2:C543)</f>
        <v>9.4565903854437958E-2</v>
      </c>
      <c r="R543">
        <f>RSQ($B$2:B543,$C$2:C543)</f>
        <v>0.17674424025622715</v>
      </c>
      <c r="S543" t="str">
        <f t="shared" si="104"/>
        <v>1&amp;2</v>
      </c>
    </row>
    <row r="544" spans="1:19">
      <c r="A544">
        <v>83.753922000000003</v>
      </c>
      <c r="B544">
        <v>94.812652580000005</v>
      </c>
      <c r="C544">
        <v>90.922777800000006</v>
      </c>
      <c r="D544">
        <f t="shared" si="105"/>
        <v>0.88336229101206731</v>
      </c>
      <c r="E544">
        <f t="shared" si="106"/>
        <v>0.9211544568538248</v>
      </c>
      <c r="F544">
        <f t="shared" si="107"/>
        <v>1.0427821814744425</v>
      </c>
      <c r="G544">
        <f t="shared" si="108"/>
        <v>0.89500304441393219</v>
      </c>
      <c r="H544">
        <f t="shared" si="109"/>
        <v>0.97651603979947899</v>
      </c>
      <c r="I544">
        <f t="shared" si="110"/>
        <v>1.091163826646175</v>
      </c>
      <c r="J544">
        <f t="shared" si="98"/>
        <v>8.5575247835757845E-2</v>
      </c>
      <c r="K544">
        <f t="shared" si="99"/>
        <v>7.507102300529582E-2</v>
      </c>
      <c r="L544">
        <f t="shared" si="100"/>
        <v>3.426684610446902E-2</v>
      </c>
      <c r="M544">
        <f t="shared" si="101"/>
        <v>-0.13602944421740557</v>
      </c>
      <c r="N544">
        <f t="shared" si="102"/>
        <v>-0.73745608797350148</v>
      </c>
      <c r="O544">
        <f t="shared" si="103"/>
        <v>-1.4119083216538753</v>
      </c>
      <c r="P544">
        <f>RSQ($A$2:A544,$B$2:B544)</f>
        <v>0.33066723589195096</v>
      </c>
      <c r="Q544">
        <f>RSQ($A$2:A544,$C$2:C544)</f>
        <v>9.2628113745878538E-2</v>
      </c>
      <c r="R544">
        <f>RSQ($B$2:B544,$C$2:C544)</f>
        <v>0.1757532493010554</v>
      </c>
      <c r="S544" t="str">
        <f t="shared" si="104"/>
        <v>1&amp;2</v>
      </c>
    </row>
    <row r="545" spans="1:19">
      <c r="A545">
        <v>83.126323009999993</v>
      </c>
      <c r="B545">
        <v>92.359780380000004</v>
      </c>
      <c r="C545">
        <v>92.044182300000003</v>
      </c>
      <c r="D545">
        <f t="shared" si="105"/>
        <v>0.90002729183622587</v>
      </c>
      <c r="E545">
        <f t="shared" si="106"/>
        <v>0.90311327595986468</v>
      </c>
      <c r="F545">
        <f t="shared" si="107"/>
        <v>1.0034287672736488</v>
      </c>
      <c r="G545">
        <f t="shared" si="108"/>
        <v>0.89577600555582348</v>
      </c>
      <c r="H545">
        <f t="shared" si="109"/>
        <v>0.96522330690107683</v>
      </c>
      <c r="I545">
        <f t="shared" si="110"/>
        <v>1.0776661252042479</v>
      </c>
      <c r="J545">
        <f t="shared" ref="J545:J608" si="111">STDEV(D515:D544)</f>
        <v>8.2967949562091747E-2</v>
      </c>
      <c r="K545">
        <f t="shared" ref="K545:K608" si="112">STDEV(E515:E544)</f>
        <v>7.7647911420340943E-2</v>
      </c>
      <c r="L545">
        <f t="shared" ref="L545:L608" si="113">STDEV(F515:F544)</f>
        <v>3.3870428967694183E-2</v>
      </c>
      <c r="M545">
        <f t="shared" ref="M545:M608" si="114">(D545-G545)/J545</f>
        <v>5.1240102989658691E-2</v>
      </c>
      <c r="N545">
        <f t="shared" ref="N545:N608" si="115">(E545-H545)/K545</f>
        <v>-0.79989313047950916</v>
      </c>
      <c r="O545">
        <f t="shared" ref="O545:O608" si="116">(F545-I545)/L545</f>
        <v>-2.1918044794002189</v>
      </c>
      <c r="P545">
        <f>RSQ($A$2:A545,$B$2:B545)</f>
        <v>0.33274051097421103</v>
      </c>
      <c r="Q545">
        <f>RSQ($A$2:A545,$C$2:C545)</f>
        <v>8.9940171762890139E-2</v>
      </c>
      <c r="R545">
        <f>RSQ($B$2:B545,$C$2:C545)</f>
        <v>0.17365185503118516</v>
      </c>
      <c r="S545" t="str">
        <f t="shared" ref="S545:S608" si="117">IF(P545=MAX(P545,Q545,R545),"1&amp;2",IF(Q545=MAX(P545,Q545,R545),"1&amp;3","2&amp;3"))</f>
        <v>1&amp;2</v>
      </c>
    </row>
    <row r="546" spans="1:19">
      <c r="A546">
        <v>82.136532299999999</v>
      </c>
      <c r="B546">
        <v>92.344976500000001</v>
      </c>
      <c r="C546">
        <v>91.679025339999995</v>
      </c>
      <c r="D546">
        <f t="shared" si="105"/>
        <v>0.88945317236612209</v>
      </c>
      <c r="E546">
        <f t="shared" si="106"/>
        <v>0.89591410898391655</v>
      </c>
      <c r="F546">
        <f t="shared" si="107"/>
        <v>1.0072639424070038</v>
      </c>
      <c r="G546">
        <f t="shared" si="108"/>
        <v>0.89480326198817717</v>
      </c>
      <c r="H546">
        <f t="shared" si="109"/>
        <v>0.95456035337535983</v>
      </c>
      <c r="I546">
        <f t="shared" si="110"/>
        <v>1.0668350201585179</v>
      </c>
      <c r="J546">
        <f t="shared" si="111"/>
        <v>8.0479161054207354E-2</v>
      </c>
      <c r="K546">
        <f t="shared" si="112"/>
        <v>8.1111475219914214E-2</v>
      </c>
      <c r="L546">
        <f t="shared" si="113"/>
        <v>3.6603874522285904E-2</v>
      </c>
      <c r="M546">
        <f t="shared" si="114"/>
        <v>-6.647794971982228E-2</v>
      </c>
      <c r="N546">
        <f t="shared" si="115"/>
        <v>-0.72303264405484091</v>
      </c>
      <c r="O546">
        <f t="shared" si="116"/>
        <v>-1.6274527909673853</v>
      </c>
      <c r="P546">
        <f>RSQ($A$2:A546,$B$2:B546)</f>
        <v>0.33479269380891696</v>
      </c>
      <c r="Q546">
        <f>RSQ($A$2:A546,$C$2:C546)</f>
        <v>8.7389159307883948E-2</v>
      </c>
      <c r="R546">
        <f>RSQ($B$2:B546,$C$2:C546)</f>
        <v>0.17178046955566451</v>
      </c>
      <c r="S546" t="str">
        <f t="shared" si="117"/>
        <v>1&amp;2</v>
      </c>
    </row>
    <row r="547" spans="1:19">
      <c r="A547">
        <v>80.005471470000003</v>
      </c>
      <c r="B547">
        <v>90.706870019999997</v>
      </c>
      <c r="C547">
        <v>91.424626570000001</v>
      </c>
      <c r="D547">
        <f t="shared" si="105"/>
        <v>0.88202218257955067</v>
      </c>
      <c r="E547">
        <f t="shared" si="106"/>
        <v>0.87509760194364228</v>
      </c>
      <c r="F547">
        <f t="shared" si="107"/>
        <v>0.99214919899672271</v>
      </c>
      <c r="G547">
        <f t="shared" si="108"/>
        <v>0.89283694207915776</v>
      </c>
      <c r="H547">
        <f t="shared" si="109"/>
        <v>0.94233531469355714</v>
      </c>
      <c r="I547">
        <f t="shared" si="110"/>
        <v>1.055344893825934</v>
      </c>
      <c r="J547">
        <f t="shared" si="111"/>
        <v>7.705584807713424E-2</v>
      </c>
      <c r="K547">
        <f t="shared" si="112"/>
        <v>8.4470438178852261E-2</v>
      </c>
      <c r="L547">
        <f t="shared" si="113"/>
        <v>3.7893598973740963E-2</v>
      </c>
      <c r="M547">
        <f t="shared" si="114"/>
        <v>-0.14034962653037475</v>
      </c>
      <c r="N547">
        <f t="shared" si="115"/>
        <v>-0.79599104964449285</v>
      </c>
      <c r="O547">
        <f t="shared" si="116"/>
        <v>-1.6677142456963205</v>
      </c>
      <c r="P547">
        <f>RSQ($A$2:A547,$B$2:B547)</f>
        <v>0.33764879107374007</v>
      </c>
      <c r="Q547">
        <f>RSQ($A$2:A547,$C$2:C547)</f>
        <v>8.4726183284601089E-2</v>
      </c>
      <c r="R547">
        <f>RSQ($B$2:B547,$C$2:C547)</f>
        <v>0.16966328781773757</v>
      </c>
      <c r="S547" t="str">
        <f t="shared" si="117"/>
        <v>1&amp;2</v>
      </c>
    </row>
    <row r="548" spans="1:19">
      <c r="A548">
        <v>76.674020990000002</v>
      </c>
      <c r="B548">
        <v>90.833236979999995</v>
      </c>
      <c r="C548">
        <v>91.47194709</v>
      </c>
      <c r="D548">
        <f t="shared" si="105"/>
        <v>0.84411855769141397</v>
      </c>
      <c r="E548">
        <f t="shared" si="106"/>
        <v>0.83822443305552252</v>
      </c>
      <c r="F548">
        <f t="shared" si="107"/>
        <v>0.99301742085612787</v>
      </c>
      <c r="G548">
        <f t="shared" si="108"/>
        <v>0.88534180601950485</v>
      </c>
      <c r="H548">
        <f t="shared" si="109"/>
        <v>0.92631825598001338</v>
      </c>
      <c r="I548">
        <f t="shared" si="110"/>
        <v>1.0457560518305793</v>
      </c>
      <c r="J548">
        <f t="shared" si="111"/>
        <v>7.5256680282528216E-2</v>
      </c>
      <c r="K548">
        <f t="shared" si="112"/>
        <v>8.8866510483986097E-2</v>
      </c>
      <c r="L548">
        <f t="shared" si="113"/>
        <v>4.1088833104389717E-2</v>
      </c>
      <c r="M548">
        <f t="shared" si="114"/>
        <v>-0.54776862563337614</v>
      </c>
      <c r="N548">
        <f t="shared" si="115"/>
        <v>-0.99130507594720429</v>
      </c>
      <c r="O548">
        <f t="shared" si="116"/>
        <v>-1.283527104322101</v>
      </c>
      <c r="P548">
        <f>RSQ($A$2:A548,$B$2:B548)</f>
        <v>0.34031201955553131</v>
      </c>
      <c r="Q548">
        <f>RSQ($A$2:A548,$C$2:C548)</f>
        <v>8.1554444254824873E-2</v>
      </c>
      <c r="R548">
        <f>RSQ($B$2:B548,$C$2:C548)</f>
        <v>0.16758147309880461</v>
      </c>
      <c r="S548" t="str">
        <f t="shared" si="117"/>
        <v>1&amp;2</v>
      </c>
    </row>
    <row r="549" spans="1:19">
      <c r="A549">
        <v>78.937273660000002</v>
      </c>
      <c r="B549">
        <v>90.339228410000004</v>
      </c>
      <c r="C549">
        <v>92.399820809999994</v>
      </c>
      <c r="D549">
        <f t="shared" si="105"/>
        <v>0.87378733523987151</v>
      </c>
      <c r="E549">
        <f t="shared" si="106"/>
        <v>0.85430115521887462</v>
      </c>
      <c r="F549">
        <f t="shared" si="107"/>
        <v>0.97769917320254174</v>
      </c>
      <c r="G549">
        <f t="shared" si="108"/>
        <v>0.88356419513033047</v>
      </c>
      <c r="H549">
        <f t="shared" si="109"/>
        <v>0.91523870201676127</v>
      </c>
      <c r="I549">
        <f t="shared" si="110"/>
        <v>1.0352857628108811</v>
      </c>
      <c r="J549">
        <f t="shared" si="111"/>
        <v>7.529181294983564E-2</v>
      </c>
      <c r="K549">
        <f t="shared" si="112"/>
        <v>9.5013732133199205E-2</v>
      </c>
      <c r="L549">
        <f t="shared" si="113"/>
        <v>4.4167468873014364E-2</v>
      </c>
      <c r="M549">
        <f t="shared" si="114"/>
        <v>-0.12985289512118592</v>
      </c>
      <c r="N549">
        <f t="shared" si="115"/>
        <v>-0.64135515393141973</v>
      </c>
      <c r="O549">
        <f t="shared" si="116"/>
        <v>-1.3038236303263444</v>
      </c>
      <c r="P549">
        <f>RSQ($A$2:A549,$B$2:B549)</f>
        <v>0.34329948918734338</v>
      </c>
      <c r="Q549">
        <f>RSQ($A$2:A549,$C$2:C549)</f>
        <v>7.8245875730517458E-2</v>
      </c>
      <c r="R549">
        <f>RSQ($B$2:B549,$C$2:C549)</f>
        <v>0.16480426068679252</v>
      </c>
      <c r="S549" t="str">
        <f t="shared" si="117"/>
        <v>1&amp;2</v>
      </c>
    </row>
    <row r="550" spans="1:19">
      <c r="A550">
        <v>79.291175159999995</v>
      </c>
      <c r="B550">
        <v>91.846255589999998</v>
      </c>
      <c r="C550">
        <v>91.329385400000007</v>
      </c>
      <c r="D550">
        <f t="shared" si="105"/>
        <v>0.86330329582464793</v>
      </c>
      <c r="E550">
        <f t="shared" si="106"/>
        <v>0.86818908079501855</v>
      </c>
      <c r="F550">
        <f t="shared" si="107"/>
        <v>1.0056594072952121</v>
      </c>
      <c r="G550">
        <f t="shared" si="108"/>
        <v>0.88044713369868699</v>
      </c>
      <c r="H550">
        <f t="shared" si="109"/>
        <v>0.90800029875187782</v>
      </c>
      <c r="I550">
        <f t="shared" si="110"/>
        <v>1.0307278619623166</v>
      </c>
      <c r="J550">
        <f t="shared" si="111"/>
        <v>7.1611614197240395E-2</v>
      </c>
      <c r="K550">
        <f t="shared" si="112"/>
        <v>9.7501917416330922E-2</v>
      </c>
      <c r="L550">
        <f t="shared" si="113"/>
        <v>4.8250371820466015E-2</v>
      </c>
      <c r="M550">
        <f t="shared" si="114"/>
        <v>-0.23940024346916214</v>
      </c>
      <c r="N550">
        <f t="shared" si="115"/>
        <v>-0.40831215438427015</v>
      </c>
      <c r="O550">
        <f t="shared" si="116"/>
        <v>-0.51954946089081522</v>
      </c>
      <c r="P550">
        <f>RSQ($A$2:A550,$B$2:B550)</f>
        <v>0.34542582925384568</v>
      </c>
      <c r="Q550">
        <f>RSQ($A$2:A550,$C$2:C550)</f>
        <v>7.5836974941989613E-2</v>
      </c>
      <c r="R550">
        <f>RSQ($B$2:B550,$C$2:C550)</f>
        <v>0.16311609926961076</v>
      </c>
      <c r="S550" t="str">
        <f t="shared" si="117"/>
        <v>1&amp;2</v>
      </c>
    </row>
    <row r="551" spans="1:19">
      <c r="A551">
        <v>80.506409770000005</v>
      </c>
      <c r="B551">
        <v>93.202669729999997</v>
      </c>
      <c r="C551">
        <v>91.541655710000001</v>
      </c>
      <c r="D551">
        <f t="shared" si="105"/>
        <v>0.86377793686833271</v>
      </c>
      <c r="E551">
        <f t="shared" si="106"/>
        <v>0.8794510995632504</v>
      </c>
      <c r="F551">
        <f t="shared" si="107"/>
        <v>1.0181448981572063</v>
      </c>
      <c r="G551">
        <f t="shared" si="108"/>
        <v>0.87788264187863252</v>
      </c>
      <c r="H551">
        <f t="shared" si="109"/>
        <v>0.90360811426131971</v>
      </c>
      <c r="I551">
        <f t="shared" si="110"/>
        <v>1.0287920213769151</v>
      </c>
      <c r="J551">
        <f t="shared" si="111"/>
        <v>6.8259082583856337E-2</v>
      </c>
      <c r="K551">
        <f t="shared" si="112"/>
        <v>9.7450214173126964E-2</v>
      </c>
      <c r="L551">
        <f t="shared" si="113"/>
        <v>5.039512371003891E-2</v>
      </c>
      <c r="M551">
        <f t="shared" si="114"/>
        <v>-0.20663484588988096</v>
      </c>
      <c r="N551">
        <f t="shared" si="115"/>
        <v>-0.24789083228850287</v>
      </c>
      <c r="O551">
        <f t="shared" si="116"/>
        <v>-0.21127288586430798</v>
      </c>
      <c r="P551">
        <f>RSQ($A$2:A551,$B$2:B551)</f>
        <v>0.3468511062376643</v>
      </c>
      <c r="Q551">
        <f>RSQ($A$2:A551,$C$2:C551)</f>
        <v>7.3552196138980189E-2</v>
      </c>
      <c r="R551">
        <f>RSQ($B$2:B551,$C$2:C551)</f>
        <v>0.1616454256227069</v>
      </c>
      <c r="S551" t="str">
        <f t="shared" si="117"/>
        <v>1&amp;2</v>
      </c>
    </row>
    <row r="552" spans="1:19">
      <c r="A552">
        <v>80.418310070000004</v>
      </c>
      <c r="B552">
        <v>94.602177310000002</v>
      </c>
      <c r="C552">
        <v>91.141462989999994</v>
      </c>
      <c r="D552">
        <f t="shared" si="105"/>
        <v>0.85006827915259109</v>
      </c>
      <c r="E552">
        <f t="shared" si="106"/>
        <v>0.8823460522991986</v>
      </c>
      <c r="F552">
        <f t="shared" si="107"/>
        <v>1.0379708006264912</v>
      </c>
      <c r="G552">
        <f t="shared" si="108"/>
        <v>0.87360350915154927</v>
      </c>
      <c r="H552">
        <f t="shared" si="109"/>
        <v>0.90033702780560876</v>
      </c>
      <c r="I552">
        <f t="shared" si="110"/>
        <v>1.0302041412614653</v>
      </c>
      <c r="J552">
        <f t="shared" si="111"/>
        <v>6.6508615801207552E-2</v>
      </c>
      <c r="K552">
        <f t="shared" si="112"/>
        <v>9.6793036220666345E-2</v>
      </c>
      <c r="L552">
        <f t="shared" si="113"/>
        <v>5.1514574356743614E-2</v>
      </c>
      <c r="M552">
        <f t="shared" si="114"/>
        <v>-0.3538673856828467</v>
      </c>
      <c r="N552">
        <f t="shared" si="115"/>
        <v>-0.18587055648708839</v>
      </c>
      <c r="O552">
        <f t="shared" si="116"/>
        <v>0.15076625327894497</v>
      </c>
      <c r="P552">
        <f>RSQ($A$2:A552,$B$2:B552)</f>
        <v>0.34746611427885643</v>
      </c>
      <c r="Q552">
        <f>RSQ($A$2:A552,$C$2:C552)</f>
        <v>7.1565208699654922E-2</v>
      </c>
      <c r="R552">
        <f>RSQ($B$2:B552,$C$2:C552)</f>
        <v>0.16064532866748241</v>
      </c>
      <c r="S552" t="str">
        <f t="shared" si="117"/>
        <v>1&amp;2</v>
      </c>
    </row>
    <row r="553" spans="1:19">
      <c r="A553">
        <v>81.248317630000003</v>
      </c>
      <c r="B553">
        <v>93.982558470000001</v>
      </c>
      <c r="C553">
        <v>91.665110630000001</v>
      </c>
      <c r="D553">
        <f t="shared" si="105"/>
        <v>0.86450421176749648</v>
      </c>
      <c r="E553">
        <f t="shared" si="106"/>
        <v>0.88636032915460417</v>
      </c>
      <c r="F553">
        <f t="shared" si="107"/>
        <v>1.0252816783187468</v>
      </c>
      <c r="G553">
        <f t="shared" si="108"/>
        <v>0.87220361724631035</v>
      </c>
      <c r="H553">
        <f t="shared" si="109"/>
        <v>0.89818676647468498</v>
      </c>
      <c r="I553">
        <f t="shared" si="110"/>
        <v>1.0294468392702778</v>
      </c>
      <c r="J553">
        <f t="shared" si="111"/>
        <v>6.4170533811337319E-2</v>
      </c>
      <c r="K553">
        <f t="shared" si="112"/>
        <v>9.4326163184257919E-2</v>
      </c>
      <c r="L553">
        <f t="shared" si="113"/>
        <v>5.1666226645394858E-2</v>
      </c>
      <c r="M553">
        <f t="shared" si="114"/>
        <v>-0.11998350366618858</v>
      </c>
      <c r="N553">
        <f t="shared" si="115"/>
        <v>-0.12537812332066242</v>
      </c>
      <c r="O553">
        <f t="shared" si="116"/>
        <v>-8.061670499218114E-2</v>
      </c>
      <c r="P553">
        <f>RSQ($A$2:A553,$B$2:B553)</f>
        <v>0.34851898366573464</v>
      </c>
      <c r="Q553">
        <f>RSQ($A$2:A553,$C$2:C553)</f>
        <v>6.9447561685989437E-2</v>
      </c>
      <c r="R553">
        <f>RSQ($B$2:B553,$C$2:C553)</f>
        <v>0.15931526824653749</v>
      </c>
      <c r="S553" t="str">
        <f t="shared" si="117"/>
        <v>1&amp;2</v>
      </c>
    </row>
    <row r="554" spans="1:19">
      <c r="A554">
        <v>80.932193839999996</v>
      </c>
      <c r="B554">
        <v>91.910380689999997</v>
      </c>
      <c r="C554">
        <v>91.565644070000005</v>
      </c>
      <c r="D554">
        <f t="shared" si="105"/>
        <v>0.88055552846606322</v>
      </c>
      <c r="E554">
        <f t="shared" si="106"/>
        <v>0.88387074280970535</v>
      </c>
      <c r="F554">
        <f t="shared" si="107"/>
        <v>1.0037649123041874</v>
      </c>
      <c r="G554">
        <f t="shared" si="108"/>
        <v>0.87348852666473387</v>
      </c>
      <c r="H554">
        <f t="shared" si="109"/>
        <v>0.89598430129545736</v>
      </c>
      <c r="I554">
        <f t="shared" si="110"/>
        <v>1.0254957735831869</v>
      </c>
      <c r="J554">
        <f t="shared" si="111"/>
        <v>6.1824108283335212E-2</v>
      </c>
      <c r="K554">
        <f t="shared" si="112"/>
        <v>9.2214588415465468E-2</v>
      </c>
      <c r="L554">
        <f t="shared" si="113"/>
        <v>5.2159843062905872E-2</v>
      </c>
      <c r="M554">
        <f t="shared" si="114"/>
        <v>0.114308188141458</v>
      </c>
      <c r="N554">
        <f t="shared" si="115"/>
        <v>-0.13136271271065428</v>
      </c>
      <c r="O554">
        <f t="shared" si="116"/>
        <v>-0.41662052649950659</v>
      </c>
      <c r="P554">
        <f>RSQ($A$2:A554,$B$2:B554)</f>
        <v>0.3506078667515718</v>
      </c>
      <c r="Q554">
        <f>RSQ($A$2:A554,$C$2:C554)</f>
        <v>6.7407417355252408E-2</v>
      </c>
      <c r="R554">
        <f>RSQ($B$2:B554,$C$2:C554)</f>
        <v>0.15758777328947396</v>
      </c>
      <c r="S554" t="str">
        <f t="shared" si="117"/>
        <v>1&amp;2</v>
      </c>
    </row>
    <row r="555" spans="1:19">
      <c r="A555">
        <v>80.433493560000002</v>
      </c>
      <c r="B555">
        <v>90.871412050000004</v>
      </c>
      <c r="C555">
        <v>92.217189790000006</v>
      </c>
      <c r="D555">
        <f t="shared" si="105"/>
        <v>0.88513528892610616</v>
      </c>
      <c r="E555">
        <f t="shared" si="106"/>
        <v>0.87221800776152236</v>
      </c>
      <c r="F555">
        <f t="shared" si="107"/>
        <v>0.98540643297562358</v>
      </c>
      <c r="G555">
        <f t="shared" si="108"/>
        <v>0.87528033624340651</v>
      </c>
      <c r="H555">
        <f t="shared" si="109"/>
        <v>0.8923279484440827</v>
      </c>
      <c r="I555">
        <f t="shared" si="110"/>
        <v>1.0193281827204848</v>
      </c>
      <c r="J555">
        <f t="shared" si="111"/>
        <v>5.7912600566351523E-2</v>
      </c>
      <c r="K555">
        <f t="shared" si="112"/>
        <v>8.9667478670777664E-2</v>
      </c>
      <c r="L555">
        <f t="shared" si="113"/>
        <v>5.3582084464997223E-2</v>
      </c>
      <c r="M555">
        <f t="shared" si="114"/>
        <v>0.17016940331333677</v>
      </c>
      <c r="N555">
        <f t="shared" si="115"/>
        <v>-0.22427240043623639</v>
      </c>
      <c r="O555">
        <f t="shared" si="116"/>
        <v>-0.63308006927242133</v>
      </c>
      <c r="P555">
        <f>RSQ($A$2:A555,$B$2:B555)</f>
        <v>0.35317235341069425</v>
      </c>
      <c r="Q555">
        <f>RSQ($A$2:A555,$C$2:C555)</f>
        <v>6.499999396945691E-2</v>
      </c>
      <c r="R555">
        <f>RSQ($B$2:B555,$C$2:C555)</f>
        <v>0.15525759101632058</v>
      </c>
      <c r="S555" t="str">
        <f t="shared" si="117"/>
        <v>1&amp;2</v>
      </c>
    </row>
    <row r="556" spans="1:19">
      <c r="A556">
        <v>81.784311950000003</v>
      </c>
      <c r="B556">
        <v>90.080515930000004</v>
      </c>
      <c r="C556">
        <v>93.152922050000001</v>
      </c>
      <c r="D556">
        <f t="shared" si="105"/>
        <v>0.90790234831196082</v>
      </c>
      <c r="E556">
        <f t="shared" si="106"/>
        <v>0.87795755785419294</v>
      </c>
      <c r="F556">
        <f t="shared" si="107"/>
        <v>0.96701760876217202</v>
      </c>
      <c r="G556">
        <f t="shared" si="108"/>
        <v>0.88029910733087635</v>
      </c>
      <c r="H556">
        <f t="shared" si="109"/>
        <v>0.8901171191225612</v>
      </c>
      <c r="I556">
        <f t="shared" si="110"/>
        <v>1.0112804021115136</v>
      </c>
      <c r="J556">
        <f t="shared" si="111"/>
        <v>5.2572927368217517E-2</v>
      </c>
      <c r="K556">
        <f t="shared" si="112"/>
        <v>8.6793790953712549E-2</v>
      </c>
      <c r="L556">
        <f t="shared" si="113"/>
        <v>5.5761907708795022E-2</v>
      </c>
      <c r="M556">
        <f t="shared" si="114"/>
        <v>0.52504668016207434</v>
      </c>
      <c r="N556">
        <f t="shared" si="115"/>
        <v>-0.14009713292570658</v>
      </c>
      <c r="O556">
        <f t="shared" si="116"/>
        <v>-0.793781905391308</v>
      </c>
      <c r="P556">
        <f>RSQ($A$2:A556,$B$2:B556)</f>
        <v>0.35599992809664194</v>
      </c>
      <c r="Q556">
        <f>RSQ($A$2:A556,$C$2:C556)</f>
        <v>6.2370166033264743E-2</v>
      </c>
      <c r="R556">
        <f>RSQ($B$2:B556,$C$2:C556)</f>
        <v>0.15215192528283958</v>
      </c>
      <c r="S556" t="str">
        <f t="shared" si="117"/>
        <v>1&amp;2</v>
      </c>
    </row>
    <row r="557" spans="1:19">
      <c r="A557">
        <v>79.810813510000003</v>
      </c>
      <c r="B557">
        <v>89.021682080000005</v>
      </c>
      <c r="C557">
        <v>93.885904440000004</v>
      </c>
      <c r="D557">
        <f t="shared" si="105"/>
        <v>0.89653230140357731</v>
      </c>
      <c r="E557">
        <f t="shared" si="106"/>
        <v>0.85008302349587506</v>
      </c>
      <c r="F557">
        <f t="shared" si="107"/>
        <v>0.94819006762502256</v>
      </c>
      <c r="G557">
        <f t="shared" si="108"/>
        <v>0.88279652180359958</v>
      </c>
      <c r="H557">
        <f t="shared" si="109"/>
        <v>0.88395802748768637</v>
      </c>
      <c r="I557">
        <f t="shared" si="110"/>
        <v>1.0015741968058995</v>
      </c>
      <c r="J557">
        <f t="shared" si="111"/>
        <v>4.6951384930780028E-2</v>
      </c>
      <c r="K557">
        <f t="shared" si="112"/>
        <v>8.3148253364507388E-2</v>
      </c>
      <c r="L557">
        <f t="shared" si="113"/>
        <v>5.8573540831076278E-2</v>
      </c>
      <c r="M557">
        <f t="shared" si="114"/>
        <v>0.2925532360808582</v>
      </c>
      <c r="N557">
        <f t="shared" si="115"/>
        <v>-0.40740487768647676</v>
      </c>
      <c r="O557">
        <f t="shared" si="116"/>
        <v>-0.91140348395250081</v>
      </c>
      <c r="P557">
        <f>RSQ($A$2:A557,$B$2:B557)</f>
        <v>0.35936309726703197</v>
      </c>
      <c r="Q557">
        <f>RSQ($A$2:A557,$C$2:C557)</f>
        <v>5.9118060299179771E-2</v>
      </c>
      <c r="R557">
        <f>RSQ($B$2:B557,$C$2:C557)</f>
        <v>0.14825576721978886</v>
      </c>
      <c r="S557" t="str">
        <f t="shared" si="117"/>
        <v>1&amp;2</v>
      </c>
    </row>
    <row r="558" spans="1:19">
      <c r="A558">
        <v>78.410910619999996</v>
      </c>
      <c r="B558">
        <v>91.822212329999999</v>
      </c>
      <c r="C558">
        <v>93.768106639999999</v>
      </c>
      <c r="D558">
        <f t="shared" si="105"/>
        <v>0.8539427294367391</v>
      </c>
      <c r="E558">
        <f t="shared" si="106"/>
        <v>0.83622154088105616</v>
      </c>
      <c r="F558">
        <f t="shared" si="107"/>
        <v>0.97924780205415907</v>
      </c>
      <c r="G558">
        <f t="shared" si="108"/>
        <v>0.87835747682408261</v>
      </c>
      <c r="H558">
        <f t="shared" si="109"/>
        <v>0.87661395262512787</v>
      </c>
      <c r="I558">
        <f t="shared" si="110"/>
        <v>0.99813936684409332</v>
      </c>
      <c r="J558">
        <f t="shared" si="111"/>
        <v>4.0152055807503452E-2</v>
      </c>
      <c r="K558">
        <f t="shared" si="112"/>
        <v>7.967834611142377E-2</v>
      </c>
      <c r="L558">
        <f t="shared" si="113"/>
        <v>6.207785858531828E-2</v>
      </c>
      <c r="M558">
        <f t="shared" si="114"/>
        <v>-0.6080572188978921</v>
      </c>
      <c r="N558">
        <f t="shared" si="115"/>
        <v>-0.50694340075264821</v>
      </c>
      <c r="O558">
        <f t="shared" si="116"/>
        <v>-0.30432049720223764</v>
      </c>
      <c r="P558">
        <f>RSQ($A$2:A558,$B$2:B558)</f>
        <v>0.36129978872465862</v>
      </c>
      <c r="Q558">
        <f>RSQ($A$2:A558,$C$2:C558)</f>
        <v>5.584065322441599E-2</v>
      </c>
      <c r="R558">
        <f>RSQ($B$2:B558,$C$2:C558)</f>
        <v>0.14546237933247277</v>
      </c>
      <c r="S558" t="str">
        <f t="shared" si="117"/>
        <v>1&amp;2</v>
      </c>
    </row>
    <row r="559" spans="1:19">
      <c r="A559">
        <v>76.388102889999999</v>
      </c>
      <c r="B559">
        <v>90.732402579999999</v>
      </c>
      <c r="C559">
        <v>93.955129200000002</v>
      </c>
      <c r="D559">
        <f t="shared" si="105"/>
        <v>0.84190543530077433</v>
      </c>
      <c r="E559">
        <f t="shared" si="106"/>
        <v>0.8130274902543585</v>
      </c>
      <c r="F559">
        <f t="shared" si="107"/>
        <v>0.96569930085307143</v>
      </c>
      <c r="G559">
        <f t="shared" si="108"/>
        <v>0.87274947043588136</v>
      </c>
      <c r="H559">
        <f t="shared" si="109"/>
        <v>0.86683141995270185</v>
      </c>
      <c r="I559">
        <f t="shared" si="110"/>
        <v>0.99314858746085921</v>
      </c>
      <c r="J559">
        <f t="shared" si="111"/>
        <v>3.4061542251845371E-2</v>
      </c>
      <c r="K559">
        <f t="shared" si="112"/>
        <v>7.6915358027198649E-2</v>
      </c>
      <c r="L559">
        <f t="shared" si="113"/>
        <v>6.3545416876703315E-2</v>
      </c>
      <c r="M559">
        <f t="shared" si="114"/>
        <v>-0.90553841946002822</v>
      </c>
      <c r="N559">
        <f t="shared" si="115"/>
        <v>-0.69952127999348745</v>
      </c>
      <c r="O559">
        <f t="shared" si="116"/>
        <v>-0.43196327850122412</v>
      </c>
      <c r="P559">
        <f>RSQ($A$2:A559,$B$2:B559)</f>
        <v>0.36373667387947456</v>
      </c>
      <c r="Q559">
        <f>RSQ($A$2:A559,$C$2:C559)</f>
        <v>5.228084178068524E-2</v>
      </c>
      <c r="R559">
        <f>RSQ($B$2:B559,$C$2:C559)</f>
        <v>0.14226105280875884</v>
      </c>
      <c r="S559" t="str">
        <f t="shared" si="117"/>
        <v>1&amp;2</v>
      </c>
    </row>
    <row r="560" spans="1:19">
      <c r="A560">
        <v>75.897585939999999</v>
      </c>
      <c r="B560">
        <v>91.142245720000005</v>
      </c>
      <c r="C560">
        <v>94.479032970000006</v>
      </c>
      <c r="D560">
        <f t="shared" si="105"/>
        <v>0.83273772047669925</v>
      </c>
      <c r="E560">
        <f t="shared" si="106"/>
        <v>0.80332729447071938</v>
      </c>
      <c r="F560">
        <f t="shared" si="107"/>
        <v>0.96468224594276353</v>
      </c>
      <c r="G560">
        <f t="shared" si="108"/>
        <v>0.8665938165960072</v>
      </c>
      <c r="H560">
        <f t="shared" si="109"/>
        <v>0.85706155449393528</v>
      </c>
      <c r="I560">
        <f t="shared" si="110"/>
        <v>0.98876915030422907</v>
      </c>
      <c r="J560">
        <f t="shared" si="111"/>
        <v>2.8189502976417893E-2</v>
      </c>
      <c r="K560">
        <f t="shared" si="112"/>
        <v>7.4914903213790865E-2</v>
      </c>
      <c r="L560">
        <f t="shared" si="113"/>
        <v>6.5267461315368813E-2</v>
      </c>
      <c r="M560">
        <f t="shared" si="114"/>
        <v>-1.2010178451046294</v>
      </c>
      <c r="N560">
        <f t="shared" si="115"/>
        <v>-0.71727063265195712</v>
      </c>
      <c r="O560">
        <f t="shared" si="116"/>
        <v>-0.36904919964756921</v>
      </c>
      <c r="P560">
        <f>RSQ($A$2:A560,$B$2:B560)</f>
        <v>0.36587192600303242</v>
      </c>
      <c r="Q560">
        <f>RSQ($A$2:A560,$C$2:C560)</f>
        <v>4.8528862807563598E-2</v>
      </c>
      <c r="R560">
        <f>RSQ($B$2:B560,$C$2:C560)</f>
        <v>0.13894999771581198</v>
      </c>
      <c r="S560" t="str">
        <f t="shared" si="117"/>
        <v>1&amp;2</v>
      </c>
    </row>
    <row r="561" spans="1:19">
      <c r="A561">
        <v>73.884784879999998</v>
      </c>
      <c r="B561">
        <v>90.745771390000002</v>
      </c>
      <c r="C561">
        <v>93.295284730000006</v>
      </c>
      <c r="D561">
        <f t="shared" si="105"/>
        <v>0.81419534759877477</v>
      </c>
      <c r="E561">
        <f t="shared" si="106"/>
        <v>0.79194554251938121</v>
      </c>
      <c r="F561">
        <f t="shared" si="107"/>
        <v>0.9726726452748562</v>
      </c>
      <c r="G561">
        <f t="shared" si="108"/>
        <v>0.85853251367335603</v>
      </c>
      <c r="H561">
        <f t="shared" si="109"/>
        <v>0.84704370649784999</v>
      </c>
      <c r="I561">
        <f t="shared" si="110"/>
        <v>0.98629276491509477</v>
      </c>
      <c r="J561">
        <f t="shared" si="111"/>
        <v>2.6482567828235767E-2</v>
      </c>
      <c r="K561">
        <f t="shared" si="112"/>
        <v>7.438055053369251E-2</v>
      </c>
      <c r="L561">
        <f t="shared" si="113"/>
        <v>6.619282054083947E-2</v>
      </c>
      <c r="M561">
        <f t="shared" si="114"/>
        <v>-1.6742019264200239</v>
      </c>
      <c r="N561">
        <f t="shared" si="115"/>
        <v>-0.74076036790707411</v>
      </c>
      <c r="O561">
        <f t="shared" si="116"/>
        <v>-0.20576430387696298</v>
      </c>
      <c r="P561">
        <f>RSQ($A$2:A561,$B$2:B561)</f>
        <v>0.36808075071349716</v>
      </c>
      <c r="Q561">
        <f>RSQ($A$2:A561,$C$2:C561)</f>
        <v>4.5365404310859739E-2</v>
      </c>
      <c r="R561">
        <f>RSQ($B$2:B561,$C$2:C561)</f>
        <v>0.13627012394147139</v>
      </c>
      <c r="S561" t="str">
        <f t="shared" si="117"/>
        <v>1&amp;2</v>
      </c>
    </row>
    <row r="562" spans="1:19">
      <c r="A562">
        <v>75.383428699999996</v>
      </c>
      <c r="B562">
        <v>90.723688499999994</v>
      </c>
      <c r="C562">
        <v>92.795736950000006</v>
      </c>
      <c r="D562">
        <f t="shared" si="105"/>
        <v>0.83091230026433505</v>
      </c>
      <c r="E562">
        <f t="shared" si="106"/>
        <v>0.81235874812458175</v>
      </c>
      <c r="F562">
        <f t="shared" si="107"/>
        <v>0.97767086594595964</v>
      </c>
      <c r="G562">
        <f t="shared" si="108"/>
        <v>0.85428325007196815</v>
      </c>
      <c r="H562">
        <f t="shared" si="109"/>
        <v>0.84170755905580874</v>
      </c>
      <c r="I562">
        <f t="shared" si="110"/>
        <v>0.98496631891984321</v>
      </c>
      <c r="J562">
        <f t="shared" si="111"/>
        <v>2.6910886819695137E-2</v>
      </c>
      <c r="K562">
        <f t="shared" si="112"/>
        <v>7.3114682149375429E-2</v>
      </c>
      <c r="L562">
        <f t="shared" si="113"/>
        <v>6.5369781897024998E-2</v>
      </c>
      <c r="M562">
        <f t="shared" si="114"/>
        <v>-0.86845706587895577</v>
      </c>
      <c r="N562">
        <f t="shared" si="115"/>
        <v>-0.40140789877560445</v>
      </c>
      <c r="O562">
        <f t="shared" si="116"/>
        <v>-0.11160283485993371</v>
      </c>
      <c r="P562">
        <f>RSQ($A$2:A562,$B$2:B562)</f>
        <v>0.3703984308247571</v>
      </c>
      <c r="Q562">
        <f>RSQ($A$2:A562,$C$2:C562)</f>
        <v>4.2834647223430833E-2</v>
      </c>
      <c r="R562">
        <f>RSQ($B$2:B562,$C$2:C562)</f>
        <v>0.13391259723292054</v>
      </c>
      <c r="S562" t="str">
        <f t="shared" si="117"/>
        <v>1&amp;2</v>
      </c>
    </row>
    <row r="563" spans="1:19">
      <c r="A563">
        <v>75.491536510000003</v>
      </c>
      <c r="B563">
        <v>89.817327109999994</v>
      </c>
      <c r="C563">
        <v>92.767738899999998</v>
      </c>
      <c r="D563">
        <f t="shared" si="105"/>
        <v>0.84050081358516626</v>
      </c>
      <c r="E563">
        <f t="shared" si="106"/>
        <v>0.81376928450715968</v>
      </c>
      <c r="F563">
        <f t="shared" si="107"/>
        <v>0.96819571302497265</v>
      </c>
      <c r="G563">
        <f t="shared" si="108"/>
        <v>0.85216287522784473</v>
      </c>
      <c r="H563">
        <f t="shared" si="109"/>
        <v>0.83740936297140123</v>
      </c>
      <c r="I563">
        <f t="shared" si="110"/>
        <v>0.9823862257052477</v>
      </c>
      <c r="J563">
        <f t="shared" si="111"/>
        <v>2.4320287329554637E-2</v>
      </c>
      <c r="K563">
        <f t="shared" si="112"/>
        <v>6.8878644786302762E-2</v>
      </c>
      <c r="L563">
        <f t="shared" si="113"/>
        <v>6.4210979130515752E-2</v>
      </c>
      <c r="M563">
        <f t="shared" si="114"/>
        <v>-0.47951989565955627</v>
      </c>
      <c r="N563">
        <f t="shared" si="115"/>
        <v>-0.34321346678038328</v>
      </c>
      <c r="O563">
        <f t="shared" si="116"/>
        <v>-0.22099822915690628</v>
      </c>
      <c r="P563">
        <f>RSQ($A$2:A563,$B$2:B563)</f>
        <v>0.37322860129650948</v>
      </c>
      <c r="Q563">
        <f>RSQ($A$2:A563,$C$2:C563)</f>
        <v>4.0452483519966893E-2</v>
      </c>
      <c r="R563">
        <f>RSQ($B$2:B563,$C$2:C563)</f>
        <v>0.1313756044402456</v>
      </c>
      <c r="S563" t="str">
        <f t="shared" si="117"/>
        <v>1&amp;2</v>
      </c>
    </row>
    <row r="564" spans="1:19">
      <c r="A564">
        <v>76.367842600000003</v>
      </c>
      <c r="B564">
        <v>88.406963300000001</v>
      </c>
      <c r="C564">
        <v>92.438826930000005</v>
      </c>
      <c r="D564">
        <f t="shared" si="105"/>
        <v>0.86382157863350117</v>
      </c>
      <c r="E564">
        <f t="shared" si="106"/>
        <v>0.82614465302367068</v>
      </c>
      <c r="F564">
        <f t="shared" si="107"/>
        <v>0.95638344012031695</v>
      </c>
      <c r="G564">
        <f t="shared" si="108"/>
        <v>0.85395652190563798</v>
      </c>
      <c r="H564">
        <f t="shared" si="109"/>
        <v>0.8356763306717504</v>
      </c>
      <c r="I564">
        <f t="shared" si="110"/>
        <v>0.97838579715371987</v>
      </c>
      <c r="J564">
        <f t="shared" si="111"/>
        <v>2.4247354940574953E-2</v>
      </c>
      <c r="K564">
        <f t="shared" si="112"/>
        <v>6.6834909771819107E-2</v>
      </c>
      <c r="L564">
        <f t="shared" si="113"/>
        <v>6.2545471502337996E-2</v>
      </c>
      <c r="M564">
        <f t="shared" si="114"/>
        <v>0.40685084010360417</v>
      </c>
      <c r="N564">
        <f t="shared" si="115"/>
        <v>-0.142615254223007</v>
      </c>
      <c r="O564">
        <f t="shared" si="116"/>
        <v>-0.3517817758009939</v>
      </c>
      <c r="P564">
        <f>RSQ($A$2:A564,$B$2:B564)</f>
        <v>0.37676900701896066</v>
      </c>
      <c r="Q564">
        <f>RSQ($A$2:A564,$C$2:C564)</f>
        <v>3.8430987463867479E-2</v>
      </c>
      <c r="R564">
        <f>RSQ($B$2:B564,$C$2:C564)</f>
        <v>0.12871859945686639</v>
      </c>
      <c r="S564" t="str">
        <f t="shared" si="117"/>
        <v>1&amp;2</v>
      </c>
    </row>
    <row r="565" spans="1:19">
      <c r="A565">
        <v>74.920104019999997</v>
      </c>
      <c r="B565">
        <v>87.451724319999997</v>
      </c>
      <c r="C565">
        <v>92.646088969999994</v>
      </c>
      <c r="D565">
        <f t="shared" si="105"/>
        <v>0.85670242185111434</v>
      </c>
      <c r="E565">
        <f t="shared" si="106"/>
        <v>0.80866990558295559</v>
      </c>
      <c r="F565">
        <f t="shared" si="107"/>
        <v>0.94393325495173364</v>
      </c>
      <c r="G565">
        <f t="shared" si="108"/>
        <v>0.85437896805109592</v>
      </c>
      <c r="H565">
        <f t="shared" si="109"/>
        <v>0.83152149604270509</v>
      </c>
      <c r="I565">
        <f t="shared" si="110"/>
        <v>0.97308540604572202</v>
      </c>
      <c r="J565">
        <f t="shared" si="111"/>
        <v>2.391582043762254E-2</v>
      </c>
      <c r="K565">
        <f t="shared" si="112"/>
        <v>6.4242217340389512E-2</v>
      </c>
      <c r="L565">
        <f t="shared" si="113"/>
        <v>6.0597355242161914E-2</v>
      </c>
      <c r="M565">
        <f t="shared" si="114"/>
        <v>9.7151331524606033E-2</v>
      </c>
      <c r="N565">
        <f t="shared" si="115"/>
        <v>-0.35570986503578456</v>
      </c>
      <c r="O565">
        <f t="shared" si="116"/>
        <v>-0.48107959460424027</v>
      </c>
      <c r="P565">
        <f>RSQ($A$2:A565,$B$2:B565)</f>
        <v>0.38079139974254061</v>
      </c>
      <c r="Q565">
        <f>RSQ($A$2:A565,$C$2:C565)</f>
        <v>3.6260062988456694E-2</v>
      </c>
      <c r="R565">
        <f>RSQ($B$2:B565,$C$2:C565)</f>
        <v>0.12573576982165036</v>
      </c>
      <c r="S565" t="str">
        <f t="shared" si="117"/>
        <v>1&amp;2</v>
      </c>
    </row>
    <row r="566" spans="1:19">
      <c r="A566">
        <v>74.476859649999994</v>
      </c>
      <c r="B566">
        <v>88.842357579999998</v>
      </c>
      <c r="C566">
        <v>92.047679189999997</v>
      </c>
      <c r="D566">
        <f t="shared" si="105"/>
        <v>0.83830350385440544</v>
      </c>
      <c r="E566">
        <f t="shared" si="106"/>
        <v>0.80911175931191881</v>
      </c>
      <c r="F566">
        <f t="shared" si="107"/>
        <v>0.96517759450095708</v>
      </c>
      <c r="G566">
        <f t="shared" si="108"/>
        <v>0.8519058197131435</v>
      </c>
      <c r="H566">
        <f t="shared" si="109"/>
        <v>0.8280738442379687</v>
      </c>
      <c r="I566">
        <f t="shared" si="110"/>
        <v>0.97186881965421967</v>
      </c>
      <c r="J566">
        <f t="shared" si="111"/>
        <v>2.354183976556893E-2</v>
      </c>
      <c r="K566">
        <f t="shared" si="112"/>
        <v>6.3172499187873363E-2</v>
      </c>
      <c r="L566">
        <f t="shared" si="113"/>
        <v>6.0302579273992185E-2</v>
      </c>
      <c r="M566">
        <f t="shared" si="114"/>
        <v>-0.57779323936407456</v>
      </c>
      <c r="N566">
        <f t="shared" si="115"/>
        <v>-0.30016360235578377</v>
      </c>
      <c r="O566">
        <f t="shared" si="116"/>
        <v>-0.11096084502223674</v>
      </c>
      <c r="P566">
        <f>RSQ($A$2:A566,$B$2:B566)</f>
        <v>0.38401522794303306</v>
      </c>
      <c r="Q566">
        <f>RSQ($A$2:A566,$C$2:C566)</f>
        <v>3.4429366258485639E-2</v>
      </c>
      <c r="R566">
        <f>RSQ($B$2:B566,$C$2:C566)</f>
        <v>0.1235288195860907</v>
      </c>
      <c r="S566" t="str">
        <f t="shared" si="117"/>
        <v>1&amp;2</v>
      </c>
    </row>
    <row r="567" spans="1:19">
      <c r="A567">
        <v>74.59389831</v>
      </c>
      <c r="B567">
        <v>90.13777374</v>
      </c>
      <c r="C567">
        <v>91.150227459999996</v>
      </c>
      <c r="D567">
        <f t="shared" si="105"/>
        <v>0.82755425627844004</v>
      </c>
      <c r="E567">
        <f t="shared" si="106"/>
        <v>0.81836217405748646</v>
      </c>
      <c r="F567">
        <f t="shared" si="107"/>
        <v>0.9888924718213753</v>
      </c>
      <c r="G567">
        <f t="shared" si="108"/>
        <v>0.84815942533857369</v>
      </c>
      <c r="H567">
        <f t="shared" si="109"/>
        <v>0.82657974113327914</v>
      </c>
      <c r="I567">
        <f t="shared" si="110"/>
        <v>0.97448784306455127</v>
      </c>
      <c r="J567">
        <f t="shared" si="111"/>
        <v>2.3660377421396751E-2</v>
      </c>
      <c r="K567">
        <f t="shared" si="112"/>
        <v>6.1109089017961395E-2</v>
      </c>
      <c r="L567">
        <f t="shared" si="113"/>
        <v>5.8316578371360318E-2</v>
      </c>
      <c r="M567">
        <f t="shared" si="114"/>
        <v>-0.87087237422932295</v>
      </c>
      <c r="N567">
        <f t="shared" si="115"/>
        <v>-0.13447372899598209</v>
      </c>
      <c r="O567">
        <f t="shared" si="116"/>
        <v>0.24700744040734457</v>
      </c>
      <c r="P567">
        <f>RSQ($A$2:A567,$B$2:B567)</f>
        <v>0.38646261946146715</v>
      </c>
      <c r="Q567">
        <f>RSQ($A$2:A567,$C$2:C567)</f>
        <v>3.3089072921923944E-2</v>
      </c>
      <c r="R567">
        <f>RSQ($B$2:B567,$C$2:C567)</f>
        <v>0.12209743469851107</v>
      </c>
      <c r="S567" t="str">
        <f t="shared" si="117"/>
        <v>1&amp;2</v>
      </c>
    </row>
    <row r="568" spans="1:19">
      <c r="A568">
        <v>72.659762349999994</v>
      </c>
      <c r="B568">
        <v>87.630344449999996</v>
      </c>
      <c r="C568">
        <v>91.071072880000003</v>
      </c>
      <c r="D568">
        <f t="shared" si="105"/>
        <v>0.82916212193435013</v>
      </c>
      <c r="E568">
        <f t="shared" si="106"/>
        <v>0.79783580067998416</v>
      </c>
      <c r="F568">
        <f t="shared" si="107"/>
        <v>0.9622193049758655</v>
      </c>
      <c r="G568">
        <f t="shared" si="108"/>
        <v>0.84523676327638542</v>
      </c>
      <c r="H568">
        <f t="shared" si="109"/>
        <v>0.82215759644815689</v>
      </c>
      <c r="I568">
        <f t="shared" si="110"/>
        <v>0.97260037566629187</v>
      </c>
      <c r="J568">
        <f t="shared" si="111"/>
        <v>2.4313992096238416E-2</v>
      </c>
      <c r="K568">
        <f t="shared" si="112"/>
        <v>5.764184109226702E-2</v>
      </c>
      <c r="L568">
        <f t="shared" si="113"/>
        <v>5.4522531527453864E-2</v>
      </c>
      <c r="M568">
        <f t="shared" si="114"/>
        <v>-0.66112719286941679</v>
      </c>
      <c r="N568">
        <f t="shared" si="115"/>
        <v>-0.42194689321669904</v>
      </c>
      <c r="O568">
        <f t="shared" si="116"/>
        <v>-0.19039964579045948</v>
      </c>
      <c r="P568">
        <f>RSQ($A$2:A568,$B$2:B568)</f>
        <v>0.39027452916228184</v>
      </c>
      <c r="Q568">
        <f>RSQ($A$2:A568,$C$2:C568)</f>
        <v>3.1710130424726875E-2</v>
      </c>
      <c r="R568">
        <f>RSQ($B$2:B568,$C$2:C568)</f>
        <v>0.12027388836145737</v>
      </c>
      <c r="S568" t="str">
        <f t="shared" si="117"/>
        <v>1&amp;2</v>
      </c>
    </row>
    <row r="569" spans="1:19">
      <c r="A569">
        <v>72.068577340000004</v>
      </c>
      <c r="B569">
        <v>90.550919289999996</v>
      </c>
      <c r="C569">
        <v>91.248221349999994</v>
      </c>
      <c r="D569">
        <f t="shared" si="105"/>
        <v>0.79589006831826725</v>
      </c>
      <c r="E569">
        <f t="shared" si="106"/>
        <v>0.78980802336483036</v>
      </c>
      <c r="F569">
        <f t="shared" si="107"/>
        <v>0.99235818463435732</v>
      </c>
      <c r="G569">
        <f t="shared" si="108"/>
        <v>0.83764496405205957</v>
      </c>
      <c r="H569">
        <f t="shared" si="109"/>
        <v>0.81718073905072208</v>
      </c>
      <c r="I569">
        <f t="shared" si="110"/>
        <v>0.9756400385844558</v>
      </c>
      <c r="J569">
        <f t="shared" si="111"/>
        <v>2.4083729959577416E-2</v>
      </c>
      <c r="K569">
        <f t="shared" si="112"/>
        <v>5.3064793905109264E-2</v>
      </c>
      <c r="L569">
        <f t="shared" si="113"/>
        <v>5.0961483094758557E-2</v>
      </c>
      <c r="M569">
        <f t="shared" si="114"/>
        <v>-1.7337387441178971</v>
      </c>
      <c r="N569">
        <f t="shared" si="115"/>
        <v>-0.51583571086396296</v>
      </c>
      <c r="O569">
        <f t="shared" si="116"/>
        <v>0.32805454305196619</v>
      </c>
      <c r="P569">
        <f>RSQ($A$2:A569,$B$2:B569)</f>
        <v>0.39220304820450663</v>
      </c>
      <c r="Q569">
        <f>RSQ($A$2:A569,$C$2:C569)</f>
        <v>3.0272682475030784E-2</v>
      </c>
      <c r="R569">
        <f>RSQ($B$2:B569,$C$2:C569)</f>
        <v>0.11891274427304308</v>
      </c>
      <c r="S569" t="str">
        <f t="shared" si="117"/>
        <v>1&amp;2</v>
      </c>
    </row>
    <row r="570" spans="1:19">
      <c r="A570">
        <v>71.934609309999999</v>
      </c>
      <c r="B570">
        <v>89.563186549999998</v>
      </c>
      <c r="C570">
        <v>90.548446190000007</v>
      </c>
      <c r="D570">
        <f t="shared" si="105"/>
        <v>0.80317161638550483</v>
      </c>
      <c r="E570">
        <f t="shared" si="106"/>
        <v>0.79443228831401325</v>
      </c>
      <c r="F570">
        <f t="shared" si="107"/>
        <v>0.98911897794543469</v>
      </c>
      <c r="G570">
        <f t="shared" si="108"/>
        <v>0.83234137210335879</v>
      </c>
      <c r="H570">
        <f t="shared" si="109"/>
        <v>0.81368097739892076</v>
      </c>
      <c r="I570">
        <f t="shared" si="110"/>
        <v>0.97771372156306791</v>
      </c>
      <c r="J570">
        <f t="shared" si="111"/>
        <v>2.6787506173200502E-2</v>
      </c>
      <c r="K570">
        <f t="shared" si="112"/>
        <v>5.0019250464041584E-2</v>
      </c>
      <c r="L570">
        <f t="shared" si="113"/>
        <v>4.568704956811618E-2</v>
      </c>
      <c r="M570">
        <f t="shared" si="114"/>
        <v>-1.0889313670802538</v>
      </c>
      <c r="N570">
        <f t="shared" si="115"/>
        <v>-0.38482562026284722</v>
      </c>
      <c r="O570">
        <f t="shared" si="116"/>
        <v>0.24963871578886582</v>
      </c>
      <c r="P570">
        <f>RSQ($A$2:A570,$B$2:B570)</f>
        <v>0.39474603937983049</v>
      </c>
      <c r="Q570">
        <f>RSQ($A$2:A570,$C$2:C570)</f>
        <v>2.9198923476654825E-2</v>
      </c>
      <c r="R570">
        <f>RSQ($B$2:B570,$C$2:C570)</f>
        <v>0.11774688422881119</v>
      </c>
      <c r="S570" t="str">
        <f t="shared" si="117"/>
        <v>1&amp;2</v>
      </c>
    </row>
    <row r="571" spans="1:19">
      <c r="A571">
        <v>73.525255400000006</v>
      </c>
      <c r="B571">
        <v>86.977138800000006</v>
      </c>
      <c r="C571">
        <v>90.588427229999994</v>
      </c>
      <c r="D571">
        <f t="shared" si="105"/>
        <v>0.84534001019587457</v>
      </c>
      <c r="E571">
        <f t="shared" si="106"/>
        <v>0.81164071005805905</v>
      </c>
      <c r="F571">
        <f t="shared" si="107"/>
        <v>0.96013521218520459</v>
      </c>
      <c r="G571">
        <f t="shared" si="108"/>
        <v>0.83434116257913049</v>
      </c>
      <c r="H571">
        <f t="shared" si="109"/>
        <v>0.81336709011571129</v>
      </c>
      <c r="I571">
        <f t="shared" si="110"/>
        <v>0.97500933550493507</v>
      </c>
      <c r="J571">
        <f t="shared" si="111"/>
        <v>2.8660068815337354E-2</v>
      </c>
      <c r="K571">
        <f t="shared" si="112"/>
        <v>4.5957261393172161E-2</v>
      </c>
      <c r="L571">
        <f t="shared" si="113"/>
        <v>3.784520348137424E-2</v>
      </c>
      <c r="M571">
        <f t="shared" si="114"/>
        <v>0.38376905818377088</v>
      </c>
      <c r="N571">
        <f t="shared" si="115"/>
        <v>-3.7564902810086301E-2</v>
      </c>
      <c r="O571">
        <f t="shared" si="116"/>
        <v>-0.39302532293295439</v>
      </c>
      <c r="P571">
        <f>RSQ($A$2:A571,$B$2:B571)</f>
        <v>0.39874238430883124</v>
      </c>
      <c r="Q571">
        <f>RSQ($A$2:A571,$C$2:C571)</f>
        <v>2.823185110359196E-2</v>
      </c>
      <c r="R571">
        <f>RSQ($B$2:B571,$C$2:C571)</f>
        <v>0.11616975882707674</v>
      </c>
      <c r="S571" t="str">
        <f t="shared" si="117"/>
        <v>1&amp;2</v>
      </c>
    </row>
    <row r="572" spans="1:19">
      <c r="A572">
        <v>74.605660349999994</v>
      </c>
      <c r="B572">
        <v>88.442390029999999</v>
      </c>
      <c r="C572">
        <v>91.104407219999999</v>
      </c>
      <c r="D572">
        <f t="shared" si="105"/>
        <v>0.84355092987303337</v>
      </c>
      <c r="E572">
        <f t="shared" si="106"/>
        <v>0.81890286789135636</v>
      </c>
      <c r="F572">
        <f t="shared" si="107"/>
        <v>0.97078058821488478</v>
      </c>
      <c r="G572">
        <f t="shared" si="108"/>
        <v>0.83575804985511559</v>
      </c>
      <c r="H572">
        <f t="shared" si="109"/>
        <v>0.81421874823504126</v>
      </c>
      <c r="I572">
        <f t="shared" si="110"/>
        <v>0.97435875899877344</v>
      </c>
      <c r="J572">
        <f t="shared" si="111"/>
        <v>2.8693315654188381E-2</v>
      </c>
      <c r="K572">
        <f t="shared" si="112"/>
        <v>4.3141931673798713E-2</v>
      </c>
      <c r="L572">
        <f t="shared" si="113"/>
        <v>3.0940820561098561E-2</v>
      </c>
      <c r="M572">
        <f t="shared" si="114"/>
        <v>0.2715921753985322</v>
      </c>
      <c r="N572">
        <f t="shared" si="115"/>
        <v>0.10857463897843719</v>
      </c>
      <c r="O572">
        <f t="shared" si="116"/>
        <v>-0.11564563314741075</v>
      </c>
      <c r="P572">
        <f>RSQ($A$2:A572,$B$2:B572)</f>
        <v>0.40192160606871452</v>
      </c>
      <c r="Q572">
        <f>RSQ($A$2:A572,$C$2:C572)</f>
        <v>2.7155506270143973E-2</v>
      </c>
      <c r="R572">
        <f>RSQ($B$2:B572,$C$2:C572)</f>
        <v>0.11458302273626493</v>
      </c>
      <c r="S572" t="str">
        <f t="shared" si="117"/>
        <v>1&amp;2</v>
      </c>
    </row>
    <row r="573" spans="1:19">
      <c r="A573">
        <v>77.055432479999993</v>
      </c>
      <c r="B573">
        <v>91.353521240000006</v>
      </c>
      <c r="C573">
        <v>92.048031800000004</v>
      </c>
      <c r="D573">
        <f t="shared" si="105"/>
        <v>0.84348617802660619</v>
      </c>
      <c r="E573">
        <f t="shared" si="106"/>
        <v>0.83712200003824511</v>
      </c>
      <c r="F573">
        <f t="shared" si="107"/>
        <v>0.99245491134988073</v>
      </c>
      <c r="G573">
        <f t="shared" si="108"/>
        <v>0.83694699265072958</v>
      </c>
      <c r="H573">
        <f t="shared" si="109"/>
        <v>0.81774232543553416</v>
      </c>
      <c r="I573">
        <f t="shared" si="110"/>
        <v>0.97714278243740538</v>
      </c>
      <c r="J573">
        <f t="shared" si="111"/>
        <v>2.8742261113097124E-2</v>
      </c>
      <c r="K573">
        <f t="shared" si="112"/>
        <v>4.0391418993123478E-2</v>
      </c>
      <c r="L573">
        <f t="shared" si="113"/>
        <v>2.6375768995857727E-2</v>
      </c>
      <c r="M573">
        <f t="shared" si="114"/>
        <v>0.2275111672719746</v>
      </c>
      <c r="N573">
        <f t="shared" si="115"/>
        <v>0.47979682531109602</v>
      </c>
      <c r="O573">
        <f t="shared" si="116"/>
        <v>0.58053772441213369</v>
      </c>
      <c r="P573">
        <f>RSQ($A$2:A573,$B$2:B573)</f>
        <v>0.40366835899116404</v>
      </c>
      <c r="Q573">
        <f>RSQ($A$2:A573,$C$2:C573)</f>
        <v>2.5924481269725512E-2</v>
      </c>
      <c r="R573">
        <f>RSQ($B$2:B573,$C$2:C573)</f>
        <v>0.11308887465338589</v>
      </c>
      <c r="S573" t="str">
        <f t="shared" si="117"/>
        <v>1&amp;2</v>
      </c>
    </row>
    <row r="574" spans="1:19">
      <c r="A574">
        <v>76.867389770000003</v>
      </c>
      <c r="B574">
        <v>90.228454409999998</v>
      </c>
      <c r="C574">
        <v>91.813005430000004</v>
      </c>
      <c r="D574">
        <f t="shared" si="105"/>
        <v>0.85191961086591339</v>
      </c>
      <c r="E574">
        <f t="shared" si="106"/>
        <v>0.83721679091101286</v>
      </c>
      <c r="F574">
        <f t="shared" si="107"/>
        <v>0.98274154067194652</v>
      </c>
      <c r="G574">
        <f t="shared" si="108"/>
        <v>0.83925047237614248</v>
      </c>
      <c r="H574">
        <f t="shared" si="109"/>
        <v>0.82073839704714624</v>
      </c>
      <c r="I574">
        <f t="shared" si="110"/>
        <v>0.97800412985810403</v>
      </c>
      <c r="J574">
        <f t="shared" si="111"/>
        <v>2.8166047896373923E-2</v>
      </c>
      <c r="K574">
        <f t="shared" si="112"/>
        <v>3.7984058207884683E-2</v>
      </c>
      <c r="L574">
        <f t="shared" si="113"/>
        <v>2.4921620381898164E-2</v>
      </c>
      <c r="M574">
        <f t="shared" si="114"/>
        <v>0.44980178036983071</v>
      </c>
      <c r="N574">
        <f t="shared" si="115"/>
        <v>0.43382394197274216</v>
      </c>
      <c r="O574">
        <f t="shared" si="116"/>
        <v>0.19009240736543409</v>
      </c>
      <c r="P574">
        <f>RSQ($A$2:A574,$B$2:B574)</f>
        <v>0.40593324975545325</v>
      </c>
      <c r="Q574">
        <f>RSQ($A$2:A574,$C$2:C574)</f>
        <v>2.4806884364690338E-2</v>
      </c>
      <c r="R574">
        <f>RSQ($B$2:B574,$C$2:C574)</f>
        <v>0.11151522940562714</v>
      </c>
      <c r="S574" t="str">
        <f t="shared" si="117"/>
        <v>1&amp;2</v>
      </c>
    </row>
    <row r="575" spans="1:19">
      <c r="A575">
        <v>77.762890130000002</v>
      </c>
      <c r="B575">
        <v>94.166611020000005</v>
      </c>
      <c r="C575">
        <v>91.529981860000007</v>
      </c>
      <c r="D575">
        <f t="shared" si="105"/>
        <v>0.82580109114773148</v>
      </c>
      <c r="E575">
        <f t="shared" si="106"/>
        <v>0.84958926626842879</v>
      </c>
      <c r="F575">
        <f t="shared" si="107"/>
        <v>1.0288061802965598</v>
      </c>
      <c r="G575">
        <f t="shared" si="108"/>
        <v>0.83718133680254081</v>
      </c>
      <c r="H575">
        <f t="shared" si="109"/>
        <v>0.82517699231195896</v>
      </c>
      <c r="I575">
        <f t="shared" si="110"/>
        <v>0.98581982992555872</v>
      </c>
      <c r="J575">
        <f t="shared" si="111"/>
        <v>2.7649043768112544E-2</v>
      </c>
      <c r="K575">
        <f t="shared" si="112"/>
        <v>3.4950609363075272E-2</v>
      </c>
      <c r="L575">
        <f t="shared" si="113"/>
        <v>2.2427893115721843E-2</v>
      </c>
      <c r="M575">
        <f t="shared" si="114"/>
        <v>-0.41159635574573067</v>
      </c>
      <c r="N575">
        <f t="shared" si="115"/>
        <v>0.69847920826985599</v>
      </c>
      <c r="O575">
        <f t="shared" si="116"/>
        <v>1.9166468356703488</v>
      </c>
      <c r="P575">
        <f>RSQ($A$2:A575,$B$2:B575)</f>
        <v>0.40625699942412774</v>
      </c>
      <c r="Q575">
        <f>RSQ($A$2:A575,$C$2:C575)</f>
        <v>2.3866799607773031E-2</v>
      </c>
      <c r="R575">
        <f>RSQ($B$2:B575,$C$2:C575)</f>
        <v>0.11070381667798242</v>
      </c>
      <c r="S575" t="str">
        <f t="shared" si="117"/>
        <v>1&amp;2</v>
      </c>
    </row>
    <row r="576" spans="1:19">
      <c r="A576">
        <v>78.314952050000002</v>
      </c>
      <c r="B576">
        <v>91.458127860000005</v>
      </c>
      <c r="C576">
        <v>90.565009910000001</v>
      </c>
      <c r="D576">
        <f t="shared" si="105"/>
        <v>0.85629297124779347</v>
      </c>
      <c r="E576">
        <f t="shared" si="106"/>
        <v>0.8647374093794763</v>
      </c>
      <c r="F576">
        <f t="shared" si="107"/>
        <v>1.0098616226165884</v>
      </c>
      <c r="G576">
        <f t="shared" si="108"/>
        <v>0.84012158825565664</v>
      </c>
      <c r="H576">
        <f t="shared" si="109"/>
        <v>0.83126321032234629</v>
      </c>
      <c r="I576">
        <f t="shared" si="110"/>
        <v>0.9895185672626402</v>
      </c>
      <c r="J576">
        <f t="shared" si="111"/>
        <v>2.6674507808706688E-2</v>
      </c>
      <c r="K576">
        <f t="shared" si="112"/>
        <v>3.2900936999194622E-2</v>
      </c>
      <c r="L576">
        <f t="shared" si="113"/>
        <v>2.3660134327226884E-2</v>
      </c>
      <c r="M576">
        <f t="shared" si="114"/>
        <v>0.60624859915347384</v>
      </c>
      <c r="N576">
        <f t="shared" si="115"/>
        <v>1.0174238824246682</v>
      </c>
      <c r="O576">
        <f t="shared" si="116"/>
        <v>0.85980303715091111</v>
      </c>
      <c r="P576">
        <f>RSQ($A$2:A576,$B$2:B576)</f>
        <v>0.40796746727119421</v>
      </c>
      <c r="Q576">
        <f>RSQ($A$2:A576,$C$2:C576)</f>
        <v>2.3267209804725755E-2</v>
      </c>
      <c r="R576">
        <f>RSQ($B$2:B576,$C$2:C576)</f>
        <v>0.10987939094598893</v>
      </c>
      <c r="S576" t="str">
        <f t="shared" si="117"/>
        <v>1&amp;2</v>
      </c>
    </row>
    <row r="577" spans="1:19">
      <c r="A577">
        <v>74.085143579999993</v>
      </c>
      <c r="B577">
        <v>89.071292099999994</v>
      </c>
      <c r="C577">
        <v>91.115807099999998</v>
      </c>
      <c r="D577">
        <f t="shared" si="105"/>
        <v>0.83175108200771231</v>
      </c>
      <c r="E577">
        <f t="shared" si="106"/>
        <v>0.81308771702687355</v>
      </c>
      <c r="F577">
        <f t="shared" si="107"/>
        <v>0.97756135773723496</v>
      </c>
      <c r="G577">
        <f t="shared" si="108"/>
        <v>0.83883381806366519</v>
      </c>
      <c r="H577">
        <f t="shared" si="109"/>
        <v>0.82846698058458124</v>
      </c>
      <c r="I577">
        <f t="shared" si="110"/>
        <v>0.98767899656642399</v>
      </c>
      <c r="J577">
        <f t="shared" si="111"/>
        <v>2.5710123339438673E-2</v>
      </c>
      <c r="K577">
        <f t="shared" si="112"/>
        <v>3.1462408990944775E-2</v>
      </c>
      <c r="L577">
        <f t="shared" si="113"/>
        <v>2.375243764883516E-2</v>
      </c>
      <c r="M577">
        <f t="shared" si="114"/>
        <v>-0.27548432819410673</v>
      </c>
      <c r="N577">
        <f t="shared" si="115"/>
        <v>-0.48881392273980068</v>
      </c>
      <c r="O577">
        <f t="shared" si="116"/>
        <v>-0.42596212560462032</v>
      </c>
      <c r="P577">
        <f>RSQ($A$2:A577,$B$2:B577)</f>
        <v>0.410691848239296</v>
      </c>
      <c r="Q577">
        <f>RSQ($A$2:A577,$C$2:C577)</f>
        <v>2.234134419871513E-2</v>
      </c>
      <c r="R577">
        <f>RSQ($B$2:B577,$C$2:C577)</f>
        <v>0.10849087872076003</v>
      </c>
      <c r="S577" t="str">
        <f t="shared" si="117"/>
        <v>1&amp;2</v>
      </c>
    </row>
    <row r="578" spans="1:19">
      <c r="A578">
        <v>73.448980000000006</v>
      </c>
      <c r="B578">
        <v>88.035774680000003</v>
      </c>
      <c r="C578">
        <v>90.690683770000007</v>
      </c>
      <c r="D578">
        <f t="shared" si="105"/>
        <v>0.83430832825608303</v>
      </c>
      <c r="E578">
        <f t="shared" si="106"/>
        <v>0.8098845101474087</v>
      </c>
      <c r="F578">
        <f t="shared" si="107"/>
        <v>0.97072566905843272</v>
      </c>
      <c r="G578">
        <f t="shared" si="108"/>
        <v>0.83813758886249867</v>
      </c>
      <c r="H578">
        <f t="shared" si="109"/>
        <v>0.82560813897886243</v>
      </c>
      <c r="I578">
        <f t="shared" si="110"/>
        <v>0.98507079233442529</v>
      </c>
      <c r="J578">
        <f t="shared" si="111"/>
        <v>2.5199742820715913E-2</v>
      </c>
      <c r="K578">
        <f t="shared" si="112"/>
        <v>3.0887487613387738E-2</v>
      </c>
      <c r="L578">
        <f t="shared" si="113"/>
        <v>2.3732932602496704E-2</v>
      </c>
      <c r="M578">
        <f t="shared" si="114"/>
        <v>-0.15195633676339454</v>
      </c>
      <c r="N578">
        <f t="shared" si="115"/>
        <v>-0.50906143705383622</v>
      </c>
      <c r="O578">
        <f t="shared" si="116"/>
        <v>-0.60443955731300858</v>
      </c>
      <c r="P578">
        <f>RSQ($A$2:A578,$B$2:B578)</f>
        <v>0.41389423718070767</v>
      </c>
      <c r="Q578">
        <f>RSQ($A$2:A578,$C$2:C578)</f>
        <v>2.1565754960098878E-2</v>
      </c>
      <c r="R578">
        <f>RSQ($B$2:B578,$C$2:C578)</f>
        <v>0.10717677571823434</v>
      </c>
      <c r="S578" t="str">
        <f t="shared" si="117"/>
        <v>1&amp;2</v>
      </c>
    </row>
    <row r="579" spans="1:19">
      <c r="A579">
        <v>74.467633699999993</v>
      </c>
      <c r="B579">
        <v>87.924666470000005</v>
      </c>
      <c r="C579">
        <v>90.157071070000001</v>
      </c>
      <c r="D579">
        <f t="shared" ref="D579:D642" si="118">A579/B579</f>
        <v>0.84694815106757826</v>
      </c>
      <c r="E579">
        <f t="shared" ref="E579:E642" si="119">A579/C579</f>
        <v>0.82597662963320573</v>
      </c>
      <c r="F579">
        <f t="shared" ref="F579:F642" si="120">B579/C579</f>
        <v>0.97523871867724377</v>
      </c>
      <c r="G579">
        <f t="shared" si="108"/>
        <v>0.83949305997097246</v>
      </c>
      <c r="H579">
        <f t="shared" si="109"/>
        <v>0.82566482984876144</v>
      </c>
      <c r="I579">
        <f t="shared" si="110"/>
        <v>0.98355816561793585</v>
      </c>
      <c r="J579">
        <f t="shared" si="111"/>
        <v>2.5322639861623555E-2</v>
      </c>
      <c r="K579">
        <f t="shared" si="112"/>
        <v>3.1206976783058251E-2</v>
      </c>
      <c r="L579">
        <f t="shared" si="113"/>
        <v>2.3779799758997425E-2</v>
      </c>
      <c r="M579">
        <f t="shared" si="114"/>
        <v>0.29440418287131231</v>
      </c>
      <c r="N579">
        <f t="shared" si="115"/>
        <v>9.9913486209135035E-3</v>
      </c>
      <c r="O579">
        <f t="shared" si="116"/>
        <v>-0.34985353219992138</v>
      </c>
      <c r="P579">
        <f>RSQ($A$2:A579,$B$2:B579)</f>
        <v>0.41708897122590732</v>
      </c>
      <c r="Q579">
        <f>RSQ($A$2:A579,$C$2:C579)</f>
        <v>2.1023742375107624E-2</v>
      </c>
      <c r="R579">
        <f>RSQ($B$2:B579,$C$2:C579)</f>
        <v>0.10613661161106326</v>
      </c>
      <c r="S579" t="str">
        <f t="shared" si="117"/>
        <v>1&amp;2</v>
      </c>
    </row>
    <row r="580" spans="1:19">
      <c r="A580">
        <v>75.421594780000007</v>
      </c>
      <c r="B580">
        <v>90.512316100000007</v>
      </c>
      <c r="C580">
        <v>90.911100509999997</v>
      </c>
      <c r="D580">
        <f t="shared" si="118"/>
        <v>0.83327438772721896</v>
      </c>
      <c r="E580">
        <f t="shared" si="119"/>
        <v>0.82961920334144257</v>
      </c>
      <c r="F580">
        <f t="shared" si="120"/>
        <v>0.99561346845695564</v>
      </c>
      <c r="G580">
        <f t="shared" si="108"/>
        <v>0.83853634116424114</v>
      </c>
      <c r="H580">
        <f t="shared" si="109"/>
        <v>0.82627319500148166</v>
      </c>
      <c r="I580">
        <f t="shared" si="110"/>
        <v>0.98541282759316962</v>
      </c>
      <c r="J580">
        <f t="shared" si="111"/>
        <v>2.4858323940107129E-2</v>
      </c>
      <c r="K580">
        <f t="shared" si="112"/>
        <v>3.0990946294837968E-2</v>
      </c>
      <c r="L580">
        <f t="shared" si="113"/>
        <v>2.3802760442640281E-2</v>
      </c>
      <c r="M580">
        <f t="shared" si="114"/>
        <v>-0.21167772411769067</v>
      </c>
      <c r="N580">
        <f t="shared" si="115"/>
        <v>0.10796728528803377</v>
      </c>
      <c r="O580">
        <f t="shared" si="116"/>
        <v>0.42854865041252066</v>
      </c>
      <c r="P580">
        <f>RSQ($A$2:A580,$B$2:B580)</f>
        <v>0.41903399201729857</v>
      </c>
      <c r="Q580">
        <f>RSQ($A$2:A580,$C$2:C580)</f>
        <v>2.0300764192502041E-2</v>
      </c>
      <c r="R580">
        <f>RSQ($B$2:B580,$C$2:C580)</f>
        <v>0.10510565126683724</v>
      </c>
      <c r="S580" t="str">
        <f t="shared" si="117"/>
        <v>1&amp;2</v>
      </c>
    </row>
    <row r="581" spans="1:19">
      <c r="A581">
        <v>72.849689519999998</v>
      </c>
      <c r="B581">
        <v>88.429158180000002</v>
      </c>
      <c r="C581">
        <v>91.840680250000005</v>
      </c>
      <c r="D581">
        <f t="shared" si="118"/>
        <v>0.82381977867201261</v>
      </c>
      <c r="E581">
        <f t="shared" si="119"/>
        <v>0.79321809596461468</v>
      </c>
      <c r="F581">
        <f t="shared" si="120"/>
        <v>0.96285391113487528</v>
      </c>
      <c r="G581">
        <f t="shared" si="108"/>
        <v>0.83627225462697519</v>
      </c>
      <c r="H581">
        <f t="shared" si="109"/>
        <v>0.82118779514965601</v>
      </c>
      <c r="I581">
        <f t="shared" si="110"/>
        <v>0.98194222506112439</v>
      </c>
      <c r="J581">
        <f t="shared" si="111"/>
        <v>2.4797568763593049E-2</v>
      </c>
      <c r="K581">
        <f t="shared" si="112"/>
        <v>3.0263191515422838E-2</v>
      </c>
      <c r="L581">
        <f t="shared" si="113"/>
        <v>2.3540262078281492E-2</v>
      </c>
      <c r="M581">
        <f t="shared" si="114"/>
        <v>-0.50216519505109214</v>
      </c>
      <c r="N581">
        <f t="shared" si="115"/>
        <v>-0.92421512023235586</v>
      </c>
      <c r="O581">
        <f t="shared" si="116"/>
        <v>-0.81087941428911248</v>
      </c>
      <c r="P581">
        <f>RSQ($A$2:A581,$B$2:B581)</f>
        <v>0.42191941866890786</v>
      </c>
      <c r="Q581">
        <f>RSQ($A$2:A581,$C$2:C581)</f>
        <v>1.9208603331280747E-2</v>
      </c>
      <c r="R581">
        <f>RSQ($B$2:B581,$C$2:C581)</f>
        <v>0.10333573816447365</v>
      </c>
      <c r="S581" t="str">
        <f t="shared" si="117"/>
        <v>1&amp;2</v>
      </c>
    </row>
    <row r="582" spans="1:19">
      <c r="A582">
        <v>72.662460229999994</v>
      </c>
      <c r="B582">
        <v>88.495063819999999</v>
      </c>
      <c r="C582">
        <v>92.610287170000007</v>
      </c>
      <c r="D582">
        <f t="shared" si="118"/>
        <v>0.82109054554496164</v>
      </c>
      <c r="E582">
        <f t="shared" si="119"/>
        <v>0.78460463141224479</v>
      </c>
      <c r="F582">
        <f t="shared" si="120"/>
        <v>0.95556407958820055</v>
      </c>
      <c r="G582">
        <f t="shared" si="108"/>
        <v>0.83393660707589623</v>
      </c>
      <c r="H582">
        <f t="shared" si="109"/>
        <v>0.81555961611313121</v>
      </c>
      <c r="I582">
        <f t="shared" si="110"/>
        <v>0.97788404883452074</v>
      </c>
      <c r="J582">
        <f t="shared" si="111"/>
        <v>2.4901080270072391E-2</v>
      </c>
      <c r="K582">
        <f t="shared" si="112"/>
        <v>2.9640802550339414E-2</v>
      </c>
      <c r="L582">
        <f t="shared" si="113"/>
        <v>2.2808931700809592E-2</v>
      </c>
      <c r="M582">
        <f t="shared" si="114"/>
        <v>-0.51588370430554209</v>
      </c>
      <c r="N582">
        <f t="shared" si="115"/>
        <v>-1.0443369287425708</v>
      </c>
      <c r="O582">
        <f t="shared" si="116"/>
        <v>-0.97856267619618265</v>
      </c>
      <c r="P582">
        <f>RSQ($A$2:A582,$B$2:B582)</f>
        <v>0.42473011323409471</v>
      </c>
      <c r="Q582">
        <f>RSQ($A$2:A582,$C$2:C582)</f>
        <v>1.7917063067765394E-2</v>
      </c>
      <c r="R582">
        <f>RSQ($B$2:B582,$C$2:C582)</f>
        <v>0.10122332505701259</v>
      </c>
      <c r="S582" t="str">
        <f t="shared" si="117"/>
        <v>1&amp;2</v>
      </c>
    </row>
    <row r="583" spans="1:19">
      <c r="A583">
        <v>71.996886040000007</v>
      </c>
      <c r="B583">
        <v>87.660762149999996</v>
      </c>
      <c r="C583">
        <v>92.691162750000004</v>
      </c>
      <c r="D583">
        <f t="shared" si="118"/>
        <v>0.82131257217229214</v>
      </c>
      <c r="E583">
        <f t="shared" si="119"/>
        <v>0.77673948523210212</v>
      </c>
      <c r="F583">
        <f t="shared" si="120"/>
        <v>0.94572944765438272</v>
      </c>
      <c r="G583">
        <f t="shared" si="108"/>
        <v>0.83199444785995713</v>
      </c>
      <c r="H583">
        <f t="shared" si="109"/>
        <v>0.80958728828528059</v>
      </c>
      <c r="I583">
        <f t="shared" si="110"/>
        <v>0.9729371871144995</v>
      </c>
      <c r="J583">
        <f t="shared" si="111"/>
        <v>2.5257170954470626E-2</v>
      </c>
      <c r="K583">
        <f t="shared" si="112"/>
        <v>2.8895027057520829E-2</v>
      </c>
      <c r="L583">
        <f t="shared" si="113"/>
        <v>2.0519791978554931E-2</v>
      </c>
      <c r="M583">
        <f t="shared" si="114"/>
        <v>-0.42292447190227578</v>
      </c>
      <c r="N583">
        <f t="shared" si="115"/>
        <v>-1.1367977952672936</v>
      </c>
      <c r="O583">
        <f t="shared" si="116"/>
        <v>-1.3259266706285997</v>
      </c>
      <c r="P583">
        <f>RSQ($A$2:A583,$B$2:B583)</f>
        <v>0.42791423821455637</v>
      </c>
      <c r="Q583">
        <f>RSQ($A$2:A583,$C$2:C583)</f>
        <v>1.663411954488854E-2</v>
      </c>
      <c r="R583">
        <f>RSQ($B$2:B583,$C$2:C583)</f>
        <v>9.8940236108497781E-2</v>
      </c>
      <c r="S583" t="str">
        <f t="shared" si="117"/>
        <v>1&amp;2</v>
      </c>
    </row>
    <row r="584" spans="1:19">
      <c r="A584">
        <v>71.804092179999998</v>
      </c>
      <c r="B584">
        <v>88.424195240000003</v>
      </c>
      <c r="C584">
        <v>92.995424600000007</v>
      </c>
      <c r="D584">
        <f t="shared" si="118"/>
        <v>0.81204122904494747</v>
      </c>
      <c r="E584">
        <f t="shared" si="119"/>
        <v>0.77212499957766734</v>
      </c>
      <c r="F584">
        <f t="shared" si="120"/>
        <v>0.95084457778796994</v>
      </c>
      <c r="G584">
        <f t="shared" si="108"/>
        <v>0.82892472188841715</v>
      </c>
      <c r="H584">
        <f t="shared" si="109"/>
        <v>0.8038238592533401</v>
      </c>
      <c r="I584">
        <f t="shared" si="110"/>
        <v>0.96953832414118724</v>
      </c>
      <c r="J584">
        <f t="shared" si="111"/>
        <v>2.5281071357096507E-2</v>
      </c>
      <c r="K584">
        <f t="shared" si="112"/>
        <v>2.782787820672487E-2</v>
      </c>
      <c r="L584">
        <f t="shared" si="113"/>
        <v>1.9294801155561776E-2</v>
      </c>
      <c r="M584">
        <f t="shared" si="114"/>
        <v>-0.66783138281560261</v>
      </c>
      <c r="N584">
        <f t="shared" si="115"/>
        <v>-1.1391044419625365</v>
      </c>
      <c r="O584">
        <f t="shared" si="116"/>
        <v>-0.96884887294258437</v>
      </c>
      <c r="P584">
        <f>RSQ($A$2:A584,$B$2:B584)</f>
        <v>0.43066286002826931</v>
      </c>
      <c r="Q584">
        <f>RSQ($A$2:A584,$C$2:C584)</f>
        <v>1.532289403901606E-2</v>
      </c>
      <c r="R584">
        <f>RSQ($B$2:B584,$C$2:C584)</f>
        <v>9.670947533549791E-2</v>
      </c>
      <c r="S584" t="str">
        <f t="shared" si="117"/>
        <v>1&amp;2</v>
      </c>
    </row>
    <row r="585" spans="1:19">
      <c r="A585">
        <v>72.369595829999994</v>
      </c>
      <c r="B585">
        <v>88.732011049999997</v>
      </c>
      <c r="C585">
        <v>93.263875229999996</v>
      </c>
      <c r="D585">
        <f t="shared" si="118"/>
        <v>0.81559738107614999</v>
      </c>
      <c r="E585">
        <f t="shared" si="119"/>
        <v>0.77596599596068483</v>
      </c>
      <c r="F585">
        <f t="shared" si="120"/>
        <v>0.95140815059610295</v>
      </c>
      <c r="G585">
        <f t="shared" si="108"/>
        <v>0.82687436176345297</v>
      </c>
      <c r="H585">
        <f t="shared" si="109"/>
        <v>0.79953803413139313</v>
      </c>
      <c r="I585">
        <f t="shared" si="110"/>
        <v>0.96674906667271276</v>
      </c>
      <c r="J585">
        <f t="shared" si="111"/>
        <v>2.4824049572174947E-2</v>
      </c>
      <c r="K585">
        <f t="shared" si="112"/>
        <v>2.6676332716860526E-2</v>
      </c>
      <c r="L585">
        <f t="shared" si="113"/>
        <v>1.9018854949514809E-2</v>
      </c>
      <c r="M585">
        <f t="shared" si="114"/>
        <v>-0.45427643280020075</v>
      </c>
      <c r="N585">
        <f t="shared" si="115"/>
        <v>-0.8836311355424733</v>
      </c>
      <c r="O585">
        <f t="shared" si="116"/>
        <v>-0.8066161773320204</v>
      </c>
      <c r="P585">
        <f>RSQ($A$2:A585,$B$2:B585)</f>
        <v>0.43323621398911094</v>
      </c>
      <c r="Q585">
        <f>RSQ($A$2:A585,$C$2:C585)</f>
        <v>1.4042581444003072E-2</v>
      </c>
      <c r="R585">
        <f>RSQ($B$2:B585,$C$2:C585)</f>
        <v>9.4459056628665702E-2</v>
      </c>
      <c r="S585" t="str">
        <f t="shared" si="117"/>
        <v>1&amp;2</v>
      </c>
    </row>
    <row r="586" spans="1:19">
      <c r="A586">
        <v>71.764208859999997</v>
      </c>
      <c r="B586">
        <v>89.00818864</v>
      </c>
      <c r="C586">
        <v>92.335946719999995</v>
      </c>
      <c r="D586">
        <f t="shared" si="118"/>
        <v>0.80626524319302217</v>
      </c>
      <c r="E586">
        <f t="shared" si="119"/>
        <v>0.77720770089267788</v>
      </c>
      <c r="F586">
        <f t="shared" si="120"/>
        <v>0.96396031883345379</v>
      </c>
      <c r="G586">
        <f t="shared" si="108"/>
        <v>0.8237037281372328</v>
      </c>
      <c r="H586">
        <f t="shared" si="109"/>
        <v>0.79610259824851382</v>
      </c>
      <c r="I586">
        <f t="shared" si="110"/>
        <v>0.966320028543596</v>
      </c>
      <c r="J586">
        <f t="shared" si="111"/>
        <v>2.3716009294705142E-2</v>
      </c>
      <c r="K586">
        <f t="shared" si="112"/>
        <v>2.5699819029332476E-2</v>
      </c>
      <c r="L586">
        <f t="shared" si="113"/>
        <v>1.9297406691078735E-2</v>
      </c>
      <c r="M586">
        <f t="shared" si="114"/>
        <v>-0.73530435612132949</v>
      </c>
      <c r="N586">
        <f t="shared" si="115"/>
        <v>-0.73521519098131605</v>
      </c>
      <c r="O586">
        <f t="shared" si="116"/>
        <v>-0.12228118254009297</v>
      </c>
      <c r="P586">
        <f>RSQ($A$2:A586,$B$2:B586)</f>
        <v>0.43561368310897208</v>
      </c>
      <c r="Q586">
        <f>RSQ($A$2:A586,$C$2:C586)</f>
        <v>1.3054904997509779E-2</v>
      </c>
      <c r="R586">
        <f>RSQ($B$2:B586,$C$2:C586)</f>
        <v>9.2741242934466173E-2</v>
      </c>
      <c r="S586" t="str">
        <f t="shared" si="117"/>
        <v>1&amp;2</v>
      </c>
    </row>
    <row r="587" spans="1:19">
      <c r="A587">
        <v>72.318936320000006</v>
      </c>
      <c r="B587">
        <v>87.425075539999995</v>
      </c>
      <c r="C587">
        <v>93.071840519999995</v>
      </c>
      <c r="D587">
        <f t="shared" si="118"/>
        <v>0.82721045275976446</v>
      </c>
      <c r="E587">
        <f t="shared" si="119"/>
        <v>0.77702273766101737</v>
      </c>
      <c r="F587">
        <f t="shared" si="120"/>
        <v>0.93932896407279509</v>
      </c>
      <c r="G587">
        <f t="shared" si="108"/>
        <v>0.82424322423300689</v>
      </c>
      <c r="H587">
        <f t="shared" si="109"/>
        <v>0.79316723508120668</v>
      </c>
      <c r="I587">
        <f t="shared" si="110"/>
        <v>0.96216755708654966</v>
      </c>
      <c r="J587">
        <f t="shared" si="111"/>
        <v>2.0414563006466536E-2</v>
      </c>
      <c r="K587">
        <f t="shared" si="112"/>
        <v>2.3661722738012935E-2</v>
      </c>
      <c r="L587">
        <f t="shared" si="113"/>
        <v>1.9334807542879067E-2</v>
      </c>
      <c r="M587">
        <f t="shared" si="114"/>
        <v>0.14534861832789017</v>
      </c>
      <c r="N587">
        <f t="shared" si="115"/>
        <v>-0.68230439511713636</v>
      </c>
      <c r="O587">
        <f t="shared" si="116"/>
        <v>-1.1812164648189598</v>
      </c>
      <c r="P587">
        <f>RSQ($A$2:A587,$B$2:B587)</f>
        <v>0.43874790468561825</v>
      </c>
      <c r="Q587">
        <f>RSQ($A$2:A587,$C$2:C587)</f>
        <v>1.1959191667821417E-2</v>
      </c>
      <c r="R587">
        <f>RSQ($B$2:B587,$C$2:C587)</f>
        <v>9.040199083373171E-2</v>
      </c>
      <c r="S587" t="str">
        <f t="shared" si="117"/>
        <v>1&amp;2</v>
      </c>
    </row>
    <row r="588" spans="1:19">
      <c r="A588">
        <v>71.744799369999996</v>
      </c>
      <c r="B588">
        <v>87.141711380000004</v>
      </c>
      <c r="C588">
        <v>93.237147100000001</v>
      </c>
      <c r="D588">
        <f t="shared" si="118"/>
        <v>0.82331180136159487</v>
      </c>
      <c r="E588">
        <f t="shared" si="119"/>
        <v>0.76948728700430169</v>
      </c>
      <c r="F588">
        <f t="shared" si="120"/>
        <v>0.93462438620668609</v>
      </c>
      <c r="G588">
        <f t="shared" si="108"/>
        <v>0.82409992840663582</v>
      </c>
      <c r="H588">
        <f t="shared" si="109"/>
        <v>0.78952416614629817</v>
      </c>
      <c r="I588">
        <f t="shared" si="110"/>
        <v>0.95793014618195527</v>
      </c>
      <c r="J588">
        <f t="shared" si="111"/>
        <v>1.6759245791199053E-2</v>
      </c>
      <c r="K588">
        <f t="shared" si="112"/>
        <v>2.3302739349165314E-2</v>
      </c>
      <c r="L588">
        <f t="shared" si="113"/>
        <v>1.9778277283751634E-2</v>
      </c>
      <c r="M588">
        <f t="shared" si="114"/>
        <v>-4.7026402909778893E-2</v>
      </c>
      <c r="N588">
        <f t="shared" si="115"/>
        <v>-0.85985080302218553</v>
      </c>
      <c r="O588">
        <f t="shared" si="116"/>
        <v>-1.1783513619973094</v>
      </c>
      <c r="P588">
        <f>RSQ($A$2:A588,$B$2:B588)</f>
        <v>0.44197193413658553</v>
      </c>
      <c r="Q588">
        <f>RSQ($A$2:A588,$C$2:C588)</f>
        <v>1.0866598801322064E-2</v>
      </c>
      <c r="R588">
        <f>RSQ($B$2:B588,$C$2:C588)</f>
        <v>8.7975211013774285E-2</v>
      </c>
      <c r="S588" t="str">
        <f t="shared" si="117"/>
        <v>1&amp;2</v>
      </c>
    </row>
    <row r="589" spans="1:19">
      <c r="A589">
        <v>72.644590620000002</v>
      </c>
      <c r="B589">
        <v>89.022715020000007</v>
      </c>
      <c r="C589">
        <v>94.036546040000005</v>
      </c>
      <c r="D589">
        <f t="shared" si="118"/>
        <v>0.81602308583466066</v>
      </c>
      <c r="E589">
        <f t="shared" si="119"/>
        <v>0.77251444974488348</v>
      </c>
      <c r="F589">
        <f t="shared" si="120"/>
        <v>0.94668210146864307</v>
      </c>
      <c r="G589">
        <f t="shared" si="108"/>
        <v>0.82285733724171661</v>
      </c>
      <c r="H589">
        <f t="shared" si="109"/>
        <v>0.78690728669992671</v>
      </c>
      <c r="I589">
        <f t="shared" si="110"/>
        <v>0.95619967776452264</v>
      </c>
      <c r="J589">
        <f t="shared" si="111"/>
        <v>1.6322201754319678E-2</v>
      </c>
      <c r="K589">
        <f t="shared" si="112"/>
        <v>2.3793552385609342E-2</v>
      </c>
      <c r="L589">
        <f t="shared" si="113"/>
        <v>2.0862309918390581E-2</v>
      </c>
      <c r="M589">
        <f t="shared" si="114"/>
        <v>-0.41870891623106365</v>
      </c>
      <c r="N589">
        <f t="shared" si="115"/>
        <v>-0.60490492221532299</v>
      </c>
      <c r="O589">
        <f t="shared" si="116"/>
        <v>-0.45620913183202305</v>
      </c>
      <c r="P589">
        <f>RSQ($A$2:A589,$B$2:B589)</f>
        <v>0.44427749478692002</v>
      </c>
      <c r="Q589">
        <f>RSQ($A$2:A589,$C$2:C589)</f>
        <v>9.7058930073518814E-3</v>
      </c>
      <c r="R589">
        <f>RSQ($B$2:B589,$C$2:C589)</f>
        <v>8.562257814709183E-2</v>
      </c>
      <c r="S589" t="str">
        <f t="shared" si="117"/>
        <v>1&amp;2</v>
      </c>
    </row>
    <row r="590" spans="1:19">
      <c r="A590">
        <v>73.572804669999996</v>
      </c>
      <c r="B590">
        <v>88.437015130000006</v>
      </c>
      <c r="C590">
        <v>93.982172980000001</v>
      </c>
      <c r="D590">
        <f t="shared" si="118"/>
        <v>0.8319232005043361</v>
      </c>
      <c r="E590">
        <f t="shared" si="119"/>
        <v>0.78283787591990184</v>
      </c>
      <c r="F590">
        <f t="shared" si="120"/>
        <v>0.94099776931971935</v>
      </c>
      <c r="G590">
        <f t="shared" si="108"/>
        <v>0.82425208543596573</v>
      </c>
      <c r="H590">
        <f t="shared" si="109"/>
        <v>0.78628122350299978</v>
      </c>
      <c r="I590">
        <f t="shared" si="110"/>
        <v>0.95386092261916833</v>
      </c>
      <c r="J590">
        <f t="shared" si="111"/>
        <v>1.642451496609048E-2</v>
      </c>
      <c r="K590">
        <f t="shared" si="112"/>
        <v>2.4563084027594682E-2</v>
      </c>
      <c r="L590">
        <f t="shared" si="113"/>
        <v>2.129783405929845E-2</v>
      </c>
      <c r="M590">
        <f t="shared" si="114"/>
        <v>0.46705276132707152</v>
      </c>
      <c r="N590">
        <f t="shared" si="115"/>
        <v>-0.14018384577562068</v>
      </c>
      <c r="O590">
        <f t="shared" si="116"/>
        <v>-0.6039653264099426</v>
      </c>
      <c r="P590">
        <f>RSQ($A$2:A590,$B$2:B590)</f>
        <v>0.446840154434895</v>
      </c>
      <c r="Q590">
        <f>RSQ($A$2:A590,$C$2:C590)</f>
        <v>8.6780166794362956E-3</v>
      </c>
      <c r="R590">
        <f>RSQ($B$2:B590,$C$2:C590)</f>
        <v>8.3223233719918632E-2</v>
      </c>
      <c r="S590" t="str">
        <f t="shared" si="117"/>
        <v>1&amp;2</v>
      </c>
    </row>
    <row r="591" spans="1:19">
      <c r="A591">
        <v>72.566039230000001</v>
      </c>
      <c r="B591">
        <v>88.970265490000003</v>
      </c>
      <c r="C591">
        <v>95.202676850000003</v>
      </c>
      <c r="D591">
        <f t="shared" si="118"/>
        <v>0.81562125087910653</v>
      </c>
      <c r="E591">
        <f t="shared" si="119"/>
        <v>0.76222687881280937</v>
      </c>
      <c r="F591">
        <f t="shared" si="120"/>
        <v>0.9345353348643789</v>
      </c>
      <c r="G591">
        <f t="shared" si="108"/>
        <v>0.82292426473491043</v>
      </c>
      <c r="H591">
        <f t="shared" si="109"/>
        <v>0.78258055508912439</v>
      </c>
      <c r="I591">
        <f t="shared" si="110"/>
        <v>0.95088775527227765</v>
      </c>
      <c r="J591">
        <f t="shared" si="111"/>
        <v>1.6421207121938758E-2</v>
      </c>
      <c r="K591">
        <f t="shared" si="112"/>
        <v>2.4905581599962447E-2</v>
      </c>
      <c r="L591">
        <f t="shared" si="113"/>
        <v>2.192661592448401E-2</v>
      </c>
      <c r="M591">
        <f t="shared" si="114"/>
        <v>-0.4447306340863979</v>
      </c>
      <c r="N591">
        <f t="shared" si="115"/>
        <v>-0.81723352633313739</v>
      </c>
      <c r="O591">
        <f t="shared" si="116"/>
        <v>-0.74577948846356523</v>
      </c>
      <c r="P591">
        <f>RSQ($A$2:A591,$B$2:B591)</f>
        <v>0.44911264087761504</v>
      </c>
      <c r="Q591">
        <f>RSQ($A$2:A591,$C$2:C591)</f>
        <v>7.4542462563098261E-3</v>
      </c>
      <c r="R591">
        <f>RSQ($B$2:B591,$C$2:C591)</f>
        <v>8.0450751483881325E-2</v>
      </c>
      <c r="S591" t="str">
        <f t="shared" si="117"/>
        <v>1&amp;2</v>
      </c>
    </row>
    <row r="592" spans="1:19">
      <c r="A592">
        <v>72.507652539999995</v>
      </c>
      <c r="B592">
        <v>87.850966990000003</v>
      </c>
      <c r="C592">
        <v>95.385447479999996</v>
      </c>
      <c r="D592">
        <f t="shared" si="118"/>
        <v>0.82534837150117513</v>
      </c>
      <c r="E592">
        <f t="shared" si="119"/>
        <v>0.76015424213639171</v>
      </c>
      <c r="F592">
        <f t="shared" si="120"/>
        <v>0.92101016780804235</v>
      </c>
      <c r="G592">
        <f t="shared" ref="G592:G655" si="121">((D592-G591)*2/13)+G591</f>
        <v>0.82329720423741271</v>
      </c>
      <c r="H592">
        <f t="shared" ref="H592:H655" si="122">((E592-H591)*2/13)+H591</f>
        <v>0.77913035309639633</v>
      </c>
      <c r="I592">
        <f t="shared" ref="I592:I655" si="123">((F592-I591)*2/13)+I591</f>
        <v>0.94629120335470296</v>
      </c>
      <c r="J592">
        <f t="shared" si="111"/>
        <v>1.6374735991827542E-2</v>
      </c>
      <c r="K592">
        <f t="shared" si="112"/>
        <v>2.5998714295901986E-2</v>
      </c>
      <c r="L592">
        <f t="shared" si="113"/>
        <v>2.2799582113794927E-2</v>
      </c>
      <c r="M592">
        <f t="shared" si="114"/>
        <v>0.12526414256609311</v>
      </c>
      <c r="N592">
        <f t="shared" si="115"/>
        <v>-0.72988651454182518</v>
      </c>
      <c r="O592">
        <f t="shared" si="116"/>
        <v>-1.1088376716941788</v>
      </c>
      <c r="P592">
        <f>RSQ($A$2:A592,$B$2:B592)</f>
        <v>0.45186517128159692</v>
      </c>
      <c r="Q592">
        <f>RSQ($A$2:A592,$C$2:C592)</f>
        <v>6.3091348112449732E-3</v>
      </c>
      <c r="R592">
        <f>RSQ($B$2:B592,$C$2:C592)</f>
        <v>7.7397257182369131E-2</v>
      </c>
      <c r="S592" t="str">
        <f t="shared" si="117"/>
        <v>1&amp;2</v>
      </c>
    </row>
    <row r="593" spans="1:19">
      <c r="A593">
        <v>73.043391589999999</v>
      </c>
      <c r="B593">
        <v>87.835192169999999</v>
      </c>
      <c r="C593">
        <v>95.382208849999998</v>
      </c>
      <c r="D593">
        <f t="shared" si="118"/>
        <v>0.83159596723632923</v>
      </c>
      <c r="E593">
        <f t="shared" si="119"/>
        <v>0.76579681337501337</v>
      </c>
      <c r="F593">
        <f t="shared" si="120"/>
        <v>0.92087605465429523</v>
      </c>
      <c r="G593">
        <f t="shared" si="121"/>
        <v>0.82457393700647674</v>
      </c>
      <c r="H593">
        <f t="shared" si="122"/>
        <v>0.77707903929310662</v>
      </c>
      <c r="I593">
        <f t="shared" si="123"/>
        <v>0.94238118047771713</v>
      </c>
      <c r="J593">
        <f t="shared" si="111"/>
        <v>1.6400576906744953E-2</v>
      </c>
      <c r="K593">
        <f t="shared" si="112"/>
        <v>2.7124694297838873E-2</v>
      </c>
      <c r="L593">
        <f t="shared" si="113"/>
        <v>2.4255217106443811E-2</v>
      </c>
      <c r="M593">
        <f t="shared" si="114"/>
        <v>0.42815751359115789</v>
      </c>
      <c r="N593">
        <f t="shared" si="115"/>
        <v>-0.41593928374677186</v>
      </c>
      <c r="O593">
        <f t="shared" si="116"/>
        <v>-0.88661856659731553</v>
      </c>
      <c r="P593">
        <f>RSQ($A$2:A593,$B$2:B593)</f>
        <v>0.45458574427521209</v>
      </c>
      <c r="Q593">
        <f>RSQ($A$2:A593,$C$2:C593)</f>
        <v>5.2981664511552989E-3</v>
      </c>
      <c r="R593">
        <f>RSQ($B$2:B593,$C$2:C593)</f>
        <v>7.4435769117066619E-2</v>
      </c>
      <c r="S593" t="str">
        <f t="shared" si="117"/>
        <v>1&amp;2</v>
      </c>
    </row>
    <row r="594" spans="1:19">
      <c r="A594">
        <v>71.150462950000005</v>
      </c>
      <c r="B594">
        <v>87.908998249999996</v>
      </c>
      <c r="C594">
        <v>96.032456190000005</v>
      </c>
      <c r="D594">
        <f t="shared" si="118"/>
        <v>0.80936496111193046</v>
      </c>
      <c r="E594">
        <f t="shared" si="119"/>
        <v>0.74090016826424776</v>
      </c>
      <c r="F594">
        <f t="shared" si="120"/>
        <v>0.91540924535005364</v>
      </c>
      <c r="G594">
        <f t="shared" si="121"/>
        <v>0.82223409456116192</v>
      </c>
      <c r="H594">
        <f t="shared" si="122"/>
        <v>0.7715130591348206</v>
      </c>
      <c r="I594">
        <f t="shared" si="123"/>
        <v>0.93823165199653813</v>
      </c>
      <c r="J594">
        <f t="shared" si="111"/>
        <v>1.628875792986903E-2</v>
      </c>
      <c r="K594">
        <f t="shared" si="112"/>
        <v>2.7812310646249491E-2</v>
      </c>
      <c r="L594">
        <f t="shared" si="113"/>
        <v>2.5603558797250282E-2</v>
      </c>
      <c r="M594">
        <f t="shared" si="114"/>
        <v>-0.79006229355481228</v>
      </c>
      <c r="N594">
        <f t="shared" si="115"/>
        <v>-1.1006957048605024</v>
      </c>
      <c r="O594">
        <f t="shared" si="116"/>
        <v>-0.89137634448440539</v>
      </c>
      <c r="P594">
        <f>RSQ($A$2:A594,$B$2:B594)</f>
        <v>0.45722646623604679</v>
      </c>
      <c r="Q594">
        <f>RSQ($A$2:A594,$C$2:C594)</f>
        <v>4.2329688109138614E-3</v>
      </c>
      <c r="R594">
        <f>RSQ($B$2:B594,$C$2:C594)</f>
        <v>7.1289040058500938E-2</v>
      </c>
      <c r="S594" t="str">
        <f t="shared" si="117"/>
        <v>1&amp;2</v>
      </c>
    </row>
    <row r="595" spans="1:19">
      <c r="A595">
        <v>69.02377181</v>
      </c>
      <c r="B595">
        <v>88.624363979999998</v>
      </c>
      <c r="C595">
        <v>95.970418260000002</v>
      </c>
      <c r="D595">
        <f t="shared" si="118"/>
        <v>0.77883517252182144</v>
      </c>
      <c r="E595">
        <f t="shared" si="119"/>
        <v>0.71921924548669769</v>
      </c>
      <c r="F595">
        <f t="shared" si="120"/>
        <v>0.92345501443894606</v>
      </c>
      <c r="G595">
        <f t="shared" si="121"/>
        <v>0.81555733732434033</v>
      </c>
      <c r="H595">
        <f t="shared" si="122"/>
        <v>0.76346785703510933</v>
      </c>
      <c r="I595">
        <f t="shared" si="123"/>
        <v>0.93595832314152394</v>
      </c>
      <c r="J595">
        <f t="shared" si="111"/>
        <v>1.5393431032360841E-2</v>
      </c>
      <c r="K595">
        <f t="shared" si="112"/>
        <v>2.9400727162957777E-2</v>
      </c>
      <c r="L595">
        <f t="shared" si="113"/>
        <v>2.7092605172379762E-2</v>
      </c>
      <c r="M595">
        <f t="shared" si="114"/>
        <v>-2.3855737376105246</v>
      </c>
      <c r="N595">
        <f t="shared" si="115"/>
        <v>-1.5050175903186789</v>
      </c>
      <c r="O595">
        <f t="shared" si="116"/>
        <v>-0.46150263597849528</v>
      </c>
      <c r="P595">
        <f>RSQ($A$2:A595,$B$2:B595)</f>
        <v>0.45937987900988775</v>
      </c>
      <c r="Q595">
        <f>RSQ($A$2:A595,$C$2:C595)</f>
        <v>3.2460082013301157E-3</v>
      </c>
      <c r="R595">
        <f>RSQ($B$2:B595,$C$2:C595)</f>
        <v>6.8448423619138221E-2</v>
      </c>
      <c r="S595" t="str">
        <f t="shared" si="117"/>
        <v>1&amp;2</v>
      </c>
    </row>
    <row r="596" spans="1:19">
      <c r="A596">
        <v>67.889524199999997</v>
      </c>
      <c r="B596">
        <v>86.677892080000007</v>
      </c>
      <c r="C596">
        <v>96.398234540000004</v>
      </c>
      <c r="D596">
        <f t="shared" si="118"/>
        <v>0.78323921556999632</v>
      </c>
      <c r="E596">
        <f t="shared" si="119"/>
        <v>0.70426107411572514</v>
      </c>
      <c r="F596">
        <f t="shared" si="120"/>
        <v>0.89916472530452218</v>
      </c>
      <c r="G596">
        <f t="shared" si="121"/>
        <v>0.81058531859290284</v>
      </c>
      <c r="H596">
        <f t="shared" si="122"/>
        <v>0.75435912120135795</v>
      </c>
      <c r="I596">
        <f t="shared" si="123"/>
        <v>0.93029776962813904</v>
      </c>
      <c r="J596">
        <f t="shared" si="111"/>
        <v>1.6901019071610946E-2</v>
      </c>
      <c r="K596">
        <f t="shared" si="112"/>
        <v>3.2597228745800289E-2</v>
      </c>
      <c r="L596">
        <f t="shared" si="113"/>
        <v>2.7836836950123452E-2</v>
      </c>
      <c r="M596">
        <f t="shared" si="114"/>
        <v>-1.6180150384446603</v>
      </c>
      <c r="N596">
        <f t="shared" si="115"/>
        <v>-1.5368805574334987</v>
      </c>
      <c r="O596">
        <f t="shared" si="116"/>
        <v>-1.1184117067395039</v>
      </c>
      <c r="P596">
        <f>RSQ($A$2:A596,$B$2:B596)</f>
        <v>0.46248325137327656</v>
      </c>
      <c r="Q596">
        <f>RSQ($A$2:A596,$C$2:C596)</f>
        <v>2.3273260479661525E-3</v>
      </c>
      <c r="R596">
        <f>RSQ($B$2:B596,$C$2:C596)</f>
        <v>6.503964507588092E-2</v>
      </c>
      <c r="S596" t="str">
        <f t="shared" si="117"/>
        <v>1&amp;2</v>
      </c>
    </row>
    <row r="597" spans="1:19">
      <c r="A597">
        <v>69.067696979999994</v>
      </c>
      <c r="B597">
        <v>89.535125679999993</v>
      </c>
      <c r="C597">
        <v>95.993448060000006</v>
      </c>
      <c r="D597">
        <f t="shared" si="118"/>
        <v>0.7714033621491645</v>
      </c>
      <c r="E597">
        <f t="shared" si="119"/>
        <v>0.71950428259259669</v>
      </c>
      <c r="F597">
        <f t="shared" si="120"/>
        <v>0.93272121680676279</v>
      </c>
      <c r="G597">
        <f t="shared" si="121"/>
        <v>0.80455732529386614</v>
      </c>
      <c r="H597">
        <f t="shared" si="122"/>
        <v>0.74899683833847164</v>
      </c>
      <c r="I597">
        <f t="shared" si="123"/>
        <v>0.9306706076556196</v>
      </c>
      <c r="J597">
        <f t="shared" si="111"/>
        <v>1.8391113116258767E-2</v>
      </c>
      <c r="K597">
        <f t="shared" si="112"/>
        <v>3.6386012832257203E-2</v>
      </c>
      <c r="L597">
        <f t="shared" si="113"/>
        <v>3.0117109577464121E-2</v>
      </c>
      <c r="M597">
        <f t="shared" si="114"/>
        <v>-1.8027165041680757</v>
      </c>
      <c r="N597">
        <f t="shared" si="115"/>
        <v>-0.8105465108759865</v>
      </c>
      <c r="O597">
        <f t="shared" si="116"/>
        <v>6.8087847071407193E-2</v>
      </c>
      <c r="P597">
        <f>RSQ($A$2:A597,$B$2:B597)</f>
        <v>0.46409197225841281</v>
      </c>
      <c r="Q597">
        <f>RSQ($A$2:A597,$C$2:C597)</f>
        <v>1.6392094418177536E-3</v>
      </c>
      <c r="R597">
        <f>RSQ($B$2:B597,$C$2:C597)</f>
        <v>6.2591111550974798E-2</v>
      </c>
      <c r="S597" t="str">
        <f t="shared" si="117"/>
        <v>1&amp;2</v>
      </c>
    </row>
    <row r="598" spans="1:19">
      <c r="A598">
        <v>69.467497690000002</v>
      </c>
      <c r="B598">
        <v>90.722988150000006</v>
      </c>
      <c r="C598">
        <v>95.277894430000003</v>
      </c>
      <c r="D598">
        <f t="shared" si="118"/>
        <v>0.76570998273495472</v>
      </c>
      <c r="E598">
        <f t="shared" si="119"/>
        <v>0.72910403935340196</v>
      </c>
      <c r="F598">
        <f t="shared" si="120"/>
        <v>0.95219346200658905</v>
      </c>
      <c r="G598">
        <f t="shared" si="121"/>
        <v>0.79858081105403367</v>
      </c>
      <c r="H598">
        <f t="shared" si="122"/>
        <v>0.74593640772538394</v>
      </c>
      <c r="I598">
        <f t="shared" si="123"/>
        <v>0.93398181601730723</v>
      </c>
      <c r="J598">
        <f t="shared" si="111"/>
        <v>2.069810490297792E-2</v>
      </c>
      <c r="K598">
        <f t="shared" si="112"/>
        <v>3.8258629528818616E-2</v>
      </c>
      <c r="L598">
        <f t="shared" si="113"/>
        <v>3.0011151966502527E-2</v>
      </c>
      <c r="M598">
        <f t="shared" si="114"/>
        <v>-1.5881081129485284</v>
      </c>
      <c r="N598">
        <f t="shared" si="115"/>
        <v>-0.43996265886374397</v>
      </c>
      <c r="O598">
        <f t="shared" si="116"/>
        <v>0.60682928831286009</v>
      </c>
      <c r="P598">
        <f>RSQ($A$2:A598,$B$2:B598)</f>
        <v>0.46506686952572446</v>
      </c>
      <c r="Q598">
        <f>RSQ($A$2:A598,$C$2:C598)</f>
        <v>1.1410865537275316E-3</v>
      </c>
      <c r="R598">
        <f>RSQ($B$2:B598,$C$2:C598)</f>
        <v>6.0702313974593386E-2</v>
      </c>
      <c r="S598" t="str">
        <f t="shared" si="117"/>
        <v>1&amp;2</v>
      </c>
    </row>
    <row r="599" spans="1:19">
      <c r="A599">
        <v>70.988010680000002</v>
      </c>
      <c r="B599">
        <v>91.357293690000006</v>
      </c>
      <c r="C599">
        <v>96.122407659999993</v>
      </c>
      <c r="D599">
        <f t="shared" si="118"/>
        <v>0.77703714517728062</v>
      </c>
      <c r="E599">
        <f t="shared" si="119"/>
        <v>0.738516776765473</v>
      </c>
      <c r="F599">
        <f t="shared" si="120"/>
        <v>0.95042660617849961</v>
      </c>
      <c r="G599">
        <f t="shared" si="121"/>
        <v>0.79526640091914857</v>
      </c>
      <c r="H599">
        <f t="shared" si="122"/>
        <v>0.7447949260392438</v>
      </c>
      <c r="I599">
        <f t="shared" si="123"/>
        <v>0.93651178373441379</v>
      </c>
      <c r="J599">
        <f t="shared" si="111"/>
        <v>2.3033278744564151E-2</v>
      </c>
      <c r="K599">
        <f t="shared" si="112"/>
        <v>3.9668164928759395E-2</v>
      </c>
      <c r="L599">
        <f t="shared" si="113"/>
        <v>3.0020971565286218E-2</v>
      </c>
      <c r="M599">
        <f t="shared" si="114"/>
        <v>-0.79143121324705268</v>
      </c>
      <c r="N599">
        <f t="shared" si="115"/>
        <v>-0.15826669282649725</v>
      </c>
      <c r="O599">
        <f t="shared" si="116"/>
        <v>0.46350340174119392</v>
      </c>
      <c r="P599">
        <f>RSQ($A$2:A599,$B$2:B599)</f>
        <v>0.46586807563874016</v>
      </c>
      <c r="Q599">
        <f>RSQ($A$2:A599,$C$2:C599)</f>
        <v>7.1110101260607212E-4</v>
      </c>
      <c r="R599">
        <f>RSQ($B$2:B599,$C$2:C599)</f>
        <v>5.872390086996751E-2</v>
      </c>
      <c r="S599" t="str">
        <f t="shared" si="117"/>
        <v>1&amp;2</v>
      </c>
    </row>
    <row r="600" spans="1:19">
      <c r="A600">
        <v>71.435035780000007</v>
      </c>
      <c r="B600">
        <v>90.757589300000006</v>
      </c>
      <c r="C600">
        <v>95.563164909999998</v>
      </c>
      <c r="D600">
        <f t="shared" si="118"/>
        <v>0.78709710483682938</v>
      </c>
      <c r="E600">
        <f t="shared" si="119"/>
        <v>0.74751642902656568</v>
      </c>
      <c r="F600">
        <f t="shared" si="120"/>
        <v>0.94971309693933004</v>
      </c>
      <c r="G600">
        <f t="shared" si="121"/>
        <v>0.79400958613725336</v>
      </c>
      <c r="H600">
        <f t="shared" si="122"/>
        <v>0.74521361880652404</v>
      </c>
      <c r="I600">
        <f t="shared" si="123"/>
        <v>0.93854275499670858</v>
      </c>
      <c r="J600">
        <f t="shared" si="111"/>
        <v>2.394487031136977E-2</v>
      </c>
      <c r="K600">
        <f t="shared" si="112"/>
        <v>4.0571006515156147E-2</v>
      </c>
      <c r="L600">
        <f t="shared" si="113"/>
        <v>2.9329105205417663E-2</v>
      </c>
      <c r="M600">
        <f t="shared" si="114"/>
        <v>-0.28868317975987234</v>
      </c>
      <c r="N600">
        <f t="shared" si="115"/>
        <v>5.675999729465369E-2</v>
      </c>
      <c r="O600">
        <f t="shared" si="116"/>
        <v>0.38086200940620824</v>
      </c>
      <c r="P600">
        <f>RSQ($A$2:A600,$B$2:B600)</f>
        <v>0.46703130783596253</v>
      </c>
      <c r="Q600">
        <f>RSQ($A$2:A600,$C$2:C600)</f>
        <v>4.1442183668904188E-4</v>
      </c>
      <c r="R600">
        <f>RSQ($B$2:B600,$C$2:C600)</f>
        <v>5.6848820481255655E-2</v>
      </c>
      <c r="S600" t="str">
        <f t="shared" si="117"/>
        <v>1&amp;2</v>
      </c>
    </row>
    <row r="601" spans="1:19">
      <c r="A601">
        <v>73.263142310000006</v>
      </c>
      <c r="B601">
        <v>91.464251829999995</v>
      </c>
      <c r="C601">
        <v>95.017196380000001</v>
      </c>
      <c r="D601">
        <f t="shared" si="118"/>
        <v>0.80100302406857848</v>
      </c>
      <c r="E601">
        <f t="shared" si="119"/>
        <v>0.77105140018024187</v>
      </c>
      <c r="F601">
        <f t="shared" si="120"/>
        <v>0.9626073522966222</v>
      </c>
      <c r="G601">
        <f t="shared" si="121"/>
        <v>0.79508549966514952</v>
      </c>
      <c r="H601">
        <f t="shared" si="122"/>
        <v>0.74918866209478829</v>
      </c>
      <c r="I601">
        <f t="shared" si="123"/>
        <v>0.94224500073515682</v>
      </c>
      <c r="J601">
        <f t="shared" si="111"/>
        <v>2.4486993436318761E-2</v>
      </c>
      <c r="K601">
        <f t="shared" si="112"/>
        <v>4.1047941716335828E-2</v>
      </c>
      <c r="L601">
        <f t="shared" si="113"/>
        <v>2.8693106563983328E-2</v>
      </c>
      <c r="M601">
        <f t="shared" si="114"/>
        <v>0.24165990074764246</v>
      </c>
      <c r="N601">
        <f t="shared" si="115"/>
        <v>0.53261472247591113</v>
      </c>
      <c r="O601">
        <f t="shared" si="116"/>
        <v>0.70966005427327861</v>
      </c>
      <c r="P601">
        <f>RSQ($A$2:A601,$B$2:B601)</f>
        <v>0.46800348608945852</v>
      </c>
      <c r="Q601">
        <f>RSQ($A$2:A601,$C$2:C601)</f>
        <v>2.2722223352203994E-4</v>
      </c>
      <c r="R601">
        <f>RSQ($B$2:B601,$C$2:C601)</f>
        <v>5.5306261529511375E-2</v>
      </c>
      <c r="S601" t="str">
        <f t="shared" si="117"/>
        <v>1&amp;2</v>
      </c>
    </row>
    <row r="602" spans="1:19">
      <c r="A602">
        <v>74.133009090000002</v>
      </c>
      <c r="B602">
        <v>92.400311270000003</v>
      </c>
      <c r="C602">
        <v>94.748903850000005</v>
      </c>
      <c r="D602">
        <f t="shared" si="118"/>
        <v>0.80230259044667396</v>
      </c>
      <c r="E602">
        <f t="shared" si="119"/>
        <v>0.78241548004990458</v>
      </c>
      <c r="F602">
        <f t="shared" si="120"/>
        <v>0.97521245645524157</v>
      </c>
      <c r="G602">
        <f t="shared" si="121"/>
        <v>0.79619582132384559</v>
      </c>
      <c r="H602">
        <f t="shared" si="122"/>
        <v>0.75430048024172924</v>
      </c>
      <c r="I602">
        <f t="shared" si="123"/>
        <v>0.94731691699978526</v>
      </c>
      <c r="J602">
        <f t="shared" si="111"/>
        <v>2.4150033532952822E-2</v>
      </c>
      <c r="K602">
        <f t="shared" si="112"/>
        <v>4.0712442620376876E-2</v>
      </c>
      <c r="L602">
        <f t="shared" si="113"/>
        <v>2.8711370649601105E-2</v>
      </c>
      <c r="M602">
        <f t="shared" si="114"/>
        <v>0.25286793554533404</v>
      </c>
      <c r="N602">
        <f t="shared" si="115"/>
        <v>0.69057511656408377</v>
      </c>
      <c r="O602">
        <f t="shared" si="116"/>
        <v>0.97158508369031382</v>
      </c>
      <c r="P602">
        <f>RSQ($A$2:A602,$B$2:B602)</f>
        <v>0.46861233804481889</v>
      </c>
      <c r="Q602">
        <f>RSQ($A$2:A602,$C$2:C602)</f>
        <v>1.0577032560846109E-4</v>
      </c>
      <c r="R602">
        <f>RSQ($B$2:B602,$C$2:C602)</f>
        <v>5.40202998469358E-2</v>
      </c>
      <c r="S602" t="str">
        <f t="shared" si="117"/>
        <v>1&amp;2</v>
      </c>
    </row>
    <row r="603" spans="1:19">
      <c r="A603">
        <v>71.819936209999995</v>
      </c>
      <c r="B603">
        <v>91.88297824</v>
      </c>
      <c r="C603">
        <v>94.512073819999998</v>
      </c>
      <c r="D603">
        <f t="shared" si="118"/>
        <v>0.78164571486140799</v>
      </c>
      <c r="E603">
        <f t="shared" si="119"/>
        <v>0.7599022358432469</v>
      </c>
      <c r="F603">
        <f t="shared" si="120"/>
        <v>0.97218243687037109</v>
      </c>
      <c r="G603">
        <f t="shared" si="121"/>
        <v>0.79395734340654744</v>
      </c>
      <c r="H603">
        <f t="shared" si="122"/>
        <v>0.75516228879580893</v>
      </c>
      <c r="I603">
        <f t="shared" si="123"/>
        <v>0.95114238159525999</v>
      </c>
      <c r="J603">
        <f t="shared" si="111"/>
        <v>2.3761640961865081E-2</v>
      </c>
      <c r="K603">
        <f t="shared" si="112"/>
        <v>4.0077134734087506E-2</v>
      </c>
      <c r="L603">
        <f t="shared" si="113"/>
        <v>2.8805214969958606E-2</v>
      </c>
      <c r="M603">
        <f t="shared" si="114"/>
        <v>-0.51813040037505464</v>
      </c>
      <c r="N603">
        <f t="shared" si="115"/>
        <v>0.1182706068906272</v>
      </c>
      <c r="O603">
        <f t="shared" si="116"/>
        <v>0.73042521283226303</v>
      </c>
      <c r="P603">
        <f>RSQ($A$2:A603,$B$2:B603)</f>
        <v>0.46923766373398901</v>
      </c>
      <c r="Q603">
        <f>RSQ($A$2:A603,$C$2:C603)</f>
        <v>2.8655095986608414E-5</v>
      </c>
      <c r="R603">
        <f>RSQ($B$2:B603,$C$2:C603)</f>
        <v>5.2738546820925193E-2</v>
      </c>
      <c r="S603" t="str">
        <f t="shared" si="117"/>
        <v>1&amp;2</v>
      </c>
    </row>
    <row r="604" spans="1:19">
      <c r="A604">
        <v>72.070880759999994</v>
      </c>
      <c r="B604">
        <v>91.612087410000001</v>
      </c>
      <c r="C604">
        <v>95.186799160000007</v>
      </c>
      <c r="D604">
        <f t="shared" si="118"/>
        <v>0.78669619694893045</v>
      </c>
      <c r="E604">
        <f t="shared" si="119"/>
        <v>0.75715205675584973</v>
      </c>
      <c r="F604">
        <f t="shared" si="120"/>
        <v>0.96244529933198764</v>
      </c>
      <c r="G604">
        <f t="shared" si="121"/>
        <v>0.79284024395152941</v>
      </c>
      <c r="H604">
        <f t="shared" si="122"/>
        <v>0.75546840694350748</v>
      </c>
      <c r="I604">
        <f t="shared" si="123"/>
        <v>0.95288129201629501</v>
      </c>
      <c r="J604">
        <f t="shared" si="111"/>
        <v>2.3949467453516865E-2</v>
      </c>
      <c r="K604">
        <f t="shared" si="112"/>
        <v>3.8715559482695769E-2</v>
      </c>
      <c r="L604">
        <f t="shared" si="113"/>
        <v>2.8136239705529698E-2</v>
      </c>
      <c r="M604">
        <f t="shared" si="114"/>
        <v>-0.25654211370352364</v>
      </c>
      <c r="N604">
        <f t="shared" si="115"/>
        <v>4.3487678722421125E-2</v>
      </c>
      <c r="O604">
        <f t="shared" si="116"/>
        <v>0.33991775076514513</v>
      </c>
      <c r="P604">
        <f>RSQ($A$2:A604,$B$2:B604)</f>
        <v>0.47003035118422826</v>
      </c>
      <c r="Q604">
        <f>RSQ($A$2:A604,$C$2:C604)</f>
        <v>8.5610463250036925E-9</v>
      </c>
      <c r="R604">
        <f>RSQ($B$2:B604,$C$2:C604)</f>
        <v>5.1267687880393716E-2</v>
      </c>
      <c r="S604" t="str">
        <f t="shared" si="117"/>
        <v>1&amp;2</v>
      </c>
    </row>
    <row r="605" spans="1:19">
      <c r="A605">
        <v>71.518225180000002</v>
      </c>
      <c r="B605">
        <v>91.913408020000006</v>
      </c>
      <c r="C605">
        <v>95.42261311</v>
      </c>
      <c r="D605">
        <f t="shared" si="118"/>
        <v>0.77810437802978549</v>
      </c>
      <c r="E605">
        <f t="shared" si="119"/>
        <v>0.74948927564534606</v>
      </c>
      <c r="F605">
        <f t="shared" si="120"/>
        <v>0.96322459660631277</v>
      </c>
      <c r="G605">
        <f t="shared" si="121"/>
        <v>0.79057318765587647</v>
      </c>
      <c r="H605">
        <f t="shared" si="122"/>
        <v>0.75454854058994414</v>
      </c>
      <c r="I605">
        <f t="shared" si="123"/>
        <v>0.95447256964552851</v>
      </c>
      <c r="J605">
        <f t="shared" si="111"/>
        <v>2.330614244836687E-2</v>
      </c>
      <c r="K605">
        <f t="shared" si="112"/>
        <v>3.7155299884530049E-2</v>
      </c>
      <c r="L605">
        <f t="shared" si="113"/>
        <v>2.7679908025621404E-2</v>
      </c>
      <c r="M605">
        <f t="shared" si="114"/>
        <v>-0.53500100472288614</v>
      </c>
      <c r="N605">
        <f t="shared" si="115"/>
        <v>-0.13616536430391041</v>
      </c>
      <c r="O605">
        <f t="shared" si="116"/>
        <v>0.31618699573290127</v>
      </c>
      <c r="P605">
        <f>RSQ($A$2:A605,$B$2:B605)</f>
        <v>0.47061487496597987</v>
      </c>
      <c r="Q605">
        <f>RSQ($A$2:A605,$C$2:C605)</f>
        <v>3.3467362775807261E-5</v>
      </c>
      <c r="R605">
        <f>RSQ($B$2:B605,$C$2:C605)</f>
        <v>4.9819993795389317E-2</v>
      </c>
      <c r="S605" t="str">
        <f t="shared" si="117"/>
        <v>1&amp;2</v>
      </c>
    </row>
    <row r="606" spans="1:19">
      <c r="A606">
        <v>71.306649980000003</v>
      </c>
      <c r="B606">
        <v>90.139371460000007</v>
      </c>
      <c r="C606">
        <v>94.970108069999995</v>
      </c>
      <c r="D606">
        <f t="shared" si="118"/>
        <v>0.79107108053934949</v>
      </c>
      <c r="E606">
        <f t="shared" si="119"/>
        <v>0.75083256646861696</v>
      </c>
      <c r="F606">
        <f t="shared" si="120"/>
        <v>0.94913413590685425</v>
      </c>
      <c r="G606">
        <f t="shared" si="121"/>
        <v>0.79064978656102614</v>
      </c>
      <c r="H606">
        <f t="shared" si="122"/>
        <v>0.75397685226358613</v>
      </c>
      <c r="I606">
        <f t="shared" si="123"/>
        <v>0.95365127214727097</v>
      </c>
      <c r="J606">
        <f t="shared" si="111"/>
        <v>2.3913231791689291E-2</v>
      </c>
      <c r="K606">
        <f t="shared" si="112"/>
        <v>3.4576429173666469E-2</v>
      </c>
      <c r="L606">
        <f t="shared" si="113"/>
        <v>2.3905396052934583E-2</v>
      </c>
      <c r="M606">
        <f t="shared" si="114"/>
        <v>1.7617609447074856E-2</v>
      </c>
      <c r="N606">
        <f t="shared" si="115"/>
        <v>-9.0937261889491749E-2</v>
      </c>
      <c r="O606">
        <f t="shared" si="116"/>
        <v>-0.18895885390956341</v>
      </c>
      <c r="P606">
        <f>RSQ($A$2:A606,$B$2:B606)</f>
        <v>0.47205279026287045</v>
      </c>
      <c r="Q606">
        <f>RSQ($A$2:A606,$C$2:C606)</f>
        <v>1.2099224869088957E-4</v>
      </c>
      <c r="R606">
        <f>RSQ($B$2:B606,$C$2:C606)</f>
        <v>4.8239518136648618E-2</v>
      </c>
      <c r="S606" t="str">
        <f t="shared" si="117"/>
        <v>1&amp;2</v>
      </c>
    </row>
    <row r="607" spans="1:19">
      <c r="A607">
        <v>74.334708559999996</v>
      </c>
      <c r="B607">
        <v>92.502444460000007</v>
      </c>
      <c r="C607">
        <v>95.512248409999998</v>
      </c>
      <c r="D607">
        <f t="shared" si="118"/>
        <v>0.80359723458058319</v>
      </c>
      <c r="E607">
        <f t="shared" si="119"/>
        <v>0.77827409361056621</v>
      </c>
      <c r="F607">
        <f t="shared" si="120"/>
        <v>0.96848776989229723</v>
      </c>
      <c r="G607">
        <f t="shared" si="121"/>
        <v>0.79264170164095804</v>
      </c>
      <c r="H607">
        <f t="shared" si="122"/>
        <v>0.75771488939389076</v>
      </c>
      <c r="I607">
        <f t="shared" si="123"/>
        <v>0.95593381026189039</v>
      </c>
      <c r="J607">
        <f t="shared" si="111"/>
        <v>2.2468577430486133E-2</v>
      </c>
      <c r="K607">
        <f t="shared" si="112"/>
        <v>2.9870354170962628E-2</v>
      </c>
      <c r="L607">
        <f t="shared" si="113"/>
        <v>2.1249251372620841E-2</v>
      </c>
      <c r="M607">
        <f t="shared" si="114"/>
        <v>0.48759352805132666</v>
      </c>
      <c r="N607">
        <f t="shared" si="115"/>
        <v>0.68828123359385307</v>
      </c>
      <c r="O607">
        <f t="shared" si="116"/>
        <v>0.59079538428268219</v>
      </c>
      <c r="P607">
        <f>RSQ($A$2:A607,$B$2:B607)</f>
        <v>0.47264039734648716</v>
      </c>
      <c r="Q607">
        <f>RSQ($A$2:A607,$C$2:C607)</f>
        <v>2.5687936121222279E-4</v>
      </c>
      <c r="R607">
        <f>RSQ($B$2:B607,$C$2:C607)</f>
        <v>4.6933891349278486E-2</v>
      </c>
      <c r="S607" t="str">
        <f t="shared" si="117"/>
        <v>1&amp;2</v>
      </c>
    </row>
    <row r="608" spans="1:19">
      <c r="A608">
        <v>74.395095319999996</v>
      </c>
      <c r="B608">
        <v>89.401969190000003</v>
      </c>
      <c r="C608">
        <v>95.485421169999995</v>
      </c>
      <c r="D608">
        <f t="shared" si="118"/>
        <v>0.83214157354736895</v>
      </c>
      <c r="E608">
        <f t="shared" si="119"/>
        <v>0.77912517333456299</v>
      </c>
      <c r="F608">
        <f t="shared" si="120"/>
        <v>0.9362892061902397</v>
      </c>
      <c r="G608">
        <f t="shared" si="121"/>
        <v>0.79871860501117509</v>
      </c>
      <c r="H608">
        <f t="shared" si="122"/>
        <v>0.76100877923091725</v>
      </c>
      <c r="I608">
        <f t="shared" si="123"/>
        <v>0.95291156348163641</v>
      </c>
      <c r="J608">
        <f t="shared" si="111"/>
        <v>2.2012645538895283E-2</v>
      </c>
      <c r="K608">
        <f t="shared" si="112"/>
        <v>2.86818906661408E-2</v>
      </c>
      <c r="L608">
        <f t="shared" si="113"/>
        <v>2.0902943876180712E-2</v>
      </c>
      <c r="M608">
        <f t="shared" si="114"/>
        <v>1.5183530974110808</v>
      </c>
      <c r="N608">
        <f t="shared" si="115"/>
        <v>0.63163179563445881</v>
      </c>
      <c r="O608">
        <f t="shared" si="116"/>
        <v>-0.79521608965032897</v>
      </c>
      <c r="P608">
        <f>RSQ($A$2:A608,$B$2:B608)</f>
        <v>0.47446894073060747</v>
      </c>
      <c r="Q608">
        <f>RSQ($A$2:A608,$C$2:C608)</f>
        <v>4.3888468792207928E-4</v>
      </c>
      <c r="R608">
        <f>RSQ($B$2:B608,$C$2:C608)</f>
        <v>4.5166341068743794E-2</v>
      </c>
      <c r="S608" t="str">
        <f t="shared" si="117"/>
        <v>1&amp;2</v>
      </c>
    </row>
    <row r="609" spans="1:19">
      <c r="A609">
        <v>75.707756669999995</v>
      </c>
      <c r="B609">
        <v>88.329252449999998</v>
      </c>
      <c r="C609">
        <v>95.387644370000004</v>
      </c>
      <c r="D609">
        <f t="shared" si="118"/>
        <v>0.85710854071651321</v>
      </c>
      <c r="E609">
        <f t="shared" si="119"/>
        <v>0.79368514832315684</v>
      </c>
      <c r="F609">
        <f t="shared" si="120"/>
        <v>0.92600307967957418</v>
      </c>
      <c r="G609">
        <f t="shared" si="121"/>
        <v>0.80770167204276555</v>
      </c>
      <c r="H609">
        <f t="shared" si="122"/>
        <v>0.76603591293741569</v>
      </c>
      <c r="I609">
        <f t="shared" si="123"/>
        <v>0.94877179674285761</v>
      </c>
      <c r="J609">
        <f t="shared" ref="J609:J672" si="124">STDEV(D579:D608)</f>
        <v>2.1922510537278238E-2</v>
      </c>
      <c r="K609">
        <f t="shared" ref="K609:K672" si="125">STDEV(E579:E608)</f>
        <v>2.7592462933028968E-2</v>
      </c>
      <c r="L609">
        <f t="shared" ref="L609:L672" si="126">STDEV(F579:F608)</f>
        <v>2.0643670056925009E-2</v>
      </c>
      <c r="M609">
        <f t="shared" ref="M609:M672" si="127">(D609-G609)/J609</f>
        <v>2.2537048660432166</v>
      </c>
      <c r="N609">
        <f t="shared" ref="N609:N672" si="128">(E609-H609)/K609</f>
        <v>1.002057534800354</v>
      </c>
      <c r="O609">
        <f t="shared" ref="O609:O672" si="129">(F609-I609)/L609</f>
        <v>-1.1029393998498616</v>
      </c>
      <c r="P609">
        <f>RSQ($A$2:A609,$B$2:B609)</f>
        <v>0.47659751852692456</v>
      </c>
      <c r="Q609">
        <f>RSQ($A$2:A609,$C$2:C609)</f>
        <v>6.4871472718528865E-4</v>
      </c>
      <c r="R609">
        <f>RSQ($B$2:B609,$C$2:C609)</f>
        <v>4.3307393092732287E-2</v>
      </c>
      <c r="S609" t="str">
        <f t="shared" ref="S609:S672" si="130">IF(P609=MAX(P609,Q609,R609),"1&amp;2",IF(Q609=MAX(P609,Q609,R609),"1&amp;3","2&amp;3"))</f>
        <v>1&amp;2</v>
      </c>
    </row>
    <row r="610" spans="1:19">
      <c r="A610">
        <v>74.91312053</v>
      </c>
      <c r="B610">
        <v>88.302302209999993</v>
      </c>
      <c r="C610">
        <v>96.284362090000002</v>
      </c>
      <c r="D610">
        <f t="shared" si="118"/>
        <v>0.84837109175072334</v>
      </c>
      <c r="E610">
        <f t="shared" si="119"/>
        <v>0.77804036817501443</v>
      </c>
      <c r="F610">
        <f t="shared" si="120"/>
        <v>0.91709910408360051</v>
      </c>
      <c r="G610">
        <f t="shared" si="121"/>
        <v>0.81395850584398988</v>
      </c>
      <c r="H610">
        <f t="shared" si="122"/>
        <v>0.76788275220473856</v>
      </c>
      <c r="I610">
        <f t="shared" si="123"/>
        <v>0.94389907479527957</v>
      </c>
      <c r="J610">
        <f t="shared" si="124"/>
        <v>2.2632912362131399E-2</v>
      </c>
      <c r="K610">
        <f t="shared" si="125"/>
        <v>2.5700430141644609E-2</v>
      </c>
      <c r="L610">
        <f t="shared" si="126"/>
        <v>2.0391813916237019E-2</v>
      </c>
      <c r="M610">
        <f t="shared" si="127"/>
        <v>1.5204665381160314</v>
      </c>
      <c r="N610">
        <f t="shared" si="128"/>
        <v>0.39523136049838375</v>
      </c>
      <c r="O610">
        <f t="shared" si="129"/>
        <v>-1.3142514354909609</v>
      </c>
      <c r="P610">
        <f>RSQ($A$2:A610,$B$2:B610)</f>
        <v>0.47873731373858514</v>
      </c>
      <c r="Q610">
        <f>RSQ($A$2:A610,$C$2:C610)</f>
        <v>9.4790439318847436E-4</v>
      </c>
      <c r="R610">
        <f>RSQ($B$2:B610,$C$2:C610)</f>
        <v>4.1235591255050622E-2</v>
      </c>
      <c r="S610" t="str">
        <f t="shared" si="130"/>
        <v>1&amp;2</v>
      </c>
    </row>
    <row r="611" spans="1:19">
      <c r="A611">
        <v>73.955994360000005</v>
      </c>
      <c r="B611">
        <v>89.856581410000004</v>
      </c>
      <c r="C611">
        <v>96.874094959999994</v>
      </c>
      <c r="D611">
        <f t="shared" si="118"/>
        <v>0.82304482542632718</v>
      </c>
      <c r="E611">
        <f t="shared" si="119"/>
        <v>0.76342384814575004</v>
      </c>
      <c r="F611">
        <f t="shared" si="120"/>
        <v>0.92756047369632133</v>
      </c>
      <c r="G611">
        <f t="shared" si="121"/>
        <v>0.81535640116434949</v>
      </c>
      <c r="H611">
        <f t="shared" si="122"/>
        <v>0.76719676696489414</v>
      </c>
      <c r="I611">
        <f t="shared" si="123"/>
        <v>0.94138544385697831</v>
      </c>
      <c r="J611">
        <f t="shared" si="124"/>
        <v>2.3391747770785523E-2</v>
      </c>
      <c r="K611">
        <f t="shared" si="125"/>
        <v>2.27118681221871E-2</v>
      </c>
      <c r="L611">
        <f t="shared" si="126"/>
        <v>1.8888099143846981E-2</v>
      </c>
      <c r="M611">
        <f t="shared" si="127"/>
        <v>0.32868105185282193</v>
      </c>
      <c r="N611">
        <f t="shared" si="128"/>
        <v>-0.1661210253091579</v>
      </c>
      <c r="O611">
        <f t="shared" si="129"/>
        <v>-0.73194078744343238</v>
      </c>
      <c r="P611">
        <f>RSQ($A$2:A611,$B$2:B611)</f>
        <v>0.48033561937891056</v>
      </c>
      <c r="Q611">
        <f>RSQ($A$2:A611,$C$2:C611)</f>
        <v>1.3478165382097857E-3</v>
      </c>
      <c r="R611">
        <f>RSQ($B$2:B611,$C$2:C611)</f>
        <v>3.9341560605006161E-2</v>
      </c>
      <c r="S611" t="str">
        <f t="shared" si="130"/>
        <v>1&amp;2</v>
      </c>
    </row>
    <row r="612" spans="1:19">
      <c r="A612">
        <v>74.295894540000006</v>
      </c>
      <c r="B612">
        <v>88.724138730000007</v>
      </c>
      <c r="C612">
        <v>97.908246149999997</v>
      </c>
      <c r="D612">
        <f t="shared" si="118"/>
        <v>0.83738084813753821</v>
      </c>
      <c r="E612">
        <f t="shared" si="119"/>
        <v>0.75883183962028322</v>
      </c>
      <c r="F612">
        <f t="shared" si="120"/>
        <v>0.90619679361910432</v>
      </c>
      <c r="G612">
        <f t="shared" si="121"/>
        <v>0.81874477762176312</v>
      </c>
      <c r="H612">
        <f t="shared" si="122"/>
        <v>0.76590985506572318</v>
      </c>
      <c r="I612">
        <f t="shared" si="123"/>
        <v>0.93597180535884383</v>
      </c>
      <c r="J612">
        <f t="shared" si="124"/>
        <v>2.3373558885601935E-2</v>
      </c>
      <c r="K612">
        <f t="shared" si="125"/>
        <v>2.195180271805118E-2</v>
      </c>
      <c r="L612">
        <f t="shared" si="126"/>
        <v>1.8781098563968899E-2</v>
      </c>
      <c r="M612">
        <f t="shared" si="127"/>
        <v>0.79731420478097903</v>
      </c>
      <c r="N612">
        <f t="shared" si="128"/>
        <v>-0.32243435932574388</v>
      </c>
      <c r="O612">
        <f t="shared" si="129"/>
        <v>-1.5853711452674115</v>
      </c>
      <c r="P612">
        <f>RSQ($A$2:A612,$B$2:B612)</f>
        <v>0.48231293158886607</v>
      </c>
      <c r="Q612">
        <f>RSQ($A$2:A612,$C$2:C612)</f>
        <v>1.8726251721884722E-3</v>
      </c>
      <c r="R612">
        <f>RSQ($B$2:B612,$C$2:C612)</f>
        <v>3.7030778384522914E-2</v>
      </c>
      <c r="S612" t="str">
        <f t="shared" si="130"/>
        <v>1&amp;2</v>
      </c>
    </row>
    <row r="613" spans="1:19">
      <c r="A613">
        <v>73.037461160000007</v>
      </c>
      <c r="B613">
        <v>89.33061601</v>
      </c>
      <c r="C613">
        <v>98.434200689999997</v>
      </c>
      <c r="D613">
        <f t="shared" si="118"/>
        <v>0.81760839029503529</v>
      </c>
      <c r="E613">
        <f t="shared" si="119"/>
        <v>0.74199272862506149</v>
      </c>
      <c r="F613">
        <f t="shared" si="120"/>
        <v>0.90751603999233943</v>
      </c>
      <c r="G613">
        <f t="shared" si="121"/>
        <v>0.81856994880226652</v>
      </c>
      <c r="H613">
        <f t="shared" si="122"/>
        <v>0.76223029715177526</v>
      </c>
      <c r="I613">
        <f t="shared" si="123"/>
        <v>0.93159399530245857</v>
      </c>
      <c r="J613">
        <f t="shared" si="124"/>
        <v>2.3883746186456774E-2</v>
      </c>
      <c r="K613">
        <f t="shared" si="125"/>
        <v>2.1508281187755999E-2</v>
      </c>
      <c r="L613">
        <f t="shared" si="126"/>
        <v>1.97753690450965E-2</v>
      </c>
      <c r="M613">
        <f t="shared" si="127"/>
        <v>-4.0259953347539762E-2</v>
      </c>
      <c r="N613">
        <f t="shared" si="128"/>
        <v>-0.94091984152756891</v>
      </c>
      <c r="O613">
        <f t="shared" si="129"/>
        <v>-1.2175729947294969</v>
      </c>
      <c r="P613">
        <f>RSQ($A$2:A613,$B$2:B613)</f>
        <v>0.4840522758389097</v>
      </c>
      <c r="Q613">
        <f>RSQ($A$2:A613,$C$2:C613)</f>
        <v>2.5481692682576629E-3</v>
      </c>
      <c r="R613">
        <f>RSQ($B$2:B613,$C$2:C613)</f>
        <v>3.4794723278466839E-2</v>
      </c>
      <c r="S613" t="str">
        <f t="shared" si="130"/>
        <v>1&amp;2</v>
      </c>
    </row>
    <row r="614" spans="1:19">
      <c r="A614">
        <v>72.588911030000006</v>
      </c>
      <c r="B614">
        <v>88.213850059999999</v>
      </c>
      <c r="C614">
        <v>98.58455481</v>
      </c>
      <c r="D614">
        <f t="shared" si="118"/>
        <v>0.82287431033366698</v>
      </c>
      <c r="E614">
        <f t="shared" si="119"/>
        <v>0.73631119164557912</v>
      </c>
      <c r="F614">
        <f t="shared" si="120"/>
        <v>0.8948039602147897</v>
      </c>
      <c r="G614">
        <f t="shared" si="121"/>
        <v>0.81923215826863582</v>
      </c>
      <c r="H614">
        <f t="shared" si="122"/>
        <v>0.75824274245851431</v>
      </c>
      <c r="I614">
        <f t="shared" si="123"/>
        <v>0.92593398990435571</v>
      </c>
      <c r="J614">
        <f t="shared" si="124"/>
        <v>2.3822296644487966E-2</v>
      </c>
      <c r="K614">
        <f t="shared" si="125"/>
        <v>2.1536056236414719E-2</v>
      </c>
      <c r="L614">
        <f t="shared" si="126"/>
        <v>2.0690898483165202E-2</v>
      </c>
      <c r="M614">
        <f t="shared" si="127"/>
        <v>0.152888368379624</v>
      </c>
      <c r="N614">
        <f t="shared" si="128"/>
        <v>-1.018364299023873</v>
      </c>
      <c r="O614">
        <f t="shared" si="129"/>
        <v>-1.5045276895488342</v>
      </c>
      <c r="P614">
        <f>RSQ($A$2:A614,$B$2:B614)</f>
        <v>0.48617235081656429</v>
      </c>
      <c r="Q614">
        <f>RSQ($A$2:A614,$C$2:C614)</f>
        <v>3.3406259512179094E-3</v>
      </c>
      <c r="R614">
        <f>RSQ($B$2:B614,$C$2:C614)</f>
        <v>3.2409534329792614E-2</v>
      </c>
      <c r="S614" t="str">
        <f t="shared" si="130"/>
        <v>1&amp;2</v>
      </c>
    </row>
    <row r="615" spans="1:19">
      <c r="A615">
        <v>72.909246089999996</v>
      </c>
      <c r="B615">
        <v>88.742747609999995</v>
      </c>
      <c r="C615">
        <v>98.486789419999994</v>
      </c>
      <c r="D615">
        <f t="shared" si="118"/>
        <v>0.8215797690918486</v>
      </c>
      <c r="E615">
        <f t="shared" si="119"/>
        <v>0.74029467829513906</v>
      </c>
      <c r="F615">
        <f t="shared" si="120"/>
        <v>0.90106244840162042</v>
      </c>
      <c r="G615">
        <f t="shared" si="121"/>
        <v>0.81959332916451466</v>
      </c>
      <c r="H615">
        <f t="shared" si="122"/>
        <v>0.755481501817995</v>
      </c>
      <c r="I615">
        <f t="shared" si="123"/>
        <v>0.9221075989039349</v>
      </c>
      <c r="J615">
        <f t="shared" si="124"/>
        <v>2.3968524760928384E-2</v>
      </c>
      <c r="K615">
        <f t="shared" si="125"/>
        <v>2.1790927236214241E-2</v>
      </c>
      <c r="L615">
        <f t="shared" si="126"/>
        <v>2.2159742325704068E-2</v>
      </c>
      <c r="M615">
        <f t="shared" si="127"/>
        <v>8.2877020890834194E-2</v>
      </c>
      <c r="N615">
        <f t="shared" si="128"/>
        <v>-0.69693333185092876</v>
      </c>
      <c r="O615">
        <f t="shared" si="129"/>
        <v>-0.94970195018483028</v>
      </c>
      <c r="P615">
        <f>RSQ($A$2:A615,$B$2:B615)</f>
        <v>0.48808382076243834</v>
      </c>
      <c r="Q615">
        <f>RSQ($A$2:A615,$C$2:C615)</f>
        <v>4.2012605447174214E-3</v>
      </c>
      <c r="R615">
        <f>RSQ($B$2:B615,$C$2:C615)</f>
        <v>3.0261253273684976E-2</v>
      </c>
      <c r="S615" t="str">
        <f t="shared" si="130"/>
        <v>1&amp;2</v>
      </c>
    </row>
    <row r="616" spans="1:19">
      <c r="A616">
        <v>73.350053009999996</v>
      </c>
      <c r="B616">
        <v>87.574987579999998</v>
      </c>
      <c r="C616">
        <v>99.161344869999994</v>
      </c>
      <c r="D616">
        <f t="shared" si="118"/>
        <v>0.83756852312419128</v>
      </c>
      <c r="E616">
        <f t="shared" si="119"/>
        <v>0.73970409645171242</v>
      </c>
      <c r="F616">
        <f t="shared" si="120"/>
        <v>0.88315651320391375</v>
      </c>
      <c r="G616">
        <f t="shared" si="121"/>
        <v>0.82235874361984951</v>
      </c>
      <c r="H616">
        <f t="shared" si="122"/>
        <v>0.75305420868472073</v>
      </c>
      <c r="I616">
        <f t="shared" si="123"/>
        <v>0.91611512418085472</v>
      </c>
      <c r="J616">
        <f t="shared" si="124"/>
        <v>2.4056190529725588E-2</v>
      </c>
      <c r="K616">
        <f t="shared" si="125"/>
        <v>2.1755180947193888E-2</v>
      </c>
      <c r="L616">
        <f t="shared" si="126"/>
        <v>2.301301851674286E-2</v>
      </c>
      <c r="M616">
        <f t="shared" si="127"/>
        <v>0.63226051878610845</v>
      </c>
      <c r="N616">
        <f t="shared" si="128"/>
        <v>-0.61365208891679113</v>
      </c>
      <c r="O616">
        <f t="shared" si="129"/>
        <v>-1.4321724441738188</v>
      </c>
      <c r="P616">
        <f>RSQ($A$2:A616,$B$2:B616)</f>
        <v>0.4903513760390471</v>
      </c>
      <c r="Q616">
        <f>RSQ($A$2:A616,$C$2:C616)</f>
        <v>5.1986243705763489E-3</v>
      </c>
      <c r="R616">
        <f>RSQ($B$2:B616,$C$2:C616)</f>
        <v>2.7843913571581318E-2</v>
      </c>
      <c r="S616" t="str">
        <f t="shared" si="130"/>
        <v>1&amp;2</v>
      </c>
    </row>
    <row r="617" spans="1:19">
      <c r="A617">
        <v>73.268611079999999</v>
      </c>
      <c r="B617">
        <v>88.788377550000007</v>
      </c>
      <c r="C617">
        <v>100.1471451</v>
      </c>
      <c r="D617">
        <f t="shared" si="118"/>
        <v>0.8252049772926614</v>
      </c>
      <c r="E617">
        <f t="shared" si="119"/>
        <v>0.73160958314726832</v>
      </c>
      <c r="F617">
        <f t="shared" si="120"/>
        <v>0.88657921762364855</v>
      </c>
      <c r="G617">
        <f t="shared" si="121"/>
        <v>0.82279662572335899</v>
      </c>
      <c r="H617">
        <f t="shared" si="122"/>
        <v>0.74975503552511269</v>
      </c>
      <c r="I617">
        <f t="shared" si="123"/>
        <v>0.91157113855666916</v>
      </c>
      <c r="J617">
        <f t="shared" si="124"/>
        <v>2.4628719423071068E-2</v>
      </c>
      <c r="K617">
        <f t="shared" si="125"/>
        <v>2.1625329698002755E-2</v>
      </c>
      <c r="L617">
        <f t="shared" si="126"/>
        <v>2.4376201501395522E-2</v>
      </c>
      <c r="M617">
        <f t="shared" si="127"/>
        <v>9.7786309061866167E-2</v>
      </c>
      <c r="N617">
        <f t="shared" si="128"/>
        <v>-0.83908327092558632</v>
      </c>
      <c r="O617">
        <f t="shared" si="129"/>
        <v>-1.0252590392965792</v>
      </c>
      <c r="P617">
        <f>RSQ($A$2:A617,$B$2:B617)</f>
        <v>0.49220488755088521</v>
      </c>
      <c r="Q617">
        <f>RSQ($A$2:A617,$C$2:C617)</f>
        <v>6.4001037166169618E-3</v>
      </c>
      <c r="R617">
        <f>RSQ($B$2:B617,$C$2:C617)</f>
        <v>2.5550419914397944E-2</v>
      </c>
      <c r="S617" t="str">
        <f t="shared" si="130"/>
        <v>1&amp;2</v>
      </c>
    </row>
    <row r="618" spans="1:19">
      <c r="A618">
        <v>72.492144429999996</v>
      </c>
      <c r="B618">
        <v>87.746748010000005</v>
      </c>
      <c r="C618">
        <v>100.7609161</v>
      </c>
      <c r="D618">
        <f t="shared" si="118"/>
        <v>0.82615192100040535</v>
      </c>
      <c r="E618">
        <f t="shared" si="119"/>
        <v>0.71944705582127988</v>
      </c>
      <c r="F618">
        <f t="shared" si="120"/>
        <v>0.87084110988943264</v>
      </c>
      <c r="G618">
        <f t="shared" si="121"/>
        <v>0.82331282499675074</v>
      </c>
      <c r="H618">
        <f t="shared" si="122"/>
        <v>0.74509226941683071</v>
      </c>
      <c r="I618">
        <f t="shared" si="123"/>
        <v>0.90530498030017126</v>
      </c>
      <c r="J618">
        <f t="shared" si="124"/>
        <v>2.4581744294164772E-2</v>
      </c>
      <c r="K618">
        <f t="shared" si="125"/>
        <v>2.166728195098136E-2</v>
      </c>
      <c r="L618">
        <f t="shared" si="126"/>
        <v>2.5823458847527219E-2</v>
      </c>
      <c r="M618">
        <f t="shared" si="127"/>
        <v>0.11549611653590278</v>
      </c>
      <c r="N618">
        <f t="shared" si="128"/>
        <v>-1.1835916315469972</v>
      </c>
      <c r="O618">
        <f t="shared" si="129"/>
        <v>-1.3345954395276054</v>
      </c>
      <c r="P618">
        <f>RSQ($A$2:A618,$B$2:B618)</f>
        <v>0.4943878240207692</v>
      </c>
      <c r="Q618">
        <f>RSQ($A$2:A618,$C$2:C618)</f>
        <v>7.8207364216666374E-3</v>
      </c>
      <c r="R618">
        <f>RSQ($B$2:B618,$C$2:C618)</f>
        <v>2.3067484093669165E-2</v>
      </c>
      <c r="S618" t="str">
        <f t="shared" si="130"/>
        <v>1&amp;2</v>
      </c>
    </row>
    <row r="619" spans="1:19">
      <c r="A619">
        <v>74.968215869999995</v>
      </c>
      <c r="B619">
        <v>86.792551070000002</v>
      </c>
      <c r="C619">
        <v>100.6137761</v>
      </c>
      <c r="D619">
        <f t="shared" si="118"/>
        <v>0.86376324864027287</v>
      </c>
      <c r="E619">
        <f t="shared" si="119"/>
        <v>0.74510885860688814</v>
      </c>
      <c r="F619">
        <f t="shared" si="120"/>
        <v>0.86263088847532088</v>
      </c>
      <c r="G619">
        <f t="shared" si="121"/>
        <v>0.82953596709575417</v>
      </c>
      <c r="H619">
        <f t="shared" si="122"/>
        <v>0.74509482159991647</v>
      </c>
      <c r="I619">
        <f t="shared" si="123"/>
        <v>0.8987397354040404</v>
      </c>
      <c r="J619">
        <f t="shared" si="124"/>
        <v>2.4642323265210243E-2</v>
      </c>
      <c r="K619">
        <f t="shared" si="125"/>
        <v>2.2360042458423539E-2</v>
      </c>
      <c r="L619">
        <f t="shared" si="126"/>
        <v>2.8126817379666397E-2</v>
      </c>
      <c r="M619">
        <f t="shared" si="127"/>
        <v>1.3889632554589688</v>
      </c>
      <c r="N619">
        <f t="shared" si="128"/>
        <v>6.277719283301139E-4</v>
      </c>
      <c r="O619">
        <f t="shared" si="129"/>
        <v>-1.2837871573348905</v>
      </c>
      <c r="P619">
        <f>RSQ($A$2:A619,$B$2:B619)</f>
        <v>0.49670656127720808</v>
      </c>
      <c r="Q619">
        <f>RSQ($A$2:A619,$C$2:C619)</f>
        <v>9.1764415138551811E-3</v>
      </c>
      <c r="R619">
        <f>RSQ($B$2:B619,$C$2:C619)</f>
        <v>2.0620453168590749E-2</v>
      </c>
      <c r="S619" t="str">
        <f t="shared" si="130"/>
        <v>1&amp;2</v>
      </c>
    </row>
    <row r="620" spans="1:19">
      <c r="A620">
        <v>74.744520370000004</v>
      </c>
      <c r="B620">
        <v>87.273862100000002</v>
      </c>
      <c r="C620">
        <v>100.91352089999999</v>
      </c>
      <c r="D620">
        <f t="shared" si="118"/>
        <v>0.85643649279960077</v>
      </c>
      <c r="E620">
        <f t="shared" si="119"/>
        <v>0.74067894671981471</v>
      </c>
      <c r="F620">
        <f t="shared" si="120"/>
        <v>0.86483814380516777</v>
      </c>
      <c r="G620">
        <f t="shared" si="121"/>
        <v>0.83367450951173061</v>
      </c>
      <c r="H620">
        <f t="shared" si="122"/>
        <v>0.74441545623374694</v>
      </c>
      <c r="I620">
        <f t="shared" si="123"/>
        <v>0.89352410592729081</v>
      </c>
      <c r="J620">
        <f t="shared" si="124"/>
        <v>2.6542609835366958E-2</v>
      </c>
      <c r="K620">
        <f t="shared" si="125"/>
        <v>2.2070895544797926E-2</v>
      </c>
      <c r="L620">
        <f t="shared" si="126"/>
        <v>3.0486692065116314E-2</v>
      </c>
      <c r="M620">
        <f t="shared" si="127"/>
        <v>0.8575638729218229</v>
      </c>
      <c r="N620">
        <f t="shared" si="128"/>
        <v>-0.16929578169350351</v>
      </c>
      <c r="O620">
        <f t="shared" si="129"/>
        <v>-0.94093390194163717</v>
      </c>
      <c r="P620">
        <f>RSQ($A$2:A620,$B$2:B620)</f>
        <v>0.4988961096116471</v>
      </c>
      <c r="Q620">
        <f>RSQ($A$2:A620,$C$2:C620)</f>
        <v>1.0664823166469429E-2</v>
      </c>
      <c r="R620">
        <f>RSQ($B$2:B620,$C$2:C620)</f>
        <v>1.836807314045999E-2</v>
      </c>
      <c r="S620" t="str">
        <f t="shared" si="130"/>
        <v>1&amp;2</v>
      </c>
    </row>
    <row r="621" spans="1:19">
      <c r="A621">
        <v>75.004686300000003</v>
      </c>
      <c r="B621">
        <v>86.985439420000006</v>
      </c>
      <c r="C621">
        <v>101.51255089999999</v>
      </c>
      <c r="D621">
        <f t="shared" si="118"/>
        <v>0.8622671426403653</v>
      </c>
      <c r="E621">
        <f t="shared" si="119"/>
        <v>0.73887106210036146</v>
      </c>
      <c r="F621">
        <f t="shared" si="120"/>
        <v>0.85689344469029605</v>
      </c>
      <c r="G621">
        <f t="shared" si="121"/>
        <v>0.83807337614690514</v>
      </c>
      <c r="H621">
        <f t="shared" si="122"/>
        <v>0.74356247252091845</v>
      </c>
      <c r="I621">
        <f t="shared" si="123"/>
        <v>0.88788861958313781</v>
      </c>
      <c r="J621">
        <f t="shared" si="124"/>
        <v>2.7562016442877577E-2</v>
      </c>
      <c r="K621">
        <f t="shared" si="125"/>
        <v>2.1340633328508048E-2</v>
      </c>
      <c r="L621">
        <f t="shared" si="126"/>
        <v>3.240183076828123E-2</v>
      </c>
      <c r="M621">
        <f t="shared" si="127"/>
        <v>0.87779377621379318</v>
      </c>
      <c r="N621">
        <f t="shared" si="128"/>
        <v>-0.21983463884785129</v>
      </c>
      <c r="O621">
        <f t="shared" si="129"/>
        <v>-0.95658714825408964</v>
      </c>
      <c r="P621">
        <f>RSQ($A$2:A621,$B$2:B621)</f>
        <v>0.50111414275408561</v>
      </c>
      <c r="Q621">
        <f>RSQ($A$2:A621,$C$2:C621)</f>
        <v>1.2295067587814843E-2</v>
      </c>
      <c r="R621">
        <f>RSQ($B$2:B621,$C$2:C621)</f>
        <v>1.6125876426289185E-2</v>
      </c>
      <c r="S621" t="str">
        <f t="shared" si="130"/>
        <v>1&amp;2</v>
      </c>
    </row>
    <row r="622" spans="1:19">
      <c r="A622">
        <v>72.466273720000004</v>
      </c>
      <c r="B622">
        <v>86.259617390000003</v>
      </c>
      <c r="C622">
        <v>101.0630391</v>
      </c>
      <c r="D622">
        <f t="shared" si="118"/>
        <v>0.84009500520229474</v>
      </c>
      <c r="E622">
        <f t="shared" si="119"/>
        <v>0.71704031825419356</v>
      </c>
      <c r="F622">
        <f t="shared" si="120"/>
        <v>0.85352289183237129</v>
      </c>
      <c r="G622">
        <f t="shared" si="121"/>
        <v>0.83838439600158043</v>
      </c>
      <c r="H622">
        <f t="shared" si="122"/>
        <v>0.73948214109526844</v>
      </c>
      <c r="I622">
        <f t="shared" si="123"/>
        <v>0.88260158454455839</v>
      </c>
      <c r="J622">
        <f t="shared" si="124"/>
        <v>2.9050977824579889E-2</v>
      </c>
      <c r="K622">
        <f t="shared" si="125"/>
        <v>2.1310954349951318E-2</v>
      </c>
      <c r="L622">
        <f t="shared" si="126"/>
        <v>3.4605049944372482E-2</v>
      </c>
      <c r="M622">
        <f t="shared" si="127"/>
        <v>5.8883016297887572E-2</v>
      </c>
      <c r="N622">
        <f t="shared" si="128"/>
        <v>-1.0530651266270552</v>
      </c>
      <c r="O622">
        <f t="shared" si="129"/>
        <v>-0.84030200097763241</v>
      </c>
      <c r="P622">
        <f>RSQ($A$2:A622,$B$2:B622)</f>
        <v>0.50363046591582661</v>
      </c>
      <c r="Q622">
        <f>RSQ($A$2:A622,$C$2:C622)</f>
        <v>1.412979330438111E-2</v>
      </c>
      <c r="R622">
        <f>RSQ($B$2:B622,$C$2:C622)</f>
        <v>1.4044915654017652E-2</v>
      </c>
      <c r="S622" t="str">
        <f t="shared" si="130"/>
        <v>1&amp;2</v>
      </c>
    </row>
    <row r="623" spans="1:19">
      <c r="A623">
        <v>69.688581529999993</v>
      </c>
      <c r="B623">
        <v>86.099049230000006</v>
      </c>
      <c r="C623">
        <v>100.0466478</v>
      </c>
      <c r="D623">
        <f t="shared" si="118"/>
        <v>0.80940012872660139</v>
      </c>
      <c r="E623">
        <f t="shared" si="119"/>
        <v>0.69656088497150015</v>
      </c>
      <c r="F623">
        <f t="shared" si="120"/>
        <v>0.86058904644279355</v>
      </c>
      <c r="G623">
        <f t="shared" si="121"/>
        <v>0.83392527795927596</v>
      </c>
      <c r="H623">
        <f t="shared" si="122"/>
        <v>0.73287887092238102</v>
      </c>
      <c r="I623">
        <f t="shared" si="123"/>
        <v>0.87921504022121</v>
      </c>
      <c r="J623">
        <f t="shared" si="124"/>
        <v>2.9380933221276658E-2</v>
      </c>
      <c r="K623">
        <f t="shared" si="125"/>
        <v>2.2001429754414818E-2</v>
      </c>
      <c r="L623">
        <f t="shared" si="126"/>
        <v>3.679528422432448E-2</v>
      </c>
      <c r="M623">
        <f t="shared" si="127"/>
        <v>-0.83473009682736365</v>
      </c>
      <c r="N623">
        <f t="shared" si="128"/>
        <v>-1.6507102654814187</v>
      </c>
      <c r="O623">
        <f t="shared" si="129"/>
        <v>-0.50620600359714718</v>
      </c>
      <c r="P623">
        <f>RSQ($A$2:A623,$B$2:B623)</f>
        <v>0.50626317973958979</v>
      </c>
      <c r="Q623">
        <f>RSQ($A$2:A623,$C$2:C623)</f>
        <v>1.6070181409298414E-2</v>
      </c>
      <c r="R623">
        <f>RSQ($B$2:B623,$C$2:C623)</f>
        <v>1.229184835786053E-2</v>
      </c>
      <c r="S623" t="str">
        <f t="shared" si="130"/>
        <v>1&amp;2</v>
      </c>
    </row>
    <row r="624" spans="1:19">
      <c r="A624">
        <v>69.49556106</v>
      </c>
      <c r="B624">
        <v>84.338026959999993</v>
      </c>
      <c r="C624">
        <v>101.1627689</v>
      </c>
      <c r="D624">
        <f t="shared" si="118"/>
        <v>0.82401217534956672</v>
      </c>
      <c r="E624">
        <f t="shared" si="119"/>
        <v>0.68696776309767449</v>
      </c>
      <c r="F624">
        <f t="shared" si="120"/>
        <v>0.83368642314811126</v>
      </c>
      <c r="G624">
        <f t="shared" si="121"/>
        <v>0.83240018525008996</v>
      </c>
      <c r="H624">
        <f t="shared" si="122"/>
        <v>0.72581562356473384</v>
      </c>
      <c r="I624">
        <f t="shared" si="123"/>
        <v>0.8722106375945794</v>
      </c>
      <c r="J624">
        <f t="shared" si="124"/>
        <v>2.920173612579029E-2</v>
      </c>
      <c r="K624">
        <f t="shared" si="125"/>
        <v>2.3634083553795437E-2</v>
      </c>
      <c r="L624">
        <f t="shared" si="126"/>
        <v>3.8344840607011349E-2</v>
      </c>
      <c r="M624">
        <f t="shared" si="127"/>
        <v>-0.28724353457584828</v>
      </c>
      <c r="N624">
        <f t="shared" si="128"/>
        <v>-1.6437218891367043</v>
      </c>
      <c r="O624">
        <f t="shared" si="129"/>
        <v>-1.0046779132894346</v>
      </c>
      <c r="P624">
        <f>RSQ($A$2:A624,$B$2:B624)</f>
        <v>0.5094121932499589</v>
      </c>
      <c r="Q624">
        <f>RSQ($A$2:A624,$C$2:C624)</f>
        <v>1.8329200453497452E-2</v>
      </c>
      <c r="R624">
        <f>RSQ($B$2:B624,$C$2:C624)</f>
        <v>1.0301132302128108E-2</v>
      </c>
      <c r="S624" t="str">
        <f t="shared" si="130"/>
        <v>1&amp;2</v>
      </c>
    </row>
    <row r="625" spans="1:19">
      <c r="A625">
        <v>69.782466869999993</v>
      </c>
      <c r="B625">
        <v>85.427528449999997</v>
      </c>
      <c r="C625">
        <v>101.49695629999999</v>
      </c>
      <c r="D625">
        <f t="shared" si="118"/>
        <v>0.81686159176246187</v>
      </c>
      <c r="E625">
        <f t="shared" si="119"/>
        <v>0.68753260603933986</v>
      </c>
      <c r="F625">
        <f t="shared" si="120"/>
        <v>0.84167576609388439</v>
      </c>
      <c r="G625">
        <f t="shared" si="121"/>
        <v>0.83000963240583947</v>
      </c>
      <c r="H625">
        <f t="shared" si="122"/>
        <v>0.71992592856082704</v>
      </c>
      <c r="I625">
        <f t="shared" si="123"/>
        <v>0.86751296505601094</v>
      </c>
      <c r="J625">
        <f t="shared" si="124"/>
        <v>2.9256587923239503E-2</v>
      </c>
      <c r="K625">
        <f t="shared" si="125"/>
        <v>2.5944457249929328E-2</v>
      </c>
      <c r="L625">
        <f t="shared" si="126"/>
        <v>4.1304220022584145E-2</v>
      </c>
      <c r="M625">
        <f t="shared" si="127"/>
        <v>-0.4494044444920956</v>
      </c>
      <c r="N625">
        <f t="shared" si="128"/>
        <v>-1.2485642775038366</v>
      </c>
      <c r="O625">
        <f t="shared" si="129"/>
        <v>-0.62553412092031757</v>
      </c>
      <c r="P625">
        <f>RSQ($A$2:A625,$B$2:B625)</f>
        <v>0.51217713167461054</v>
      </c>
      <c r="Q625">
        <f>RSQ($A$2:A625,$C$2:C625)</f>
        <v>2.0724553157649817E-2</v>
      </c>
      <c r="R625">
        <f>RSQ($B$2:B625,$C$2:C625)</f>
        <v>8.590613686430857E-3</v>
      </c>
      <c r="S625" t="str">
        <f t="shared" si="130"/>
        <v>1&amp;2</v>
      </c>
    </row>
    <row r="626" spans="1:19">
      <c r="A626">
        <v>71.402092740000001</v>
      </c>
      <c r="B626">
        <v>86.952544040000006</v>
      </c>
      <c r="C626">
        <v>101.3646229</v>
      </c>
      <c r="D626">
        <f t="shared" si="118"/>
        <v>0.82116162934983861</v>
      </c>
      <c r="E626">
        <f t="shared" si="119"/>
        <v>0.70440840894205115</v>
      </c>
      <c r="F626">
        <f t="shared" si="120"/>
        <v>0.85781943988270892</v>
      </c>
      <c r="G626">
        <f t="shared" si="121"/>
        <v>0.82864840116645477</v>
      </c>
      <c r="H626">
        <f t="shared" si="122"/>
        <v>0.71753861785024609</v>
      </c>
      <c r="I626">
        <f t="shared" si="123"/>
        <v>0.86602165349088756</v>
      </c>
      <c r="J626">
        <f t="shared" si="124"/>
        <v>2.8505468307563946E-2</v>
      </c>
      <c r="K626">
        <f t="shared" si="125"/>
        <v>2.7574750369244026E-2</v>
      </c>
      <c r="L626">
        <f t="shared" si="126"/>
        <v>4.3374249013381043E-2</v>
      </c>
      <c r="M626">
        <f t="shared" si="127"/>
        <v>-0.2626433544552414</v>
      </c>
      <c r="N626">
        <f t="shared" si="128"/>
        <v>-0.47616782499833415</v>
      </c>
      <c r="O626">
        <f t="shared" si="129"/>
        <v>-0.18910329964786787</v>
      </c>
      <c r="P626">
        <f>RSQ($A$2:A626,$B$2:B626)</f>
        <v>0.51439241256332924</v>
      </c>
      <c r="Q626">
        <f>RSQ($A$2:A626,$C$2:C626)</f>
        <v>2.3033391945457043E-2</v>
      </c>
      <c r="R626">
        <f>RSQ($B$2:B626,$C$2:C626)</f>
        <v>7.2297458775590819E-3</v>
      </c>
      <c r="S626" t="str">
        <f t="shared" si="130"/>
        <v>1&amp;2</v>
      </c>
    </row>
    <row r="627" spans="1:19">
      <c r="A627">
        <v>70.295401639999994</v>
      </c>
      <c r="B627">
        <v>87.073110600000007</v>
      </c>
      <c r="C627">
        <v>100.29985499999999</v>
      </c>
      <c r="D627">
        <f t="shared" si="118"/>
        <v>0.8073146940038225</v>
      </c>
      <c r="E627">
        <f t="shared" si="119"/>
        <v>0.70085247521045768</v>
      </c>
      <c r="F627">
        <f t="shared" si="120"/>
        <v>0.86812798084304321</v>
      </c>
      <c r="G627">
        <f t="shared" si="121"/>
        <v>0.8253662923722036</v>
      </c>
      <c r="H627">
        <f t="shared" si="122"/>
        <v>0.71497151898258637</v>
      </c>
      <c r="I627">
        <f t="shared" si="123"/>
        <v>0.86634570385275766</v>
      </c>
      <c r="J627">
        <f t="shared" si="124"/>
        <v>2.7881278717024716E-2</v>
      </c>
      <c r="K627">
        <f t="shared" si="125"/>
        <v>2.7567666605015233E-2</v>
      </c>
      <c r="L627">
        <f t="shared" si="126"/>
        <v>4.4448947466051617E-2</v>
      </c>
      <c r="M627">
        <f t="shared" si="127"/>
        <v>-0.64744513878262466</v>
      </c>
      <c r="N627">
        <f t="shared" si="128"/>
        <v>-0.51215955178303307</v>
      </c>
      <c r="O627">
        <f t="shared" si="129"/>
        <v>4.0097169716938323E-2</v>
      </c>
      <c r="P627">
        <f>RSQ($A$2:A627,$B$2:B627)</f>
        <v>0.51655420673460795</v>
      </c>
      <c r="Q627">
        <f>RSQ($A$2:A627,$C$2:C627)</f>
        <v>2.5285037977363943E-2</v>
      </c>
      <c r="R627">
        <f>RSQ($B$2:B627,$C$2:C627)</f>
        <v>6.1271280042962725E-3</v>
      </c>
      <c r="S627" t="str">
        <f t="shared" si="130"/>
        <v>1&amp;2</v>
      </c>
    </row>
    <row r="628" spans="1:19">
      <c r="A628">
        <v>72.862712000000002</v>
      </c>
      <c r="B628">
        <v>88.475338930000007</v>
      </c>
      <c r="C628">
        <v>100.2497609</v>
      </c>
      <c r="D628">
        <f t="shared" si="118"/>
        <v>0.82353696387247055</v>
      </c>
      <c r="E628">
        <f t="shared" si="119"/>
        <v>0.72681182823649015</v>
      </c>
      <c r="F628">
        <f t="shared" si="120"/>
        <v>0.88254912665831609</v>
      </c>
      <c r="G628">
        <f t="shared" si="121"/>
        <v>0.82508485721839853</v>
      </c>
      <c r="H628">
        <f t="shared" si="122"/>
        <v>0.7167931050216485</v>
      </c>
      <c r="I628">
        <f t="shared" si="123"/>
        <v>0.86883853813053591</v>
      </c>
      <c r="J628">
        <f t="shared" si="124"/>
        <v>2.6630526809699292E-2</v>
      </c>
      <c r="K628">
        <f t="shared" si="125"/>
        <v>2.8310997341187735E-2</v>
      </c>
      <c r="L628">
        <f t="shared" si="126"/>
        <v>4.491764380149494E-2</v>
      </c>
      <c r="M628">
        <f t="shared" si="127"/>
        <v>-5.8124773760172339E-2</v>
      </c>
      <c r="N628">
        <f t="shared" si="128"/>
        <v>0.35388097049714656</v>
      </c>
      <c r="O628">
        <f t="shared" si="129"/>
        <v>0.30523837332989989</v>
      </c>
      <c r="P628">
        <f>RSQ($A$2:A628,$B$2:B628)</f>
        <v>0.51824341726804823</v>
      </c>
      <c r="Q628">
        <f>RSQ($A$2:A628,$C$2:C628)</f>
        <v>2.7364552264965956E-2</v>
      </c>
      <c r="R628">
        <f>RSQ($B$2:B628,$C$2:C628)</f>
        <v>5.2384465485661447E-3</v>
      </c>
      <c r="S628" t="str">
        <f t="shared" si="130"/>
        <v>1&amp;2</v>
      </c>
    </row>
    <row r="629" spans="1:19">
      <c r="A629">
        <v>70.52203609</v>
      </c>
      <c r="B629">
        <v>88.620000599999997</v>
      </c>
      <c r="C629">
        <v>100.7268832</v>
      </c>
      <c r="D629">
        <f t="shared" si="118"/>
        <v>0.795780135551026</v>
      </c>
      <c r="E629">
        <f t="shared" si="119"/>
        <v>0.70013122465006439</v>
      </c>
      <c r="F629">
        <f t="shared" si="120"/>
        <v>0.87980485233558781</v>
      </c>
      <c r="G629">
        <f t="shared" si="121"/>
        <v>0.82057643850034123</v>
      </c>
      <c r="H629">
        <f t="shared" si="122"/>
        <v>0.71422973881063556</v>
      </c>
      <c r="I629">
        <f t="shared" si="123"/>
        <v>0.87052566339285153</v>
      </c>
      <c r="J629">
        <f t="shared" si="124"/>
        <v>2.4782248843849698E-2</v>
      </c>
      <c r="K629">
        <f t="shared" si="125"/>
        <v>2.8350508548376726E-2</v>
      </c>
      <c r="L629">
        <f t="shared" si="126"/>
        <v>4.4391599732964276E-2</v>
      </c>
      <c r="M629">
        <f t="shared" si="127"/>
        <v>-1.0005671037182333</v>
      </c>
      <c r="N629">
        <f t="shared" si="128"/>
        <v>-0.49729316624122488</v>
      </c>
      <c r="O629">
        <f t="shared" si="129"/>
        <v>0.20903028948167732</v>
      </c>
      <c r="P629">
        <f>RSQ($A$2:A629,$B$2:B629)</f>
        <v>0.51982491009525444</v>
      </c>
      <c r="Q629">
        <f>RSQ($A$2:A629,$C$2:C629)</f>
        <v>2.9795409435593612E-2</v>
      </c>
      <c r="R629">
        <f>RSQ($B$2:B629,$C$2:C629)</f>
        <v>4.4051137800418527E-3</v>
      </c>
      <c r="S629" t="str">
        <f t="shared" si="130"/>
        <v>1&amp;2</v>
      </c>
    </row>
    <row r="630" spans="1:19">
      <c r="A630">
        <v>69.681090339999997</v>
      </c>
      <c r="B630">
        <v>86.233135939999997</v>
      </c>
      <c r="C630">
        <v>100.3193857</v>
      </c>
      <c r="D630">
        <f t="shared" si="118"/>
        <v>0.80805469475774694</v>
      </c>
      <c r="E630">
        <f t="shared" si="119"/>
        <v>0.69459247436360649</v>
      </c>
      <c r="F630">
        <f t="shared" si="120"/>
        <v>0.85958596474938342</v>
      </c>
      <c r="G630">
        <f t="shared" si="121"/>
        <v>0.81865001638609591</v>
      </c>
      <c r="H630">
        <f t="shared" si="122"/>
        <v>0.71120862120340034</v>
      </c>
      <c r="I630">
        <f t="shared" si="123"/>
        <v>0.868842632832318</v>
      </c>
      <c r="J630">
        <f t="shared" si="124"/>
        <v>2.3897528892150736E-2</v>
      </c>
      <c r="K630">
        <f t="shared" si="125"/>
        <v>2.9365005407771445E-2</v>
      </c>
      <c r="L630">
        <f t="shared" si="126"/>
        <v>4.3847164285423429E-2</v>
      </c>
      <c r="M630">
        <f t="shared" si="127"/>
        <v>-0.4433647376749929</v>
      </c>
      <c r="N630">
        <f t="shared" si="128"/>
        <v>-0.56584858776822777</v>
      </c>
      <c r="O630">
        <f t="shared" si="129"/>
        <v>-0.21111212626381548</v>
      </c>
      <c r="P630">
        <f>RSQ($A$2:A630,$B$2:B630)</f>
        <v>0.52219476012660759</v>
      </c>
      <c r="Q630">
        <f>RSQ($A$2:A630,$C$2:C630)</f>
        <v>3.2258686626208802E-2</v>
      </c>
      <c r="R630">
        <f>RSQ($B$2:B630,$C$2:C630)</f>
        <v>3.5392575924805421E-3</v>
      </c>
      <c r="S630" t="str">
        <f t="shared" si="130"/>
        <v>1&amp;2</v>
      </c>
    </row>
    <row r="631" spans="1:19">
      <c r="A631">
        <v>67.702329860000006</v>
      </c>
      <c r="B631">
        <v>84.971313530000003</v>
      </c>
      <c r="C631">
        <v>100.0731359</v>
      </c>
      <c r="D631">
        <f t="shared" si="118"/>
        <v>0.79676689752591612</v>
      </c>
      <c r="E631">
        <f t="shared" si="119"/>
        <v>0.67652851338298081</v>
      </c>
      <c r="F631">
        <f t="shared" si="120"/>
        <v>0.84909214411856959</v>
      </c>
      <c r="G631">
        <f t="shared" si="121"/>
        <v>0.81528338271529899</v>
      </c>
      <c r="H631">
        <f t="shared" si="122"/>
        <v>0.70587322000025887</v>
      </c>
      <c r="I631">
        <f t="shared" si="123"/>
        <v>0.86580409610712594</v>
      </c>
      <c r="J631">
        <f t="shared" si="124"/>
        <v>2.3197401284744876E-2</v>
      </c>
      <c r="K631">
        <f t="shared" si="125"/>
        <v>3.0514941167168193E-2</v>
      </c>
      <c r="L631">
        <f t="shared" si="126"/>
        <v>4.3699733405072327E-2</v>
      </c>
      <c r="M631">
        <f t="shared" si="127"/>
        <v>-0.79821377240043345</v>
      </c>
      <c r="N631">
        <f t="shared" si="128"/>
        <v>-0.96165044056682569</v>
      </c>
      <c r="O631">
        <f t="shared" si="129"/>
        <v>-0.38242686365259509</v>
      </c>
      <c r="P631">
        <f>RSQ($A$2:A631,$B$2:B631)</f>
        <v>0.52497742848845197</v>
      </c>
      <c r="Q631">
        <f>RSQ($A$2:A631,$C$2:C631)</f>
        <v>3.48791116995514E-2</v>
      </c>
      <c r="R631">
        <f>RSQ($B$2:B631,$C$2:C631)</f>
        <v>2.7325235931490253E-3</v>
      </c>
      <c r="S631" t="str">
        <f t="shared" si="130"/>
        <v>1&amp;2</v>
      </c>
    </row>
    <row r="632" spans="1:19">
      <c r="A632">
        <v>67.038613119999994</v>
      </c>
      <c r="B632">
        <v>86.302220259999999</v>
      </c>
      <c r="C632">
        <v>100.110315</v>
      </c>
      <c r="D632">
        <f t="shared" si="118"/>
        <v>0.77678897388775003</v>
      </c>
      <c r="E632">
        <f t="shared" si="119"/>
        <v>0.66964740966003344</v>
      </c>
      <c r="F632">
        <f t="shared" si="120"/>
        <v>0.86207120874607179</v>
      </c>
      <c r="G632">
        <f t="shared" si="121"/>
        <v>0.80936116597259911</v>
      </c>
      <c r="H632">
        <f t="shared" si="122"/>
        <v>0.70030001840945499</v>
      </c>
      <c r="I632">
        <f t="shared" si="123"/>
        <v>0.86522980574388686</v>
      </c>
      <c r="J632">
        <f t="shared" si="124"/>
        <v>2.3334161261684715E-2</v>
      </c>
      <c r="K632">
        <f t="shared" si="125"/>
        <v>3.1941997135577015E-2</v>
      </c>
      <c r="L632">
        <f t="shared" si="126"/>
        <v>4.3098067453145004E-2</v>
      </c>
      <c r="M632">
        <f t="shared" si="127"/>
        <v>-1.3959015590731105</v>
      </c>
      <c r="N632">
        <f t="shared" si="128"/>
        <v>-0.95963344493825209</v>
      </c>
      <c r="O632">
        <f t="shared" si="129"/>
        <v>-7.3288599337986635E-2</v>
      </c>
      <c r="P632">
        <f>RSQ($A$2:A632,$B$2:B632)</f>
        <v>0.52726095991867017</v>
      </c>
      <c r="Q632">
        <f>RSQ($A$2:A632,$C$2:C632)</f>
        <v>3.7613133162429035E-2</v>
      </c>
      <c r="R632">
        <f>RSQ($B$2:B632,$C$2:C632)</f>
        <v>2.0965950338307912E-3</v>
      </c>
      <c r="S632" t="str">
        <f t="shared" si="130"/>
        <v>1&amp;2</v>
      </c>
    </row>
    <row r="633" spans="1:19">
      <c r="A633">
        <v>69.950697989999995</v>
      </c>
      <c r="B633">
        <v>86.212445520000003</v>
      </c>
      <c r="C633">
        <v>100.382796</v>
      </c>
      <c r="D633">
        <f t="shared" si="118"/>
        <v>0.81137587001603473</v>
      </c>
      <c r="E633">
        <f t="shared" si="119"/>
        <v>0.69683950614406076</v>
      </c>
      <c r="F633">
        <f t="shared" si="120"/>
        <v>0.85883686204556409</v>
      </c>
      <c r="G633">
        <f t="shared" si="121"/>
        <v>0.80967112044082001</v>
      </c>
      <c r="H633">
        <f t="shared" si="122"/>
        <v>0.69976763190708668</v>
      </c>
      <c r="I633">
        <f t="shared" si="123"/>
        <v>0.86424627594414494</v>
      </c>
      <c r="J633">
        <f t="shared" si="124"/>
        <v>2.4461621344022022E-2</v>
      </c>
      <c r="K633">
        <f t="shared" si="125"/>
        <v>3.2898690469614834E-2</v>
      </c>
      <c r="L633">
        <f t="shared" si="126"/>
        <v>4.0940217957523867E-2</v>
      </c>
      <c r="M633">
        <f t="shared" si="127"/>
        <v>6.9690784238687617E-2</v>
      </c>
      <c r="N633">
        <f t="shared" si="128"/>
        <v>-8.9004325741486132E-2</v>
      </c>
      <c r="O633">
        <f t="shared" si="129"/>
        <v>-0.13212958231422225</v>
      </c>
      <c r="P633">
        <f>RSQ($A$2:A633,$B$2:B633)</f>
        <v>0.52953699909768226</v>
      </c>
      <c r="Q633">
        <f>RSQ($A$2:A633,$C$2:C633)</f>
        <v>4.019714407200059E-2</v>
      </c>
      <c r="R633">
        <f>RSQ($B$2:B633,$C$2:C633)</f>
        <v>1.5359814503921008E-3</v>
      </c>
      <c r="S633" t="str">
        <f t="shared" si="130"/>
        <v>1&amp;2</v>
      </c>
    </row>
    <row r="634" spans="1:19">
      <c r="A634">
        <v>66.761007449999994</v>
      </c>
      <c r="B634">
        <v>85.659882519999996</v>
      </c>
      <c r="C634">
        <v>99.744340410000007</v>
      </c>
      <c r="D634">
        <f t="shared" si="118"/>
        <v>0.77937309141665623</v>
      </c>
      <c r="E634">
        <f t="shared" si="119"/>
        <v>0.66932125848522606</v>
      </c>
      <c r="F634">
        <f t="shared" si="120"/>
        <v>0.85879441548156299</v>
      </c>
      <c r="G634">
        <f t="shared" si="121"/>
        <v>0.80500988520633332</v>
      </c>
      <c r="H634">
        <f t="shared" si="122"/>
        <v>0.69508357445756963</v>
      </c>
      <c r="I634">
        <f t="shared" si="123"/>
        <v>0.86340752818067079</v>
      </c>
      <c r="J634">
        <f t="shared" si="124"/>
        <v>2.344597834823331E-2</v>
      </c>
      <c r="K634">
        <f t="shared" si="125"/>
        <v>3.3077095870588075E-2</v>
      </c>
      <c r="L634">
        <f t="shared" si="126"/>
        <v>3.8592859948898446E-2</v>
      </c>
      <c r="M634">
        <f t="shared" si="127"/>
        <v>-1.0934409905572937</v>
      </c>
      <c r="N634">
        <f t="shared" si="128"/>
        <v>-0.77885664670008858</v>
      </c>
      <c r="O634">
        <f t="shared" si="129"/>
        <v>-0.11953280231670091</v>
      </c>
      <c r="P634">
        <f>RSQ($A$2:A634,$B$2:B634)</f>
        <v>0.53199206239770447</v>
      </c>
      <c r="Q634">
        <f>RSQ($A$2:A634,$C$2:C634)</f>
        <v>4.2929256943353714E-2</v>
      </c>
      <c r="R634">
        <f>RSQ($B$2:B634,$C$2:C634)</f>
        <v>1.0789122709659615E-3</v>
      </c>
      <c r="S634" t="str">
        <f t="shared" si="130"/>
        <v>1&amp;2</v>
      </c>
    </row>
    <row r="635" spans="1:19">
      <c r="A635">
        <v>65.909101440000001</v>
      </c>
      <c r="B635">
        <v>82.599988809999999</v>
      </c>
      <c r="C635">
        <v>99.949711859999994</v>
      </c>
      <c r="D635">
        <f t="shared" si="118"/>
        <v>0.79793111826693963</v>
      </c>
      <c r="E635">
        <f t="shared" si="119"/>
        <v>0.65942262577324062</v>
      </c>
      <c r="F635">
        <f t="shared" si="120"/>
        <v>0.82641547707209173</v>
      </c>
      <c r="G635">
        <f t="shared" si="121"/>
        <v>0.80392084413873433</v>
      </c>
      <c r="H635">
        <f t="shared" si="122"/>
        <v>0.68959727465998055</v>
      </c>
      <c r="I635">
        <f t="shared" si="123"/>
        <v>0.85771644339473552</v>
      </c>
      <c r="J635">
        <f t="shared" si="124"/>
        <v>2.3847299224147824E-2</v>
      </c>
      <c r="K635">
        <f t="shared" si="125"/>
        <v>3.4451800391734753E-2</v>
      </c>
      <c r="L635">
        <f t="shared" si="126"/>
        <v>3.6438792559123939E-2</v>
      </c>
      <c r="M635">
        <f t="shared" si="127"/>
        <v>-0.25116998849620187</v>
      </c>
      <c r="N635">
        <f t="shared" si="128"/>
        <v>-0.87585114692522881</v>
      </c>
      <c r="O635">
        <f t="shared" si="129"/>
        <v>-0.85900119417667997</v>
      </c>
      <c r="P635">
        <f>RSQ($A$2:A635,$B$2:B635)</f>
        <v>0.53541009401486905</v>
      </c>
      <c r="Q635">
        <f>RSQ($A$2:A635,$C$2:C635)</f>
        <v>4.5829735121803633E-2</v>
      </c>
      <c r="R635">
        <f>RSQ($B$2:B635,$C$2:C635)</f>
        <v>6.2894409139636984E-4</v>
      </c>
      <c r="S635" t="str">
        <f t="shared" si="130"/>
        <v>1&amp;2</v>
      </c>
    </row>
    <row r="636" spans="1:19">
      <c r="A636">
        <v>65.054650240000001</v>
      </c>
      <c r="B636">
        <v>82.83581719</v>
      </c>
      <c r="C636">
        <v>99.534858540000002</v>
      </c>
      <c r="D636">
        <f t="shared" si="118"/>
        <v>0.78534446145179626</v>
      </c>
      <c r="E636">
        <f t="shared" si="119"/>
        <v>0.65358660467535135</v>
      </c>
      <c r="F636">
        <f t="shared" si="120"/>
        <v>0.83222921502129654</v>
      </c>
      <c r="G636">
        <f t="shared" si="121"/>
        <v>0.80106293910997461</v>
      </c>
      <c r="H636">
        <f t="shared" si="122"/>
        <v>0.68405717158542223</v>
      </c>
      <c r="I636">
        <f t="shared" si="123"/>
        <v>0.85379533133728336</v>
      </c>
      <c r="J636">
        <f t="shared" si="124"/>
        <v>2.2887467168233866E-2</v>
      </c>
      <c r="K636">
        <f t="shared" si="125"/>
        <v>3.6307664311833431E-2</v>
      </c>
      <c r="L636">
        <f t="shared" si="126"/>
        <v>3.5010268307898801E-2</v>
      </c>
      <c r="M636">
        <f t="shared" si="127"/>
        <v>-0.68677226460402985</v>
      </c>
      <c r="N636">
        <f t="shared" si="128"/>
        <v>-0.83923236285237679</v>
      </c>
      <c r="O636">
        <f t="shared" si="129"/>
        <v>-0.61599403141738285</v>
      </c>
      <c r="P636">
        <f>RSQ($A$2:A636,$B$2:B636)</f>
        <v>0.53874601394832999</v>
      </c>
      <c r="Q636">
        <f>RSQ($A$2:A636,$C$2:C636)</f>
        <v>4.8705178794498975E-2</v>
      </c>
      <c r="R636">
        <f>RSQ($B$2:B636,$C$2:C636)</f>
        <v>3.1915568300498103E-4</v>
      </c>
      <c r="S636" t="str">
        <f t="shared" si="130"/>
        <v>1&amp;2</v>
      </c>
    </row>
    <row r="637" spans="1:19">
      <c r="A637">
        <v>64.571869620000001</v>
      </c>
      <c r="B637">
        <v>81.684739429999993</v>
      </c>
      <c r="C637">
        <v>99.76643498</v>
      </c>
      <c r="D637">
        <f t="shared" si="118"/>
        <v>0.79050101733304878</v>
      </c>
      <c r="E637">
        <f t="shared" si="119"/>
        <v>0.64723040001323706</v>
      </c>
      <c r="F637">
        <f t="shared" si="120"/>
        <v>0.81875973062859453</v>
      </c>
      <c r="G637">
        <f t="shared" si="121"/>
        <v>0.79943802806737063</v>
      </c>
      <c r="H637">
        <f t="shared" si="122"/>
        <v>0.67839151442047063</v>
      </c>
      <c r="I637">
        <f t="shared" si="123"/>
        <v>0.84840523892056197</v>
      </c>
      <c r="J637">
        <f t="shared" si="124"/>
        <v>2.3169166073042216E-2</v>
      </c>
      <c r="K637">
        <f t="shared" si="125"/>
        <v>3.8133480821216467E-2</v>
      </c>
      <c r="L637">
        <f t="shared" si="126"/>
        <v>3.373091253648236E-2</v>
      </c>
      <c r="M637">
        <f t="shared" si="127"/>
        <v>-0.38572863201668001</v>
      </c>
      <c r="N637">
        <f t="shared" si="128"/>
        <v>-0.81715893058197675</v>
      </c>
      <c r="O637">
        <f t="shared" si="129"/>
        <v>-0.87888248679616154</v>
      </c>
      <c r="P637">
        <f>RSQ($A$2:A637,$B$2:B637)</f>
        <v>0.5423872278248868</v>
      </c>
      <c r="Q637">
        <f>RSQ($A$2:A637,$C$2:C637)</f>
        <v>5.1724069150339301E-2</v>
      </c>
      <c r="R637">
        <f>RSQ($B$2:B637,$C$2:C637)</f>
        <v>1.021431914166621E-4</v>
      </c>
      <c r="S637" t="str">
        <f t="shared" si="130"/>
        <v>1&amp;2</v>
      </c>
    </row>
    <row r="638" spans="1:19">
      <c r="A638">
        <v>62.793794759999997</v>
      </c>
      <c r="B638">
        <v>80.901154230000003</v>
      </c>
      <c r="C638">
        <v>100.0751779</v>
      </c>
      <c r="D638">
        <f t="shared" si="118"/>
        <v>0.77617921966204306</v>
      </c>
      <c r="E638">
        <f t="shared" si="119"/>
        <v>0.62746623166382598</v>
      </c>
      <c r="F638">
        <f t="shared" si="120"/>
        <v>0.80840380129866352</v>
      </c>
      <c r="G638">
        <f t="shared" si="121"/>
        <v>0.79585974985116636</v>
      </c>
      <c r="H638">
        <f t="shared" si="122"/>
        <v>0.67055685553483302</v>
      </c>
      <c r="I638">
        <f t="shared" si="123"/>
        <v>0.842251171594116</v>
      </c>
      <c r="J638">
        <f t="shared" si="124"/>
        <v>2.3626510903413347E-2</v>
      </c>
      <c r="K638">
        <f t="shared" si="125"/>
        <v>3.8828472480649391E-2</v>
      </c>
      <c r="L638">
        <f t="shared" si="126"/>
        <v>3.0803736123075076E-2</v>
      </c>
      <c r="M638">
        <f t="shared" si="127"/>
        <v>-0.83298504250494454</v>
      </c>
      <c r="N638">
        <f t="shared" si="128"/>
        <v>-1.109768711413557</v>
      </c>
      <c r="O638">
        <f t="shared" si="129"/>
        <v>-1.0988073057182639</v>
      </c>
      <c r="P638">
        <f>RSQ($A$2:A638,$B$2:B638)</f>
        <v>0.54630265546126067</v>
      </c>
      <c r="Q638">
        <f>RSQ($A$2:A638,$C$2:C638)</f>
        <v>5.5030254441705416E-2</v>
      </c>
      <c r="R638">
        <f>RSQ($B$2:B638,$C$2:C638)</f>
        <v>3.6446142368055383E-6</v>
      </c>
      <c r="S638" t="str">
        <f t="shared" si="130"/>
        <v>1&amp;2</v>
      </c>
    </row>
    <row r="639" spans="1:19">
      <c r="A639">
        <v>62.535477460000003</v>
      </c>
      <c r="B639">
        <v>79.222316680000006</v>
      </c>
      <c r="C639">
        <v>100.5754275</v>
      </c>
      <c r="D639">
        <f t="shared" si="118"/>
        <v>0.78936693700333727</v>
      </c>
      <c r="E639">
        <f t="shared" si="119"/>
        <v>0.62177689933259295</v>
      </c>
      <c r="F639">
        <f t="shared" si="120"/>
        <v>0.78769057859585034</v>
      </c>
      <c r="G639">
        <f t="shared" si="121"/>
        <v>0.79486085556688502</v>
      </c>
      <c r="H639">
        <f t="shared" si="122"/>
        <v>0.66305224688833453</v>
      </c>
      <c r="I639">
        <f t="shared" si="123"/>
        <v>0.83385723420976743</v>
      </c>
      <c r="J639">
        <f t="shared" si="124"/>
        <v>2.48551292498593E-2</v>
      </c>
      <c r="K639">
        <f t="shared" si="125"/>
        <v>4.0239036134996041E-2</v>
      </c>
      <c r="L639">
        <f t="shared" si="126"/>
        <v>3.0567539437013833E-2</v>
      </c>
      <c r="M639">
        <f t="shared" si="127"/>
        <v>-0.22103761796285371</v>
      </c>
      <c r="N639">
        <f t="shared" si="128"/>
        <v>-1.0257538828034765</v>
      </c>
      <c r="O639">
        <f t="shared" si="129"/>
        <v>-1.5103163834644304</v>
      </c>
      <c r="P639">
        <f>RSQ($A$2:A639,$B$2:B639)</f>
        <v>0.5506147809959383</v>
      </c>
      <c r="Q639">
        <f>RSQ($A$2:A639,$C$2:C639)</f>
        <v>5.8565409021777877E-2</v>
      </c>
      <c r="R639">
        <f>RSQ($B$2:B639,$C$2:C639)</f>
        <v>5.3017937553330948E-5</v>
      </c>
      <c r="S639" t="str">
        <f t="shared" si="130"/>
        <v>1&amp;2</v>
      </c>
    </row>
    <row r="640" spans="1:19">
      <c r="A640">
        <v>61.842825570000002</v>
      </c>
      <c r="B640">
        <v>80.67794628</v>
      </c>
      <c r="C640">
        <v>99.575460440000001</v>
      </c>
      <c r="D640">
        <f t="shared" si="118"/>
        <v>0.76653941283246063</v>
      </c>
      <c r="E640">
        <f t="shared" si="119"/>
        <v>0.62106492198711849</v>
      </c>
      <c r="F640">
        <f t="shared" si="120"/>
        <v>0.81021916367249092</v>
      </c>
      <c r="G640">
        <f t="shared" si="121"/>
        <v>0.79050371053081969</v>
      </c>
      <c r="H640">
        <f t="shared" si="122"/>
        <v>0.65659265844199355</v>
      </c>
      <c r="I640">
        <f t="shared" si="123"/>
        <v>0.83022060797326336</v>
      </c>
      <c r="J640">
        <f t="shared" si="124"/>
        <v>2.4313006044793736E-2</v>
      </c>
      <c r="K640">
        <f t="shared" si="125"/>
        <v>4.0361882866230103E-2</v>
      </c>
      <c r="L640">
        <f t="shared" si="126"/>
        <v>3.2003514669984905E-2</v>
      </c>
      <c r="M640">
        <f t="shared" si="127"/>
        <v>-0.9856575387760681</v>
      </c>
      <c r="N640">
        <f t="shared" si="128"/>
        <v>-0.88022990831778891</v>
      </c>
      <c r="O640">
        <f t="shared" si="129"/>
        <v>-0.6249764910830613</v>
      </c>
      <c r="P640">
        <f>RSQ($A$2:A640,$B$2:B640)</f>
        <v>0.5544921854742112</v>
      </c>
      <c r="Q640">
        <f>RSQ($A$2:A640,$C$2:C640)</f>
        <v>6.1819401453667974E-2</v>
      </c>
      <c r="R640">
        <f>RSQ($B$2:B640,$C$2:C640)</f>
        <v>2.2051037914546417E-4</v>
      </c>
      <c r="S640" t="str">
        <f t="shared" si="130"/>
        <v>1&amp;2</v>
      </c>
    </row>
    <row r="641" spans="1:19">
      <c r="A641">
        <v>61.302159869999997</v>
      </c>
      <c r="B641">
        <v>79.917556959999999</v>
      </c>
      <c r="C641">
        <v>99.537082040000001</v>
      </c>
      <c r="D641">
        <f t="shared" si="118"/>
        <v>0.76706749057259971</v>
      </c>
      <c r="E641">
        <f t="shared" si="119"/>
        <v>0.61587258349973628</v>
      </c>
      <c r="F641">
        <f t="shared" si="120"/>
        <v>0.80289230226664976</v>
      </c>
      <c r="G641">
        <f t="shared" si="121"/>
        <v>0.78689813822955512</v>
      </c>
      <c r="H641">
        <f t="shared" si="122"/>
        <v>0.65032803152780017</v>
      </c>
      <c r="I641">
        <f t="shared" si="123"/>
        <v>0.82601625324916894</v>
      </c>
      <c r="J641">
        <f t="shared" si="124"/>
        <v>2.5177838822248319E-2</v>
      </c>
      <c r="K641">
        <f t="shared" si="125"/>
        <v>4.0832833691817096E-2</v>
      </c>
      <c r="L641">
        <f t="shared" si="126"/>
        <v>3.1832695665105756E-2</v>
      </c>
      <c r="M641">
        <f t="shared" si="127"/>
        <v>-0.78762310764465304</v>
      </c>
      <c r="N641">
        <f t="shared" si="128"/>
        <v>-0.84381721553086231</v>
      </c>
      <c r="O641">
        <f t="shared" si="129"/>
        <v>-0.72642138843010728</v>
      </c>
      <c r="P641">
        <f>RSQ($A$2:A641,$B$2:B641)</f>
        <v>0.55854773066742114</v>
      </c>
      <c r="Q641">
        <f>RSQ($A$2:A641,$C$2:C641)</f>
        <v>6.5118752188645074E-2</v>
      </c>
      <c r="R641">
        <f>RSQ($B$2:B641,$C$2:C641)</f>
        <v>5.0832835244684173E-4</v>
      </c>
      <c r="S641" t="str">
        <f t="shared" si="130"/>
        <v>1&amp;2</v>
      </c>
    </row>
    <row r="642" spans="1:19">
      <c r="A642">
        <v>63.733508999999998</v>
      </c>
      <c r="B642">
        <v>78.982854200000006</v>
      </c>
      <c r="C642">
        <v>98.351271659999995</v>
      </c>
      <c r="D642">
        <f t="shared" si="118"/>
        <v>0.80692841054609543</v>
      </c>
      <c r="E642">
        <f t="shared" si="119"/>
        <v>0.64801916563241313</v>
      </c>
      <c r="F642">
        <f t="shared" si="120"/>
        <v>0.80306896765954849</v>
      </c>
      <c r="G642">
        <f t="shared" si="121"/>
        <v>0.78997971858594596</v>
      </c>
      <c r="H642">
        <f t="shared" si="122"/>
        <v>0.64997282139004831</v>
      </c>
      <c r="I642">
        <f t="shared" si="123"/>
        <v>0.82248590161999657</v>
      </c>
      <c r="J642">
        <f t="shared" si="124"/>
        <v>2.6499092388467343E-2</v>
      </c>
      <c r="K642">
        <f t="shared" si="125"/>
        <v>4.186171069803727E-2</v>
      </c>
      <c r="L642">
        <f t="shared" si="126"/>
        <v>3.0886019368852574E-2</v>
      </c>
      <c r="M642">
        <f t="shared" si="127"/>
        <v>0.63959518732519716</v>
      </c>
      <c r="N642">
        <f t="shared" si="128"/>
        <v>-4.6669276650626097E-2</v>
      </c>
      <c r="O642">
        <f t="shared" si="129"/>
        <v>-0.62866417742486269</v>
      </c>
      <c r="P642">
        <f>RSQ($A$2:A642,$B$2:B642)</f>
        <v>0.56252503000808995</v>
      </c>
      <c r="Q642">
        <f>RSQ($A$2:A642,$C$2:C642)</f>
        <v>6.7798406094723526E-2</v>
      </c>
      <c r="R642">
        <f>RSQ($B$2:B642,$C$2:C642)</f>
        <v>8.6839682164862502E-4</v>
      </c>
      <c r="S642" t="str">
        <f t="shared" si="130"/>
        <v>1&amp;2</v>
      </c>
    </row>
    <row r="643" spans="1:19">
      <c r="A643">
        <v>61.574001959999997</v>
      </c>
      <c r="B643">
        <v>77.08679008</v>
      </c>
      <c r="C643">
        <v>98.317192160000005</v>
      </c>
      <c r="D643">
        <f t="shared" ref="D643:D706" si="131">A643/B643</f>
        <v>0.79876204335527567</v>
      </c>
      <c r="E643">
        <f t="shared" ref="E643:E706" si="132">A643/C643</f>
        <v>0.62627909328203091</v>
      </c>
      <c r="F643">
        <f t="shared" ref="F643:F706" si="133">B643/C643</f>
        <v>0.78406216030407028</v>
      </c>
      <c r="G643">
        <f t="shared" si="121"/>
        <v>0.79133084547353516</v>
      </c>
      <c r="H643">
        <f t="shared" si="122"/>
        <v>0.6463276324503533</v>
      </c>
      <c r="I643">
        <f t="shared" si="123"/>
        <v>0.81657455680216173</v>
      </c>
      <c r="J643">
        <f t="shared" si="124"/>
        <v>2.6065487052504357E-2</v>
      </c>
      <c r="K643">
        <f t="shared" si="125"/>
        <v>4.0964657884680025E-2</v>
      </c>
      <c r="L643">
        <f t="shared" si="126"/>
        <v>3.0873484589050953E-2</v>
      </c>
      <c r="M643">
        <f t="shared" si="127"/>
        <v>0.28509721942934224</v>
      </c>
      <c r="N643">
        <f t="shared" si="128"/>
        <v>-0.48941063354565806</v>
      </c>
      <c r="O643">
        <f t="shared" si="129"/>
        <v>-1.053084772608458</v>
      </c>
      <c r="P643">
        <f>RSQ($A$2:A643,$B$2:B643)</f>
        <v>0.56705163407152426</v>
      </c>
      <c r="Q643">
        <f>RSQ($A$2:A643,$C$2:C643)</f>
        <v>7.0613293292035362E-2</v>
      </c>
      <c r="R643">
        <f>RSQ($B$2:B643,$C$2:C643)</f>
        <v>1.3580858267699277E-3</v>
      </c>
      <c r="S643" t="str">
        <f t="shared" si="130"/>
        <v>1&amp;2</v>
      </c>
    </row>
    <row r="644" spans="1:19">
      <c r="A644">
        <v>60.846704449999997</v>
      </c>
      <c r="B644">
        <v>78.254341060000002</v>
      </c>
      <c r="C644">
        <v>97.737180249999994</v>
      </c>
      <c r="D644">
        <f t="shared" si="131"/>
        <v>0.7775505310733748</v>
      </c>
      <c r="E644">
        <f t="shared" si="132"/>
        <v>0.62255432676041422</v>
      </c>
      <c r="F644">
        <f t="shared" si="133"/>
        <v>0.8006609241215551</v>
      </c>
      <c r="G644">
        <f t="shared" si="121"/>
        <v>0.78921079710427977</v>
      </c>
      <c r="H644">
        <f t="shared" si="122"/>
        <v>0.64267020080574733</v>
      </c>
      <c r="I644">
        <f t="shared" si="123"/>
        <v>0.8141263056205299</v>
      </c>
      <c r="J644">
        <f t="shared" si="124"/>
        <v>2.6122648304001069E-2</v>
      </c>
      <c r="K644">
        <f t="shared" si="125"/>
        <v>4.1524984263197742E-2</v>
      </c>
      <c r="L644">
        <f t="shared" si="126"/>
        <v>3.1549796185587009E-2</v>
      </c>
      <c r="M644">
        <f t="shared" si="127"/>
        <v>-0.44636615304884819</v>
      </c>
      <c r="N644">
        <f t="shared" si="128"/>
        <v>-0.48442821598276092</v>
      </c>
      <c r="O644">
        <f t="shared" si="129"/>
        <v>-0.42679773332818666</v>
      </c>
      <c r="P644">
        <f>RSQ($A$2:A644,$B$2:B644)</f>
        <v>0.57130789290548467</v>
      </c>
      <c r="Q644">
        <f>RSQ($A$2:A644,$C$2:C644)</f>
        <v>7.3236550772772677E-2</v>
      </c>
      <c r="R644">
        <f>RSQ($B$2:B644,$C$2:C644)</f>
        <v>1.8690248117344108E-3</v>
      </c>
      <c r="S644" t="str">
        <f t="shared" si="130"/>
        <v>1&amp;2</v>
      </c>
    </row>
    <row r="645" spans="1:19">
      <c r="A645">
        <v>61.791942679999998</v>
      </c>
      <c r="B645">
        <v>79.886662090000002</v>
      </c>
      <c r="C645">
        <v>99.074572149999995</v>
      </c>
      <c r="D645">
        <f t="shared" si="131"/>
        <v>0.77349511249306468</v>
      </c>
      <c r="E645">
        <f t="shared" si="132"/>
        <v>0.62369123922580572</v>
      </c>
      <c r="F645">
        <f t="shared" si="133"/>
        <v>0.806328610423376</v>
      </c>
      <c r="G645">
        <f t="shared" si="121"/>
        <v>0.78679299947178516</v>
      </c>
      <c r="H645">
        <f t="shared" si="122"/>
        <v>0.63975036056267942</v>
      </c>
      <c r="I645">
        <f t="shared" si="123"/>
        <v>0.81292666020558313</v>
      </c>
      <c r="J645">
        <f t="shared" si="124"/>
        <v>2.6667303970024221E-2</v>
      </c>
      <c r="K645">
        <f t="shared" si="125"/>
        <v>4.2150409752189713E-2</v>
      </c>
      <c r="L645">
        <f t="shared" si="126"/>
        <v>3.1486825015399608E-2</v>
      </c>
      <c r="M645">
        <f t="shared" si="127"/>
        <v>-0.49865884431617691</v>
      </c>
      <c r="N645">
        <f t="shared" si="128"/>
        <v>-0.38099561620606626</v>
      </c>
      <c r="O645">
        <f t="shared" si="129"/>
        <v>-0.20954954267317033</v>
      </c>
      <c r="P645">
        <f>RSQ($A$2:A645,$B$2:B645)</f>
        <v>0.57499650152259296</v>
      </c>
      <c r="Q645">
        <f>RSQ($A$2:A645,$C$2:C645)</f>
        <v>7.6340243329309984E-2</v>
      </c>
      <c r="R645">
        <f>RSQ($B$2:B645,$C$2:C645)</f>
        <v>2.5045220838759638E-3</v>
      </c>
      <c r="S645" t="str">
        <f t="shared" si="130"/>
        <v>1&amp;2</v>
      </c>
    </row>
    <row r="646" spans="1:19">
      <c r="A646">
        <v>62.77847886</v>
      </c>
      <c r="B646">
        <v>82.059646079999993</v>
      </c>
      <c r="C646">
        <v>98.686006840000005</v>
      </c>
      <c r="D646">
        <f t="shared" si="131"/>
        <v>0.76503472606739287</v>
      </c>
      <c r="E646">
        <f t="shared" si="132"/>
        <v>0.63614367295034024</v>
      </c>
      <c r="F646">
        <f t="shared" si="133"/>
        <v>0.83152261103282465</v>
      </c>
      <c r="G646">
        <f t="shared" si="121"/>
        <v>0.78344557279418636</v>
      </c>
      <c r="H646">
        <f t="shared" si="122"/>
        <v>0.63919548554539651</v>
      </c>
      <c r="I646">
        <f t="shared" si="123"/>
        <v>0.81578757571746641</v>
      </c>
      <c r="J646">
        <f t="shared" si="124"/>
        <v>2.7301226146168013E-2</v>
      </c>
      <c r="K646">
        <f t="shared" si="125"/>
        <v>4.217625724196946E-2</v>
      </c>
      <c r="L646">
        <f t="shared" si="126"/>
        <v>3.0461451084939223E-2</v>
      </c>
      <c r="M646">
        <f t="shared" si="127"/>
        <v>-0.67435970194978345</v>
      </c>
      <c r="N646">
        <f t="shared" si="128"/>
        <v>-7.2358544703189545E-2</v>
      </c>
      <c r="O646">
        <f t="shared" si="129"/>
        <v>0.51655567134613545</v>
      </c>
      <c r="P646">
        <f>RSQ($A$2:A646,$B$2:B646)</f>
        <v>0.57797745176863247</v>
      </c>
      <c r="Q646">
        <f>RSQ($A$2:A646,$C$2:C646)</f>
        <v>7.9222024096392465E-2</v>
      </c>
      <c r="R646">
        <f>RSQ($B$2:B646,$C$2:C646)</f>
        <v>3.1071087357735076E-3</v>
      </c>
      <c r="S646" t="str">
        <f t="shared" si="130"/>
        <v>1&amp;2</v>
      </c>
    </row>
    <row r="647" spans="1:19">
      <c r="A647">
        <v>63.635713619999997</v>
      </c>
      <c r="B647">
        <v>82.556017859999997</v>
      </c>
      <c r="C647">
        <v>98.726653279999994</v>
      </c>
      <c r="D647">
        <f t="shared" si="131"/>
        <v>0.77081859408377229</v>
      </c>
      <c r="E647">
        <f t="shared" si="132"/>
        <v>0.64456467940346251</v>
      </c>
      <c r="F647">
        <f t="shared" si="133"/>
        <v>0.83620800581441534</v>
      </c>
      <c r="G647">
        <f t="shared" si="121"/>
        <v>0.78150296068489189</v>
      </c>
      <c r="H647">
        <f t="shared" si="122"/>
        <v>0.64002151536971441</v>
      </c>
      <c r="I647">
        <f t="shared" si="123"/>
        <v>0.81892918034776629</v>
      </c>
      <c r="J647">
        <f t="shared" si="124"/>
        <v>2.7714224661191132E-2</v>
      </c>
      <c r="K647">
        <f t="shared" si="125"/>
        <v>4.1378811540210024E-2</v>
      </c>
      <c r="L647">
        <f t="shared" si="126"/>
        <v>2.9523139930011221E-2</v>
      </c>
      <c r="M647">
        <f t="shared" si="127"/>
        <v>-0.38551923179294872</v>
      </c>
      <c r="N647">
        <f t="shared" si="128"/>
        <v>0.10979445432678187</v>
      </c>
      <c r="O647">
        <f t="shared" si="129"/>
        <v>0.5852638136597581</v>
      </c>
      <c r="P647">
        <f>RSQ($A$2:A647,$B$2:B647)</f>
        <v>0.58074528911696521</v>
      </c>
      <c r="Q647">
        <f>RSQ($A$2:A647,$C$2:C647)</f>
        <v>8.2057008616716345E-2</v>
      </c>
      <c r="R647">
        <f>RSQ($B$2:B647,$C$2:C647)</f>
        <v>3.7475680483205101E-3</v>
      </c>
      <c r="S647" t="str">
        <f t="shared" si="130"/>
        <v>1&amp;2</v>
      </c>
    </row>
    <row r="648" spans="1:19">
      <c r="A648">
        <v>64.352432519999994</v>
      </c>
      <c r="B648">
        <v>84.191899309999997</v>
      </c>
      <c r="C648">
        <v>98.500348389999999</v>
      </c>
      <c r="D648">
        <f t="shared" si="131"/>
        <v>0.76435420803431686</v>
      </c>
      <c r="E648">
        <f t="shared" si="132"/>
        <v>0.65332187725067181</v>
      </c>
      <c r="F648">
        <f t="shared" si="133"/>
        <v>0.854737071351794</v>
      </c>
      <c r="G648">
        <f t="shared" si="121"/>
        <v>0.77886469104634193</v>
      </c>
      <c r="H648">
        <f t="shared" si="122"/>
        <v>0.64206772488986175</v>
      </c>
      <c r="I648">
        <f t="shared" si="123"/>
        <v>0.82443808665607821</v>
      </c>
      <c r="J648">
        <f t="shared" si="124"/>
        <v>2.8098401296908056E-2</v>
      </c>
      <c r="K648">
        <f t="shared" si="125"/>
        <v>4.0449364897642934E-2</v>
      </c>
      <c r="L648">
        <f t="shared" si="126"/>
        <v>2.8226208350006887E-2</v>
      </c>
      <c r="M648">
        <f t="shared" si="127"/>
        <v>-0.51641667647553302</v>
      </c>
      <c r="N648">
        <f t="shared" si="128"/>
        <v>0.27822815980643167</v>
      </c>
      <c r="O648">
        <f t="shared" si="129"/>
        <v>1.073434459209198</v>
      </c>
      <c r="P648">
        <f>RSQ($A$2:A648,$B$2:B648)</f>
        <v>0.58298422640216474</v>
      </c>
      <c r="Q648">
        <f>RSQ($A$2:A648,$C$2:C648)</f>
        <v>8.4755015664289141E-2</v>
      </c>
      <c r="R648">
        <f>RSQ($B$2:B648,$C$2:C648)</f>
        <v>4.3507333929987827E-3</v>
      </c>
      <c r="S648" t="str">
        <f t="shared" si="130"/>
        <v>1&amp;2</v>
      </c>
    </row>
    <row r="649" spans="1:19">
      <c r="A649">
        <v>66.850788039999998</v>
      </c>
      <c r="B649">
        <v>85.098688839999994</v>
      </c>
      <c r="C649">
        <v>98.020476740000007</v>
      </c>
      <c r="D649">
        <f t="shared" si="131"/>
        <v>0.78556777961280755</v>
      </c>
      <c r="E649">
        <f t="shared" si="132"/>
        <v>0.68200839521850287</v>
      </c>
      <c r="F649">
        <f t="shared" si="133"/>
        <v>0.86817256628658168</v>
      </c>
      <c r="G649">
        <f t="shared" si="121"/>
        <v>0.77989593544118274</v>
      </c>
      <c r="H649">
        <f t="shared" si="122"/>
        <v>0.64821244340196038</v>
      </c>
      <c r="I649">
        <f t="shared" si="123"/>
        <v>0.83116646813769413</v>
      </c>
      <c r="J649">
        <f t="shared" si="124"/>
        <v>2.8590009484759791E-2</v>
      </c>
      <c r="K649">
        <f t="shared" si="125"/>
        <v>3.9679939430184809E-2</v>
      </c>
      <c r="L649">
        <f t="shared" si="126"/>
        <v>2.7748755091743352E-2</v>
      </c>
      <c r="M649">
        <f t="shared" si="127"/>
        <v>0.19838552955528901</v>
      </c>
      <c r="N649">
        <f t="shared" si="128"/>
        <v>0.85171379548109072</v>
      </c>
      <c r="O649">
        <f t="shared" si="129"/>
        <v>1.3336129144005717</v>
      </c>
      <c r="P649">
        <f>RSQ($A$2:A649,$B$2:B649)</f>
        <v>0.58493484068132562</v>
      </c>
      <c r="Q649">
        <f>RSQ($A$2:A649,$C$2:C649)</f>
        <v>8.7108032743337879E-2</v>
      </c>
      <c r="R649">
        <f>RSQ($B$2:B649,$C$2:C649)</f>
        <v>4.9151355750220076E-3</v>
      </c>
      <c r="S649" t="str">
        <f t="shared" si="130"/>
        <v>1&amp;2</v>
      </c>
    </row>
    <row r="650" spans="1:19">
      <c r="A650">
        <v>67.514911499999997</v>
      </c>
      <c r="B650">
        <v>84.21308664</v>
      </c>
      <c r="C650">
        <v>98.650843120000005</v>
      </c>
      <c r="D650">
        <f t="shared" si="131"/>
        <v>0.80171519883385189</v>
      </c>
      <c r="E650">
        <f t="shared" si="132"/>
        <v>0.68438250870166506</v>
      </c>
      <c r="F650">
        <f t="shared" si="133"/>
        <v>0.85364791598954959</v>
      </c>
      <c r="G650">
        <f t="shared" si="121"/>
        <v>0.78325274519390109</v>
      </c>
      <c r="H650">
        <f t="shared" si="122"/>
        <v>0.65377706883268416</v>
      </c>
      <c r="I650">
        <f t="shared" si="123"/>
        <v>0.83462515242259494</v>
      </c>
      <c r="J650">
        <f t="shared" si="124"/>
        <v>2.6104676843208292E-2</v>
      </c>
      <c r="K650">
        <f t="shared" si="125"/>
        <v>3.7256358895817056E-2</v>
      </c>
      <c r="L650">
        <f t="shared" si="126"/>
        <v>2.7933060699267404E-2</v>
      </c>
      <c r="M650">
        <f t="shared" si="127"/>
        <v>0.70724697152319738</v>
      </c>
      <c r="N650">
        <f t="shared" si="128"/>
        <v>0.8214823127124512</v>
      </c>
      <c r="O650">
        <f t="shared" si="129"/>
        <v>0.6810125024163054</v>
      </c>
      <c r="P650">
        <f>RSQ($A$2:A650,$B$2:B650)</f>
        <v>0.58707419078841871</v>
      </c>
      <c r="Q650">
        <f>RSQ($A$2:A650,$C$2:C650)</f>
        <v>8.9617712338056307E-2</v>
      </c>
      <c r="R650">
        <f>RSQ($B$2:B650,$C$2:C650)</f>
        <v>5.5965412920697304E-3</v>
      </c>
      <c r="S650" t="str">
        <f t="shared" si="130"/>
        <v>1&amp;2</v>
      </c>
    </row>
    <row r="651" spans="1:19">
      <c r="A651">
        <v>67.229548919999999</v>
      </c>
      <c r="B651">
        <v>84.167083439999999</v>
      </c>
      <c r="C651">
        <v>99.062503059999997</v>
      </c>
      <c r="D651">
        <f t="shared" si="131"/>
        <v>0.79876296257700052</v>
      </c>
      <c r="E651">
        <f t="shared" si="132"/>
        <v>0.67865788611540057</v>
      </c>
      <c r="F651">
        <f t="shared" si="133"/>
        <v>0.84963614728190173</v>
      </c>
      <c r="G651">
        <f t="shared" si="121"/>
        <v>0.78563893248360872</v>
      </c>
      <c r="H651">
        <f t="shared" si="122"/>
        <v>0.65760488687617902</v>
      </c>
      <c r="I651">
        <f t="shared" si="123"/>
        <v>0.83693453624710368</v>
      </c>
      <c r="J651">
        <f t="shared" si="124"/>
        <v>2.3692250606328305E-2</v>
      </c>
      <c r="K651">
        <f t="shared" si="125"/>
        <v>3.4899077782164986E-2</v>
      </c>
      <c r="L651">
        <f t="shared" si="126"/>
        <v>2.764440781637708E-2</v>
      </c>
      <c r="M651">
        <f t="shared" si="127"/>
        <v>0.55393766980863846</v>
      </c>
      <c r="N651">
        <f t="shared" si="128"/>
        <v>0.60325374127738662</v>
      </c>
      <c r="O651">
        <f t="shared" si="129"/>
        <v>0.45946403045296474</v>
      </c>
      <c r="P651">
        <f>RSQ($A$2:A651,$B$2:B651)</f>
        <v>0.58920336569016152</v>
      </c>
      <c r="Q651">
        <f>RSQ($A$2:A651,$C$2:C651)</f>
        <v>9.2279470943129618E-2</v>
      </c>
      <c r="R651">
        <f>RSQ($B$2:B651,$C$2:C651)</f>
        <v>6.3502788423068033E-3</v>
      </c>
      <c r="S651" t="str">
        <f t="shared" si="130"/>
        <v>1&amp;2</v>
      </c>
    </row>
    <row r="652" spans="1:19">
      <c r="A652">
        <v>71.634388740000006</v>
      </c>
      <c r="B652">
        <v>85.861425670000003</v>
      </c>
      <c r="C652">
        <v>98.448273889999996</v>
      </c>
      <c r="D652">
        <f t="shared" si="131"/>
        <v>0.8343023445163813</v>
      </c>
      <c r="E652">
        <f t="shared" si="132"/>
        <v>0.72763478636547585</v>
      </c>
      <c r="F652">
        <f t="shared" si="133"/>
        <v>0.87214759870687264</v>
      </c>
      <c r="G652">
        <f t="shared" si="121"/>
        <v>0.79312561125788139</v>
      </c>
      <c r="H652">
        <f t="shared" si="122"/>
        <v>0.66837871756684009</v>
      </c>
      <c r="I652">
        <f t="shared" si="123"/>
        <v>0.84235193047168355</v>
      </c>
      <c r="J652">
        <f t="shared" si="124"/>
        <v>2.0173674819635452E-2</v>
      </c>
      <c r="K652">
        <f t="shared" si="125"/>
        <v>3.2304757563944422E-2</v>
      </c>
      <c r="L652">
        <f t="shared" si="126"/>
        <v>2.7507222288594483E-2</v>
      </c>
      <c r="M652">
        <f t="shared" si="127"/>
        <v>2.0411121734956166</v>
      </c>
      <c r="N652">
        <f t="shared" si="128"/>
        <v>1.8342830365262328</v>
      </c>
      <c r="O652">
        <f t="shared" si="129"/>
        <v>1.0831943670133308</v>
      </c>
      <c r="P652">
        <f>RSQ($A$2:A652,$B$2:B652)</f>
        <v>0.59082733651907371</v>
      </c>
      <c r="Q652">
        <f>RSQ($A$2:A652,$C$2:C652)</f>
        <v>9.4396255269866156E-2</v>
      </c>
      <c r="R652">
        <f>RSQ($B$2:B652,$C$2:C652)</f>
        <v>6.9996404249768459E-3</v>
      </c>
      <c r="S652" t="str">
        <f t="shared" si="130"/>
        <v>1&amp;2</v>
      </c>
    </row>
    <row r="653" spans="1:19">
      <c r="A653">
        <v>68.056369950000004</v>
      </c>
      <c r="B653">
        <v>85.917763370000003</v>
      </c>
      <c r="C653">
        <v>97.426909550000005</v>
      </c>
      <c r="D653">
        <f t="shared" si="131"/>
        <v>0.79211058668879786</v>
      </c>
      <c r="E653">
        <f t="shared" si="132"/>
        <v>0.69853770651601255</v>
      </c>
      <c r="F653">
        <f t="shared" si="133"/>
        <v>0.88186891862670191</v>
      </c>
      <c r="G653">
        <f t="shared" si="121"/>
        <v>0.79296945363186855</v>
      </c>
      <c r="H653">
        <f t="shared" si="122"/>
        <v>0.67301856202055887</v>
      </c>
      <c r="I653">
        <f t="shared" si="123"/>
        <v>0.8484314671109171</v>
      </c>
      <c r="J653">
        <f t="shared" si="124"/>
        <v>1.974251135662496E-2</v>
      </c>
      <c r="K653">
        <f t="shared" si="125"/>
        <v>3.293623030896909E-2</v>
      </c>
      <c r="L653">
        <f t="shared" si="126"/>
        <v>2.80733640454408E-2</v>
      </c>
      <c r="M653">
        <f t="shared" si="127"/>
        <v>-4.3503429100598304E-2</v>
      </c>
      <c r="N653">
        <f t="shared" si="128"/>
        <v>0.7748046529934659</v>
      </c>
      <c r="O653">
        <f t="shared" si="129"/>
        <v>1.1910739112584248</v>
      </c>
      <c r="P653">
        <f>RSQ($A$2:A653,$B$2:B653)</f>
        <v>0.59247010176963366</v>
      </c>
      <c r="Q653">
        <f>RSQ($A$2:A653,$C$2:C653)</f>
        <v>9.645738838803776E-2</v>
      </c>
      <c r="R653">
        <f>RSQ($B$2:B653,$C$2:C653)</f>
        <v>7.5856739829107565E-3</v>
      </c>
      <c r="S653" t="str">
        <f t="shared" si="130"/>
        <v>1&amp;2</v>
      </c>
    </row>
    <row r="654" spans="1:19">
      <c r="A654">
        <v>67.630434390000005</v>
      </c>
      <c r="B654">
        <v>86.252518760000001</v>
      </c>
      <c r="C654">
        <v>97.179662759999999</v>
      </c>
      <c r="D654">
        <f t="shared" si="131"/>
        <v>0.78409808040717677</v>
      </c>
      <c r="E654">
        <f t="shared" si="132"/>
        <v>0.69593197248506289</v>
      </c>
      <c r="F654">
        <f t="shared" si="133"/>
        <v>0.88755729656125426</v>
      </c>
      <c r="G654">
        <f t="shared" si="121"/>
        <v>0.79160462698191592</v>
      </c>
      <c r="H654">
        <f t="shared" si="122"/>
        <v>0.67654370209202108</v>
      </c>
      <c r="I654">
        <f t="shared" si="123"/>
        <v>0.85445082548789208</v>
      </c>
      <c r="J654">
        <f t="shared" si="124"/>
        <v>1.9529310344793206E-2</v>
      </c>
      <c r="K654">
        <f t="shared" si="125"/>
        <v>3.3001126845799457E-2</v>
      </c>
      <c r="L654">
        <f t="shared" si="126"/>
        <v>2.8903435373794285E-2</v>
      </c>
      <c r="M654">
        <f t="shared" si="127"/>
        <v>-0.38437335687793506</v>
      </c>
      <c r="N654">
        <f t="shared" si="128"/>
        <v>0.58750328386164308</v>
      </c>
      <c r="O654">
        <f t="shared" si="129"/>
        <v>1.1454164754193419</v>
      </c>
      <c r="P654">
        <f>RSQ($A$2:A654,$B$2:B654)</f>
        <v>0.59400103602987953</v>
      </c>
      <c r="Q654">
        <f>RSQ($A$2:A654,$C$2:C654)</f>
        <v>9.8454855976198977E-2</v>
      </c>
      <c r="R654">
        <f>RSQ($B$2:B654,$C$2:C654)</f>
        <v>8.1527900814439558E-3</v>
      </c>
      <c r="S654" t="str">
        <f t="shared" si="130"/>
        <v>1&amp;2</v>
      </c>
    </row>
    <row r="655" spans="1:19">
      <c r="A655">
        <v>68.307519389999996</v>
      </c>
      <c r="B655">
        <v>85.545844020000004</v>
      </c>
      <c r="C655">
        <v>97.666392959999996</v>
      </c>
      <c r="D655">
        <f t="shared" si="131"/>
        <v>0.79849021507146722</v>
      </c>
      <c r="E655">
        <f t="shared" si="132"/>
        <v>0.69939635651309306</v>
      </c>
      <c r="F655">
        <f t="shared" si="133"/>
        <v>0.87589846852474573</v>
      </c>
      <c r="G655">
        <f t="shared" si="121"/>
        <v>0.79266394822646224</v>
      </c>
      <c r="H655">
        <f t="shared" si="122"/>
        <v>0.68005949507987828</v>
      </c>
      <c r="I655">
        <f t="shared" si="123"/>
        <v>0.85775046287817724</v>
      </c>
      <c r="J655">
        <f t="shared" si="124"/>
        <v>1.871782915572983E-2</v>
      </c>
      <c r="K655">
        <f t="shared" si="125"/>
        <v>3.32354498376672E-2</v>
      </c>
      <c r="L655">
        <f t="shared" si="126"/>
        <v>3.0184035968328301E-2</v>
      </c>
      <c r="M655">
        <f t="shared" si="127"/>
        <v>0.31126829914576204</v>
      </c>
      <c r="N655">
        <f t="shared" si="128"/>
        <v>0.58181434364999818</v>
      </c>
      <c r="O655">
        <f t="shared" si="129"/>
        <v>0.60124516368887659</v>
      </c>
      <c r="P655">
        <f>RSQ($A$2:A655,$B$2:B655)</f>
        <v>0.59570049114849211</v>
      </c>
      <c r="Q655">
        <f>RSQ($A$2:A655,$C$2:C655)</f>
        <v>0.10056768174575471</v>
      </c>
      <c r="R655">
        <f>RSQ($B$2:B655,$C$2:C655)</f>
        <v>8.810423606380513E-3</v>
      </c>
      <c r="S655" t="str">
        <f t="shared" si="130"/>
        <v>1&amp;2</v>
      </c>
    </row>
    <row r="656" spans="1:19">
      <c r="A656">
        <v>67.754046169999995</v>
      </c>
      <c r="B656">
        <v>84.691188769999997</v>
      </c>
      <c r="C656">
        <v>97.883355420000001</v>
      </c>
      <c r="D656">
        <f t="shared" si="131"/>
        <v>0.80001293114450156</v>
      </c>
      <c r="E656">
        <f t="shared" si="132"/>
        <v>0.69219169979696227</v>
      </c>
      <c r="F656">
        <f t="shared" si="133"/>
        <v>0.86522563929899243</v>
      </c>
      <c r="G656">
        <f t="shared" ref="G656:G719" si="134">((D656-G655)*2/13)+G655</f>
        <v>0.79379456098308365</v>
      </c>
      <c r="H656">
        <f t="shared" ref="H656:H719" si="135">((E656-H655)*2/13)+H655</f>
        <v>0.68192598811327587</v>
      </c>
      <c r="I656">
        <f t="shared" ref="I656:I719" si="136">((F656-I655)*2/13)+I655</f>
        <v>0.85890049001984115</v>
      </c>
      <c r="J656">
        <f t="shared" si="124"/>
        <v>1.8172876376927622E-2</v>
      </c>
      <c r="K656">
        <f t="shared" si="125"/>
        <v>3.3563380324658207E-2</v>
      </c>
      <c r="L656">
        <f t="shared" si="126"/>
        <v>3.0843960208808176E-2</v>
      </c>
      <c r="M656">
        <f t="shared" si="127"/>
        <v>0.34217864208402266</v>
      </c>
      <c r="N656">
        <f t="shared" si="128"/>
        <v>0.30586048200110599</v>
      </c>
      <c r="O656">
        <f t="shared" si="129"/>
        <v>0.20506929837579679</v>
      </c>
      <c r="P656">
        <f>RSQ($A$2:A656,$B$2:B656)</f>
        <v>0.59758473852351046</v>
      </c>
      <c r="Q656">
        <f>RSQ($A$2:A656,$C$2:C656)</f>
        <v>0.10278119915767905</v>
      </c>
      <c r="R656">
        <f>RSQ($B$2:B656,$C$2:C656)</f>
        <v>9.5505630340974694E-3</v>
      </c>
      <c r="S656" t="str">
        <f t="shared" si="130"/>
        <v>1&amp;2</v>
      </c>
    </row>
    <row r="657" spans="1:19">
      <c r="A657">
        <v>68.044984970000002</v>
      </c>
      <c r="B657">
        <v>85.261380939999995</v>
      </c>
      <c r="C657">
        <v>97.809960829999994</v>
      </c>
      <c r="D657">
        <f t="shared" si="131"/>
        <v>0.7980750982427145</v>
      </c>
      <c r="E657">
        <f t="shared" si="132"/>
        <v>0.69568563766492619</v>
      </c>
      <c r="F657">
        <f t="shared" si="133"/>
        <v>0.8717044789353281</v>
      </c>
      <c r="G657">
        <f t="shared" si="134"/>
        <v>0.79445310517687306</v>
      </c>
      <c r="H657">
        <f t="shared" si="135"/>
        <v>0.68404285727506819</v>
      </c>
      <c r="I657">
        <f t="shared" si="136"/>
        <v>0.86087033446837757</v>
      </c>
      <c r="J657">
        <f t="shared" si="124"/>
        <v>1.7375370949975131E-2</v>
      </c>
      <c r="K657">
        <f t="shared" si="125"/>
        <v>3.3164202673538597E-2</v>
      </c>
      <c r="L657">
        <f t="shared" si="126"/>
        <v>3.1001748635528698E-2</v>
      </c>
      <c r="M657">
        <f t="shared" si="127"/>
        <v>0.20845558211501766</v>
      </c>
      <c r="N657">
        <f t="shared" si="128"/>
        <v>0.35106468575370464</v>
      </c>
      <c r="O657">
        <f t="shared" si="129"/>
        <v>0.34946881849542999</v>
      </c>
      <c r="P657">
        <f>RSQ($A$2:A657,$B$2:B657)</f>
        <v>0.59931222784901694</v>
      </c>
      <c r="Q657">
        <f>RSQ($A$2:A657,$C$2:C657)</f>
        <v>0.10494534403099531</v>
      </c>
      <c r="R657">
        <f>RSQ($B$2:B657,$C$2:C657)</f>
        <v>1.0273830894911989E-2</v>
      </c>
      <c r="S657" t="str">
        <f t="shared" si="130"/>
        <v>1&amp;2</v>
      </c>
    </row>
    <row r="658" spans="1:19">
      <c r="A658">
        <v>68.138757999999996</v>
      </c>
      <c r="B658">
        <v>85.296837789999998</v>
      </c>
      <c r="C658">
        <v>97.432561199999995</v>
      </c>
      <c r="D658">
        <f t="shared" si="131"/>
        <v>0.79884272108371668</v>
      </c>
      <c r="E658">
        <f t="shared" si="132"/>
        <v>0.69934277782282084</v>
      </c>
      <c r="F658">
        <f t="shared" si="133"/>
        <v>0.87544488967000489</v>
      </c>
      <c r="G658">
        <f t="shared" si="134"/>
        <v>0.79512843070100281</v>
      </c>
      <c r="H658">
        <f t="shared" si="135"/>
        <v>0.68639669120549163</v>
      </c>
      <c r="I658">
        <f t="shared" si="136"/>
        <v>0.86311257373016637</v>
      </c>
      <c r="J658">
        <f t="shared" si="124"/>
        <v>1.7152964796613525E-2</v>
      </c>
      <c r="K658">
        <f t="shared" si="125"/>
        <v>3.2992527343340655E-2</v>
      </c>
      <c r="L658">
        <f t="shared" si="126"/>
        <v>3.1110224550486992E-2</v>
      </c>
      <c r="M658">
        <f t="shared" si="127"/>
        <v>0.21653926459682202</v>
      </c>
      <c r="N658">
        <f t="shared" si="128"/>
        <v>0.39239451050852281</v>
      </c>
      <c r="O658">
        <f t="shared" si="129"/>
        <v>0.39640716574787549</v>
      </c>
      <c r="P658">
        <f>RSQ($A$2:A658,$B$2:B658)</f>
        <v>0.60101080705302434</v>
      </c>
      <c r="Q658">
        <f>RSQ($A$2:A658,$C$2:C658)</f>
        <v>0.10697359515496917</v>
      </c>
      <c r="R658">
        <f>RSQ($B$2:B658,$C$2:C658)</f>
        <v>1.0975576343065065E-2</v>
      </c>
      <c r="S658" t="str">
        <f t="shared" si="130"/>
        <v>1&amp;2</v>
      </c>
    </row>
    <row r="659" spans="1:19">
      <c r="A659">
        <v>68.064980890000001</v>
      </c>
      <c r="B659">
        <v>85.804421550000001</v>
      </c>
      <c r="C659">
        <v>98.288218270000002</v>
      </c>
      <c r="D659">
        <f t="shared" si="131"/>
        <v>0.79325726647241757</v>
      </c>
      <c r="E659">
        <f t="shared" si="132"/>
        <v>0.69250396525679125</v>
      </c>
      <c r="F659">
        <f t="shared" si="133"/>
        <v>0.87298786223078417</v>
      </c>
      <c r="G659">
        <f t="shared" si="134"/>
        <v>0.79484055928122044</v>
      </c>
      <c r="H659">
        <f t="shared" si="135"/>
        <v>0.68733627182876844</v>
      </c>
      <c r="I659">
        <f t="shared" si="136"/>
        <v>0.8646318488841076</v>
      </c>
      <c r="J659">
        <f t="shared" si="124"/>
        <v>1.6070766556752002E-2</v>
      </c>
      <c r="K659">
        <f t="shared" si="125"/>
        <v>3.1607631439672733E-2</v>
      </c>
      <c r="L659">
        <f t="shared" si="126"/>
        <v>3.0821821993248077E-2</v>
      </c>
      <c r="M659">
        <f t="shared" si="127"/>
        <v>-9.8520055232689835E-2</v>
      </c>
      <c r="N659">
        <f t="shared" si="128"/>
        <v>0.1634951178763909</v>
      </c>
      <c r="O659">
        <f t="shared" si="129"/>
        <v>0.27110705358388826</v>
      </c>
      <c r="P659">
        <f>RSQ($A$2:A659,$B$2:B659)</f>
        <v>0.60257117496565626</v>
      </c>
      <c r="Q659">
        <f>RSQ($A$2:A659,$C$2:C659)</f>
        <v>0.10927685983901096</v>
      </c>
      <c r="R659">
        <f>RSQ($B$2:B659,$C$2:C659)</f>
        <v>1.1749223539119899E-2</v>
      </c>
      <c r="S659" t="str">
        <f t="shared" si="130"/>
        <v>1&amp;2</v>
      </c>
    </row>
    <row r="660" spans="1:19">
      <c r="A660">
        <v>69.824258830000005</v>
      </c>
      <c r="B660">
        <v>85.936286980000006</v>
      </c>
      <c r="C660">
        <v>98.415515580000005</v>
      </c>
      <c r="D660">
        <f t="shared" si="131"/>
        <v>0.81251193510664754</v>
      </c>
      <c r="E660">
        <f t="shared" si="132"/>
        <v>0.70948425579543162</v>
      </c>
      <c r="F660">
        <f t="shared" si="133"/>
        <v>0.87319856501837978</v>
      </c>
      <c r="G660">
        <f t="shared" si="134"/>
        <v>0.79755923248513227</v>
      </c>
      <c r="H660">
        <f t="shared" si="135"/>
        <v>0.69074365397748583</v>
      </c>
      <c r="I660">
        <f t="shared" si="136"/>
        <v>0.86594980521245712</v>
      </c>
      <c r="J660">
        <f t="shared" si="124"/>
        <v>1.6044250017648132E-2</v>
      </c>
      <c r="K660">
        <f t="shared" si="125"/>
        <v>3.1348193104816041E-2</v>
      </c>
      <c r="L660">
        <f t="shared" si="126"/>
        <v>3.0560744810338821E-2</v>
      </c>
      <c r="M660">
        <f t="shared" si="127"/>
        <v>0.93196644312247701</v>
      </c>
      <c r="N660">
        <f t="shared" si="128"/>
        <v>0.5978207980053134</v>
      </c>
      <c r="O660">
        <f t="shared" si="129"/>
        <v>0.23719185677275678</v>
      </c>
      <c r="P660">
        <f>RSQ($A$2:A660,$B$2:B660)</f>
        <v>0.60407698562960821</v>
      </c>
      <c r="Q660">
        <f>RSQ($A$2:A660,$C$2:C660)</f>
        <v>0.11148103300890204</v>
      </c>
      <c r="R660">
        <f>RSQ($B$2:B660,$C$2:C660)</f>
        <v>1.2544559691458195E-2</v>
      </c>
      <c r="S660" t="str">
        <f t="shared" si="130"/>
        <v>1&amp;2</v>
      </c>
    </row>
    <row r="661" spans="1:19">
      <c r="A661">
        <v>73.562469969999995</v>
      </c>
      <c r="B661">
        <v>88.912088519999998</v>
      </c>
      <c r="C661">
        <v>97.483551059999996</v>
      </c>
      <c r="D661">
        <f t="shared" si="131"/>
        <v>0.82736184915342259</v>
      </c>
      <c r="E661">
        <f t="shared" si="132"/>
        <v>0.75461418023973237</v>
      </c>
      <c r="F661">
        <f t="shared" si="133"/>
        <v>0.91207272973956022</v>
      </c>
      <c r="G661">
        <f t="shared" si="134"/>
        <v>0.80214425043409998</v>
      </c>
      <c r="H661">
        <f t="shared" si="135"/>
        <v>0.70056988878706217</v>
      </c>
      <c r="I661">
        <f t="shared" si="136"/>
        <v>0.87304563975508842</v>
      </c>
      <c r="J661">
        <f t="shared" si="124"/>
        <v>1.6240644695722572E-2</v>
      </c>
      <c r="K661">
        <f t="shared" si="125"/>
        <v>3.194291380321973E-2</v>
      </c>
      <c r="L661">
        <f t="shared" si="126"/>
        <v>3.0926717692162011E-2</v>
      </c>
      <c r="M661">
        <f t="shared" si="127"/>
        <v>1.5527461619774472</v>
      </c>
      <c r="N661">
        <f t="shared" si="128"/>
        <v>1.6919023663778203</v>
      </c>
      <c r="O661">
        <f t="shared" si="129"/>
        <v>1.2619215001391086</v>
      </c>
      <c r="P661">
        <f>RSQ($A$2:A661,$B$2:B661)</f>
        <v>0.60495693092154645</v>
      </c>
      <c r="Q661">
        <f>RSQ($A$2:A661,$C$2:C661)</f>
        <v>0.11315710238273601</v>
      </c>
      <c r="R661">
        <f>RSQ($B$2:B661,$C$2:C661)</f>
        <v>1.309548193156141E-2</v>
      </c>
      <c r="S661" t="str">
        <f t="shared" si="130"/>
        <v>1&amp;2</v>
      </c>
    </row>
    <row r="662" spans="1:19">
      <c r="A662">
        <v>71.414821720000006</v>
      </c>
      <c r="B662">
        <v>88.357610309999998</v>
      </c>
      <c r="C662">
        <v>97.294557060000002</v>
      </c>
      <c r="D662">
        <f t="shared" si="131"/>
        <v>0.80824754618694716</v>
      </c>
      <c r="E662">
        <f t="shared" si="132"/>
        <v>0.73400633990203201</v>
      </c>
      <c r="F662">
        <f t="shared" si="133"/>
        <v>0.90814546034174626</v>
      </c>
      <c r="G662">
        <f t="shared" si="134"/>
        <v>0.80308321901146107</v>
      </c>
      <c r="H662">
        <f t="shared" si="135"/>
        <v>0.70571395818936522</v>
      </c>
      <c r="I662">
        <f t="shared" si="136"/>
        <v>0.87844561215303574</v>
      </c>
      <c r="J662">
        <f t="shared" si="124"/>
        <v>1.7601315227026702E-2</v>
      </c>
      <c r="K662">
        <f t="shared" si="125"/>
        <v>3.5808552192778766E-2</v>
      </c>
      <c r="L662">
        <f t="shared" si="126"/>
        <v>3.3416524269232348E-2</v>
      </c>
      <c r="M662">
        <f t="shared" si="127"/>
        <v>0.29340575456294904</v>
      </c>
      <c r="N662">
        <f t="shared" si="128"/>
        <v>0.79010124621492794</v>
      </c>
      <c r="O662">
        <f t="shared" si="129"/>
        <v>0.88877729920152437</v>
      </c>
      <c r="P662">
        <f>RSQ($A$2:A662,$B$2:B662)</f>
        <v>0.60591335394673895</v>
      </c>
      <c r="Q662">
        <f>RSQ($A$2:A662,$C$2:C662)</f>
        <v>0.1149188711716653</v>
      </c>
      <c r="R662">
        <f>RSQ($B$2:B662,$C$2:C662)</f>
        <v>1.3670103032356934E-2</v>
      </c>
      <c r="S662" t="str">
        <f t="shared" si="130"/>
        <v>1&amp;2</v>
      </c>
    </row>
    <row r="663" spans="1:19">
      <c r="A663">
        <v>71.43790937</v>
      </c>
      <c r="B663">
        <v>88.125488790000006</v>
      </c>
      <c r="C663">
        <v>98.121162330000004</v>
      </c>
      <c r="D663">
        <f t="shared" si="131"/>
        <v>0.81063844695640863</v>
      </c>
      <c r="E663">
        <f t="shared" si="132"/>
        <v>0.72805812399307723</v>
      </c>
      <c r="F663">
        <f t="shared" si="133"/>
        <v>0.89812927912143292</v>
      </c>
      <c r="G663">
        <f t="shared" si="134"/>
        <v>0.80424556177222228</v>
      </c>
      <c r="H663">
        <f t="shared" si="135"/>
        <v>0.7091515221591671</v>
      </c>
      <c r="I663">
        <f t="shared" si="136"/>
        <v>0.88147386860971222</v>
      </c>
      <c r="J663">
        <f t="shared" si="124"/>
        <v>1.7677773020898045E-2</v>
      </c>
      <c r="K663">
        <f t="shared" si="125"/>
        <v>3.7769989167676002E-2</v>
      </c>
      <c r="L663">
        <f t="shared" si="126"/>
        <v>3.5248657420402979E-2</v>
      </c>
      <c r="M663">
        <f t="shared" si="127"/>
        <v>0.3616340800749564</v>
      </c>
      <c r="N663">
        <f t="shared" si="128"/>
        <v>0.50057207456364905</v>
      </c>
      <c r="O663">
        <f t="shared" si="129"/>
        <v>0.47251191195951914</v>
      </c>
      <c r="P663">
        <f>RSQ($A$2:A663,$B$2:B663)</f>
        <v>0.60691656685794804</v>
      </c>
      <c r="Q663">
        <f>RSQ($A$2:A663,$C$2:C663)</f>
        <v>0.11689957179128611</v>
      </c>
      <c r="R663">
        <f>RSQ($B$2:B663,$C$2:C663)</f>
        <v>1.4334143285823511E-2</v>
      </c>
      <c r="S663" t="str">
        <f t="shared" si="130"/>
        <v>1&amp;2</v>
      </c>
    </row>
    <row r="664" spans="1:19">
      <c r="A664">
        <v>71.200775820000004</v>
      </c>
      <c r="B664">
        <v>88.045133680000006</v>
      </c>
      <c r="C664">
        <v>98.426876719999996</v>
      </c>
      <c r="D664">
        <f t="shared" si="131"/>
        <v>0.80868496467708473</v>
      </c>
      <c r="E664">
        <f t="shared" si="132"/>
        <v>0.7233875359323706</v>
      </c>
      <c r="F664">
        <f t="shared" si="133"/>
        <v>0.89452329093471628</v>
      </c>
      <c r="G664">
        <f t="shared" si="134"/>
        <v>0.80492854683450876</v>
      </c>
      <c r="H664">
        <f t="shared" si="135"/>
        <v>0.71134167812427529</v>
      </c>
      <c r="I664">
        <f t="shared" si="136"/>
        <v>0.88348147204432825</v>
      </c>
      <c r="J664">
        <f t="shared" si="124"/>
        <v>1.7650104362851825E-2</v>
      </c>
      <c r="K664">
        <f t="shared" si="125"/>
        <v>3.8936059962318047E-2</v>
      </c>
      <c r="L664">
        <f t="shared" si="126"/>
        <v>3.6440984338643206E-2</v>
      </c>
      <c r="M664">
        <f t="shared" si="127"/>
        <v>0.21282694795176951</v>
      </c>
      <c r="N664">
        <f t="shared" si="128"/>
        <v>0.30937536617092676</v>
      </c>
      <c r="O664">
        <f t="shared" si="129"/>
        <v>0.3030055057727658</v>
      </c>
      <c r="P664">
        <f>RSQ($A$2:A664,$B$2:B664)</f>
        <v>0.60792576873325044</v>
      </c>
      <c r="Q664">
        <f>RSQ($A$2:A664,$C$2:C664)</f>
        <v>0.11897330267930091</v>
      </c>
      <c r="R664">
        <f>RSQ($B$2:B664,$C$2:C664)</f>
        <v>1.5038503846430035E-2</v>
      </c>
      <c r="S664" t="str">
        <f t="shared" si="130"/>
        <v>1&amp;2</v>
      </c>
    </row>
    <row r="665" spans="1:19">
      <c r="A665">
        <v>71.603176849999997</v>
      </c>
      <c r="B665">
        <v>87.011376650000003</v>
      </c>
      <c r="C665">
        <v>98.45869175</v>
      </c>
      <c r="D665">
        <f t="shared" si="131"/>
        <v>0.82291741157045573</v>
      </c>
      <c r="E665">
        <f t="shared" si="132"/>
        <v>0.72724079080605897</v>
      </c>
      <c r="F665">
        <f t="shared" si="133"/>
        <v>0.88373484456744267</v>
      </c>
      <c r="G665">
        <f t="shared" si="134"/>
        <v>0.80769606448619291</v>
      </c>
      <c r="H665">
        <f t="shared" si="135"/>
        <v>0.71378769545993437</v>
      </c>
      <c r="I665">
        <f t="shared" si="136"/>
        <v>0.88352045243249966</v>
      </c>
      <c r="J665">
        <f t="shared" si="124"/>
        <v>1.7750936162808036E-2</v>
      </c>
      <c r="K665">
        <f t="shared" si="125"/>
        <v>4.0070076131032646E-2</v>
      </c>
      <c r="L665">
        <f t="shared" si="126"/>
        <v>3.7391104552649324E-2</v>
      </c>
      <c r="M665">
        <f t="shared" si="127"/>
        <v>0.85749545514983905</v>
      </c>
      <c r="N665">
        <f t="shared" si="128"/>
        <v>0.33573920104698091</v>
      </c>
      <c r="O665">
        <f t="shared" si="129"/>
        <v>5.7337737814385659E-3</v>
      </c>
      <c r="P665">
        <f>RSQ($A$2:A665,$B$2:B665)</f>
        <v>0.60914527987386724</v>
      </c>
      <c r="Q665">
        <f>RSQ($A$2:A665,$C$2:C665)</f>
        <v>0.12101624042606998</v>
      </c>
      <c r="R665">
        <f>RSQ($B$2:B665,$C$2:C665)</f>
        <v>1.5826734663968178E-2</v>
      </c>
      <c r="S665" t="str">
        <f t="shared" si="130"/>
        <v>1&amp;2</v>
      </c>
    </row>
    <row r="666" spans="1:19">
      <c r="A666">
        <v>72.007085829999994</v>
      </c>
      <c r="B666">
        <v>86.559111259999995</v>
      </c>
      <c r="C666">
        <v>98.243245990000005</v>
      </c>
      <c r="D666">
        <f t="shared" si="131"/>
        <v>0.83188337751886476</v>
      </c>
      <c r="E666">
        <f t="shared" si="132"/>
        <v>0.7329469329355166</v>
      </c>
      <c r="F666">
        <f t="shared" si="133"/>
        <v>0.8810693334461962</v>
      </c>
      <c r="G666">
        <f t="shared" si="134"/>
        <v>0.81141718956814246</v>
      </c>
      <c r="H666">
        <f t="shared" si="135"/>
        <v>0.7167352704561778</v>
      </c>
      <c r="I666">
        <f t="shared" si="136"/>
        <v>0.88314335720383763</v>
      </c>
      <c r="J666">
        <f t="shared" si="124"/>
        <v>1.8569632152782945E-2</v>
      </c>
      <c r="K666">
        <f t="shared" si="125"/>
        <v>4.1162545564261611E-2</v>
      </c>
      <c r="L666">
        <f t="shared" si="126"/>
        <v>3.7672036736938461E-2</v>
      </c>
      <c r="M666">
        <f t="shared" si="127"/>
        <v>1.1021321145370739</v>
      </c>
      <c r="N666">
        <f t="shared" si="128"/>
        <v>0.39384499323613725</v>
      </c>
      <c r="O666">
        <f t="shared" si="129"/>
        <v>-5.5054728580889098E-2</v>
      </c>
      <c r="P666">
        <f>RSQ($A$2:A666,$B$2:B666)</f>
        <v>0.61042914090984912</v>
      </c>
      <c r="Q666">
        <f>RSQ($A$2:A666,$C$2:C666)</f>
        <v>0.12296475523666774</v>
      </c>
      <c r="R666">
        <f>RSQ($B$2:B666,$C$2:C666)</f>
        <v>1.6636393375010779E-2</v>
      </c>
      <c r="S666" t="str">
        <f t="shared" si="130"/>
        <v>1&amp;2</v>
      </c>
    </row>
    <row r="667" spans="1:19">
      <c r="A667">
        <v>73.81070047</v>
      </c>
      <c r="B667">
        <v>88.975261500000002</v>
      </c>
      <c r="C667">
        <v>98.588208570000006</v>
      </c>
      <c r="D667">
        <f t="shared" si="131"/>
        <v>0.82956429939798493</v>
      </c>
      <c r="E667">
        <f t="shared" si="132"/>
        <v>0.74867675902227826</v>
      </c>
      <c r="F667">
        <f t="shared" si="133"/>
        <v>0.9024939472028789</v>
      </c>
      <c r="G667">
        <f t="shared" si="134"/>
        <v>0.81420905261888743</v>
      </c>
      <c r="H667">
        <f t="shared" si="135"/>
        <v>0.72164934562019323</v>
      </c>
      <c r="I667">
        <f t="shared" si="136"/>
        <v>0.88612037104984398</v>
      </c>
      <c r="J667">
        <f t="shared" si="124"/>
        <v>1.9763081249403628E-2</v>
      </c>
      <c r="K667">
        <f t="shared" si="125"/>
        <v>4.2242420229886279E-2</v>
      </c>
      <c r="L667">
        <f t="shared" si="126"/>
        <v>3.7901094737540011E-2</v>
      </c>
      <c r="M667">
        <f t="shared" si="127"/>
        <v>0.77696623240674367</v>
      </c>
      <c r="N667">
        <f t="shared" si="128"/>
        <v>0.63981687732378756</v>
      </c>
      <c r="O667">
        <f t="shared" si="129"/>
        <v>0.43200800046594257</v>
      </c>
      <c r="P667">
        <f>RSQ($A$2:A667,$B$2:B667)</f>
        <v>0.61125476686816382</v>
      </c>
      <c r="Q667">
        <f>RSQ($A$2:A667,$C$2:C667)</f>
        <v>0.12484170383999542</v>
      </c>
      <c r="R667">
        <f>RSQ($B$2:B667,$C$2:C667)</f>
        <v>1.7317254272309329E-2</v>
      </c>
      <c r="S667" t="str">
        <f t="shared" si="130"/>
        <v>1&amp;2</v>
      </c>
    </row>
    <row r="668" spans="1:19">
      <c r="A668">
        <v>72.587825249999995</v>
      </c>
      <c r="B668">
        <v>88.446732260000005</v>
      </c>
      <c r="C668">
        <v>99.279146499999996</v>
      </c>
      <c r="D668">
        <f t="shared" si="131"/>
        <v>0.82069538800618647</v>
      </c>
      <c r="E668">
        <f t="shared" si="132"/>
        <v>0.73114876395517758</v>
      </c>
      <c r="F668">
        <f t="shared" si="133"/>
        <v>0.89088932951292055</v>
      </c>
      <c r="G668">
        <f t="shared" si="134"/>
        <v>0.81520695037077961</v>
      </c>
      <c r="H668">
        <f t="shared" si="135"/>
        <v>0.72311079459480621</v>
      </c>
      <c r="I668">
        <f t="shared" si="136"/>
        <v>0.8868540569672404</v>
      </c>
      <c r="J668">
        <f t="shared" si="124"/>
        <v>2.0711288126154137E-2</v>
      </c>
      <c r="K668">
        <f t="shared" si="125"/>
        <v>4.3717982875911277E-2</v>
      </c>
      <c r="L668">
        <f t="shared" si="126"/>
        <v>3.8423704222660164E-2</v>
      </c>
      <c r="M668">
        <f t="shared" si="127"/>
        <v>0.26499740634075158</v>
      </c>
      <c r="N668">
        <f t="shared" si="128"/>
        <v>0.18385956605514661</v>
      </c>
      <c r="O668">
        <f t="shared" si="129"/>
        <v>0.1050203937209252</v>
      </c>
      <c r="P668">
        <f>RSQ($A$2:A668,$B$2:B668)</f>
        <v>0.6121647304010468</v>
      </c>
      <c r="Q668">
        <f>RSQ($A$2:A668,$C$2:C668)</f>
        <v>0.12697728690909621</v>
      </c>
      <c r="R668">
        <f>RSQ($B$2:B668,$C$2:C668)</f>
        <v>1.8102435333711191E-2</v>
      </c>
      <c r="S668" t="str">
        <f t="shared" si="130"/>
        <v>1&amp;2</v>
      </c>
    </row>
    <row r="669" spans="1:19">
      <c r="A669">
        <v>73.932432169999998</v>
      </c>
      <c r="B669">
        <v>90.387847339999993</v>
      </c>
      <c r="C669">
        <v>99.424277649999993</v>
      </c>
      <c r="D669">
        <f t="shared" si="131"/>
        <v>0.81794659731078845</v>
      </c>
      <c r="E669">
        <f t="shared" si="132"/>
        <v>0.74360542432364363</v>
      </c>
      <c r="F669">
        <f t="shared" si="133"/>
        <v>0.90911243688578103</v>
      </c>
      <c r="G669">
        <f t="shared" si="134"/>
        <v>0.81562843451539635</v>
      </c>
      <c r="H669">
        <f t="shared" si="135"/>
        <v>0.72626381455308886</v>
      </c>
      <c r="I669">
        <f t="shared" si="136"/>
        <v>0.89027842310855432</v>
      </c>
      <c r="J669">
        <f t="shared" si="124"/>
        <v>2.0804266435365357E-2</v>
      </c>
      <c r="K669">
        <f t="shared" si="125"/>
        <v>4.3394958651626146E-2</v>
      </c>
      <c r="L669">
        <f t="shared" si="126"/>
        <v>3.7913741771793408E-2</v>
      </c>
      <c r="M669">
        <f t="shared" si="127"/>
        <v>0.11142727875525726</v>
      </c>
      <c r="N669">
        <f t="shared" si="128"/>
        <v>0.39962268220538844</v>
      </c>
      <c r="O669">
        <f t="shared" si="129"/>
        <v>0.4967595625509747</v>
      </c>
      <c r="P669">
        <f>RSQ($A$2:A669,$B$2:B669)</f>
        <v>0.61268267118221387</v>
      </c>
      <c r="Q669">
        <f>RSQ($A$2:A669,$C$2:C669)</f>
        <v>0.12900644644083534</v>
      </c>
      <c r="R669">
        <f>RSQ($B$2:B669,$C$2:C669)</f>
        <v>1.8745051514317018E-2</v>
      </c>
      <c r="S669" t="str">
        <f t="shared" si="130"/>
        <v>1&amp;2</v>
      </c>
    </row>
    <row r="670" spans="1:19">
      <c r="A670">
        <v>74.701443069999996</v>
      </c>
      <c r="B670">
        <v>89.08662563</v>
      </c>
      <c r="C670">
        <v>99.349857959999994</v>
      </c>
      <c r="D670">
        <f t="shared" si="131"/>
        <v>0.83852590152257622</v>
      </c>
      <c r="E670">
        <f t="shared" si="132"/>
        <v>0.75190286734054634</v>
      </c>
      <c r="F670">
        <f t="shared" si="133"/>
        <v>0.89669605432015664</v>
      </c>
      <c r="G670">
        <f t="shared" si="134"/>
        <v>0.81915112174727023</v>
      </c>
      <c r="H670">
        <f t="shared" si="135"/>
        <v>0.73020828421269768</v>
      </c>
      <c r="I670">
        <f t="shared" si="136"/>
        <v>0.89126575098726235</v>
      </c>
      <c r="J670">
        <f t="shared" si="124"/>
        <v>2.1051890277679543E-2</v>
      </c>
      <c r="K670">
        <f t="shared" si="125"/>
        <v>4.2975673228705644E-2</v>
      </c>
      <c r="L670">
        <f t="shared" si="126"/>
        <v>3.6623244992717831E-2</v>
      </c>
      <c r="M670">
        <f t="shared" si="127"/>
        <v>0.92033444596888669</v>
      </c>
      <c r="N670">
        <f t="shared" si="128"/>
        <v>0.50481078009867564</v>
      </c>
      <c r="O670">
        <f t="shared" si="129"/>
        <v>0.14827477286554086</v>
      </c>
      <c r="P670">
        <f>RSQ($A$2:A670,$B$2:B670)</f>
        <v>0.61347913497068063</v>
      </c>
      <c r="Q670">
        <f>RSQ($A$2:A670,$C$2:C670)</f>
        <v>0.13093659702528546</v>
      </c>
      <c r="R670">
        <f>RSQ($B$2:B670,$C$2:C670)</f>
        <v>1.9498156377864392E-2</v>
      </c>
      <c r="S670" t="str">
        <f t="shared" si="130"/>
        <v>1&amp;2</v>
      </c>
    </row>
    <row r="671" spans="1:19">
      <c r="A671">
        <v>74.976263610000004</v>
      </c>
      <c r="B671">
        <v>87.001467109999993</v>
      </c>
      <c r="C671">
        <v>98.725162030000007</v>
      </c>
      <c r="D671">
        <f t="shared" si="131"/>
        <v>0.86178160093787881</v>
      </c>
      <c r="E671">
        <f t="shared" si="132"/>
        <v>0.75944432066079237</v>
      </c>
      <c r="F671">
        <f t="shared" si="133"/>
        <v>0.88124917013114157</v>
      </c>
      <c r="G671">
        <f t="shared" si="134"/>
        <v>0.82570965700736387</v>
      </c>
      <c r="H671">
        <f t="shared" si="135"/>
        <v>0.73470613597394296</v>
      </c>
      <c r="I671">
        <f t="shared" si="136"/>
        <v>0.88972473854785916</v>
      </c>
      <c r="J671">
        <f t="shared" si="124"/>
        <v>2.1339787133865619E-2</v>
      </c>
      <c r="K671">
        <f t="shared" si="125"/>
        <v>4.2476362079649381E-2</v>
      </c>
      <c r="L671">
        <f t="shared" si="126"/>
        <v>3.5808447018601718E-2</v>
      </c>
      <c r="M671">
        <f t="shared" si="127"/>
        <v>1.6903610005214071</v>
      </c>
      <c r="N671">
        <f t="shared" si="128"/>
        <v>0.5823988561087623</v>
      </c>
      <c r="O671">
        <f t="shared" si="129"/>
        <v>-0.23669187363290897</v>
      </c>
      <c r="P671">
        <f>RSQ($A$2:A671,$B$2:B671)</f>
        <v>0.61456793656615982</v>
      </c>
      <c r="Q671">
        <f>RSQ($A$2:A671,$C$2:C671)</f>
        <v>0.1327105795248856</v>
      </c>
      <c r="R671">
        <f>RSQ($B$2:B671,$C$2:C671)</f>
        <v>2.0371308261019377E-2</v>
      </c>
      <c r="S671" t="str">
        <f t="shared" si="130"/>
        <v>1&amp;2</v>
      </c>
    </row>
    <row r="672" spans="1:19">
      <c r="A672">
        <v>75.874540809999999</v>
      </c>
      <c r="B672">
        <v>87.906109360000002</v>
      </c>
      <c r="C672">
        <v>98.71192696</v>
      </c>
      <c r="D672">
        <f t="shared" si="131"/>
        <v>0.86313159986722454</v>
      </c>
      <c r="E672">
        <f t="shared" si="132"/>
        <v>0.76864613169537099</v>
      </c>
      <c r="F672">
        <f t="shared" si="133"/>
        <v>0.89053179354528533</v>
      </c>
      <c r="G672">
        <f t="shared" si="134"/>
        <v>0.83146687898580396</v>
      </c>
      <c r="H672">
        <f t="shared" si="135"/>
        <v>0.73992767377723956</v>
      </c>
      <c r="I672">
        <f t="shared" si="136"/>
        <v>0.88984890085515544</v>
      </c>
      <c r="J672">
        <f t="shared" si="124"/>
        <v>2.3042870556284307E-2</v>
      </c>
      <c r="K672">
        <f t="shared" si="125"/>
        <v>4.1518273445517707E-2</v>
      </c>
      <c r="L672">
        <f t="shared" si="126"/>
        <v>3.3946865910378779E-2</v>
      </c>
      <c r="M672">
        <f t="shared" si="127"/>
        <v>1.3741656363549246</v>
      </c>
      <c r="N672">
        <f t="shared" si="128"/>
        <v>0.69170645922492868</v>
      </c>
      <c r="O672">
        <f t="shared" si="129"/>
        <v>2.0116516556572702E-2</v>
      </c>
      <c r="P672">
        <f>RSQ($A$2:A672,$B$2:B672)</f>
        <v>0.61551140724317344</v>
      </c>
      <c r="Q672">
        <f>RSQ($A$2:A672,$C$2:C672)</f>
        <v>0.1343939785250729</v>
      </c>
      <c r="R672">
        <f>RSQ($B$2:B672,$C$2:C672)</f>
        <v>2.1182125937202232E-2</v>
      </c>
      <c r="S672" t="str">
        <f t="shared" si="130"/>
        <v>1&amp;2</v>
      </c>
    </row>
    <row r="673" spans="1:19">
      <c r="A673">
        <v>76.198400719999995</v>
      </c>
      <c r="B673">
        <v>86.575609349999993</v>
      </c>
      <c r="C673">
        <v>97.841189670000006</v>
      </c>
      <c r="D673">
        <f t="shared" si="131"/>
        <v>0.8801370419693153</v>
      </c>
      <c r="E673">
        <f t="shared" si="132"/>
        <v>0.77879675193037734</v>
      </c>
      <c r="F673">
        <f t="shared" si="133"/>
        <v>0.88485851042902586</v>
      </c>
      <c r="G673">
        <f t="shared" si="134"/>
        <v>0.83895459636788261</v>
      </c>
      <c r="H673">
        <f t="shared" si="135"/>
        <v>0.74590753195464532</v>
      </c>
      <c r="I673">
        <f t="shared" si="136"/>
        <v>0.88908114848190478</v>
      </c>
      <c r="J673">
        <f t="shared" ref="J673:J736" si="137">STDEV(D643:D672)</f>
        <v>2.5415473325223505E-2</v>
      </c>
      <c r="K673">
        <f t="shared" ref="K673:K736" si="138">STDEV(E643:E672)</f>
        <v>4.2326265838577473E-2</v>
      </c>
      <c r="L673">
        <f t="shared" ref="L673:L736" si="139">STDEV(F643:F672)</f>
        <v>3.1926517751395267E-2</v>
      </c>
      <c r="M673">
        <f t="shared" ref="M673:M736" si="140">(D673-G673)/J673</f>
        <v>1.6203690198663863</v>
      </c>
      <c r="N673">
        <f t="shared" ref="N673:N736" si="141">(E673-H673)/K673</f>
        <v>0.777040433974588</v>
      </c>
      <c r="O673">
        <f t="shared" ref="O673:O736" si="142">(F673-I673)/L673</f>
        <v>-0.13226115311916173</v>
      </c>
      <c r="P673">
        <f>RSQ($A$2:A673,$B$2:B673)</f>
        <v>0.61656303963810222</v>
      </c>
      <c r="Q673">
        <f>RSQ($A$2:A673,$C$2:C673)</f>
        <v>0.13587943982929193</v>
      </c>
      <c r="R673">
        <f>RSQ($B$2:B673,$C$2:C673)</f>
        <v>2.2009830093563412E-2</v>
      </c>
      <c r="S673" t="str">
        <f t="shared" ref="S673:S736" si="143">IF(P673=MAX(P673,Q673,R673),"1&amp;2",IF(Q673=MAX(P673,Q673,R673),"1&amp;3","2&amp;3"))</f>
        <v>1&amp;2</v>
      </c>
    </row>
    <row r="674" spans="1:19">
      <c r="A674">
        <v>77.964451819999994</v>
      </c>
      <c r="B674">
        <v>83.571240669999995</v>
      </c>
      <c r="C674">
        <v>97.607911680000001</v>
      </c>
      <c r="D674">
        <f t="shared" si="131"/>
        <v>0.93291006804434462</v>
      </c>
      <c r="E674">
        <f t="shared" si="132"/>
        <v>0.79875135609498982</v>
      </c>
      <c r="F674">
        <f t="shared" si="133"/>
        <v>0.85619330678830474</v>
      </c>
      <c r="G674">
        <f t="shared" si="134"/>
        <v>0.85340928431810759</v>
      </c>
      <c r="H674">
        <f t="shared" si="135"/>
        <v>0.75403735105315983</v>
      </c>
      <c r="I674">
        <f t="shared" si="136"/>
        <v>0.88402148052904328</v>
      </c>
      <c r="J674">
        <f t="shared" si="137"/>
        <v>2.8711426232280478E-2</v>
      </c>
      <c r="K674">
        <f t="shared" si="138"/>
        <v>4.2051549851027735E-2</v>
      </c>
      <c r="L674">
        <f t="shared" si="139"/>
        <v>2.7537859660537432E-2</v>
      </c>
      <c r="M674">
        <f t="shared" si="140"/>
        <v>2.7689597543173834</v>
      </c>
      <c r="N674">
        <f t="shared" si="141"/>
        <v>1.0633140799859766</v>
      </c>
      <c r="O674">
        <f t="shared" si="142"/>
        <v>-1.0105423618167804</v>
      </c>
      <c r="P674">
        <f>RSQ($A$2:A674,$B$2:B674)</f>
        <v>0.61748659445801857</v>
      </c>
      <c r="Q674">
        <f>RSQ($A$2:A674,$C$2:C674)</f>
        <v>0.13718045092762834</v>
      </c>
      <c r="R674">
        <f>RSQ($B$2:B674,$C$2:C674)</f>
        <v>2.3016345711832482E-2</v>
      </c>
      <c r="S674" t="str">
        <f t="shared" si="143"/>
        <v>1&amp;2</v>
      </c>
    </row>
    <row r="675" spans="1:19">
      <c r="A675">
        <v>78.727881069999995</v>
      </c>
      <c r="B675">
        <v>83.452567389999999</v>
      </c>
      <c r="C675">
        <v>97.846381309999998</v>
      </c>
      <c r="D675">
        <f t="shared" si="131"/>
        <v>0.94338476972290064</v>
      </c>
      <c r="E675">
        <f t="shared" si="132"/>
        <v>0.80460697693634509</v>
      </c>
      <c r="F675">
        <f t="shared" si="133"/>
        <v>0.85289375317420213</v>
      </c>
      <c r="G675">
        <f t="shared" si="134"/>
        <v>0.86725166668807574</v>
      </c>
      <c r="H675">
        <f t="shared" si="135"/>
        <v>0.76181729349672678</v>
      </c>
      <c r="I675">
        <f t="shared" si="136"/>
        <v>0.87923259939752929</v>
      </c>
      <c r="J675">
        <f t="shared" si="137"/>
        <v>3.5940932986766247E-2</v>
      </c>
      <c r="K675">
        <f t="shared" si="138"/>
        <v>4.211400737346082E-2</v>
      </c>
      <c r="L675">
        <f t="shared" si="139"/>
        <v>2.4113726868450786E-2</v>
      </c>
      <c r="M675">
        <f t="shared" si="140"/>
        <v>2.1182839928740234</v>
      </c>
      <c r="N675">
        <f t="shared" si="141"/>
        <v>1.0160439746368872</v>
      </c>
      <c r="O675">
        <f t="shared" si="142"/>
        <v>-1.0922760453834124</v>
      </c>
      <c r="P675">
        <f>RSQ($A$2:A675,$B$2:B675)</f>
        <v>0.61829017282304777</v>
      </c>
      <c r="Q675">
        <f>RSQ($A$2:A675,$C$2:C675)</f>
        <v>0.13845346433484257</v>
      </c>
      <c r="R675">
        <f>RSQ($B$2:B675,$C$2:C675)</f>
        <v>2.4077306917221323E-2</v>
      </c>
      <c r="S675" t="str">
        <f t="shared" si="143"/>
        <v>1&amp;2</v>
      </c>
    </row>
    <row r="676" spans="1:19">
      <c r="A676">
        <v>79.493414830000006</v>
      </c>
      <c r="B676">
        <v>83.927221189999997</v>
      </c>
      <c r="C676">
        <v>97.892755269999995</v>
      </c>
      <c r="D676">
        <f t="shared" si="131"/>
        <v>0.94717081898896127</v>
      </c>
      <c r="E676">
        <f t="shared" si="132"/>
        <v>0.81204594365280258</v>
      </c>
      <c r="F676">
        <f t="shared" si="133"/>
        <v>0.85733843080132566</v>
      </c>
      <c r="G676">
        <f t="shared" si="134"/>
        <v>0.87954692088821196</v>
      </c>
      <c r="H676">
        <f t="shared" si="135"/>
        <v>0.7695447781361231</v>
      </c>
      <c r="I676">
        <f t="shared" si="136"/>
        <v>0.87586426576734411</v>
      </c>
      <c r="J676">
        <f t="shared" si="137"/>
        <v>4.2154031593601586E-2</v>
      </c>
      <c r="K676">
        <f t="shared" si="138"/>
        <v>4.1813258882144273E-2</v>
      </c>
      <c r="L676">
        <f t="shared" si="139"/>
        <v>2.0772748861520245E-2</v>
      </c>
      <c r="M676">
        <f t="shared" si="140"/>
        <v>1.6042095036768371</v>
      </c>
      <c r="N676">
        <f t="shared" si="141"/>
        <v>1.0164518780149177</v>
      </c>
      <c r="O676">
        <f t="shared" si="142"/>
        <v>-0.89183357915311767</v>
      </c>
      <c r="P676">
        <f>RSQ($A$2:A676,$B$2:B676)</f>
        <v>0.61900710887735932</v>
      </c>
      <c r="Q676">
        <f>RSQ($A$2:A676,$C$2:C676)</f>
        <v>0.13966413919666831</v>
      </c>
      <c r="R676">
        <f>RSQ($B$2:B676,$C$2:C676)</f>
        <v>2.5124072479023204E-2</v>
      </c>
      <c r="S676" t="str">
        <f t="shared" si="143"/>
        <v>1&amp;2</v>
      </c>
    </row>
    <row r="677" spans="1:19">
      <c r="A677">
        <v>80.279570800000002</v>
      </c>
      <c r="B677">
        <v>84.618369959999995</v>
      </c>
      <c r="C677">
        <v>98.251660479999998</v>
      </c>
      <c r="D677">
        <f t="shared" si="131"/>
        <v>0.94872509170229835</v>
      </c>
      <c r="E677">
        <f t="shared" si="132"/>
        <v>0.81708105906608697</v>
      </c>
      <c r="F677">
        <f t="shared" si="133"/>
        <v>0.86124111843610851</v>
      </c>
      <c r="G677">
        <f t="shared" si="134"/>
        <v>0.89018971639807143</v>
      </c>
      <c r="H677">
        <f t="shared" si="135"/>
        <v>0.77685805212534831</v>
      </c>
      <c r="I677">
        <f t="shared" si="136"/>
        <v>0.87361455079330785</v>
      </c>
      <c r="J677">
        <f t="shared" si="137"/>
        <v>4.6841175722401783E-2</v>
      </c>
      <c r="K677">
        <f t="shared" si="138"/>
        <v>4.209888938642093E-2</v>
      </c>
      <c r="L677">
        <f t="shared" si="139"/>
        <v>1.930292460945663E-2</v>
      </c>
      <c r="M677">
        <f t="shared" si="140"/>
        <v>1.2496564059606299</v>
      </c>
      <c r="N677">
        <f t="shared" si="141"/>
        <v>0.95544104671114338</v>
      </c>
      <c r="O677">
        <f t="shared" si="142"/>
        <v>-0.64101334940393007</v>
      </c>
      <c r="P677">
        <f>RSQ($A$2:A677,$B$2:B677)</f>
        <v>0.61965214365924803</v>
      </c>
      <c r="Q677">
        <f>RSQ($A$2:A677,$C$2:C677)</f>
        <v>0.14084645485181504</v>
      </c>
      <c r="R677">
        <f>RSQ($B$2:B677,$C$2:C677)</f>
        <v>2.6182392337588047E-2</v>
      </c>
      <c r="S677" t="str">
        <f t="shared" si="143"/>
        <v>1&amp;2</v>
      </c>
    </row>
    <row r="678" spans="1:19">
      <c r="A678">
        <v>83.437012820000007</v>
      </c>
      <c r="B678">
        <v>85.587440970000003</v>
      </c>
      <c r="C678">
        <v>98.593923090000004</v>
      </c>
      <c r="D678">
        <f t="shared" si="131"/>
        <v>0.9748744894621425</v>
      </c>
      <c r="E678">
        <f t="shared" si="132"/>
        <v>0.84626932578629377</v>
      </c>
      <c r="F678">
        <f t="shared" si="133"/>
        <v>0.86808028616401411</v>
      </c>
      <c r="G678">
        <f t="shared" si="134"/>
        <v>0.90321814302331316</v>
      </c>
      <c r="H678">
        <f t="shared" si="135"/>
        <v>0.78753670961164757</v>
      </c>
      <c r="I678">
        <f t="shared" si="136"/>
        <v>0.87276312546572421</v>
      </c>
      <c r="J678">
        <f t="shared" si="137"/>
        <v>5.0724101918916943E-2</v>
      </c>
      <c r="K678">
        <f t="shared" si="138"/>
        <v>4.2506255580235124E-2</v>
      </c>
      <c r="L678">
        <f t="shared" si="139"/>
        <v>1.7928603561346325E-2</v>
      </c>
      <c r="M678">
        <f t="shared" si="140"/>
        <v>1.4126686077828019</v>
      </c>
      <c r="N678">
        <f t="shared" si="141"/>
        <v>1.3817405314326519</v>
      </c>
      <c r="O678">
        <f t="shared" si="142"/>
        <v>-0.26119375587099231</v>
      </c>
      <c r="P678">
        <f>RSQ($A$2:A678,$B$2:B678)</f>
        <v>0.61992831334221399</v>
      </c>
      <c r="Q678">
        <f>RSQ($A$2:A678,$C$2:C678)</f>
        <v>0.14174491137072026</v>
      </c>
      <c r="R678">
        <f>RSQ($B$2:B678,$C$2:C678)</f>
        <v>2.722046578002307E-2</v>
      </c>
      <c r="S678" t="str">
        <f t="shared" si="143"/>
        <v>1&amp;2</v>
      </c>
    </row>
    <row r="679" spans="1:19">
      <c r="A679">
        <v>83.809051460000006</v>
      </c>
      <c r="B679">
        <v>84.788289820000003</v>
      </c>
      <c r="C679">
        <v>98.107204820000007</v>
      </c>
      <c r="D679">
        <f t="shared" si="131"/>
        <v>0.98845078297865363</v>
      </c>
      <c r="E679">
        <f t="shared" si="132"/>
        <v>0.85425990490470893</v>
      </c>
      <c r="F679">
        <f t="shared" si="133"/>
        <v>0.86424121424683753</v>
      </c>
      <c r="G679">
        <f t="shared" si="134"/>
        <v>0.9163308568625963</v>
      </c>
      <c r="H679">
        <f t="shared" si="135"/>
        <v>0.79780181657981086</v>
      </c>
      <c r="I679">
        <f t="shared" si="136"/>
        <v>0.87145206220128013</v>
      </c>
      <c r="J679">
        <f t="shared" si="137"/>
        <v>5.5408765189054195E-2</v>
      </c>
      <c r="K679">
        <f t="shared" si="138"/>
        <v>4.4908145318615332E-2</v>
      </c>
      <c r="L679">
        <f t="shared" si="139"/>
        <v>1.7471253734602583E-2</v>
      </c>
      <c r="M679">
        <f t="shared" si="140"/>
        <v>1.3015977863788304</v>
      </c>
      <c r="N679">
        <f t="shared" si="141"/>
        <v>1.2571903810397409</v>
      </c>
      <c r="O679">
        <f t="shared" si="142"/>
        <v>-0.41272641700356061</v>
      </c>
      <c r="P679">
        <f>RSQ($A$2:A679,$B$2:B679)</f>
        <v>0.62006041216259622</v>
      </c>
      <c r="Q679">
        <f>RSQ($A$2:A679,$C$2:C679)</f>
        <v>0.14257168997360278</v>
      </c>
      <c r="R679">
        <f>RSQ($B$2:B679,$C$2:C679)</f>
        <v>2.8265011231879987E-2</v>
      </c>
      <c r="S679" t="str">
        <f t="shared" si="143"/>
        <v>1&amp;2</v>
      </c>
    </row>
    <row r="680" spans="1:19">
      <c r="A680">
        <v>84.855740580000003</v>
      </c>
      <c r="B680">
        <v>86.415221200000005</v>
      </c>
      <c r="C680">
        <v>98.146631819999996</v>
      </c>
      <c r="D680">
        <f t="shared" si="131"/>
        <v>0.98195363503854571</v>
      </c>
      <c r="E680">
        <f t="shared" si="132"/>
        <v>0.86458128013628255</v>
      </c>
      <c r="F680">
        <f t="shared" si="133"/>
        <v>0.88047057344244595</v>
      </c>
      <c r="G680">
        <f t="shared" si="134"/>
        <v>0.92642666888966541</v>
      </c>
      <c r="H680">
        <f t="shared" si="135"/>
        <v>0.80807558020388348</v>
      </c>
      <c r="I680">
        <f t="shared" si="136"/>
        <v>0.87283952546915178</v>
      </c>
      <c r="J680">
        <f t="shared" si="137"/>
        <v>6.0796991485813828E-2</v>
      </c>
      <c r="K680">
        <f t="shared" si="138"/>
        <v>4.8473971820121135E-2</v>
      </c>
      <c r="L680">
        <f t="shared" si="139"/>
        <v>1.7571467017304582E-2</v>
      </c>
      <c r="M680">
        <f t="shared" si="140"/>
        <v>0.91331766246750534</v>
      </c>
      <c r="N680">
        <f t="shared" si="141"/>
        <v>1.1656915621043462</v>
      </c>
      <c r="O680">
        <f t="shared" si="142"/>
        <v>0.4342863328246313</v>
      </c>
      <c r="P680">
        <f>RSQ($A$2:A680,$B$2:B680)</f>
        <v>0.62021672390588933</v>
      </c>
      <c r="Q680">
        <f>RSQ($A$2:A680,$C$2:C680)</f>
        <v>0.14329432660363103</v>
      </c>
      <c r="R680">
        <f>RSQ($B$2:B680,$C$2:C680)</f>
        <v>2.9198112382515327E-2</v>
      </c>
      <c r="S680" t="str">
        <f t="shared" si="143"/>
        <v>1&amp;2</v>
      </c>
    </row>
    <row r="681" spans="1:19">
      <c r="A681">
        <v>83.812411819999994</v>
      </c>
      <c r="B681">
        <v>87.431745100000001</v>
      </c>
      <c r="C681">
        <v>97.416993849999997</v>
      </c>
      <c r="D681">
        <f t="shared" si="131"/>
        <v>0.95860389980938387</v>
      </c>
      <c r="E681">
        <f t="shared" si="132"/>
        <v>0.86034693237457149</v>
      </c>
      <c r="F681">
        <f t="shared" si="133"/>
        <v>0.89749992937192247</v>
      </c>
      <c r="G681">
        <f t="shared" si="134"/>
        <v>0.93137701210808366</v>
      </c>
      <c r="H681">
        <f t="shared" si="135"/>
        <v>0.81611732669168169</v>
      </c>
      <c r="I681">
        <f t="shared" si="136"/>
        <v>0.87663343376188574</v>
      </c>
      <c r="J681">
        <f t="shared" si="137"/>
        <v>6.5062561413810713E-2</v>
      </c>
      <c r="K681">
        <f t="shared" si="138"/>
        <v>5.1999603703069247E-2</v>
      </c>
      <c r="L681">
        <f t="shared" si="139"/>
        <v>1.690170492460364E-2</v>
      </c>
      <c r="M681">
        <f t="shared" si="140"/>
        <v>0.41847242269070606</v>
      </c>
      <c r="N681">
        <f t="shared" si="141"/>
        <v>0.85057582237456897</v>
      </c>
      <c r="O681">
        <f t="shared" si="142"/>
        <v>1.2345793340446727</v>
      </c>
      <c r="P681">
        <f>RSQ($A$2:A681,$B$2:B681)</f>
        <v>0.62058000657096668</v>
      </c>
      <c r="Q681">
        <f>RSQ($A$2:A681,$C$2:C681)</f>
        <v>0.14406652561546696</v>
      </c>
      <c r="R681">
        <f>RSQ($B$2:B681,$C$2:C681)</f>
        <v>2.9976095764989531E-2</v>
      </c>
      <c r="S681" t="str">
        <f t="shared" si="143"/>
        <v>1&amp;2</v>
      </c>
    </row>
    <row r="682" spans="1:19">
      <c r="A682">
        <v>83.047481559999994</v>
      </c>
      <c r="B682">
        <v>87.132231129999994</v>
      </c>
      <c r="C682">
        <v>97.458491050000006</v>
      </c>
      <c r="D682">
        <f t="shared" si="131"/>
        <v>0.95312010817322446</v>
      </c>
      <c r="E682">
        <f t="shared" si="132"/>
        <v>0.85213182212510763</v>
      </c>
      <c r="F682">
        <f t="shared" si="133"/>
        <v>0.89404453312639287</v>
      </c>
      <c r="G682">
        <f t="shared" si="134"/>
        <v>0.93472210381041299</v>
      </c>
      <c r="H682">
        <f t="shared" si="135"/>
        <v>0.82165801829682417</v>
      </c>
      <c r="I682">
        <f t="shared" si="136"/>
        <v>0.87931206443334842</v>
      </c>
      <c r="J682">
        <f t="shared" si="137"/>
        <v>6.7095394050350018E-2</v>
      </c>
      <c r="K682">
        <f t="shared" si="138"/>
        <v>5.4066171789001798E-2</v>
      </c>
      <c r="L682">
        <f t="shared" si="139"/>
        <v>1.6181562581028059E-2</v>
      </c>
      <c r="M682">
        <f t="shared" si="140"/>
        <v>0.27420666683923428</v>
      </c>
      <c r="N682">
        <f t="shared" si="141"/>
        <v>0.56363901530166183</v>
      </c>
      <c r="O682">
        <f t="shared" si="142"/>
        <v>0.91044783958734721</v>
      </c>
      <c r="P682">
        <f>RSQ($A$2:A682,$B$2:B682)</f>
        <v>0.62100980274279083</v>
      </c>
      <c r="Q682">
        <f>RSQ($A$2:A682,$C$2:C682)</f>
        <v>0.14490394844178198</v>
      </c>
      <c r="R682">
        <f>RSQ($B$2:B682,$C$2:C682)</f>
        <v>3.0783804251039732E-2</v>
      </c>
      <c r="S682" t="str">
        <f t="shared" si="143"/>
        <v>1&amp;2</v>
      </c>
    </row>
    <row r="683" spans="1:19">
      <c r="A683">
        <v>82.524266089999998</v>
      </c>
      <c r="B683">
        <v>88.192558599999998</v>
      </c>
      <c r="C683">
        <v>98.728415549999994</v>
      </c>
      <c r="D683">
        <f t="shared" si="131"/>
        <v>0.93572822242623999</v>
      </c>
      <c r="E683">
        <f t="shared" si="132"/>
        <v>0.83587147256714989</v>
      </c>
      <c r="F683">
        <f t="shared" si="133"/>
        <v>0.89328445218829411</v>
      </c>
      <c r="G683">
        <f t="shared" si="134"/>
        <v>0.93487689128977103</v>
      </c>
      <c r="H683">
        <f t="shared" si="135"/>
        <v>0.82384470356918194</v>
      </c>
      <c r="I683">
        <f t="shared" si="136"/>
        <v>0.88146166254949387</v>
      </c>
      <c r="J683">
        <f t="shared" si="137"/>
        <v>6.9185130487526642E-2</v>
      </c>
      <c r="K683">
        <f t="shared" si="138"/>
        <v>5.6608489026509314E-2</v>
      </c>
      <c r="L683">
        <f t="shared" si="139"/>
        <v>1.6235034617553563E-2</v>
      </c>
      <c r="M683">
        <f t="shared" si="140"/>
        <v>1.2305117161301648E-2</v>
      </c>
      <c r="N683">
        <f t="shared" si="141"/>
        <v>0.21245522014085041</v>
      </c>
      <c r="O683">
        <f t="shared" si="142"/>
        <v>0.72822694360117091</v>
      </c>
      <c r="P683">
        <f>RSQ($A$2:A683,$B$2:B683)</f>
        <v>0.62151326612504532</v>
      </c>
      <c r="Q683">
        <f>RSQ($A$2:A683,$C$2:C683)</f>
        <v>0.14588780926094172</v>
      </c>
      <c r="R683">
        <f>RSQ($B$2:B683,$C$2:C683)</f>
        <v>3.1646438379922238E-2</v>
      </c>
      <c r="S683" t="str">
        <f t="shared" si="143"/>
        <v>1&amp;2</v>
      </c>
    </row>
    <row r="684" spans="1:19">
      <c r="A684">
        <v>83.916561029999997</v>
      </c>
      <c r="B684">
        <v>90.021755110000001</v>
      </c>
      <c r="C684">
        <v>99.039398070000004</v>
      </c>
      <c r="D684">
        <f t="shared" si="131"/>
        <v>0.93218090368778184</v>
      </c>
      <c r="E684">
        <f t="shared" si="132"/>
        <v>0.84730483691640224</v>
      </c>
      <c r="F684">
        <f t="shared" si="133"/>
        <v>0.90894893208431626</v>
      </c>
      <c r="G684">
        <f t="shared" si="134"/>
        <v>0.93446212396638806</v>
      </c>
      <c r="H684">
        <f t="shared" si="135"/>
        <v>0.8274539548533697</v>
      </c>
      <c r="I684">
        <f t="shared" si="136"/>
        <v>0.88569047324715888</v>
      </c>
      <c r="J684">
        <f t="shared" si="137"/>
        <v>6.9227266374887533E-2</v>
      </c>
      <c r="K684">
        <f t="shared" si="138"/>
        <v>5.7085679324021574E-2</v>
      </c>
      <c r="L684">
        <f t="shared" si="139"/>
        <v>1.6357579409215058E-2</v>
      </c>
      <c r="M684">
        <f t="shared" si="140"/>
        <v>-3.2952626877575851E-2</v>
      </c>
      <c r="N684">
        <f t="shared" si="141"/>
        <v>0.34773838724696254</v>
      </c>
      <c r="O684">
        <f t="shared" si="142"/>
        <v>1.4218765659211599</v>
      </c>
      <c r="P684">
        <f>RSQ($A$2:A684,$B$2:B684)</f>
        <v>0.62191095161790511</v>
      </c>
      <c r="Q684">
        <f>RSQ($A$2:A684,$C$2:C684)</f>
        <v>0.14673608721614465</v>
      </c>
      <c r="R684">
        <f>RSQ($B$2:B684,$C$2:C684)</f>
        <v>3.2369939047674705E-2</v>
      </c>
      <c r="S684" t="str">
        <f t="shared" si="143"/>
        <v>1&amp;2</v>
      </c>
    </row>
    <row r="685" spans="1:19">
      <c r="A685">
        <v>84.7614339</v>
      </c>
      <c r="B685">
        <v>89.026687699999997</v>
      </c>
      <c r="C685">
        <v>99.091635969999999</v>
      </c>
      <c r="D685">
        <f t="shared" si="131"/>
        <v>0.95209016632885468</v>
      </c>
      <c r="E685">
        <f t="shared" si="132"/>
        <v>0.85538434268722263</v>
      </c>
      <c r="F685">
        <f t="shared" si="133"/>
        <v>0.89842787263046942</v>
      </c>
      <c r="G685">
        <f t="shared" si="134"/>
        <v>0.93717413048369058</v>
      </c>
      <c r="H685">
        <f t="shared" si="135"/>
        <v>0.83175093759703933</v>
      </c>
      <c r="I685">
        <f t="shared" si="136"/>
        <v>0.88765007315228361</v>
      </c>
      <c r="J685">
        <f t="shared" si="137"/>
        <v>6.8481745774866987E-2</v>
      </c>
      <c r="K685">
        <f t="shared" si="138"/>
        <v>5.7571001043960422E-2</v>
      </c>
      <c r="L685">
        <f t="shared" si="139"/>
        <v>1.7029356993580783E-2</v>
      </c>
      <c r="M685">
        <f t="shared" si="140"/>
        <v>0.21781039131508723</v>
      </c>
      <c r="N685">
        <f t="shared" si="141"/>
        <v>0.4105088440643434</v>
      </c>
      <c r="O685">
        <f t="shared" si="142"/>
        <v>0.63289526916656302</v>
      </c>
      <c r="P685">
        <f>RSQ($A$2:A685,$B$2:B685)</f>
        <v>0.62223931208991468</v>
      </c>
      <c r="Q685">
        <f>RSQ($A$2:A685,$C$2:C685)</f>
        <v>0.14748748355020119</v>
      </c>
      <c r="R685">
        <f>RSQ($B$2:B685,$C$2:C685)</f>
        <v>3.3195463905107192E-2</v>
      </c>
      <c r="S685" t="str">
        <f t="shared" si="143"/>
        <v>1&amp;2</v>
      </c>
    </row>
    <row r="686" spans="1:19">
      <c r="A686">
        <v>83.253311819999993</v>
      </c>
      <c r="B686">
        <v>88.466998899999993</v>
      </c>
      <c r="C686">
        <v>100.0977788</v>
      </c>
      <c r="D686">
        <f t="shared" si="131"/>
        <v>0.94106630557352389</v>
      </c>
      <c r="E686">
        <f t="shared" si="132"/>
        <v>0.83171987248931833</v>
      </c>
      <c r="F686">
        <f t="shared" si="133"/>
        <v>0.88380581428046623</v>
      </c>
      <c r="G686">
        <f t="shared" si="134"/>
        <v>0.93777292665135725</v>
      </c>
      <c r="H686">
        <f t="shared" si="135"/>
        <v>0.83174615834969767</v>
      </c>
      <c r="I686">
        <f t="shared" si="136"/>
        <v>0.88705864871046558</v>
      </c>
      <c r="J686">
        <f t="shared" si="137"/>
        <v>6.8641649736939939E-2</v>
      </c>
      <c r="K686">
        <f t="shared" si="138"/>
        <v>5.8126987938120184E-2</v>
      </c>
      <c r="L686">
        <f t="shared" si="139"/>
        <v>1.7182902004383549E-2</v>
      </c>
      <c r="M686">
        <f t="shared" si="140"/>
        <v>4.7979308987882344E-2</v>
      </c>
      <c r="N686">
        <f t="shared" si="141"/>
        <v>-4.522143897654056E-4</v>
      </c>
      <c r="O686">
        <f t="shared" si="142"/>
        <v>-0.18930646459890871</v>
      </c>
      <c r="P686">
        <f>RSQ($A$2:A686,$B$2:B686)</f>
        <v>0.62267941813392536</v>
      </c>
      <c r="Q686">
        <f>RSQ($A$2:A686,$C$2:C686)</f>
        <v>0.1484496682450307</v>
      </c>
      <c r="R686">
        <f>RSQ($B$2:B686,$C$2:C686)</f>
        <v>3.4171311597009299E-2</v>
      </c>
      <c r="S686" t="str">
        <f t="shared" si="143"/>
        <v>1&amp;2</v>
      </c>
    </row>
    <row r="687" spans="1:19">
      <c r="A687">
        <v>83.817208030000003</v>
      </c>
      <c r="B687">
        <v>89.570449920000001</v>
      </c>
      <c r="C687">
        <v>100.16143959999999</v>
      </c>
      <c r="D687">
        <f t="shared" si="131"/>
        <v>0.93576852750947981</v>
      </c>
      <c r="E687">
        <f t="shared" si="132"/>
        <v>0.8368211196317511</v>
      </c>
      <c r="F687">
        <f t="shared" si="133"/>
        <v>0.89426080812840081</v>
      </c>
      <c r="G687">
        <f t="shared" si="134"/>
        <v>0.93746455755260683</v>
      </c>
      <c r="H687">
        <f t="shared" si="135"/>
        <v>0.83252692162385977</v>
      </c>
      <c r="I687">
        <f t="shared" si="136"/>
        <v>0.88816667323630172</v>
      </c>
      <c r="J687">
        <f t="shared" si="137"/>
        <v>6.8101590803985243E-2</v>
      </c>
      <c r="K687">
        <f t="shared" si="138"/>
        <v>5.6924251234231116E-2</v>
      </c>
      <c r="L687">
        <f t="shared" si="139"/>
        <v>1.6807740138010851E-2</v>
      </c>
      <c r="M687">
        <f t="shared" si="140"/>
        <v>-2.4904411528486159E-2</v>
      </c>
      <c r="N687">
        <f t="shared" si="141"/>
        <v>7.5437057401451263E-2</v>
      </c>
      <c r="O687">
        <f t="shared" si="142"/>
        <v>0.36257907619104313</v>
      </c>
      <c r="P687">
        <f>RSQ($A$2:A687,$B$2:B687)</f>
        <v>0.62308122346852191</v>
      </c>
      <c r="Q687">
        <f>RSQ($A$2:A687,$C$2:C687)</f>
        <v>0.14933745886002844</v>
      </c>
      <c r="R687">
        <f>RSQ($B$2:B687,$C$2:C687)</f>
        <v>3.5034359390697066E-2</v>
      </c>
      <c r="S687" t="str">
        <f t="shared" si="143"/>
        <v>1&amp;2</v>
      </c>
    </row>
    <row r="688" spans="1:19">
      <c r="A688">
        <v>84.264102070000007</v>
      </c>
      <c r="B688">
        <v>90.914432640000001</v>
      </c>
      <c r="C688">
        <v>99.478620430000007</v>
      </c>
      <c r="D688">
        <f t="shared" si="131"/>
        <v>0.92685066191488263</v>
      </c>
      <c r="E688">
        <f t="shared" si="132"/>
        <v>0.84705740495561077</v>
      </c>
      <c r="F688">
        <f t="shared" si="133"/>
        <v>0.91390926258344773</v>
      </c>
      <c r="G688">
        <f t="shared" si="134"/>
        <v>0.93583165053141848</v>
      </c>
      <c r="H688">
        <f t="shared" si="135"/>
        <v>0.83476238059797536</v>
      </c>
      <c r="I688">
        <f t="shared" si="136"/>
        <v>0.89212707159740112</v>
      </c>
      <c r="J688">
        <f t="shared" si="137"/>
        <v>6.6987047700697397E-2</v>
      </c>
      <c r="K688">
        <f t="shared" si="138"/>
        <v>5.564800043113529E-2</v>
      </c>
      <c r="L688">
        <f t="shared" si="139"/>
        <v>1.6707001052158922E-2</v>
      </c>
      <c r="M688">
        <f t="shared" si="140"/>
        <v>-0.13407052444919654</v>
      </c>
      <c r="N688">
        <f t="shared" si="141"/>
        <v>0.2209427879237201</v>
      </c>
      <c r="O688">
        <f t="shared" si="142"/>
        <v>1.3037762383591793</v>
      </c>
      <c r="P688">
        <f>RSQ($A$2:A688,$B$2:B688)</f>
        <v>0.62343413899318068</v>
      </c>
      <c r="Q688">
        <f>RSQ($A$2:A688,$C$2:C688)</f>
        <v>0.15014679295048941</v>
      </c>
      <c r="R688">
        <f>RSQ($B$2:B688,$C$2:C688)</f>
        <v>3.5705883307221985E-2</v>
      </c>
      <c r="S688" t="str">
        <f t="shared" si="143"/>
        <v>1&amp;2</v>
      </c>
    </row>
    <row r="689" spans="1:19">
      <c r="A689">
        <v>84.546611080000005</v>
      </c>
      <c r="B689">
        <v>92.999796270000004</v>
      </c>
      <c r="C689">
        <v>98.802477400000001</v>
      </c>
      <c r="D689">
        <f t="shared" si="131"/>
        <v>0.90910533647344305</v>
      </c>
      <c r="E689">
        <f t="shared" si="132"/>
        <v>0.8557134730307886</v>
      </c>
      <c r="F689">
        <f t="shared" si="133"/>
        <v>0.94126988226714248</v>
      </c>
      <c r="G689">
        <f t="shared" si="134"/>
        <v>0.93171990990711462</v>
      </c>
      <c r="H689">
        <f t="shared" si="135"/>
        <v>0.83798562558763889</v>
      </c>
      <c r="I689">
        <f t="shared" si="136"/>
        <v>0.89968750400813058</v>
      </c>
      <c r="J689">
        <f t="shared" si="137"/>
        <v>6.5362246711500011E-2</v>
      </c>
      <c r="K689">
        <f t="shared" si="138"/>
        <v>5.4479876100894387E-2</v>
      </c>
      <c r="L689">
        <f t="shared" si="139"/>
        <v>1.7369245036540078E-2</v>
      </c>
      <c r="M689">
        <f t="shared" si="140"/>
        <v>-0.34598831238909511</v>
      </c>
      <c r="N689">
        <f t="shared" si="141"/>
        <v>0.32540175771175567</v>
      </c>
      <c r="O689">
        <f t="shared" si="142"/>
        <v>2.3940233540107299</v>
      </c>
      <c r="P689">
        <f>RSQ($A$2:A689,$B$2:B689)</f>
        <v>0.62366539904492657</v>
      </c>
      <c r="Q689">
        <f>RSQ($A$2:A689,$C$2:C689)</f>
        <v>0.15089776371410416</v>
      </c>
      <c r="R689">
        <f>RSQ($B$2:B689,$C$2:C689)</f>
        <v>3.6130100169361828E-2</v>
      </c>
      <c r="S689" t="str">
        <f t="shared" si="143"/>
        <v>1&amp;2</v>
      </c>
    </row>
    <row r="690" spans="1:19">
      <c r="A690">
        <v>87.183095769999994</v>
      </c>
      <c r="B690">
        <v>94.860475120000004</v>
      </c>
      <c r="C690">
        <v>98.897102430000004</v>
      </c>
      <c r="D690">
        <f t="shared" si="131"/>
        <v>0.91906661504395792</v>
      </c>
      <c r="E690">
        <f t="shared" si="132"/>
        <v>0.88155359083152862</v>
      </c>
      <c r="F690">
        <f t="shared" si="133"/>
        <v>0.95918356341271827</v>
      </c>
      <c r="G690">
        <f t="shared" si="134"/>
        <v>0.92977324915893667</v>
      </c>
      <c r="H690">
        <f t="shared" si="135"/>
        <v>0.84468838947131419</v>
      </c>
      <c r="I690">
        <f t="shared" si="136"/>
        <v>0.90884074391652869</v>
      </c>
      <c r="J690">
        <f t="shared" si="137"/>
        <v>6.2864433711055087E-2</v>
      </c>
      <c r="K690">
        <f t="shared" si="138"/>
        <v>5.2705013108840182E-2</v>
      </c>
      <c r="L690">
        <f t="shared" si="139"/>
        <v>1.9799244663267553E-2</v>
      </c>
      <c r="M690">
        <f t="shared" si="140"/>
        <v>-0.17031306070758281</v>
      </c>
      <c r="N690">
        <f t="shared" si="141"/>
        <v>0.69946290088354135</v>
      </c>
      <c r="O690">
        <f t="shared" si="142"/>
        <v>2.5426636395674138</v>
      </c>
      <c r="P690">
        <f>RSQ($A$2:A690,$B$2:B690)</f>
        <v>0.62376073652251662</v>
      </c>
      <c r="Q690">
        <f>RSQ($A$2:A690,$C$2:C690)</f>
        <v>0.15135434959695079</v>
      </c>
      <c r="R690">
        <f>RSQ($B$2:B690,$C$2:C690)</f>
        <v>3.6366596750194637E-2</v>
      </c>
      <c r="S690" t="str">
        <f t="shared" si="143"/>
        <v>1&amp;2</v>
      </c>
    </row>
    <row r="691" spans="1:19">
      <c r="A691">
        <v>86.763313249999996</v>
      </c>
      <c r="B691">
        <v>96.063547630000002</v>
      </c>
      <c r="C691">
        <v>98.727810590000004</v>
      </c>
      <c r="D691">
        <f t="shared" si="131"/>
        <v>0.90318664457593267</v>
      </c>
      <c r="E691">
        <f t="shared" si="132"/>
        <v>0.87881330226508769</v>
      </c>
      <c r="F691">
        <f t="shared" si="133"/>
        <v>0.97301405810502328</v>
      </c>
      <c r="G691">
        <f t="shared" si="134"/>
        <v>0.92568300230001299</v>
      </c>
      <c r="H691">
        <f t="shared" si="135"/>
        <v>0.84993837605497169</v>
      </c>
      <c r="I691">
        <f t="shared" si="136"/>
        <v>0.91871356148398942</v>
      </c>
      <c r="J691">
        <f t="shared" si="137"/>
        <v>6.1134714142473651E-2</v>
      </c>
      <c r="K691">
        <f t="shared" si="138"/>
        <v>5.2583388835437186E-2</v>
      </c>
      <c r="L691">
        <f t="shared" si="139"/>
        <v>2.332890978313109E-2</v>
      </c>
      <c r="M691">
        <f t="shared" si="140"/>
        <v>-0.36798009182888874</v>
      </c>
      <c r="N691">
        <f t="shared" si="141"/>
        <v>0.54912638476918607</v>
      </c>
      <c r="O691">
        <f t="shared" si="142"/>
        <v>2.3276054100178327</v>
      </c>
      <c r="P691">
        <f>RSQ($A$2:A691,$B$2:B691)</f>
        <v>0.62373247603215698</v>
      </c>
      <c r="Q691">
        <f>RSQ($A$2:A691,$C$2:C691)</f>
        <v>0.1518567225932361</v>
      </c>
      <c r="R691">
        <f>RSQ($B$2:B691,$C$2:C691)</f>
        <v>3.6477101692634142E-2</v>
      </c>
      <c r="S691" t="str">
        <f t="shared" si="143"/>
        <v>1&amp;2</v>
      </c>
    </row>
    <row r="692" spans="1:19">
      <c r="A692">
        <v>85.7770644</v>
      </c>
      <c r="B692">
        <v>97.984431430000001</v>
      </c>
      <c r="C692">
        <v>99.122923819999997</v>
      </c>
      <c r="D692">
        <f t="shared" si="131"/>
        <v>0.87541523840222579</v>
      </c>
      <c r="E692">
        <f t="shared" si="132"/>
        <v>0.86536051494773192</v>
      </c>
      <c r="F692">
        <f t="shared" si="133"/>
        <v>0.98851433809531875</v>
      </c>
      <c r="G692">
        <f t="shared" si="134"/>
        <v>0.91794950016189192</v>
      </c>
      <c r="H692">
        <f t="shared" si="135"/>
        <v>0.85231101280770405</v>
      </c>
      <c r="I692">
        <f t="shared" si="136"/>
        <v>0.92945214250111696</v>
      </c>
      <c r="J692">
        <f t="shared" si="137"/>
        <v>5.9717980136206786E-2</v>
      </c>
      <c r="K692">
        <f t="shared" si="138"/>
        <v>5.3805375547913391E-2</v>
      </c>
      <c r="L692">
        <f t="shared" si="139"/>
        <v>2.7433404888363266E-2</v>
      </c>
      <c r="M692">
        <f t="shared" si="140"/>
        <v>-0.71225218372511168</v>
      </c>
      <c r="N692">
        <f t="shared" si="141"/>
        <v>0.24253156877247997</v>
      </c>
      <c r="O692">
        <f t="shared" si="142"/>
        <v>2.1529298253187248</v>
      </c>
      <c r="P692">
        <f>RSQ($A$2:A692,$B$2:B692)</f>
        <v>0.62335909476991525</v>
      </c>
      <c r="Q692">
        <f>RSQ($A$2:A692,$C$2:C692)</f>
        <v>0.15247089304152672</v>
      </c>
      <c r="R692">
        <f>RSQ($B$2:B692,$C$2:C692)</f>
        <v>3.6375543912174409E-2</v>
      </c>
      <c r="S692" t="str">
        <f t="shared" si="143"/>
        <v>1&amp;2</v>
      </c>
    </row>
    <row r="693" spans="1:19">
      <c r="A693">
        <v>84.614968860000005</v>
      </c>
      <c r="B693">
        <v>97.869911799999997</v>
      </c>
      <c r="C693">
        <v>98.772514810000004</v>
      </c>
      <c r="D693">
        <f t="shared" si="131"/>
        <v>0.86456570056906912</v>
      </c>
      <c r="E693">
        <f t="shared" si="132"/>
        <v>0.85666512615140333</v>
      </c>
      <c r="F693">
        <f t="shared" si="133"/>
        <v>0.99086179984648293</v>
      </c>
      <c r="G693">
        <f t="shared" si="134"/>
        <v>0.9097366079168423</v>
      </c>
      <c r="H693">
        <f t="shared" si="135"/>
        <v>0.85298087639904241</v>
      </c>
      <c r="I693">
        <f t="shared" si="136"/>
        <v>0.93889978209271174</v>
      </c>
      <c r="J693">
        <f t="shared" si="137"/>
        <v>5.7401535663180278E-2</v>
      </c>
      <c r="K693">
        <f t="shared" si="138"/>
        <v>5.3288401203062823E-2</v>
      </c>
      <c r="L693">
        <f t="shared" si="139"/>
        <v>3.2347881795155464E-2</v>
      </c>
      <c r="M693">
        <f t="shared" si="140"/>
        <v>-0.78692855210052637</v>
      </c>
      <c r="N693">
        <f t="shared" si="141"/>
        <v>6.9137930003221174E-2</v>
      </c>
      <c r="O693">
        <f t="shared" si="142"/>
        <v>1.6063499329824187</v>
      </c>
      <c r="P693">
        <f>RSQ($A$2:A693,$B$2:B693)</f>
        <v>0.6229072483614958</v>
      </c>
      <c r="Q693">
        <f>RSQ($A$2:A693,$C$2:C693)</f>
        <v>0.15320193755149891</v>
      </c>
      <c r="R693">
        <f>RSQ($B$2:B693,$C$2:C693)</f>
        <v>3.6297191289751875E-2</v>
      </c>
      <c r="S693" t="str">
        <f t="shared" si="143"/>
        <v>1&amp;2</v>
      </c>
    </row>
    <row r="694" spans="1:19">
      <c r="A694">
        <v>85.308312090000001</v>
      </c>
      <c r="B694">
        <v>96.771719259999998</v>
      </c>
      <c r="C694">
        <v>98.863536550000006</v>
      </c>
      <c r="D694">
        <f t="shared" si="131"/>
        <v>0.88154176387834082</v>
      </c>
      <c r="E694">
        <f t="shared" si="132"/>
        <v>0.86288954519501249</v>
      </c>
      <c r="F694">
        <f t="shared" si="133"/>
        <v>0.97884136696908397</v>
      </c>
      <c r="G694">
        <f t="shared" si="134"/>
        <v>0.9053989396032267</v>
      </c>
      <c r="H694">
        <f t="shared" si="135"/>
        <v>0.85450528698303785</v>
      </c>
      <c r="I694">
        <f t="shared" si="136"/>
        <v>0.94504464130446131</v>
      </c>
      <c r="J694">
        <f t="shared" si="137"/>
        <v>5.5261923530449397E-2</v>
      </c>
      <c r="K694">
        <f t="shared" si="138"/>
        <v>5.1788782503741713E-2</v>
      </c>
      <c r="L694">
        <f t="shared" si="139"/>
        <v>3.6638811984501612E-2</v>
      </c>
      <c r="M694">
        <f t="shared" si="140"/>
        <v>-0.43171091776674303</v>
      </c>
      <c r="N694">
        <f t="shared" si="141"/>
        <v>0.16189332528465752</v>
      </c>
      <c r="O694">
        <f t="shared" si="142"/>
        <v>0.92242962678262697</v>
      </c>
      <c r="P694">
        <f>RSQ($A$2:A694,$B$2:B694)</f>
        <v>0.62271094112544068</v>
      </c>
      <c r="Q694">
        <f>RSQ($A$2:A694,$C$2:C694)</f>
        <v>0.153858198403348</v>
      </c>
      <c r="R694">
        <f>RSQ($B$2:B694,$C$2:C694)</f>
        <v>3.6333203979321452E-2</v>
      </c>
      <c r="S694" t="str">
        <f t="shared" si="143"/>
        <v>1&amp;2</v>
      </c>
    </row>
    <row r="695" spans="1:19">
      <c r="A695">
        <v>83.876125709999997</v>
      </c>
      <c r="B695">
        <v>98.173760020000003</v>
      </c>
      <c r="C695">
        <v>97.467328539999997</v>
      </c>
      <c r="D695">
        <f t="shared" si="131"/>
        <v>0.8543639939319092</v>
      </c>
      <c r="E695">
        <f t="shared" si="132"/>
        <v>0.86055632145060534</v>
      </c>
      <c r="F695">
        <f t="shared" si="133"/>
        <v>1.007247879782712</v>
      </c>
      <c r="G695">
        <f t="shared" si="134"/>
        <v>0.89754740949994705</v>
      </c>
      <c r="H695">
        <f t="shared" si="135"/>
        <v>0.85543621536266357</v>
      </c>
      <c r="I695">
        <f t="shared" si="136"/>
        <v>0.95461437030111529</v>
      </c>
      <c r="J695">
        <f t="shared" si="137"/>
        <v>5.2491261347523403E-2</v>
      </c>
      <c r="K695">
        <f t="shared" si="138"/>
        <v>4.9755775905598799E-2</v>
      </c>
      <c r="L695">
        <f t="shared" si="139"/>
        <v>3.9356905015286256E-2</v>
      </c>
      <c r="M695">
        <f t="shared" si="140"/>
        <v>-0.82267818412931482</v>
      </c>
      <c r="N695">
        <f t="shared" si="141"/>
        <v>0.10290475818638847</v>
      </c>
      <c r="O695">
        <f t="shared" si="142"/>
        <v>1.3373386312047106</v>
      </c>
      <c r="P695">
        <f>RSQ($A$2:A695,$B$2:B695)</f>
        <v>0.6221252243276203</v>
      </c>
      <c r="Q695">
        <f>RSQ($A$2:A695,$C$2:C695)</f>
        <v>0.15458294958534585</v>
      </c>
      <c r="R695">
        <f>RSQ($B$2:B695,$C$2:C695)</f>
        <v>3.6259680674418857E-2</v>
      </c>
      <c r="S695" t="str">
        <f t="shared" si="143"/>
        <v>1&amp;2</v>
      </c>
    </row>
    <row r="696" spans="1:19">
      <c r="A696">
        <v>86.31264693</v>
      </c>
      <c r="B696">
        <v>98.20548857</v>
      </c>
      <c r="C696">
        <v>97.236581310000005</v>
      </c>
      <c r="D696">
        <f t="shared" si="131"/>
        <v>0.87889840157433885</v>
      </c>
      <c r="E696">
        <f t="shared" si="132"/>
        <v>0.88765612454870868</v>
      </c>
      <c r="F696">
        <f t="shared" si="133"/>
        <v>1.0099644315641971</v>
      </c>
      <c r="G696">
        <f t="shared" si="134"/>
        <v>0.89467833135754582</v>
      </c>
      <c r="H696">
        <f t="shared" si="135"/>
        <v>0.86039312446820893</v>
      </c>
      <c r="I696">
        <f t="shared" si="136"/>
        <v>0.96312976434158937</v>
      </c>
      <c r="J696">
        <f t="shared" si="137"/>
        <v>5.1075094551711032E-2</v>
      </c>
      <c r="K696">
        <f t="shared" si="138"/>
        <v>4.7365954682511528E-2</v>
      </c>
      <c r="L696">
        <f t="shared" si="139"/>
        <v>4.355548972231757E-2</v>
      </c>
      <c r="M696">
        <f t="shared" si="140"/>
        <v>-0.3089554688387422</v>
      </c>
      <c r="N696">
        <f t="shared" si="141"/>
        <v>0.57558219322803617</v>
      </c>
      <c r="O696">
        <f t="shared" si="142"/>
        <v>1.0752873523222024</v>
      </c>
      <c r="P696">
        <f>RSQ($A$2:A696,$B$2:B696)</f>
        <v>0.62176325472305649</v>
      </c>
      <c r="Q696">
        <f>RSQ($A$2:A696,$C$2:C696)</f>
        <v>0.15508910811137253</v>
      </c>
      <c r="R696">
        <f>RSQ($B$2:B696,$C$2:C696)</f>
        <v>3.6189590347186329E-2</v>
      </c>
      <c r="S696" t="str">
        <f t="shared" si="143"/>
        <v>1&amp;2</v>
      </c>
    </row>
    <row r="697" spans="1:19">
      <c r="A697">
        <v>85.213451129999996</v>
      </c>
      <c r="B697">
        <v>99.329496939999999</v>
      </c>
      <c r="C697">
        <v>97.844310239999999</v>
      </c>
      <c r="D697">
        <f t="shared" si="131"/>
        <v>0.85788666765797872</v>
      </c>
      <c r="E697">
        <f t="shared" si="132"/>
        <v>0.87090859878292293</v>
      </c>
      <c r="F697">
        <f t="shared" si="133"/>
        <v>1.015179080892461</v>
      </c>
      <c r="G697">
        <f t="shared" si="134"/>
        <v>0.88901807540376632</v>
      </c>
      <c r="H697">
        <f t="shared" si="135"/>
        <v>0.8620108897473957</v>
      </c>
      <c r="I697">
        <f t="shared" si="136"/>
        <v>0.97113735150326197</v>
      </c>
      <c r="J697">
        <f t="shared" si="137"/>
        <v>4.9390865864112593E-2</v>
      </c>
      <c r="K697">
        <f t="shared" si="138"/>
        <v>4.5803692010832724E-2</v>
      </c>
      <c r="L697">
        <f t="shared" si="139"/>
        <v>4.7150776301399216E-2</v>
      </c>
      <c r="M697">
        <f t="shared" si="140"/>
        <v>-0.63030698492790915</v>
      </c>
      <c r="N697">
        <f t="shared" si="141"/>
        <v>0.19425746364338678</v>
      </c>
      <c r="O697">
        <f t="shared" si="142"/>
        <v>0.93406159651908172</v>
      </c>
      <c r="P697">
        <f>RSQ($A$2:A697,$B$2:B697)</f>
        <v>0.62106776417003062</v>
      </c>
      <c r="Q697">
        <f>RSQ($A$2:A697,$C$2:C697)</f>
        <v>0.15571349792923009</v>
      </c>
      <c r="R697">
        <f>RSQ($B$2:B697,$C$2:C697)</f>
        <v>3.5999897289299872E-2</v>
      </c>
      <c r="S697" t="str">
        <f t="shared" si="143"/>
        <v>1&amp;2</v>
      </c>
    </row>
    <row r="698" spans="1:19">
      <c r="A698">
        <v>84.721637200000004</v>
      </c>
      <c r="B698">
        <v>99.570742480000007</v>
      </c>
      <c r="C698">
        <v>97.421952410000003</v>
      </c>
      <c r="D698">
        <f t="shared" si="131"/>
        <v>0.85086879026755646</v>
      </c>
      <c r="E698">
        <f t="shared" si="132"/>
        <v>0.86963600199110402</v>
      </c>
      <c r="F698">
        <f t="shared" si="133"/>
        <v>1.0220565285014698</v>
      </c>
      <c r="G698">
        <f t="shared" si="134"/>
        <v>0.88314895461358023</v>
      </c>
      <c r="H698">
        <f t="shared" si="135"/>
        <v>0.86318398393873541</v>
      </c>
      <c r="I698">
        <f t="shared" si="136"/>
        <v>0.97897107104144776</v>
      </c>
      <c r="J698">
        <f t="shared" si="137"/>
        <v>4.8086243981894879E-2</v>
      </c>
      <c r="K698">
        <f t="shared" si="138"/>
        <v>4.4042931237664361E-2</v>
      </c>
      <c r="L698">
        <f t="shared" si="139"/>
        <v>5.0798818953011964E-2</v>
      </c>
      <c r="M698">
        <f t="shared" si="140"/>
        <v>-0.67129727075746826</v>
      </c>
      <c r="N698">
        <f t="shared" si="141"/>
        <v>0.14649383842215788</v>
      </c>
      <c r="O698">
        <f t="shared" si="142"/>
        <v>0.84815864518179696</v>
      </c>
      <c r="P698">
        <f>RSQ($A$2:A698,$B$2:B698)</f>
        <v>0.6202604163872909</v>
      </c>
      <c r="Q698">
        <f>RSQ($A$2:A698,$C$2:C698)</f>
        <v>0.15635742891446924</v>
      </c>
      <c r="R698">
        <f>RSQ($B$2:B698,$C$2:C698)</f>
        <v>3.5807294796710729E-2</v>
      </c>
      <c r="S698" t="str">
        <f t="shared" si="143"/>
        <v>1&amp;2</v>
      </c>
    </row>
    <row r="699" spans="1:19">
      <c r="A699">
        <v>85.654162650000004</v>
      </c>
      <c r="B699">
        <v>99.241414980000002</v>
      </c>
      <c r="C699">
        <v>97.593375550000005</v>
      </c>
      <c r="D699">
        <f t="shared" si="131"/>
        <v>0.86308888952522267</v>
      </c>
      <c r="E699">
        <f t="shared" si="132"/>
        <v>0.8776636955867646</v>
      </c>
      <c r="F699">
        <f t="shared" si="133"/>
        <v>1.0168867960628707</v>
      </c>
      <c r="G699">
        <f t="shared" si="134"/>
        <v>0.88006279075383287</v>
      </c>
      <c r="H699">
        <f t="shared" si="135"/>
        <v>0.86541163188458603</v>
      </c>
      <c r="I699">
        <f t="shared" si="136"/>
        <v>0.98480425950628203</v>
      </c>
      <c r="J699">
        <f t="shared" si="137"/>
        <v>4.6456930291835834E-2</v>
      </c>
      <c r="K699">
        <f t="shared" si="138"/>
        <v>4.0364100866364522E-2</v>
      </c>
      <c r="L699">
        <f t="shared" si="139"/>
        <v>5.4206134460633097E-2</v>
      </c>
      <c r="M699">
        <f t="shared" si="140"/>
        <v>-0.36536854936351937</v>
      </c>
      <c r="N699">
        <f t="shared" si="141"/>
        <v>0.30353862564019701</v>
      </c>
      <c r="O699">
        <f t="shared" si="142"/>
        <v>0.59186173070297832</v>
      </c>
      <c r="P699">
        <f>RSQ($A$2:A699,$B$2:B699)</f>
        <v>0.6196397238175646</v>
      </c>
      <c r="Q699">
        <f>RSQ($A$2:A699,$C$2:C699)</f>
        <v>0.15692712933758843</v>
      </c>
      <c r="R699">
        <f>RSQ($B$2:B699,$C$2:C699)</f>
        <v>3.5638846918329185E-2</v>
      </c>
      <c r="S699" t="str">
        <f t="shared" si="143"/>
        <v>1&amp;2</v>
      </c>
    </row>
    <row r="700" spans="1:19">
      <c r="A700">
        <v>84.843838050000002</v>
      </c>
      <c r="B700">
        <v>97.725706450000004</v>
      </c>
      <c r="C700">
        <v>97.508869869999998</v>
      </c>
      <c r="D700">
        <f t="shared" si="131"/>
        <v>0.86818342002377002</v>
      </c>
      <c r="E700">
        <f t="shared" si="132"/>
        <v>0.8701140538610983</v>
      </c>
      <c r="F700">
        <f t="shared" si="133"/>
        <v>1.0022237626206632</v>
      </c>
      <c r="G700">
        <f t="shared" si="134"/>
        <v>0.87823519525690008</v>
      </c>
      <c r="H700">
        <f t="shared" si="135"/>
        <v>0.86613508141943407</v>
      </c>
      <c r="I700">
        <f t="shared" si="136"/>
        <v>0.98748418306234065</v>
      </c>
      <c r="J700">
        <f t="shared" si="137"/>
        <v>4.4029790588740111E-2</v>
      </c>
      <c r="K700">
        <f t="shared" si="138"/>
        <v>3.7166768586471215E-2</v>
      </c>
      <c r="L700">
        <f t="shared" si="139"/>
        <v>5.7019230023354919E-2</v>
      </c>
      <c r="M700">
        <f t="shared" si="140"/>
        <v>-0.22829486805918697</v>
      </c>
      <c r="N700">
        <f t="shared" si="141"/>
        <v>0.10705726090786878</v>
      </c>
      <c r="O700">
        <f t="shared" si="142"/>
        <v>0.25850190457298722</v>
      </c>
      <c r="P700">
        <f>RSQ($A$2:A700,$B$2:B700)</f>
        <v>0.61925171997721606</v>
      </c>
      <c r="Q700">
        <f>RSQ($A$2:A700,$C$2:C700)</f>
        <v>0.15756073624872044</v>
      </c>
      <c r="R700">
        <f>RSQ($B$2:B700,$C$2:C700)</f>
        <v>3.5607238054639063E-2</v>
      </c>
      <c r="S700" t="str">
        <f t="shared" si="143"/>
        <v>1&amp;2</v>
      </c>
    </row>
    <row r="701" spans="1:19">
      <c r="A701">
        <v>83.032408459999999</v>
      </c>
      <c r="B701">
        <v>98.757123859999993</v>
      </c>
      <c r="C701">
        <v>97.270149739999994</v>
      </c>
      <c r="D701">
        <f t="shared" si="131"/>
        <v>0.84077386232620899</v>
      </c>
      <c r="E701">
        <f t="shared" si="132"/>
        <v>0.85362681852493261</v>
      </c>
      <c r="F701">
        <f t="shared" si="133"/>
        <v>1.0152870549081567</v>
      </c>
      <c r="G701">
        <f t="shared" si="134"/>
        <v>0.87247191326756302</v>
      </c>
      <c r="H701">
        <f t="shared" si="135"/>
        <v>0.86421073328181841</v>
      </c>
      <c r="I701">
        <f t="shared" si="136"/>
        <v>0.99176154796169702</v>
      </c>
      <c r="J701">
        <f t="shared" si="137"/>
        <v>4.2638484213594063E-2</v>
      </c>
      <c r="K701">
        <f t="shared" si="138"/>
        <v>3.3638538565827172E-2</v>
      </c>
      <c r="L701">
        <f t="shared" si="139"/>
        <v>5.8593055060472611E-2</v>
      </c>
      <c r="M701">
        <f t="shared" si="140"/>
        <v>-0.74341411347000952</v>
      </c>
      <c r="N701">
        <f t="shared" si="141"/>
        <v>-0.31463658078290668</v>
      </c>
      <c r="O701">
        <f t="shared" si="142"/>
        <v>0.40150674721056201</v>
      </c>
      <c r="P701">
        <f>RSQ($A$2:A701,$B$2:B701)</f>
        <v>0.61844893496780406</v>
      </c>
      <c r="Q701">
        <f>RSQ($A$2:A701,$C$2:C701)</f>
        <v>0.15832112530368281</v>
      </c>
      <c r="R701">
        <f>RSQ($B$2:B701,$C$2:C701)</f>
        <v>3.5493862590826486E-2</v>
      </c>
      <c r="S701" t="str">
        <f t="shared" si="143"/>
        <v>1&amp;2</v>
      </c>
    </row>
    <row r="702" spans="1:19">
      <c r="A702">
        <v>84.245617030000005</v>
      </c>
      <c r="B702">
        <v>98.980552900000006</v>
      </c>
      <c r="C702">
        <v>97.090478669999996</v>
      </c>
      <c r="D702">
        <f t="shared" si="131"/>
        <v>0.85113302120178402</v>
      </c>
      <c r="E702">
        <f t="shared" si="132"/>
        <v>0.86770214941819079</v>
      </c>
      <c r="F702">
        <f t="shared" si="133"/>
        <v>1.0194671429772653</v>
      </c>
      <c r="G702">
        <f t="shared" si="134"/>
        <v>0.86918900679590472</v>
      </c>
      <c r="H702">
        <f t="shared" si="135"/>
        <v>0.86474787422587573</v>
      </c>
      <c r="I702">
        <f t="shared" si="136"/>
        <v>0.99602394719486131</v>
      </c>
      <c r="J702">
        <f t="shared" si="137"/>
        <v>4.366545491867397E-2</v>
      </c>
      <c r="K702">
        <f t="shared" si="138"/>
        <v>2.9672685024178455E-2</v>
      </c>
      <c r="L702">
        <f t="shared" si="139"/>
        <v>6.0135942457062108E-2</v>
      </c>
      <c r="M702">
        <f t="shared" si="140"/>
        <v>-0.41350732810982055</v>
      </c>
      <c r="N702">
        <f t="shared" si="141"/>
        <v>9.9562112087524302E-2</v>
      </c>
      <c r="O702">
        <f t="shared" si="142"/>
        <v>0.38983667378527764</v>
      </c>
      <c r="P702">
        <f>RSQ($A$2:A702,$B$2:B702)</f>
        <v>0.61773902212677745</v>
      </c>
      <c r="Q702">
        <f>RSQ($A$2:A702,$C$2:C702)</f>
        <v>0.15897195235042755</v>
      </c>
      <c r="R702">
        <f>RSQ($B$2:B702,$C$2:C702)</f>
        <v>3.5368379884824809E-2</v>
      </c>
      <c r="S702" t="str">
        <f t="shared" si="143"/>
        <v>1&amp;2</v>
      </c>
    </row>
    <row r="703" spans="1:19">
      <c r="A703">
        <v>87.630609989999996</v>
      </c>
      <c r="B703">
        <v>100.7500986</v>
      </c>
      <c r="C703">
        <v>96.019943720000001</v>
      </c>
      <c r="D703">
        <f t="shared" si="131"/>
        <v>0.86978187820850428</v>
      </c>
      <c r="E703">
        <f t="shared" si="132"/>
        <v>0.9126292579959866</v>
      </c>
      <c r="F703">
        <f t="shared" si="133"/>
        <v>1.0492622125856834</v>
      </c>
      <c r="G703">
        <f t="shared" si="134"/>
        <v>0.86928021778245845</v>
      </c>
      <c r="H703">
        <f t="shared" si="135"/>
        <v>0.872114240959739</v>
      </c>
      <c r="I703">
        <f t="shared" si="136"/>
        <v>1.0042144495626801</v>
      </c>
      <c r="J703">
        <f t="shared" si="137"/>
        <v>4.4181377727392251E-2</v>
      </c>
      <c r="K703">
        <f t="shared" si="138"/>
        <v>2.5959573136670275E-2</v>
      </c>
      <c r="L703">
        <f t="shared" si="139"/>
        <v>6.1752946251394131E-2</v>
      </c>
      <c r="M703">
        <f t="shared" si="140"/>
        <v>1.1354567282649438E-2</v>
      </c>
      <c r="N703">
        <f t="shared" si="141"/>
        <v>1.5606965809085831</v>
      </c>
      <c r="O703">
        <f t="shared" si="142"/>
        <v>0.72948362398152444</v>
      </c>
      <c r="P703">
        <f>RSQ($A$2:A703,$B$2:B703)</f>
        <v>0.61702934694173794</v>
      </c>
      <c r="Q703">
        <f>RSQ($A$2:A703,$C$2:C703)</f>
        <v>0.15932275718989894</v>
      </c>
      <c r="R703">
        <f>RSQ($B$2:B703,$C$2:C703)</f>
        <v>3.5153041543742582E-2</v>
      </c>
      <c r="S703" t="str">
        <f t="shared" si="143"/>
        <v>1&amp;2</v>
      </c>
    </row>
    <row r="704" spans="1:19">
      <c r="A704">
        <v>88.332661920000007</v>
      </c>
      <c r="B704">
        <v>98.178671210000005</v>
      </c>
      <c r="C704">
        <v>96.054398149999997</v>
      </c>
      <c r="D704">
        <f t="shared" si="131"/>
        <v>0.89971335760961968</v>
      </c>
      <c r="E704">
        <f t="shared" si="132"/>
        <v>0.91961079993503669</v>
      </c>
      <c r="F704">
        <f t="shared" si="133"/>
        <v>1.0221153127905993</v>
      </c>
      <c r="G704">
        <f t="shared" si="134"/>
        <v>0.87396223929432937</v>
      </c>
      <c r="H704">
        <f t="shared" si="135"/>
        <v>0.87942140387901557</v>
      </c>
      <c r="I704">
        <f t="shared" si="136"/>
        <v>1.0069684285208216</v>
      </c>
      <c r="J704">
        <f t="shared" si="137"/>
        <v>4.4475963706439615E-2</v>
      </c>
      <c r="K704">
        <f t="shared" si="138"/>
        <v>2.4762114228314636E-2</v>
      </c>
      <c r="L704">
        <f t="shared" si="139"/>
        <v>6.4389872593207165E-2</v>
      </c>
      <c r="M704">
        <f t="shared" si="140"/>
        <v>0.57898955231771265</v>
      </c>
      <c r="N704">
        <f t="shared" si="141"/>
        <v>1.6230195727821137</v>
      </c>
      <c r="O704">
        <f t="shared" si="142"/>
        <v>0.23523705917963958</v>
      </c>
      <c r="P704">
        <f>RSQ($A$2:A704,$B$2:B704)</f>
        <v>0.61682968221627432</v>
      </c>
      <c r="Q704">
        <f>RSQ($A$2:A704,$C$2:C704)</f>
        <v>0.15962562077821327</v>
      </c>
      <c r="R704">
        <f>RSQ($B$2:B704,$C$2:C704)</f>
        <v>3.5114613905455026E-2</v>
      </c>
      <c r="S704" t="str">
        <f t="shared" si="143"/>
        <v>1&amp;2</v>
      </c>
    </row>
    <row r="705" spans="1:19">
      <c r="A705">
        <v>90.874254890000003</v>
      </c>
      <c r="B705">
        <v>100.2843345</v>
      </c>
      <c r="C705">
        <v>95.064409920000003</v>
      </c>
      <c r="D705">
        <f t="shared" si="131"/>
        <v>0.90616600631676925</v>
      </c>
      <c r="E705">
        <f t="shared" si="132"/>
        <v>0.95592298912362517</v>
      </c>
      <c r="F705">
        <f t="shared" si="133"/>
        <v>1.0549093460359429</v>
      </c>
      <c r="G705">
        <f t="shared" si="134"/>
        <v>0.87891666499008936</v>
      </c>
      <c r="H705">
        <f t="shared" si="135"/>
        <v>0.89119087853203238</v>
      </c>
      <c r="I705">
        <f t="shared" si="136"/>
        <v>1.0143439542923787</v>
      </c>
      <c r="J705">
        <f t="shared" si="137"/>
        <v>4.4333998067635737E-2</v>
      </c>
      <c r="K705">
        <f t="shared" si="138"/>
        <v>2.5202963939917705E-2</v>
      </c>
      <c r="L705">
        <f t="shared" si="139"/>
        <v>6.4026813079260253E-2</v>
      </c>
      <c r="M705">
        <f t="shared" si="140"/>
        <v>0.61463758096232202</v>
      </c>
      <c r="N705">
        <f t="shared" si="141"/>
        <v>2.5684324568296848</v>
      </c>
      <c r="O705">
        <f t="shared" si="142"/>
        <v>0.63356880957587869</v>
      </c>
      <c r="P705">
        <f>RSQ($A$2:A705,$B$2:B705)</f>
        <v>0.61652322537738469</v>
      </c>
      <c r="Q705">
        <f>RSQ($A$2:A705,$C$2:C705)</f>
        <v>0.15975526736732312</v>
      </c>
      <c r="R705">
        <f>RSQ($B$2:B705,$C$2:C705)</f>
        <v>3.4974191358581201E-2</v>
      </c>
      <c r="S705" t="str">
        <f t="shared" si="143"/>
        <v>1&amp;2</v>
      </c>
    </row>
    <row r="706" spans="1:19">
      <c r="A706">
        <v>90.798432090000006</v>
      </c>
      <c r="B706">
        <v>99.809505569999999</v>
      </c>
      <c r="C706">
        <v>95.032024309999997</v>
      </c>
      <c r="D706">
        <f t="shared" si="131"/>
        <v>0.90971728165029131</v>
      </c>
      <c r="E706">
        <f t="shared" si="132"/>
        <v>0.95545088878471363</v>
      </c>
      <c r="F706">
        <f t="shared" si="133"/>
        <v>1.0502723297192489</v>
      </c>
      <c r="G706">
        <f t="shared" si="134"/>
        <v>0.88365522139935115</v>
      </c>
      <c r="H706">
        <f t="shared" si="135"/>
        <v>0.90107703395552186</v>
      </c>
      <c r="I706">
        <f t="shared" si="136"/>
        <v>1.0198713966657433</v>
      </c>
      <c r="J706">
        <f t="shared" si="137"/>
        <v>4.3893402919076931E-2</v>
      </c>
      <c r="K706">
        <f t="shared" si="138"/>
        <v>2.890418172758228E-2</v>
      </c>
      <c r="L706">
        <f t="shared" si="139"/>
        <v>6.4518929271411118E-2</v>
      </c>
      <c r="M706">
        <f t="shared" si="140"/>
        <v>0.59375802552809309</v>
      </c>
      <c r="N706">
        <f t="shared" si="141"/>
        <v>1.8811760644759801</v>
      </c>
      <c r="O706">
        <f t="shared" si="142"/>
        <v>0.47119401076261291</v>
      </c>
      <c r="P706">
        <f>RSQ($A$2:A706,$B$2:B706)</f>
        <v>0.61627461920705617</v>
      </c>
      <c r="Q706">
        <f>RSQ($A$2:A706,$C$2:C706)</f>
        <v>0.15988897962394658</v>
      </c>
      <c r="R706">
        <f>RSQ($B$2:B706,$C$2:C706)</f>
        <v>3.4862661810131736E-2</v>
      </c>
      <c r="S706" t="str">
        <f t="shared" si="143"/>
        <v>1&amp;2</v>
      </c>
    </row>
    <row r="707" spans="1:19">
      <c r="A707">
        <v>91.439178560000002</v>
      </c>
      <c r="B707">
        <v>99.158594899999997</v>
      </c>
      <c r="C707">
        <v>94.03057158</v>
      </c>
      <c r="D707">
        <f t="shared" ref="D707:D770" si="144">A707/B707</f>
        <v>0.92215080954117079</v>
      </c>
      <c r="E707">
        <f t="shared" ref="E707:E770" si="145">A707/C707</f>
        <v>0.97244095216633586</v>
      </c>
      <c r="F707">
        <f t="shared" ref="F707:F770" si="146">B707/C707</f>
        <v>1.0545357029510041</v>
      </c>
      <c r="G707">
        <f t="shared" si="134"/>
        <v>0.88957761957501569</v>
      </c>
      <c r="H707">
        <f t="shared" si="135"/>
        <v>0.91205609829564704</v>
      </c>
      <c r="I707">
        <f t="shared" si="136"/>
        <v>1.0252043668634758</v>
      </c>
      <c r="J707">
        <f t="shared" si="137"/>
        <v>4.3299217533697761E-2</v>
      </c>
      <c r="K707">
        <f t="shared" si="138"/>
        <v>3.1798039351459688E-2</v>
      </c>
      <c r="L707">
        <f t="shared" si="139"/>
        <v>6.4298079194991115E-2</v>
      </c>
      <c r="M707">
        <f t="shared" si="140"/>
        <v>0.75228126099056891</v>
      </c>
      <c r="N707">
        <f t="shared" si="141"/>
        <v>1.8990118605509825</v>
      </c>
      <c r="O707">
        <f t="shared" si="142"/>
        <v>0.45617748546698716</v>
      </c>
      <c r="P707">
        <f>RSQ($A$2:A707,$B$2:B707)</f>
        <v>0.61613787064757808</v>
      </c>
      <c r="Q707">
        <f>RSQ($A$2:A707,$C$2:C707)</f>
        <v>0.15998644787305485</v>
      </c>
      <c r="R707">
        <f>RSQ($B$2:B707,$C$2:C707)</f>
        <v>3.4811474174009364E-2</v>
      </c>
      <c r="S707" t="str">
        <f t="shared" si="143"/>
        <v>1&amp;2</v>
      </c>
    </row>
    <row r="708" spans="1:19">
      <c r="A708">
        <v>91.098033990000005</v>
      </c>
      <c r="B708">
        <v>97.865737980000006</v>
      </c>
      <c r="C708">
        <v>93.007904310000001</v>
      </c>
      <c r="D708">
        <f t="shared" si="144"/>
        <v>0.93084705506044352</v>
      </c>
      <c r="E708">
        <f t="shared" si="145"/>
        <v>0.97946550527969856</v>
      </c>
      <c r="F708">
        <f t="shared" si="146"/>
        <v>1.0522303314545032</v>
      </c>
      <c r="G708">
        <f t="shared" si="134"/>
        <v>0.89592676349585076</v>
      </c>
      <c r="H708">
        <f t="shared" si="135"/>
        <v>0.92242677629319347</v>
      </c>
      <c r="I708">
        <f t="shared" si="136"/>
        <v>1.0293622075697877</v>
      </c>
      <c r="J708">
        <f t="shared" si="137"/>
        <v>4.2699990011160614E-2</v>
      </c>
      <c r="K708">
        <f t="shared" si="138"/>
        <v>3.5581812626385802E-2</v>
      </c>
      <c r="L708">
        <f t="shared" si="139"/>
        <v>6.3830703439987507E-2</v>
      </c>
      <c r="M708">
        <f t="shared" si="140"/>
        <v>0.81780561436818933</v>
      </c>
      <c r="N708">
        <f t="shared" si="141"/>
        <v>1.6030304466335097</v>
      </c>
      <c r="O708">
        <f t="shared" si="142"/>
        <v>0.35826213173752175</v>
      </c>
      <c r="P708">
        <f>RSQ($A$2:A708,$B$2:B708)</f>
        <v>0.6160956276516325</v>
      </c>
      <c r="Q708">
        <f>RSQ($A$2:A708,$C$2:C708)</f>
        <v>0.16007640934497352</v>
      </c>
      <c r="R708">
        <f>RSQ($B$2:B708,$C$2:C708)</f>
        <v>3.4817419323983946E-2</v>
      </c>
      <c r="S708" t="str">
        <f t="shared" si="143"/>
        <v>1&amp;2</v>
      </c>
    </row>
    <row r="709" spans="1:19">
      <c r="A709">
        <v>92.935161789999995</v>
      </c>
      <c r="B709">
        <v>98.809826729999997</v>
      </c>
      <c r="C709">
        <v>93.494951549999996</v>
      </c>
      <c r="D709">
        <f t="shared" si="144"/>
        <v>0.94054574191236406</v>
      </c>
      <c r="E709">
        <f t="shared" si="145"/>
        <v>0.99401262046004024</v>
      </c>
      <c r="F709">
        <f t="shared" si="146"/>
        <v>1.0568466541977688</v>
      </c>
      <c r="G709">
        <f t="shared" si="134"/>
        <v>0.9027912217137759</v>
      </c>
      <c r="H709">
        <f t="shared" si="135"/>
        <v>0.93343998308809295</v>
      </c>
      <c r="I709">
        <f t="shared" si="136"/>
        <v>1.0335905839740924</v>
      </c>
      <c r="J709">
        <f t="shared" si="137"/>
        <v>4.100531230861286E-2</v>
      </c>
      <c r="K709">
        <f t="shared" si="138"/>
        <v>4.0084797261560313E-2</v>
      </c>
      <c r="L709">
        <f t="shared" si="139"/>
        <v>6.2977810513487401E-2</v>
      </c>
      <c r="M709">
        <f t="shared" si="140"/>
        <v>0.92072265940669606</v>
      </c>
      <c r="N709">
        <f t="shared" si="141"/>
        <v>1.5111124792948367</v>
      </c>
      <c r="O709">
        <f t="shared" si="142"/>
        <v>0.36927403531591219</v>
      </c>
      <c r="P709">
        <f>RSQ($A$2:A709,$B$2:B709)</f>
        <v>0.61604711932921308</v>
      </c>
      <c r="Q709">
        <f>RSQ($A$2:A709,$C$2:C709)</f>
        <v>0.16011262089808465</v>
      </c>
      <c r="R709">
        <f>RSQ($B$2:B709,$C$2:C709)</f>
        <v>3.478982627345472E-2</v>
      </c>
      <c r="S709" t="str">
        <f t="shared" si="143"/>
        <v>1&amp;2</v>
      </c>
    </row>
    <row r="710" spans="1:19">
      <c r="A710">
        <v>94.657155110000005</v>
      </c>
      <c r="B710">
        <v>99.605197899999993</v>
      </c>
      <c r="C710">
        <v>93.562686319999997</v>
      </c>
      <c r="D710">
        <f t="shared" si="144"/>
        <v>0.95032344802961344</v>
      </c>
      <c r="E710">
        <f t="shared" si="145"/>
        <v>1.0116977059236707</v>
      </c>
      <c r="F710">
        <f t="shared" si="146"/>
        <v>1.0645824934882011</v>
      </c>
      <c r="G710">
        <f t="shared" si="134"/>
        <v>0.91010387191621245</v>
      </c>
      <c r="H710">
        <f t="shared" si="135"/>
        <v>0.94547963275510494</v>
      </c>
      <c r="I710">
        <f t="shared" si="136"/>
        <v>1.0383585700531861</v>
      </c>
      <c r="J710">
        <f t="shared" si="137"/>
        <v>3.8517252476822972E-2</v>
      </c>
      <c r="K710">
        <f t="shared" si="138"/>
        <v>4.50450208752671E-2</v>
      </c>
      <c r="L710">
        <f t="shared" si="139"/>
        <v>6.1439714276966505E-2</v>
      </c>
      <c r="M710">
        <f t="shared" si="140"/>
        <v>1.0441963932293032</v>
      </c>
      <c r="N710">
        <f t="shared" si="141"/>
        <v>1.4700420131212364</v>
      </c>
      <c r="O710">
        <f t="shared" si="142"/>
        <v>0.42682365540958006</v>
      </c>
      <c r="P710">
        <f>RSQ($A$2:A710,$B$2:B710)</f>
        <v>0.61600957710396576</v>
      </c>
      <c r="Q710">
        <f>RSQ($A$2:A710,$C$2:C710)</f>
        <v>0.16007705316453955</v>
      </c>
      <c r="R710">
        <f>RSQ($B$2:B710,$C$2:C710)</f>
        <v>3.4732447110762475E-2</v>
      </c>
      <c r="S710" t="str">
        <f t="shared" si="143"/>
        <v>1&amp;2</v>
      </c>
    </row>
    <row r="711" spans="1:19">
      <c r="A711">
        <v>97.019912439999999</v>
      </c>
      <c r="B711">
        <v>99.626424959999994</v>
      </c>
      <c r="C711">
        <v>93.020707090000002</v>
      </c>
      <c r="D711">
        <f t="shared" si="144"/>
        <v>0.97383713687361051</v>
      </c>
      <c r="E711">
        <f t="shared" si="145"/>
        <v>1.0429926354583681</v>
      </c>
      <c r="F711">
        <f t="shared" si="146"/>
        <v>1.0710134127835513</v>
      </c>
      <c r="G711">
        <f t="shared" si="134"/>
        <v>0.91990898960196599</v>
      </c>
      <c r="H711">
        <f t="shared" si="135"/>
        <v>0.96048163317099156</v>
      </c>
      <c r="I711">
        <f t="shared" si="136"/>
        <v>1.0433823920117038</v>
      </c>
      <c r="J711">
        <f t="shared" si="137"/>
        <v>3.6694282301219003E-2</v>
      </c>
      <c r="K711">
        <f t="shared" si="138"/>
        <v>5.0666883995974438E-2</v>
      </c>
      <c r="L711">
        <f t="shared" si="139"/>
        <v>6.0533765413584413E-2</v>
      </c>
      <c r="M711">
        <f t="shared" si="140"/>
        <v>1.4696607724591741</v>
      </c>
      <c r="N711">
        <f t="shared" si="141"/>
        <v>1.6284996388159994</v>
      </c>
      <c r="O711">
        <f t="shared" si="142"/>
        <v>0.4564563361136435</v>
      </c>
      <c r="P711">
        <f>RSQ($A$2:A711,$B$2:B711)</f>
        <v>0.61601713030794758</v>
      </c>
      <c r="Q711">
        <f>RSQ($A$2:A711,$C$2:C711)</f>
        <v>0.15997083000047688</v>
      </c>
      <c r="R711">
        <f>RSQ($B$2:B711,$C$2:C711)</f>
        <v>3.4687887716105162E-2</v>
      </c>
      <c r="S711" t="str">
        <f t="shared" si="143"/>
        <v>1&amp;2</v>
      </c>
    </row>
    <row r="712" spans="1:19">
      <c r="A712">
        <v>98.102612570000005</v>
      </c>
      <c r="B712">
        <v>102.665221</v>
      </c>
      <c r="C712">
        <v>92.946762210000003</v>
      </c>
      <c r="D712">
        <f t="shared" si="144"/>
        <v>0.95555838300878937</v>
      </c>
      <c r="E712">
        <f t="shared" si="145"/>
        <v>1.0554710055241203</v>
      </c>
      <c r="F712">
        <f t="shared" si="146"/>
        <v>1.1045594118495761</v>
      </c>
      <c r="G712">
        <f t="shared" si="134"/>
        <v>0.92539351166455419</v>
      </c>
      <c r="H712">
        <f t="shared" si="135"/>
        <v>0.9750953827637806</v>
      </c>
      <c r="I712">
        <f t="shared" si="136"/>
        <v>1.0527942412175304</v>
      </c>
      <c r="J712">
        <f t="shared" si="137"/>
        <v>3.7588237233460997E-2</v>
      </c>
      <c r="K712">
        <f t="shared" si="138"/>
        <v>5.7761253832167847E-2</v>
      </c>
      <c r="L712">
        <f t="shared" si="139"/>
        <v>6.0243166025925055E-2</v>
      </c>
      <c r="M712">
        <f t="shared" si="140"/>
        <v>0.80250827291742355</v>
      </c>
      <c r="N712">
        <f t="shared" si="141"/>
        <v>1.3915145089107759</v>
      </c>
      <c r="O712">
        <f t="shared" si="142"/>
        <v>0.85927042097636486</v>
      </c>
      <c r="P712">
        <f>RSQ($A$2:A712,$B$2:B712)</f>
        <v>0.61597726914865059</v>
      </c>
      <c r="Q712">
        <f>RSQ($A$2:A712,$C$2:C712)</f>
        <v>0.1598262832962534</v>
      </c>
      <c r="R712">
        <f>RSQ($B$2:B712,$C$2:C712)</f>
        <v>3.45505885209497E-2</v>
      </c>
      <c r="S712" t="str">
        <f t="shared" si="143"/>
        <v>1&amp;2</v>
      </c>
    </row>
    <row r="713" spans="1:19">
      <c r="A713">
        <v>99.47698278</v>
      </c>
      <c r="B713">
        <v>103.0675715</v>
      </c>
      <c r="C713">
        <v>94.090262120000006</v>
      </c>
      <c r="D713">
        <f t="shared" si="144"/>
        <v>0.96516276974664139</v>
      </c>
      <c r="E713">
        <f t="shared" si="145"/>
        <v>1.057250564921691</v>
      </c>
      <c r="F713">
        <f t="shared" si="146"/>
        <v>1.0954116736177288</v>
      </c>
      <c r="G713">
        <f t="shared" si="134"/>
        <v>0.93151185906179834</v>
      </c>
      <c r="H713">
        <f t="shared" si="135"/>
        <v>0.98773464155730528</v>
      </c>
      <c r="I713">
        <f t="shared" si="136"/>
        <v>1.0593507692790993</v>
      </c>
      <c r="J713">
        <f t="shared" si="137"/>
        <v>3.7702216664123038E-2</v>
      </c>
      <c r="K713">
        <f t="shared" si="138"/>
        <v>6.4283927419907405E-2</v>
      </c>
      <c r="L713">
        <f t="shared" si="139"/>
        <v>6.0927537066256032E-2</v>
      </c>
      <c r="M713">
        <f t="shared" si="140"/>
        <v>0.89254462103987742</v>
      </c>
      <c r="N713">
        <f t="shared" si="141"/>
        <v>1.0813888658404849</v>
      </c>
      <c r="O713">
        <f t="shared" si="142"/>
        <v>0.59186545320902861</v>
      </c>
      <c r="P713">
        <f>RSQ($A$2:A713,$B$2:B713)</f>
        <v>0.61599490128439394</v>
      </c>
      <c r="Q713">
        <f>RSQ($A$2:A713,$C$2:C713)</f>
        <v>0.15949343283194978</v>
      </c>
      <c r="R713">
        <f>RSQ($B$2:B713,$C$2:C713)</f>
        <v>3.4322522206779116E-2</v>
      </c>
      <c r="S713" t="str">
        <f t="shared" si="143"/>
        <v>1&amp;2</v>
      </c>
    </row>
    <row r="714" spans="1:19">
      <c r="A714">
        <v>98.299153860000004</v>
      </c>
      <c r="B714">
        <v>102.0490282</v>
      </c>
      <c r="C714">
        <v>94.537041770000002</v>
      </c>
      <c r="D714">
        <f t="shared" si="144"/>
        <v>0.96325418863714385</v>
      </c>
      <c r="E714">
        <f t="shared" si="145"/>
        <v>1.0397951112025789</v>
      </c>
      <c r="F714">
        <f t="shared" si="146"/>
        <v>1.0794607731462125</v>
      </c>
      <c r="G714">
        <f t="shared" si="134"/>
        <v>0.93639529438108227</v>
      </c>
      <c r="H714">
        <f t="shared" si="135"/>
        <v>0.99574394457965509</v>
      </c>
      <c r="I714">
        <f t="shared" si="136"/>
        <v>1.062444616027886</v>
      </c>
      <c r="J714">
        <f t="shared" si="137"/>
        <v>3.8936745561009047E-2</v>
      </c>
      <c r="K714">
        <f t="shared" si="138"/>
        <v>6.9141110832573002E-2</v>
      </c>
      <c r="L714">
        <f t="shared" si="139"/>
        <v>6.0223423118239368E-2</v>
      </c>
      <c r="M714">
        <f t="shared" si="140"/>
        <v>0.68980840255323927</v>
      </c>
      <c r="N714">
        <f t="shared" si="141"/>
        <v>0.63711974095404544</v>
      </c>
      <c r="O714">
        <f t="shared" si="142"/>
        <v>0.28255048014985634</v>
      </c>
      <c r="P714">
        <f>RSQ($A$2:A714,$B$2:B714)</f>
        <v>0.61599355098110764</v>
      </c>
      <c r="Q714">
        <f>RSQ($A$2:A714,$C$2:C714)</f>
        <v>0.15918629934700895</v>
      </c>
      <c r="R714">
        <f>RSQ($B$2:B714,$C$2:C714)</f>
        <v>3.4117993321849081E-2</v>
      </c>
      <c r="S714" t="str">
        <f t="shared" si="143"/>
        <v>1&amp;2</v>
      </c>
    </row>
    <row r="715" spans="1:19">
      <c r="A715">
        <v>97.171446000000003</v>
      </c>
      <c r="B715">
        <v>102.9316889</v>
      </c>
      <c r="C715">
        <v>94.311430860000002</v>
      </c>
      <c r="D715">
        <f t="shared" si="144"/>
        <v>0.94403819696773683</v>
      </c>
      <c r="E715">
        <f t="shared" si="145"/>
        <v>1.0303252226577448</v>
      </c>
      <c r="F715">
        <f t="shared" si="146"/>
        <v>1.0914020491619545</v>
      </c>
      <c r="G715">
        <f t="shared" si="134"/>
        <v>0.93757112554825994</v>
      </c>
      <c r="H715">
        <f t="shared" si="135"/>
        <v>1.0010641412070536</v>
      </c>
      <c r="I715">
        <f t="shared" si="136"/>
        <v>1.0668996057408195</v>
      </c>
      <c r="J715">
        <f t="shared" si="137"/>
        <v>4.0099171681915527E-2</v>
      </c>
      <c r="K715">
        <f t="shared" si="138"/>
        <v>7.2197307674314537E-2</v>
      </c>
      <c r="L715">
        <f t="shared" si="139"/>
        <v>5.8993062877968322E-2</v>
      </c>
      <c r="M715">
        <f t="shared" si="140"/>
        <v>0.16127693286975045</v>
      </c>
      <c r="N715">
        <f t="shared" si="141"/>
        <v>0.40529324975232323</v>
      </c>
      <c r="O715">
        <f t="shared" si="142"/>
        <v>0.41534448672075441</v>
      </c>
      <c r="P715">
        <f>RSQ($A$2:A715,$B$2:B715)</f>
        <v>0.6158755879717468</v>
      </c>
      <c r="Q715">
        <f>RSQ($A$2:A715,$C$2:C715)</f>
        <v>0.15897533800192695</v>
      </c>
      <c r="R715">
        <f>RSQ($B$2:B715,$C$2:C715)</f>
        <v>3.3884393513068434E-2</v>
      </c>
      <c r="S715" t="str">
        <f t="shared" si="143"/>
        <v>1&amp;2</v>
      </c>
    </row>
    <row r="716" spans="1:19">
      <c r="A716">
        <v>98.716882639999994</v>
      </c>
      <c r="B716">
        <v>102.8538808</v>
      </c>
      <c r="C716">
        <v>93.926123149999995</v>
      </c>
      <c r="D716">
        <f t="shared" si="144"/>
        <v>0.95977790893428294</v>
      </c>
      <c r="E716">
        <f t="shared" si="145"/>
        <v>1.0510056130215144</v>
      </c>
      <c r="F716">
        <f t="shared" si="146"/>
        <v>1.0950508479493226</v>
      </c>
      <c r="G716">
        <f t="shared" si="134"/>
        <v>0.94098755376149423</v>
      </c>
      <c r="H716">
        <f t="shared" si="135"/>
        <v>1.0087474445631244</v>
      </c>
      <c r="I716">
        <f t="shared" si="136"/>
        <v>1.0712305660805892</v>
      </c>
      <c r="J716">
        <f t="shared" si="137"/>
        <v>3.9801471558436378E-2</v>
      </c>
      <c r="K716">
        <f t="shared" si="138"/>
        <v>7.431525093187151E-2</v>
      </c>
      <c r="L716">
        <f t="shared" si="139"/>
        <v>5.6947391497577118E-2</v>
      </c>
      <c r="M716">
        <f t="shared" si="140"/>
        <v>0.47210202128332807</v>
      </c>
      <c r="N716">
        <f t="shared" si="141"/>
        <v>0.56863386624543866</v>
      </c>
      <c r="O716">
        <f t="shared" si="142"/>
        <v>0.41828574131875512</v>
      </c>
      <c r="P716">
        <f>RSQ($A$2:A716,$B$2:B716)</f>
        <v>0.61586137760176307</v>
      </c>
      <c r="Q716">
        <f>RSQ($A$2:A716,$C$2:C716)</f>
        <v>0.1587113731560493</v>
      </c>
      <c r="R716">
        <f>RSQ($B$2:B716,$C$2:C716)</f>
        <v>3.3682037670367759E-2</v>
      </c>
      <c r="S716" t="str">
        <f t="shared" si="143"/>
        <v>1&amp;2</v>
      </c>
    </row>
    <row r="717" spans="1:19">
      <c r="A717">
        <v>95.006831020000007</v>
      </c>
      <c r="B717">
        <v>102.62315769999999</v>
      </c>
      <c r="C717">
        <v>93.693230999999997</v>
      </c>
      <c r="D717">
        <f t="shared" si="144"/>
        <v>0.92578354778104843</v>
      </c>
      <c r="E717">
        <f t="shared" si="145"/>
        <v>1.0140202232966009</v>
      </c>
      <c r="F717">
        <f t="shared" si="146"/>
        <v>1.0953102652634532</v>
      </c>
      <c r="G717">
        <f t="shared" si="134"/>
        <v>0.93864847591834877</v>
      </c>
      <c r="H717">
        <f t="shared" si="135"/>
        <v>1.0095586412913515</v>
      </c>
      <c r="I717">
        <f t="shared" si="136"/>
        <v>1.0749351351856451</v>
      </c>
      <c r="J717">
        <f t="shared" si="137"/>
        <v>4.0524645254938471E-2</v>
      </c>
      <c r="K717">
        <f t="shared" si="138"/>
        <v>7.6090665041788019E-2</v>
      </c>
      <c r="L717">
        <f t="shared" si="139"/>
        <v>5.2965008827635281E-2</v>
      </c>
      <c r="M717">
        <f t="shared" si="140"/>
        <v>-0.31745936469937563</v>
      </c>
      <c r="N717">
        <f t="shared" si="141"/>
        <v>5.8635077020277482E-2</v>
      </c>
      <c r="O717">
        <f t="shared" si="142"/>
        <v>0.38469039331448363</v>
      </c>
      <c r="P717">
        <f>RSQ($A$2:A717,$B$2:B717)</f>
        <v>0.61560473514198444</v>
      </c>
      <c r="Q717">
        <f>RSQ($A$2:A717,$C$2:C717)</f>
        <v>0.1586578869408756</v>
      </c>
      <c r="R717">
        <f>RSQ($B$2:B717,$C$2:C717)</f>
        <v>3.3505817960950798E-2</v>
      </c>
      <c r="S717" t="str">
        <f t="shared" si="143"/>
        <v>1&amp;2</v>
      </c>
    </row>
    <row r="718" spans="1:19">
      <c r="A718">
        <v>96.51042391</v>
      </c>
      <c r="B718">
        <v>101.0516619</v>
      </c>
      <c r="C718">
        <v>93.348572000000004</v>
      </c>
      <c r="D718">
        <f t="shared" si="144"/>
        <v>0.95506023449179911</v>
      </c>
      <c r="E718">
        <f t="shared" si="145"/>
        <v>1.0338714545092345</v>
      </c>
      <c r="F718">
        <f t="shared" si="146"/>
        <v>1.0825196329730677</v>
      </c>
      <c r="G718">
        <f t="shared" si="134"/>
        <v>0.94117336185272571</v>
      </c>
      <c r="H718">
        <f t="shared" si="135"/>
        <v>1.0132990740941028</v>
      </c>
      <c r="I718">
        <f t="shared" si="136"/>
        <v>1.0761019809990948</v>
      </c>
      <c r="J718">
        <f t="shared" si="137"/>
        <v>4.0309769969479423E-2</v>
      </c>
      <c r="K718">
        <f t="shared" si="138"/>
        <v>7.569672740406963E-2</v>
      </c>
      <c r="L718">
        <f t="shared" si="139"/>
        <v>4.8659093219041528E-2</v>
      </c>
      <c r="M718">
        <f t="shared" si="140"/>
        <v>0.34450389197427467</v>
      </c>
      <c r="N718">
        <f t="shared" si="141"/>
        <v>0.27177370965215114</v>
      </c>
      <c r="O718">
        <f t="shared" si="142"/>
        <v>0.13189008568416022</v>
      </c>
      <c r="P718">
        <f>RSQ($A$2:A718,$B$2:B718)</f>
        <v>0.61556872728268908</v>
      </c>
      <c r="Q718">
        <f>RSQ($A$2:A718,$C$2:C718)</f>
        <v>0.15855590815243409</v>
      </c>
      <c r="R718">
        <f>RSQ($B$2:B718,$C$2:C718)</f>
        <v>3.3408243191634837E-2</v>
      </c>
      <c r="S718" t="str">
        <f t="shared" si="143"/>
        <v>1&amp;2</v>
      </c>
    </row>
    <row r="719" spans="1:19">
      <c r="A719">
        <v>98.632595559999999</v>
      </c>
      <c r="B719">
        <v>101.93576969999999</v>
      </c>
      <c r="C719">
        <v>93.467504680000005</v>
      </c>
      <c r="D719">
        <f t="shared" si="144"/>
        <v>0.96759553442602797</v>
      </c>
      <c r="E719">
        <f t="shared" si="145"/>
        <v>1.0552608192299928</v>
      </c>
      <c r="F719">
        <f t="shared" si="146"/>
        <v>1.0906011672077089</v>
      </c>
      <c r="G719">
        <f t="shared" si="134"/>
        <v>0.94523831147938764</v>
      </c>
      <c r="H719">
        <f t="shared" si="135"/>
        <v>1.0197547271919321</v>
      </c>
      <c r="I719">
        <f t="shared" si="136"/>
        <v>1.0783326250311893</v>
      </c>
      <c r="J719">
        <f t="shared" si="137"/>
        <v>4.1148054096969498E-2</v>
      </c>
      <c r="K719">
        <f t="shared" si="138"/>
        <v>7.6043479967307745E-2</v>
      </c>
      <c r="L719">
        <f t="shared" si="139"/>
        <v>4.4372928741607531E-2</v>
      </c>
      <c r="M719">
        <f t="shared" si="140"/>
        <v>0.5433360929766764</v>
      </c>
      <c r="N719">
        <f t="shared" si="141"/>
        <v>0.46691829534005252</v>
      </c>
      <c r="O719">
        <f t="shared" si="142"/>
        <v>0.27648709527292664</v>
      </c>
      <c r="P719">
        <f>RSQ($A$2:A719,$B$2:B719)</f>
        <v>0.61558510251812737</v>
      </c>
      <c r="Q719">
        <f>RSQ($A$2:A719,$C$2:C719)</f>
        <v>0.15834558767756435</v>
      </c>
      <c r="R719">
        <f>RSQ($B$2:B719,$C$2:C719)</f>
        <v>3.3273659550506637E-2</v>
      </c>
      <c r="S719" t="str">
        <f t="shared" si="143"/>
        <v>1&amp;2</v>
      </c>
    </row>
    <row r="720" spans="1:19">
      <c r="A720">
        <v>99.716763169999993</v>
      </c>
      <c r="B720">
        <v>102.3792996</v>
      </c>
      <c r="C720">
        <v>93.764615750000004</v>
      </c>
      <c r="D720">
        <f t="shared" si="144"/>
        <v>0.97399341038273712</v>
      </c>
      <c r="E720">
        <f t="shared" si="145"/>
        <v>1.0634796759138854</v>
      </c>
      <c r="F720">
        <f t="shared" si="146"/>
        <v>1.0918756375322745</v>
      </c>
      <c r="G720">
        <f t="shared" ref="G720:G783" si="147">((D720-G719)*2/13)+G719</f>
        <v>0.94966217284913368</v>
      </c>
      <c r="H720">
        <f t="shared" ref="H720:H783" si="148">((E720-H719)*2/13)+H719</f>
        <v>1.0264816423799248</v>
      </c>
      <c r="I720">
        <f t="shared" ref="I720:I783" si="149">((F720-I719)*2/13)+I719</f>
        <v>1.0804161654159716</v>
      </c>
      <c r="J720">
        <f t="shared" si="137"/>
        <v>4.2642798302176085E-2</v>
      </c>
      <c r="K720">
        <f t="shared" si="138"/>
        <v>7.7181194029303415E-2</v>
      </c>
      <c r="L720">
        <f t="shared" si="139"/>
        <v>4.1758003854561923E-2</v>
      </c>
      <c r="M720">
        <f t="shared" si="140"/>
        <v>0.57058257202510576</v>
      </c>
      <c r="N720">
        <f t="shared" si="141"/>
        <v>0.47936591289211627</v>
      </c>
      <c r="O720">
        <f t="shared" si="142"/>
        <v>0.27442576412930997</v>
      </c>
      <c r="P720">
        <f>RSQ($A$2:A720,$B$2:B720)</f>
        <v>0.6156328412950578</v>
      </c>
      <c r="Q720">
        <f>RSQ($A$2:A720,$C$2:C720)</f>
        <v>0.15804562567745581</v>
      </c>
      <c r="R720">
        <f>RSQ($B$2:B720,$C$2:C720)</f>
        <v>3.310591139594244E-2</v>
      </c>
      <c r="S720" t="str">
        <f t="shared" si="143"/>
        <v>1&amp;2</v>
      </c>
    </row>
    <row r="721" spans="1:19">
      <c r="A721">
        <v>99.062679250000002</v>
      </c>
      <c r="B721">
        <v>102.3101522</v>
      </c>
      <c r="C721">
        <v>94.380336569999997</v>
      </c>
      <c r="D721">
        <f t="shared" si="144"/>
        <v>0.96825854638890863</v>
      </c>
      <c r="E721">
        <f t="shared" si="145"/>
        <v>1.0496114217237105</v>
      </c>
      <c r="F721">
        <f t="shared" si="146"/>
        <v>1.0840197854573088</v>
      </c>
      <c r="G721">
        <f t="shared" si="147"/>
        <v>0.95252315339371441</v>
      </c>
      <c r="H721">
        <f t="shared" si="148"/>
        <v>1.0300400699712764</v>
      </c>
      <c r="I721">
        <f t="shared" si="149"/>
        <v>1.0809705684992543</v>
      </c>
      <c r="J721">
        <f t="shared" si="137"/>
        <v>4.4270170141113271E-2</v>
      </c>
      <c r="K721">
        <f t="shared" si="138"/>
        <v>7.9055430350810169E-2</v>
      </c>
      <c r="L721">
        <f t="shared" si="139"/>
        <v>3.9854531941808685E-2</v>
      </c>
      <c r="M721">
        <f t="shared" si="140"/>
        <v>0.35544008403484573</v>
      </c>
      <c r="N721">
        <f t="shared" si="141"/>
        <v>0.24756492584488859</v>
      </c>
      <c r="O721">
        <f t="shared" si="142"/>
        <v>7.650866311782635E-2</v>
      </c>
      <c r="P721">
        <f>RSQ($A$2:A721,$B$2:B721)</f>
        <v>0.61565628830434205</v>
      </c>
      <c r="Q721">
        <f>RSQ($A$2:A721,$C$2:C721)</f>
        <v>0.15771371255397168</v>
      </c>
      <c r="R721">
        <f>RSQ($B$2:B721,$C$2:C721)</f>
        <v>3.2906050078225252E-2</v>
      </c>
      <c r="S721" t="str">
        <f t="shared" si="143"/>
        <v>1&amp;2</v>
      </c>
    </row>
    <row r="722" spans="1:19">
      <c r="A722">
        <v>102.6196925</v>
      </c>
      <c r="B722">
        <v>102.7081072</v>
      </c>
      <c r="C722">
        <v>94.610203830000003</v>
      </c>
      <c r="D722">
        <f t="shared" si="144"/>
        <v>0.99913916532579228</v>
      </c>
      <c r="E722">
        <f t="shared" si="145"/>
        <v>1.0846577678280009</v>
      </c>
      <c r="F722">
        <f t="shared" si="146"/>
        <v>1.0855922833075244</v>
      </c>
      <c r="G722">
        <f t="shared" si="147"/>
        <v>0.95969484753711098</v>
      </c>
      <c r="H722">
        <f t="shared" si="148"/>
        <v>1.0384427927184647</v>
      </c>
      <c r="I722">
        <f t="shared" si="149"/>
        <v>1.0816816015466806</v>
      </c>
      <c r="J722">
        <f t="shared" si="137"/>
        <v>4.5496548815351354E-2</v>
      </c>
      <c r="K722">
        <f t="shared" si="138"/>
        <v>7.9734621542600123E-2</v>
      </c>
      <c r="L722">
        <f t="shared" si="139"/>
        <v>3.808150542009725E-2</v>
      </c>
      <c r="M722">
        <f t="shared" si="140"/>
        <v>0.86697384341759287</v>
      </c>
      <c r="N722">
        <f t="shared" si="141"/>
        <v>0.57960988859581852</v>
      </c>
      <c r="O722">
        <f t="shared" si="142"/>
        <v>0.10269241506350808</v>
      </c>
      <c r="P722">
        <f>RSQ($A$2:A722,$B$2:B722)</f>
        <v>0.61578394079071819</v>
      </c>
      <c r="Q722">
        <f>RSQ($A$2:A722,$C$2:C722)</f>
        <v>0.15709544172961923</v>
      </c>
      <c r="R722">
        <f>RSQ($B$2:B722,$C$2:C722)</f>
        <v>3.267335207470589E-2</v>
      </c>
      <c r="S722" t="str">
        <f t="shared" si="143"/>
        <v>1&amp;2</v>
      </c>
    </row>
    <row r="723" spans="1:19">
      <c r="A723">
        <v>100.6103785</v>
      </c>
      <c r="B723">
        <v>101.6941447</v>
      </c>
      <c r="C723">
        <v>94.410391559999994</v>
      </c>
      <c r="D723">
        <f t="shared" si="144"/>
        <v>0.98934288494979594</v>
      </c>
      <c r="E723">
        <f t="shared" si="145"/>
        <v>1.0656705987291639</v>
      </c>
      <c r="F723">
        <f t="shared" si="146"/>
        <v>1.0771499092382326</v>
      </c>
      <c r="G723">
        <f t="shared" si="147"/>
        <v>0.96425608406213947</v>
      </c>
      <c r="H723">
        <f t="shared" si="148"/>
        <v>1.04263168595088</v>
      </c>
      <c r="I723">
        <f t="shared" si="149"/>
        <v>1.0809844181146118</v>
      </c>
      <c r="J723">
        <f t="shared" si="137"/>
        <v>4.7599022003231906E-2</v>
      </c>
      <c r="K723">
        <f t="shared" si="138"/>
        <v>8.1000266736327681E-2</v>
      </c>
      <c r="L723">
        <f t="shared" si="139"/>
        <v>3.6922738921065582E-2</v>
      </c>
      <c r="M723">
        <f t="shared" si="140"/>
        <v>0.52704446082848322</v>
      </c>
      <c r="N723">
        <f t="shared" si="141"/>
        <v>0.28443008531416691</v>
      </c>
      <c r="O723">
        <f t="shared" si="142"/>
        <v>-0.10385223275490656</v>
      </c>
      <c r="P723">
        <f>RSQ($A$2:A723,$B$2:B723)</f>
        <v>0.61585342315449509</v>
      </c>
      <c r="Q723">
        <f>RSQ($A$2:A723,$C$2:C723)</f>
        <v>0.15665969378041089</v>
      </c>
      <c r="R723">
        <f>RSQ($B$2:B723,$C$2:C723)</f>
        <v>3.2504254311580237E-2</v>
      </c>
      <c r="S723" t="str">
        <f t="shared" si="143"/>
        <v>1&amp;2</v>
      </c>
    </row>
    <row r="724" spans="1:19">
      <c r="A724">
        <v>98.405059039999998</v>
      </c>
      <c r="B724">
        <v>100.24494009999999</v>
      </c>
      <c r="C724">
        <v>94.329011379999997</v>
      </c>
      <c r="D724">
        <f t="shared" si="144"/>
        <v>0.98164614534993377</v>
      </c>
      <c r="E724">
        <f t="shared" si="145"/>
        <v>1.0432109655382673</v>
      </c>
      <c r="F724">
        <f t="shared" si="146"/>
        <v>1.0627158986768976</v>
      </c>
      <c r="G724">
        <f t="shared" si="147"/>
        <v>0.96693147810641555</v>
      </c>
      <c r="H724">
        <f t="shared" si="148"/>
        <v>1.0427208058874011</v>
      </c>
      <c r="I724">
        <f t="shared" si="149"/>
        <v>1.0781738766626559</v>
      </c>
      <c r="J724">
        <f t="shared" si="137"/>
        <v>4.8358986559253116E-2</v>
      </c>
      <c r="K724">
        <f t="shared" si="138"/>
        <v>8.0327609893967131E-2</v>
      </c>
      <c r="L724">
        <f t="shared" si="139"/>
        <v>3.5351301768080136E-2</v>
      </c>
      <c r="M724">
        <f t="shared" si="140"/>
        <v>0.3042798927452437</v>
      </c>
      <c r="N724">
        <f t="shared" si="141"/>
        <v>6.1020071618363555E-3</v>
      </c>
      <c r="O724">
        <f t="shared" si="142"/>
        <v>-0.43726757467572891</v>
      </c>
      <c r="P724">
        <f>RSQ($A$2:A724,$B$2:B724)</f>
        <v>0.61587518813946218</v>
      </c>
      <c r="Q724">
        <f>RSQ($A$2:A724,$C$2:C724)</f>
        <v>0.15638116745008424</v>
      </c>
      <c r="R724">
        <f>RSQ($B$2:B724,$C$2:C724)</f>
        <v>3.240643386471341E-2</v>
      </c>
      <c r="S724" t="str">
        <f t="shared" si="143"/>
        <v>1&amp;2</v>
      </c>
    </row>
    <row r="725" spans="1:19">
      <c r="A725">
        <v>99.216702080000005</v>
      </c>
      <c r="B725">
        <v>100.2015229</v>
      </c>
      <c r="C725">
        <v>94.526803619999995</v>
      </c>
      <c r="D725">
        <f t="shared" si="144"/>
        <v>0.99017159828016954</v>
      </c>
      <c r="E725">
        <f t="shared" si="145"/>
        <v>1.0496144826694185</v>
      </c>
      <c r="F725">
        <f t="shared" si="146"/>
        <v>1.0600329119644467</v>
      </c>
      <c r="G725">
        <f t="shared" si="147"/>
        <v>0.97050688121007</v>
      </c>
      <c r="H725">
        <f t="shared" si="148"/>
        <v>1.043781371546173</v>
      </c>
      <c r="I725">
        <f t="shared" si="149"/>
        <v>1.0753829590167776</v>
      </c>
      <c r="J725">
        <f t="shared" si="137"/>
        <v>4.9022975659177626E-2</v>
      </c>
      <c r="K725">
        <f t="shared" si="138"/>
        <v>7.8595516863271736E-2</v>
      </c>
      <c r="L725">
        <f t="shared" si="139"/>
        <v>3.2348107481310028E-2</v>
      </c>
      <c r="M725">
        <f t="shared" si="140"/>
        <v>0.40113266903287398</v>
      </c>
      <c r="N725">
        <f t="shared" si="141"/>
        <v>7.4216842843504827E-2</v>
      </c>
      <c r="O725">
        <f t="shared" si="142"/>
        <v>-0.47452689654873287</v>
      </c>
      <c r="P725">
        <f>RSQ($A$2:A725,$B$2:B725)</f>
        <v>0.61589837474569498</v>
      </c>
      <c r="Q725">
        <f>RSQ($A$2:A725,$C$2:C725)</f>
        <v>0.15602869818082848</v>
      </c>
      <c r="R725">
        <f>RSQ($B$2:B725,$C$2:C725)</f>
        <v>3.2304472672423458E-2</v>
      </c>
      <c r="S725" t="str">
        <f t="shared" si="143"/>
        <v>1&amp;2</v>
      </c>
    </row>
    <row r="726" spans="1:19">
      <c r="A726">
        <v>98.627646069999997</v>
      </c>
      <c r="B726">
        <v>100.0510297</v>
      </c>
      <c r="C726">
        <v>93.824343870000007</v>
      </c>
      <c r="D726">
        <f t="shared" si="144"/>
        <v>0.98577342347931873</v>
      </c>
      <c r="E726">
        <f t="shared" si="145"/>
        <v>1.0511946260626697</v>
      </c>
      <c r="F726">
        <f t="shared" si="146"/>
        <v>1.066365354375699</v>
      </c>
      <c r="G726">
        <f t="shared" si="147"/>
        <v>0.9728555800207237</v>
      </c>
      <c r="H726">
        <f t="shared" si="148"/>
        <v>1.0449218722410187</v>
      </c>
      <c r="I726">
        <f t="shared" si="149"/>
        <v>1.0739956352258424</v>
      </c>
      <c r="J726">
        <f t="shared" si="137"/>
        <v>4.8649761786169872E-2</v>
      </c>
      <c r="K726">
        <f t="shared" si="138"/>
        <v>7.6386612598460718E-2</v>
      </c>
      <c r="L726">
        <f t="shared" si="139"/>
        <v>3.0935049779779594E-2</v>
      </c>
      <c r="M726">
        <f t="shared" si="140"/>
        <v>0.26552737329676529</v>
      </c>
      <c r="N726">
        <f t="shared" si="141"/>
        <v>8.2118497054251324E-2</v>
      </c>
      <c r="O726">
        <f t="shared" si="142"/>
        <v>-0.24665487543940695</v>
      </c>
      <c r="P726">
        <f>RSQ($A$2:A726,$B$2:B726)</f>
        <v>0.61591756666280706</v>
      </c>
      <c r="Q726">
        <f>RSQ($A$2:A726,$C$2:C726)</f>
        <v>0.15579190098841073</v>
      </c>
      <c r="R726">
        <f>RSQ($B$2:B726,$C$2:C726)</f>
        <v>3.2231381765218822E-2</v>
      </c>
      <c r="S726" t="str">
        <f t="shared" si="143"/>
        <v>1&amp;2</v>
      </c>
    </row>
    <row r="727" spans="1:19">
      <c r="A727">
        <v>98.261553910000003</v>
      </c>
      <c r="B727">
        <v>99.413996949999998</v>
      </c>
      <c r="C727">
        <v>93.778627880000002</v>
      </c>
      <c r="D727">
        <f t="shared" si="144"/>
        <v>0.9884076380051432</v>
      </c>
      <c r="E727">
        <f t="shared" si="145"/>
        <v>1.0478032802499135</v>
      </c>
      <c r="F727">
        <f t="shared" si="146"/>
        <v>1.0600922533992614</v>
      </c>
      <c r="G727">
        <f t="shared" si="147"/>
        <v>0.975248204326019</v>
      </c>
      <c r="H727">
        <f t="shared" si="148"/>
        <v>1.0453651657808487</v>
      </c>
      <c r="I727">
        <f t="shared" si="149"/>
        <v>1.0718566534063685</v>
      </c>
      <c r="J727">
        <f t="shared" si="137"/>
        <v>4.8810952770896303E-2</v>
      </c>
      <c r="K727">
        <f t="shared" si="138"/>
        <v>7.5061563316618021E-2</v>
      </c>
      <c r="L727">
        <f t="shared" si="139"/>
        <v>2.9528791728408457E-2</v>
      </c>
      <c r="M727">
        <f t="shared" si="140"/>
        <v>0.2696000166374658</v>
      </c>
      <c r="N727">
        <f t="shared" si="141"/>
        <v>3.248153064412735E-2</v>
      </c>
      <c r="O727">
        <f t="shared" si="142"/>
        <v>-0.39840438157139518</v>
      </c>
      <c r="P727">
        <f>RSQ($A$2:A727,$B$2:B727)</f>
        <v>0.61592094650280138</v>
      </c>
      <c r="Q727">
        <f>RSQ($A$2:A727,$C$2:C727)</f>
        <v>0.15558019007478083</v>
      </c>
      <c r="R727">
        <f>RSQ($B$2:B727,$C$2:C727)</f>
        <v>3.2183472555607225E-2</v>
      </c>
      <c r="S727" t="str">
        <f t="shared" si="143"/>
        <v>1&amp;2</v>
      </c>
    </row>
    <row r="728" spans="1:19">
      <c r="A728">
        <v>95.138231009999998</v>
      </c>
      <c r="B728">
        <v>98.094865690000006</v>
      </c>
      <c r="C728">
        <v>93.843974090000003</v>
      </c>
      <c r="D728">
        <f t="shared" si="144"/>
        <v>0.96985943495408233</v>
      </c>
      <c r="E728">
        <f t="shared" si="145"/>
        <v>1.0137915825981405</v>
      </c>
      <c r="F728">
        <f t="shared" si="146"/>
        <v>1.0452974380211482</v>
      </c>
      <c r="G728">
        <f t="shared" si="147"/>
        <v>0.97441916288418262</v>
      </c>
      <c r="H728">
        <f t="shared" si="148"/>
        <v>1.0405076914450475</v>
      </c>
      <c r="I728">
        <f t="shared" si="149"/>
        <v>1.0677706202701807</v>
      </c>
      <c r="J728">
        <f t="shared" si="137"/>
        <v>4.7784593963746125E-2</v>
      </c>
      <c r="K728">
        <f t="shared" si="138"/>
        <v>7.2284922448173777E-2</v>
      </c>
      <c r="L728">
        <f t="shared" si="139"/>
        <v>2.8237753429162311E-2</v>
      </c>
      <c r="M728">
        <f t="shared" si="140"/>
        <v>-9.5422552581690356E-2</v>
      </c>
      <c r="N728">
        <f t="shared" si="141"/>
        <v>-0.36959448723295912</v>
      </c>
      <c r="O728">
        <f t="shared" si="142"/>
        <v>-0.79585588511526206</v>
      </c>
      <c r="P728">
        <f>RSQ($A$2:A728,$B$2:B728)</f>
        <v>0.61592095813122771</v>
      </c>
      <c r="Q728">
        <f>RSQ($A$2:A728,$C$2:C728)</f>
        <v>0.15552017401269569</v>
      </c>
      <c r="R728">
        <f>RSQ($B$2:B728,$C$2:C728)</f>
        <v>3.2182317983413145E-2</v>
      </c>
      <c r="S728" t="str">
        <f t="shared" si="143"/>
        <v>1&amp;2</v>
      </c>
    </row>
    <row r="729" spans="1:19">
      <c r="A729">
        <v>96.340590149999997</v>
      </c>
      <c r="B729">
        <v>96.463273619999995</v>
      </c>
      <c r="C729">
        <v>93.337611190000004</v>
      </c>
      <c r="D729">
        <f t="shared" si="144"/>
        <v>0.99872818467178204</v>
      </c>
      <c r="E729">
        <f t="shared" si="145"/>
        <v>1.032173299934654</v>
      </c>
      <c r="F729">
        <f t="shared" si="146"/>
        <v>1.0334877054399574</v>
      </c>
      <c r="G729">
        <f t="shared" si="147"/>
        <v>0.97815901238996716</v>
      </c>
      <c r="H729">
        <f t="shared" si="148"/>
        <v>1.0392254773665255</v>
      </c>
      <c r="I729">
        <f t="shared" si="149"/>
        <v>1.0624963256809155</v>
      </c>
      <c r="J729">
        <f t="shared" si="137"/>
        <v>4.5320604884305032E-2</v>
      </c>
      <c r="K729">
        <f t="shared" si="138"/>
        <v>6.8286975737351388E-2</v>
      </c>
      <c r="L729">
        <f t="shared" si="139"/>
        <v>2.7397321404211826E-2</v>
      </c>
      <c r="M729">
        <f t="shared" si="140"/>
        <v>0.45385917364351369</v>
      </c>
      <c r="N729">
        <f t="shared" si="141"/>
        <v>-0.10327265713151357</v>
      </c>
      <c r="O729">
        <f t="shared" si="142"/>
        <v>-1.058812276316127</v>
      </c>
      <c r="P729">
        <f>RSQ($A$2:A729,$B$2:B729)</f>
        <v>0.61582977464535071</v>
      </c>
      <c r="Q729">
        <f>RSQ($A$2:A729,$C$2:C729)</f>
        <v>0.15543302866279277</v>
      </c>
      <c r="R729">
        <f>RSQ($B$2:B729,$C$2:C729)</f>
        <v>3.2229641154973371E-2</v>
      </c>
      <c r="S729" t="str">
        <f t="shared" si="143"/>
        <v>1&amp;2</v>
      </c>
    </row>
    <row r="730" spans="1:19">
      <c r="A730">
        <v>95.896773210000006</v>
      </c>
      <c r="B730">
        <v>95.814333680000004</v>
      </c>
      <c r="C730">
        <v>93.399899559999994</v>
      </c>
      <c r="D730">
        <f t="shared" si="144"/>
        <v>1.0008604091562681</v>
      </c>
      <c r="E730">
        <f t="shared" si="145"/>
        <v>1.026733151339162</v>
      </c>
      <c r="F730">
        <f t="shared" si="146"/>
        <v>1.0258505001758484</v>
      </c>
      <c r="G730">
        <f t="shared" si="147"/>
        <v>0.98165153496939805</v>
      </c>
      <c r="H730">
        <f t="shared" si="148"/>
        <v>1.0373035810546234</v>
      </c>
      <c r="I730">
        <f t="shared" si="149"/>
        <v>1.0568585063724436</v>
      </c>
      <c r="J730">
        <f t="shared" si="137"/>
        <v>4.4101380694331477E-2</v>
      </c>
      <c r="K730">
        <f t="shared" si="138"/>
        <v>6.4408162339153863E-2</v>
      </c>
      <c r="L730">
        <f t="shared" si="139"/>
        <v>2.6584477238320112E-2</v>
      </c>
      <c r="M730">
        <f t="shared" si="140"/>
        <v>0.4355617417061729</v>
      </c>
      <c r="N730">
        <f t="shared" si="141"/>
        <v>-0.16411630656066115</v>
      </c>
      <c r="O730">
        <f t="shared" si="142"/>
        <v>-1.1663951831220802</v>
      </c>
      <c r="P730">
        <f>RSQ($A$2:A730,$B$2:B730)</f>
        <v>0.61571457741446323</v>
      </c>
      <c r="Q730">
        <f>RSQ($A$2:A730,$C$2:C730)</f>
        <v>0.15536121982653789</v>
      </c>
      <c r="R730">
        <f>RSQ($B$2:B730,$C$2:C730)</f>
        <v>3.2295653468625951E-2</v>
      </c>
      <c r="S730" t="str">
        <f t="shared" si="143"/>
        <v>1&amp;2</v>
      </c>
    </row>
    <row r="731" spans="1:19">
      <c r="A731">
        <v>97.078498629999999</v>
      </c>
      <c r="B731">
        <v>95.454467089999994</v>
      </c>
      <c r="C731">
        <v>93.930139229999995</v>
      </c>
      <c r="D731">
        <f t="shared" si="144"/>
        <v>1.0170136777199623</v>
      </c>
      <c r="E731">
        <f t="shared" si="145"/>
        <v>1.033518095744443</v>
      </c>
      <c r="F731">
        <f t="shared" si="146"/>
        <v>1.016228314708099</v>
      </c>
      <c r="G731">
        <f t="shared" si="147"/>
        <v>0.98709186462333098</v>
      </c>
      <c r="H731">
        <f t="shared" si="148"/>
        <v>1.0367211986992111</v>
      </c>
      <c r="I731">
        <f t="shared" si="149"/>
        <v>1.0506077076548521</v>
      </c>
      <c r="J731">
        <f t="shared" si="137"/>
        <v>4.2783541867718357E-2</v>
      </c>
      <c r="K731">
        <f t="shared" si="138"/>
        <v>5.9165202375245682E-2</v>
      </c>
      <c r="L731">
        <f t="shared" si="139"/>
        <v>2.5000489423080485E-2</v>
      </c>
      <c r="M731">
        <f t="shared" si="140"/>
        <v>0.69937671801801815</v>
      </c>
      <c r="N731">
        <f t="shared" si="141"/>
        <v>-5.4138291194424572E-2</v>
      </c>
      <c r="O731">
        <f t="shared" si="142"/>
        <v>-1.3751487966877149</v>
      </c>
      <c r="P731">
        <f>RSQ($A$2:A731,$B$2:B731)</f>
        <v>0.61548937187162389</v>
      </c>
      <c r="Q731">
        <f>RSQ($A$2:A731,$C$2:C731)</f>
        <v>0.1552009502653606</v>
      </c>
      <c r="R731">
        <f>RSQ($B$2:B731,$C$2:C731)</f>
        <v>3.2385373709925606E-2</v>
      </c>
      <c r="S731" t="str">
        <f t="shared" si="143"/>
        <v>1&amp;2</v>
      </c>
    </row>
    <row r="732" spans="1:19">
      <c r="A732">
        <v>95.562242519999998</v>
      </c>
      <c r="B732">
        <v>97.547762309999996</v>
      </c>
      <c r="C732">
        <v>93.1988877</v>
      </c>
      <c r="D732">
        <f t="shared" si="144"/>
        <v>0.97964566543627973</v>
      </c>
      <c r="E732">
        <f t="shared" si="145"/>
        <v>1.0253581869732979</v>
      </c>
      <c r="F732">
        <f t="shared" si="146"/>
        <v>1.0466623016360312</v>
      </c>
      <c r="G732">
        <f t="shared" si="147"/>
        <v>0.9859462955176308</v>
      </c>
      <c r="H732">
        <f t="shared" si="148"/>
        <v>1.0349730430490707</v>
      </c>
      <c r="I732">
        <f t="shared" si="149"/>
        <v>1.050000722113495</v>
      </c>
      <c r="J732">
        <f t="shared" si="137"/>
        <v>3.9336377595027235E-2</v>
      </c>
      <c r="K732">
        <f t="shared" si="138"/>
        <v>5.1250315374369644E-2</v>
      </c>
      <c r="L732">
        <f t="shared" si="139"/>
        <v>2.493700777767385E-2</v>
      </c>
      <c r="M732">
        <f t="shared" si="140"/>
        <v>-0.16017311370703258</v>
      </c>
      <c r="N732">
        <f t="shared" si="141"/>
        <v>-0.18760579336027131</v>
      </c>
      <c r="O732">
        <f t="shared" si="142"/>
        <v>-0.13387414028288885</v>
      </c>
      <c r="P732">
        <f>RSQ($A$2:A732,$B$2:B732)</f>
        <v>0.61547636700899488</v>
      </c>
      <c r="Q732">
        <f>RSQ($A$2:A732,$C$2:C732)</f>
        <v>0.15515188635217028</v>
      </c>
      <c r="R732">
        <f>RSQ($B$2:B732,$C$2:C732)</f>
        <v>3.2401713791102828E-2</v>
      </c>
      <c r="S732" t="str">
        <f t="shared" si="143"/>
        <v>1&amp;2</v>
      </c>
    </row>
    <row r="733" spans="1:19">
      <c r="A733">
        <v>94.843226419999993</v>
      </c>
      <c r="B733">
        <v>99.877647690000003</v>
      </c>
      <c r="C733">
        <v>94.176994879999995</v>
      </c>
      <c r="D733">
        <f t="shared" si="144"/>
        <v>0.94959411453475717</v>
      </c>
      <c r="E733">
        <f t="shared" si="145"/>
        <v>1.0070742492988751</v>
      </c>
      <c r="F733">
        <f t="shared" si="146"/>
        <v>1.0605312668689817</v>
      </c>
      <c r="G733">
        <f t="shared" si="147"/>
        <v>0.98035365228949645</v>
      </c>
      <c r="H733">
        <f t="shared" si="148"/>
        <v>1.030680920933656</v>
      </c>
      <c r="I733">
        <f t="shared" si="149"/>
        <v>1.0516208059220316</v>
      </c>
      <c r="J733">
        <f t="shared" si="137"/>
        <v>3.4296132225557947E-2</v>
      </c>
      <c r="K733">
        <f t="shared" si="138"/>
        <v>4.2798125137378927E-2</v>
      </c>
      <c r="L733">
        <f t="shared" si="139"/>
        <v>2.3703223201231322E-2</v>
      </c>
      <c r="M733">
        <f t="shared" si="140"/>
        <v>-0.89688066142388045</v>
      </c>
      <c r="N733">
        <f t="shared" si="141"/>
        <v>-0.55158191063288842</v>
      </c>
      <c r="O733">
        <f t="shared" si="142"/>
        <v>0.37591769150143522</v>
      </c>
      <c r="P733">
        <f>RSQ($A$2:A733,$B$2:B733)</f>
        <v>0.6154328077256872</v>
      </c>
      <c r="Q733">
        <f>RSQ($A$2:A733,$C$2:C733)</f>
        <v>0.15509249203358066</v>
      </c>
      <c r="R733">
        <f>RSQ($B$2:B733,$C$2:C733)</f>
        <v>3.2325809984441692E-2</v>
      </c>
      <c r="S733" t="str">
        <f t="shared" si="143"/>
        <v>1&amp;2</v>
      </c>
    </row>
    <row r="734" spans="1:19">
      <c r="A734">
        <v>93.932121749999993</v>
      </c>
      <c r="B734">
        <v>101.43611730000001</v>
      </c>
      <c r="C734">
        <v>94.080418879999996</v>
      </c>
      <c r="D734">
        <f t="shared" si="144"/>
        <v>0.92602244890932939</v>
      </c>
      <c r="E734">
        <f t="shared" si="145"/>
        <v>0.99842371949694275</v>
      </c>
      <c r="F734">
        <f t="shared" si="146"/>
        <v>1.0781852218300838</v>
      </c>
      <c r="G734">
        <f t="shared" si="147"/>
        <v>0.97199500561562457</v>
      </c>
      <c r="H734">
        <f t="shared" si="148"/>
        <v>1.0257182745587772</v>
      </c>
      <c r="I734">
        <f t="shared" si="149"/>
        <v>1.0557076391386551</v>
      </c>
      <c r="J734">
        <f t="shared" si="137"/>
        <v>2.992064954309993E-2</v>
      </c>
      <c r="K734">
        <f t="shared" si="138"/>
        <v>3.7614913829981042E-2</v>
      </c>
      <c r="L734">
        <f t="shared" si="139"/>
        <v>2.3525400373863328E-2</v>
      </c>
      <c r="M734">
        <f t="shared" si="140"/>
        <v>-1.536482576692491</v>
      </c>
      <c r="N734">
        <f t="shared" si="141"/>
        <v>-0.72563120003957704</v>
      </c>
      <c r="O734">
        <f t="shared" si="142"/>
        <v>0.95546015516068716</v>
      </c>
      <c r="P734">
        <f>RSQ($A$2:A734,$B$2:B734)</f>
        <v>0.61522259274368285</v>
      </c>
      <c r="Q734">
        <f>RSQ($A$2:A734,$C$2:C734)</f>
        <v>0.15508152379028414</v>
      </c>
      <c r="R734">
        <f>RSQ($B$2:B734,$C$2:C734)</f>
        <v>3.2188357065043548E-2</v>
      </c>
      <c r="S734" t="str">
        <f t="shared" si="143"/>
        <v>1&amp;2</v>
      </c>
    </row>
    <row r="735" spans="1:19">
      <c r="A735">
        <v>94.707967310000001</v>
      </c>
      <c r="B735">
        <v>99.46986785</v>
      </c>
      <c r="C735">
        <v>93.831850619999997</v>
      </c>
      <c r="D735">
        <f t="shared" si="144"/>
        <v>0.95212720552538666</v>
      </c>
      <c r="E735">
        <f t="shared" si="145"/>
        <v>1.0093370927271603</v>
      </c>
      <c r="F735">
        <f t="shared" si="146"/>
        <v>1.0600863906311817</v>
      </c>
      <c r="G735">
        <f t="shared" si="147"/>
        <v>0.96893842098635719</v>
      </c>
      <c r="H735">
        <f t="shared" si="148"/>
        <v>1.0231980927385285</v>
      </c>
      <c r="I735">
        <f t="shared" si="149"/>
        <v>1.0563812932144283</v>
      </c>
      <c r="J735">
        <f t="shared" si="137"/>
        <v>2.837577331199214E-2</v>
      </c>
      <c r="K735">
        <f t="shared" si="138"/>
        <v>3.2354893724306742E-2</v>
      </c>
      <c r="L735">
        <f t="shared" si="139"/>
        <v>2.2112532197089561E-2</v>
      </c>
      <c r="M735">
        <f t="shared" si="140"/>
        <v>-0.59244959691955923</v>
      </c>
      <c r="N735">
        <f t="shared" si="141"/>
        <v>-0.42840505456381733</v>
      </c>
      <c r="O735">
        <f t="shared" si="142"/>
        <v>0.16755645096318109</v>
      </c>
      <c r="P735">
        <f>RSQ($A$2:A735,$B$2:B735)</f>
        <v>0.61519326630870608</v>
      </c>
      <c r="Q735">
        <f>RSQ($A$2:A735,$C$2:C735)</f>
        <v>0.15504325600634389</v>
      </c>
      <c r="R735">
        <f>RSQ($B$2:B735,$C$2:C735)</f>
        <v>3.2137902366176509E-2</v>
      </c>
      <c r="S735" t="str">
        <f t="shared" si="143"/>
        <v>1&amp;2</v>
      </c>
    </row>
    <row r="736" spans="1:19">
      <c r="A736">
        <v>95.614184359999996</v>
      </c>
      <c r="B736">
        <v>99.66259943</v>
      </c>
      <c r="C736">
        <v>93.443575449999997</v>
      </c>
      <c r="D736">
        <f t="shared" si="144"/>
        <v>0.95937879311643393</v>
      </c>
      <c r="E736">
        <f t="shared" si="145"/>
        <v>1.02322908663915</v>
      </c>
      <c r="F736">
        <f t="shared" si="146"/>
        <v>1.0665537887441785</v>
      </c>
      <c r="G736">
        <f t="shared" si="147"/>
        <v>0.96746770900636903</v>
      </c>
      <c r="H736">
        <f t="shared" si="148"/>
        <v>1.0232028610309318</v>
      </c>
      <c r="I736">
        <f t="shared" si="149"/>
        <v>1.0579462925266976</v>
      </c>
      <c r="J736">
        <f t="shared" si="137"/>
        <v>2.6374842253855221E-2</v>
      </c>
      <c r="K736">
        <f t="shared" si="138"/>
        <v>2.9601851121283787E-2</v>
      </c>
      <c r="L736">
        <f t="shared" si="139"/>
        <v>2.2028830924073806E-2</v>
      </c>
      <c r="M736">
        <f t="shared" si="140"/>
        <v>-0.30669058840542412</v>
      </c>
      <c r="N736">
        <f t="shared" si="141"/>
        <v>8.8594487252632002E-4</v>
      </c>
      <c r="O736">
        <f t="shared" si="142"/>
        <v>0.39073776757142248</v>
      </c>
      <c r="P736">
        <f>RSQ($A$2:A736,$B$2:B736)</f>
        <v>0.61517908163815993</v>
      </c>
      <c r="Q736">
        <f>RSQ($A$2:A736,$C$2:C736)</f>
        <v>0.15498236896672404</v>
      </c>
      <c r="R736">
        <f>RSQ($B$2:B736,$C$2:C736)</f>
        <v>3.2089704309604013E-2</v>
      </c>
      <c r="S736" t="str">
        <f t="shared" si="143"/>
        <v>1&amp;2</v>
      </c>
    </row>
    <row r="737" spans="1:19">
      <c r="A737">
        <v>97.381107749999998</v>
      </c>
      <c r="B737">
        <v>103.2590051</v>
      </c>
      <c r="C737">
        <v>93.418176740000007</v>
      </c>
      <c r="D737">
        <f t="shared" si="144"/>
        <v>0.94307617680116507</v>
      </c>
      <c r="E737">
        <f t="shared" si="145"/>
        <v>1.0424214124948035</v>
      </c>
      <c r="F737">
        <f t="shared" si="146"/>
        <v>1.1053416872755806</v>
      </c>
      <c r="G737">
        <f t="shared" si="147"/>
        <v>0.96371516559018378</v>
      </c>
      <c r="H737">
        <f t="shared" si="148"/>
        <v>1.0261595612561429</v>
      </c>
      <c r="I737">
        <f t="shared" si="149"/>
        <v>1.0652378917188334</v>
      </c>
      <c r="J737">
        <f t="shared" ref="J737:J800" si="150">STDEV(D707:D736)</f>
        <v>2.4296116677920358E-2</v>
      </c>
      <c r="K737">
        <f t="shared" ref="K737:K800" si="151">STDEV(E707:E736)</f>
        <v>2.6110412539626929E-2</v>
      </c>
      <c r="L737">
        <f t="shared" ref="L737:L800" si="152">STDEV(F707:F736)</f>
        <v>2.1777876240662668E-2</v>
      </c>
      <c r="M737">
        <f t="shared" ref="M737:M800" si="153">(D737-G737)/J737</f>
        <v>-0.84947685519533467</v>
      </c>
      <c r="N737">
        <f t="shared" ref="N737:N800" si="154">(E737-H737)/K737</f>
        <v>0.62281096531816349</v>
      </c>
      <c r="O737">
        <f t="shared" ref="O737:O800" si="155">(F737-I737)/L737</f>
        <v>1.8414924905242664</v>
      </c>
      <c r="P737">
        <f>RSQ($A$2:A737,$B$2:B737)</f>
        <v>0.61505046620543691</v>
      </c>
      <c r="Q737">
        <f>RSQ($A$2:A737,$C$2:C737)</f>
        <v>0.15484800844176694</v>
      </c>
      <c r="R737">
        <f>RSQ($B$2:B737,$C$2:C737)</f>
        <v>3.1919096446935649E-2</v>
      </c>
      <c r="S737" t="str">
        <f t="shared" ref="S737:S800" si="156">IF(P737=MAX(P737,Q737,R737),"1&amp;2",IF(Q737=MAX(P737,Q737,R737),"1&amp;3","2&amp;3"))</f>
        <v>1&amp;2</v>
      </c>
    </row>
    <row r="738" spans="1:19">
      <c r="A738">
        <v>98.381410770000002</v>
      </c>
      <c r="B738">
        <v>104.4799278</v>
      </c>
      <c r="C738">
        <v>94.505309209999993</v>
      </c>
      <c r="D738">
        <f t="shared" si="144"/>
        <v>0.94162977369515377</v>
      </c>
      <c r="E738">
        <f t="shared" si="145"/>
        <v>1.0410146434353962</v>
      </c>
      <c r="F738">
        <f t="shared" si="146"/>
        <v>1.1055455896962936</v>
      </c>
      <c r="G738">
        <f t="shared" si="147"/>
        <v>0.96031741299094842</v>
      </c>
      <c r="H738">
        <f t="shared" si="148"/>
        <v>1.0284449585144897</v>
      </c>
      <c r="I738">
        <f t="shared" si="149"/>
        <v>1.0714390760230581</v>
      </c>
      <c r="J738">
        <f t="shared" si="150"/>
        <v>2.3268636846661257E-2</v>
      </c>
      <c r="K738">
        <f t="shared" si="151"/>
        <v>2.3604002468364818E-2</v>
      </c>
      <c r="L738">
        <f t="shared" si="152"/>
        <v>2.2615834605747124E-2</v>
      </c>
      <c r="M738">
        <f t="shared" si="153"/>
        <v>-0.80312565875452535</v>
      </c>
      <c r="N738">
        <f t="shared" si="154"/>
        <v>0.53252345392494194</v>
      </c>
      <c r="O738">
        <f t="shared" si="155"/>
        <v>1.508081141722196</v>
      </c>
      <c r="P738">
        <f>RSQ($A$2:A738,$B$2:B738)</f>
        <v>0.61489516219196605</v>
      </c>
      <c r="Q738">
        <f>RSQ($A$2:A738,$C$2:C738)</f>
        <v>0.15456309029983417</v>
      </c>
      <c r="R738">
        <f>RSQ($B$2:B738,$C$2:C738)</f>
        <v>3.1615409217319403E-2</v>
      </c>
      <c r="S738" t="str">
        <f t="shared" si="156"/>
        <v>1&amp;2</v>
      </c>
    </row>
    <row r="739" spans="1:19">
      <c r="A739">
        <v>100.2470203</v>
      </c>
      <c r="B739">
        <v>103.9560628</v>
      </c>
      <c r="C739">
        <v>95.531359440000003</v>
      </c>
      <c r="D739">
        <f t="shared" si="144"/>
        <v>0.96432105641461452</v>
      </c>
      <c r="E739">
        <f t="shared" si="145"/>
        <v>1.0493624385504714</v>
      </c>
      <c r="F739">
        <f t="shared" si="146"/>
        <v>1.0881878307749955</v>
      </c>
      <c r="G739">
        <f t="shared" si="147"/>
        <v>0.96093335813305092</v>
      </c>
      <c r="H739">
        <f t="shared" si="148"/>
        <v>1.0316630323661793</v>
      </c>
      <c r="I739">
        <f t="shared" si="149"/>
        <v>1.0740158075233561</v>
      </c>
      <c r="J739">
        <f t="shared" si="150"/>
        <v>2.2771665071754071E-2</v>
      </c>
      <c r="K739">
        <f t="shared" si="151"/>
        <v>2.121731882286166E-2</v>
      </c>
      <c r="L739">
        <f t="shared" si="152"/>
        <v>2.3243690209209307E-2</v>
      </c>
      <c r="M739">
        <f t="shared" si="153"/>
        <v>0.14876814105990407</v>
      </c>
      <c r="N739">
        <f t="shared" si="154"/>
        <v>0.83419617398693191</v>
      </c>
      <c r="O739">
        <f t="shared" si="155"/>
        <v>0.60971485698188765</v>
      </c>
      <c r="P739">
        <f>RSQ($A$2:A739,$B$2:B739)</f>
        <v>0.6149193195650513</v>
      </c>
      <c r="Q739">
        <f>RSQ($A$2:A739,$C$2:C739)</f>
        <v>0.15400974860575878</v>
      </c>
      <c r="R739">
        <f>RSQ($B$2:B739,$C$2:C739)</f>
        <v>3.1260370501971453E-2</v>
      </c>
      <c r="S739" t="str">
        <f t="shared" si="156"/>
        <v>1&amp;2</v>
      </c>
    </row>
    <row r="740" spans="1:19">
      <c r="A740">
        <v>99.618867190000003</v>
      </c>
      <c r="B740">
        <v>105.8420529</v>
      </c>
      <c r="C740">
        <v>95.565173259999995</v>
      </c>
      <c r="D740">
        <f t="shared" si="144"/>
        <v>0.9412030895141491</v>
      </c>
      <c r="E740">
        <f t="shared" si="145"/>
        <v>1.0424181089377749</v>
      </c>
      <c r="F740">
        <f t="shared" si="146"/>
        <v>1.1075379166847754</v>
      </c>
      <c r="G740">
        <f t="shared" si="147"/>
        <v>0.9578979321916814</v>
      </c>
      <c r="H740">
        <f t="shared" si="148"/>
        <v>1.03331765953104</v>
      </c>
      <c r="I740">
        <f t="shared" si="149"/>
        <v>1.0791730550866514</v>
      </c>
      <c r="J740">
        <f t="shared" si="150"/>
        <v>2.2219543017377642E-2</v>
      </c>
      <c r="K740">
        <f t="shared" si="151"/>
        <v>1.9754374262845431E-2</v>
      </c>
      <c r="L740">
        <f t="shared" si="152"/>
        <v>2.3245974684473522E-2</v>
      </c>
      <c r="M740">
        <f t="shared" si="153"/>
        <v>-0.751358507439845</v>
      </c>
      <c r="N740">
        <f t="shared" si="154"/>
        <v>0.46068021622184196</v>
      </c>
      <c r="O740">
        <f t="shared" si="155"/>
        <v>1.2202053036334719</v>
      </c>
      <c r="P740">
        <f>RSQ($A$2:A740,$B$2:B740)</f>
        <v>0.61474818785740459</v>
      </c>
      <c r="Q740">
        <f>RSQ($A$2:A740,$C$2:C740)</f>
        <v>0.1535069169039166</v>
      </c>
      <c r="R740">
        <f>RSQ($B$2:B740,$C$2:C740)</f>
        <v>3.0787736147554114E-2</v>
      </c>
      <c r="S740" t="str">
        <f t="shared" si="156"/>
        <v>1&amp;2</v>
      </c>
    </row>
    <row r="741" spans="1:19">
      <c r="A741">
        <v>97.147488690000003</v>
      </c>
      <c r="B741">
        <v>105.7159484</v>
      </c>
      <c r="C741">
        <v>95.37155473</v>
      </c>
      <c r="D741">
        <f t="shared" si="144"/>
        <v>0.9189482775334965</v>
      </c>
      <c r="E741">
        <f t="shared" si="145"/>
        <v>1.0186212122160294</v>
      </c>
      <c r="F741">
        <f t="shared" si="146"/>
        <v>1.1084641400602655</v>
      </c>
      <c r="G741">
        <f t="shared" si="147"/>
        <v>0.95190567762888367</v>
      </c>
      <c r="H741">
        <f t="shared" si="148"/>
        <v>1.031056667636423</v>
      </c>
      <c r="I741">
        <f t="shared" si="149"/>
        <v>1.0836793758518228</v>
      </c>
      <c r="J741">
        <f t="shared" si="150"/>
        <v>2.252967360094995E-2</v>
      </c>
      <c r="K741">
        <f t="shared" si="151"/>
        <v>1.9112989259838314E-2</v>
      </c>
      <c r="L741">
        <f t="shared" si="152"/>
        <v>2.4020258755480754E-2</v>
      </c>
      <c r="M741">
        <f t="shared" si="153"/>
        <v>-1.4628440997031373</v>
      </c>
      <c r="N741">
        <f t="shared" si="154"/>
        <v>-0.6506284941269721</v>
      </c>
      <c r="O741">
        <f t="shared" si="155"/>
        <v>1.0318275277857893</v>
      </c>
      <c r="P741">
        <f>RSQ($A$2:A741,$B$2:B741)</f>
        <v>0.61431118795247674</v>
      </c>
      <c r="Q741">
        <f>RSQ($A$2:A741,$C$2:C741)</f>
        <v>0.15322310543667569</v>
      </c>
      <c r="R741">
        <f>RSQ($B$2:B741,$C$2:C741)</f>
        <v>3.0348027693392326E-2</v>
      </c>
      <c r="S741" t="str">
        <f t="shared" si="156"/>
        <v>1&amp;2</v>
      </c>
    </row>
    <row r="742" spans="1:19">
      <c r="A742">
        <v>95.225663949999998</v>
      </c>
      <c r="B742">
        <v>107.6974067</v>
      </c>
      <c r="C742">
        <v>95.321694690000001</v>
      </c>
      <c r="D742">
        <f t="shared" si="144"/>
        <v>0.88419644323710533</v>
      </c>
      <c r="E742">
        <f t="shared" si="145"/>
        <v>0.99899256155367033</v>
      </c>
      <c r="F742">
        <f t="shared" si="146"/>
        <v>1.1298310111905545</v>
      </c>
      <c r="G742">
        <f t="shared" si="147"/>
        <v>0.94148887233784084</v>
      </c>
      <c r="H742">
        <f t="shared" si="148"/>
        <v>1.0261237282390765</v>
      </c>
      <c r="I742">
        <f t="shared" si="149"/>
        <v>1.0907796274423969</v>
      </c>
      <c r="J742">
        <f t="shared" si="150"/>
        <v>2.4180309900542939E-2</v>
      </c>
      <c r="K742">
        <f t="shared" si="151"/>
        <v>1.9466889740553439E-2</v>
      </c>
      <c r="L742">
        <f t="shared" si="152"/>
        <v>2.4797584700926079E-2</v>
      </c>
      <c r="M742">
        <f t="shared" si="153"/>
        <v>-2.3693835743374438</v>
      </c>
      <c r="N742">
        <f t="shared" si="154"/>
        <v>-1.393708345143934</v>
      </c>
      <c r="O742">
        <f t="shared" si="155"/>
        <v>1.5748059425601739</v>
      </c>
      <c r="P742">
        <f>RSQ($A$2:A742,$B$2:B742)</f>
        <v>0.61320061775959067</v>
      </c>
      <c r="Q742">
        <f>RSQ($A$2:A742,$C$2:C742)</f>
        <v>0.15308122894743387</v>
      </c>
      <c r="R742">
        <f>RSQ($B$2:B742,$C$2:C742)</f>
        <v>2.9797948503021247E-2</v>
      </c>
      <c r="S742" t="str">
        <f t="shared" si="156"/>
        <v>1&amp;2</v>
      </c>
    </row>
    <row r="743" spans="1:19">
      <c r="A743">
        <v>95.319431699999996</v>
      </c>
      <c r="B743">
        <v>107.7758932</v>
      </c>
      <c r="C743">
        <v>95.524512479999999</v>
      </c>
      <c r="D743">
        <f t="shared" si="144"/>
        <v>0.88442256305976963</v>
      </c>
      <c r="E743">
        <f t="shared" si="145"/>
        <v>0.99785310833129937</v>
      </c>
      <c r="F743">
        <f t="shared" si="146"/>
        <v>1.1282537895450142</v>
      </c>
      <c r="G743">
        <f t="shared" si="147"/>
        <v>0.93270944014121449</v>
      </c>
      <c r="H743">
        <f t="shared" si="148"/>
        <v>1.0217744020994184</v>
      </c>
      <c r="I743">
        <f t="shared" si="149"/>
        <v>1.0965448831504918</v>
      </c>
      <c r="J743">
        <f t="shared" si="150"/>
        <v>2.8373712812009205E-2</v>
      </c>
      <c r="K743">
        <f t="shared" si="151"/>
        <v>2.0476258098608282E-2</v>
      </c>
      <c r="L743">
        <f t="shared" si="152"/>
        <v>2.6202251123404106E-2</v>
      </c>
      <c r="M743">
        <f t="shared" si="153"/>
        <v>-1.701817361773232</v>
      </c>
      <c r="N743">
        <f t="shared" si="154"/>
        <v>-1.1682453724171846</v>
      </c>
      <c r="O743">
        <f t="shared" si="155"/>
        <v>1.2101596250331215</v>
      </c>
      <c r="P743">
        <f>RSQ($A$2:A743,$B$2:B743)</f>
        <v>0.61209523135090027</v>
      </c>
      <c r="Q743">
        <f>RSQ($A$2:A743,$C$2:C743)</f>
        <v>0.152919173988808</v>
      </c>
      <c r="R743">
        <f>RSQ($B$2:B743,$C$2:C743)</f>
        <v>2.9226937455154221E-2</v>
      </c>
      <c r="S743" t="str">
        <f t="shared" si="156"/>
        <v>1&amp;2</v>
      </c>
    </row>
    <row r="744" spans="1:19">
      <c r="A744">
        <v>94.659714710000003</v>
      </c>
      <c r="B744">
        <v>107.8657845</v>
      </c>
      <c r="C744">
        <v>96.012048019999995</v>
      </c>
      <c r="D744">
        <f t="shared" si="144"/>
        <v>0.87756942712450214</v>
      </c>
      <c r="E744">
        <f t="shared" si="145"/>
        <v>0.98591496236265797</v>
      </c>
      <c r="F744">
        <f t="shared" si="146"/>
        <v>1.1234609272945704</v>
      </c>
      <c r="G744">
        <f t="shared" si="147"/>
        <v>0.92422636121556645</v>
      </c>
      <c r="H744">
        <f t="shared" si="148"/>
        <v>1.01625756521684</v>
      </c>
      <c r="I744">
        <f t="shared" si="149"/>
        <v>1.1006858130188115</v>
      </c>
      <c r="J744">
        <f t="shared" si="150"/>
        <v>3.1826473200054904E-2</v>
      </c>
      <c r="K744">
        <f t="shared" si="151"/>
        <v>2.1271013075771988E-2</v>
      </c>
      <c r="L744">
        <f t="shared" si="152"/>
        <v>2.766435121684932E-2</v>
      </c>
      <c r="M744">
        <f t="shared" si="153"/>
        <v>-1.4659787717535671</v>
      </c>
      <c r="N744">
        <f t="shared" si="154"/>
        <v>-1.4264766208405322</v>
      </c>
      <c r="O744">
        <f t="shared" si="155"/>
        <v>0.82326580143644856</v>
      </c>
      <c r="P744">
        <f>RSQ($A$2:A744,$B$2:B744)</f>
        <v>0.61085378361716414</v>
      </c>
      <c r="Q744">
        <f>RSQ($A$2:A744,$C$2:C744)</f>
        <v>0.15277220626049851</v>
      </c>
      <c r="R744">
        <f>RSQ($B$2:B744,$C$2:C744)</f>
        <v>2.8600789217560228E-2</v>
      </c>
      <c r="S744" t="str">
        <f t="shared" si="156"/>
        <v>1&amp;2</v>
      </c>
    </row>
    <row r="745" spans="1:19">
      <c r="A745">
        <v>94.847877490000002</v>
      </c>
      <c r="B745">
        <v>108.3479205</v>
      </c>
      <c r="C745">
        <v>95.471832710000001</v>
      </c>
      <c r="D745">
        <f t="shared" si="144"/>
        <v>0.87540099572100238</v>
      </c>
      <c r="E745">
        <f t="shared" si="145"/>
        <v>0.99346450987386725</v>
      </c>
      <c r="F745">
        <f t="shared" si="146"/>
        <v>1.1348679230774976</v>
      </c>
      <c r="G745">
        <f t="shared" si="147"/>
        <v>0.916714766524095</v>
      </c>
      <c r="H745">
        <f t="shared" si="148"/>
        <v>1.012750941317921</v>
      </c>
      <c r="I745">
        <f t="shared" si="149"/>
        <v>1.1059445991816863</v>
      </c>
      <c r="J745">
        <f t="shared" si="150"/>
        <v>3.5256308775081249E-2</v>
      </c>
      <c r="K745">
        <f t="shared" si="151"/>
        <v>2.3024963555004569E-2</v>
      </c>
      <c r="L745">
        <f t="shared" si="152"/>
        <v>2.8904549514028554E-2</v>
      </c>
      <c r="M745">
        <f t="shared" si="153"/>
        <v>-1.1718121447896075</v>
      </c>
      <c r="N745">
        <f t="shared" si="154"/>
        <v>-0.83763135598369909</v>
      </c>
      <c r="O745">
        <f t="shared" si="155"/>
        <v>1.0006495303368643</v>
      </c>
      <c r="P745">
        <f>RSQ($A$2:A745,$B$2:B745)</f>
        <v>0.60953414833909358</v>
      </c>
      <c r="Q745">
        <f>RSQ($A$2:A745,$C$2:C745)</f>
        <v>0.15264850607568503</v>
      </c>
      <c r="R745">
        <f>RSQ($B$2:B745,$C$2:C745)</f>
        <v>2.8018892432258937E-2</v>
      </c>
      <c r="S745" t="str">
        <f t="shared" si="156"/>
        <v>1&amp;2</v>
      </c>
    </row>
    <row r="746" spans="1:19">
      <c r="A746">
        <v>92.983552329999995</v>
      </c>
      <c r="B746">
        <v>106.6449344</v>
      </c>
      <c r="C746">
        <v>95.263243130000006</v>
      </c>
      <c r="D746">
        <f t="shared" si="144"/>
        <v>0.87189844368266589</v>
      </c>
      <c r="E746">
        <f t="shared" si="145"/>
        <v>0.9760695654997904</v>
      </c>
      <c r="F746">
        <f t="shared" si="146"/>
        <v>1.1194762102993709</v>
      </c>
      <c r="G746">
        <f t="shared" si="147"/>
        <v>0.90981994762541363</v>
      </c>
      <c r="H746">
        <f t="shared" si="148"/>
        <v>1.0071076527305163</v>
      </c>
      <c r="I746">
        <f t="shared" si="149"/>
        <v>1.1080263855074839</v>
      </c>
      <c r="J746">
        <f t="shared" si="150"/>
        <v>3.8285132298017506E-2</v>
      </c>
      <c r="K746">
        <f t="shared" si="151"/>
        <v>2.4122538685438337E-2</v>
      </c>
      <c r="L746">
        <f t="shared" si="152"/>
        <v>3.0584355613564099E-2</v>
      </c>
      <c r="M746">
        <f t="shared" si="153"/>
        <v>-0.99050210007270634</v>
      </c>
      <c r="N746">
        <f t="shared" si="154"/>
        <v>-1.2866841104689424</v>
      </c>
      <c r="O746">
        <f t="shared" si="155"/>
        <v>0.3743686784366671</v>
      </c>
      <c r="P746">
        <f>RSQ($A$2:A746,$B$2:B746)</f>
        <v>0.60830639783230878</v>
      </c>
      <c r="Q746">
        <f>RSQ($A$2:A746,$C$2:C746)</f>
        <v>0.1526574247835967</v>
      </c>
      <c r="R746">
        <f>RSQ($B$2:B746,$C$2:C746)</f>
        <v>2.7569280609619513E-2</v>
      </c>
      <c r="S746" t="str">
        <f t="shared" si="156"/>
        <v>1&amp;2</v>
      </c>
    </row>
    <row r="747" spans="1:19">
      <c r="A747">
        <v>93.906078269999995</v>
      </c>
      <c r="B747">
        <v>104.7159281</v>
      </c>
      <c r="C747">
        <v>96.164045830000006</v>
      </c>
      <c r="D747">
        <f t="shared" si="144"/>
        <v>0.89676976534384545</v>
      </c>
      <c r="E747">
        <f t="shared" si="145"/>
        <v>0.97651962809476966</v>
      </c>
      <c r="F747">
        <f t="shared" si="146"/>
        <v>1.0889301421980322</v>
      </c>
      <c r="G747">
        <f t="shared" si="147"/>
        <v>0.90781222727440314</v>
      </c>
      <c r="H747">
        <f t="shared" si="148"/>
        <v>1.0024018027865553</v>
      </c>
      <c r="I747">
        <f t="shared" si="149"/>
        <v>1.1050885019214145</v>
      </c>
      <c r="J747">
        <f t="shared" si="150"/>
        <v>4.1207385882672878E-2</v>
      </c>
      <c r="K747">
        <f t="shared" si="151"/>
        <v>2.5864625908300392E-2</v>
      </c>
      <c r="L747">
        <f t="shared" si="152"/>
        <v>3.1301136520030873E-2</v>
      </c>
      <c r="M747">
        <f t="shared" si="153"/>
        <v>-0.26797288141495257</v>
      </c>
      <c r="N747">
        <f t="shared" si="154"/>
        <v>-1.0006784858805802</v>
      </c>
      <c r="O747">
        <f t="shared" si="155"/>
        <v>-0.51622278037865865</v>
      </c>
      <c r="P747">
        <f>RSQ($A$2:A747,$B$2:B747)</f>
        <v>0.60764338221509917</v>
      </c>
      <c r="Q747">
        <f>RSQ($A$2:A747,$C$2:C747)</f>
        <v>0.15256070075127409</v>
      </c>
      <c r="R747">
        <f>RSQ($B$2:B747,$C$2:C747)</f>
        <v>2.7159014526394014E-2</v>
      </c>
      <c r="S747" t="str">
        <f t="shared" si="156"/>
        <v>1&amp;2</v>
      </c>
    </row>
    <row r="748" spans="1:19">
      <c r="A748">
        <v>93.120776669999998</v>
      </c>
      <c r="B748">
        <v>105.00570329999999</v>
      </c>
      <c r="C748">
        <v>96.034953090000002</v>
      </c>
      <c r="D748">
        <f t="shared" si="144"/>
        <v>0.88681637038280758</v>
      </c>
      <c r="E748">
        <f t="shared" si="145"/>
        <v>0.96965504406224934</v>
      </c>
      <c r="F748">
        <f t="shared" si="146"/>
        <v>1.0934113041279145</v>
      </c>
      <c r="G748">
        <f t="shared" si="147"/>
        <v>0.90458209544492685</v>
      </c>
      <c r="H748">
        <f t="shared" si="148"/>
        <v>0.99736383990589283</v>
      </c>
      <c r="I748">
        <f t="shared" si="149"/>
        <v>1.1032920099531838</v>
      </c>
      <c r="J748">
        <f t="shared" si="150"/>
        <v>4.2189710617746838E-2</v>
      </c>
      <c r="K748">
        <f t="shared" si="151"/>
        <v>2.7476461706805011E-2</v>
      </c>
      <c r="L748">
        <f t="shared" si="152"/>
        <v>3.1224507659836753E-2</v>
      </c>
      <c r="M748">
        <f t="shared" si="153"/>
        <v>-0.42109141783604043</v>
      </c>
      <c r="N748">
        <f t="shared" si="154"/>
        <v>-1.008455751665468</v>
      </c>
      <c r="O748">
        <f t="shared" si="155"/>
        <v>-0.3164407244754901</v>
      </c>
      <c r="P748">
        <f>RSQ($A$2:A748,$B$2:B748)</f>
        <v>0.60681883312721552</v>
      </c>
      <c r="Q748">
        <f>RSQ($A$2:A748,$C$2:C748)</f>
        <v>0.15253080838156391</v>
      </c>
      <c r="R748">
        <f>RSQ($B$2:B748,$C$2:C748)</f>
        <v>2.674632621816548E-2</v>
      </c>
      <c r="S748" t="str">
        <f t="shared" si="156"/>
        <v>1&amp;2</v>
      </c>
    </row>
    <row r="749" spans="1:19">
      <c r="A749">
        <v>92.946511560000005</v>
      </c>
      <c r="B749">
        <v>104.597211</v>
      </c>
      <c r="C749">
        <v>95.585885989999994</v>
      </c>
      <c r="D749">
        <f t="shared" si="144"/>
        <v>0.88861367020579551</v>
      </c>
      <c r="E749">
        <f t="shared" si="145"/>
        <v>0.97238740424212722</v>
      </c>
      <c r="F749">
        <f t="shared" si="146"/>
        <v>1.0942746402009891</v>
      </c>
      <c r="G749">
        <f t="shared" si="147"/>
        <v>0.90212541463890661</v>
      </c>
      <c r="H749">
        <f t="shared" si="148"/>
        <v>0.99352131134223653</v>
      </c>
      <c r="I749">
        <f t="shared" si="149"/>
        <v>1.1019047222989999</v>
      </c>
      <c r="J749">
        <f t="shared" si="150"/>
        <v>4.3812818872596783E-2</v>
      </c>
      <c r="K749">
        <f t="shared" si="151"/>
        <v>2.9426500919317054E-2</v>
      </c>
      <c r="L749">
        <f t="shared" si="152"/>
        <v>3.1304502345122401E-2</v>
      </c>
      <c r="M749">
        <f t="shared" si="153"/>
        <v>-0.30839705777438953</v>
      </c>
      <c r="N749">
        <f t="shared" si="154"/>
        <v>-0.71819300426018184</v>
      </c>
      <c r="O749">
        <f t="shared" si="155"/>
        <v>-0.24373753059197614</v>
      </c>
      <c r="P749">
        <f>RSQ($A$2:A749,$B$2:B749)</f>
        <v>0.60605520071024588</v>
      </c>
      <c r="Q749">
        <f>RSQ($A$2:A749,$C$2:C749)</f>
        <v>0.15253167853586641</v>
      </c>
      <c r="R749">
        <f>RSQ($B$2:B749,$C$2:C749)</f>
        <v>2.6398627564768781E-2</v>
      </c>
      <c r="S749" t="str">
        <f t="shared" si="156"/>
        <v>1&amp;2</v>
      </c>
    </row>
    <row r="750" spans="1:19">
      <c r="A750">
        <v>91.747895450000001</v>
      </c>
      <c r="B750">
        <v>104.8780691</v>
      </c>
      <c r="C750">
        <v>96.113398509999996</v>
      </c>
      <c r="D750">
        <f t="shared" si="144"/>
        <v>0.87480534526736431</v>
      </c>
      <c r="E750">
        <f t="shared" si="145"/>
        <v>0.95457966186113175</v>
      </c>
      <c r="F750">
        <f t="shared" si="146"/>
        <v>1.0911909341036161</v>
      </c>
      <c r="G750">
        <f t="shared" si="147"/>
        <v>0.89792232704328467</v>
      </c>
      <c r="H750">
        <f t="shared" si="148"/>
        <v>0.98753028834514345</v>
      </c>
      <c r="I750">
        <f t="shared" si="149"/>
        <v>1.1002564471920178</v>
      </c>
      <c r="J750">
        <f t="shared" si="150"/>
        <v>4.504129384543535E-2</v>
      </c>
      <c r="K750">
        <f t="shared" si="151"/>
        <v>3.0433145698284189E-2</v>
      </c>
      <c r="L750">
        <f t="shared" si="152"/>
        <v>3.1348532119356544E-2</v>
      </c>
      <c r="M750">
        <f t="shared" si="153"/>
        <v>-0.51323973630173869</v>
      </c>
      <c r="N750">
        <f t="shared" si="154"/>
        <v>-1.0827216749358068</v>
      </c>
      <c r="O750">
        <f t="shared" si="155"/>
        <v>-0.28918461170320731</v>
      </c>
      <c r="P750">
        <f>RSQ($A$2:A750,$B$2:B750)</f>
        <v>0.60506115616722844</v>
      </c>
      <c r="Q750">
        <f>RSQ($A$2:A750,$C$2:C750)</f>
        <v>0.1525989538528581</v>
      </c>
      <c r="R750">
        <f>RSQ($B$2:B750,$C$2:C750)</f>
        <v>2.5996925203931959E-2</v>
      </c>
      <c r="S750" t="str">
        <f t="shared" si="156"/>
        <v>1&amp;2</v>
      </c>
    </row>
    <row r="751" spans="1:19">
      <c r="A751">
        <v>92.302309679999993</v>
      </c>
      <c r="B751">
        <v>104.6636436</v>
      </c>
      <c r="C751">
        <v>95.609559700000005</v>
      </c>
      <c r="D751">
        <f t="shared" si="144"/>
        <v>0.88189467235402064</v>
      </c>
      <c r="E751">
        <f t="shared" si="145"/>
        <v>0.96540879353092546</v>
      </c>
      <c r="F751">
        <f t="shared" si="146"/>
        <v>1.094698521030842</v>
      </c>
      <c r="G751">
        <f t="shared" si="147"/>
        <v>0.89545653401416714</v>
      </c>
      <c r="H751">
        <f t="shared" si="148"/>
        <v>0.98412698145064836</v>
      </c>
      <c r="I751">
        <f t="shared" si="149"/>
        <v>1.09940138162876</v>
      </c>
      <c r="J751">
        <f t="shared" si="150"/>
        <v>4.6592182703766881E-2</v>
      </c>
      <c r="K751">
        <f t="shared" si="151"/>
        <v>3.1896095682422E-2</v>
      </c>
      <c r="L751">
        <f t="shared" si="152"/>
        <v>3.1341049061529673E-2</v>
      </c>
      <c r="M751">
        <f t="shared" si="153"/>
        <v>-0.29107590314823462</v>
      </c>
      <c r="N751">
        <f t="shared" si="154"/>
        <v>-0.58684887661779039</v>
      </c>
      <c r="O751">
        <f t="shared" si="155"/>
        <v>-0.15005434529920261</v>
      </c>
      <c r="P751">
        <f>RSQ($A$2:A751,$B$2:B751)</f>
        <v>0.60420060576151047</v>
      </c>
      <c r="Q751">
        <f>RSQ($A$2:A751,$C$2:C751)</f>
        <v>0.15264130368901019</v>
      </c>
      <c r="R751">
        <f>RSQ($B$2:B751,$C$2:C751)</f>
        <v>2.5651970338623303E-2</v>
      </c>
      <c r="S751" t="str">
        <f t="shared" si="156"/>
        <v>1&amp;2</v>
      </c>
    </row>
    <row r="752" spans="1:19">
      <c r="A752">
        <v>90.789678820000006</v>
      </c>
      <c r="B752">
        <v>104.4070971</v>
      </c>
      <c r="C752">
        <v>96.471015919999999</v>
      </c>
      <c r="D752">
        <f t="shared" si="144"/>
        <v>0.86957382536019201</v>
      </c>
      <c r="E752">
        <f t="shared" si="145"/>
        <v>0.94110835212193344</v>
      </c>
      <c r="F752">
        <f t="shared" si="146"/>
        <v>1.082263891432232</v>
      </c>
      <c r="G752">
        <f t="shared" si="147"/>
        <v>0.8914745788366325</v>
      </c>
      <c r="H752">
        <f t="shared" si="148"/>
        <v>0.97750873078469225</v>
      </c>
      <c r="I752">
        <f t="shared" si="149"/>
        <v>1.0967648446754481</v>
      </c>
      <c r="J752">
        <f t="shared" si="150"/>
        <v>4.7666734256075122E-2</v>
      </c>
      <c r="K752">
        <f t="shared" si="151"/>
        <v>3.2832919739676031E-2</v>
      </c>
      <c r="L752">
        <f t="shared" si="152"/>
        <v>3.1430141884798812E-2</v>
      </c>
      <c r="M752">
        <f t="shared" si="153"/>
        <v>-0.45945571514896144</v>
      </c>
      <c r="N752">
        <f t="shared" si="154"/>
        <v>-1.1086549399617291</v>
      </c>
      <c r="O752">
        <f t="shared" si="155"/>
        <v>-0.4613709125579698</v>
      </c>
      <c r="P752">
        <f>RSQ($A$2:A752,$B$2:B752)</f>
        <v>0.60317637620237241</v>
      </c>
      <c r="Q752">
        <f>RSQ($A$2:A752,$C$2:C752)</f>
        <v>0.15277078859537727</v>
      </c>
      <c r="R752">
        <f>RSQ($B$2:B752,$C$2:C752)</f>
        <v>2.5261211286827123E-2</v>
      </c>
      <c r="S752" t="str">
        <f t="shared" si="156"/>
        <v>1&amp;2</v>
      </c>
    </row>
    <row r="753" spans="1:19">
      <c r="A753">
        <v>92.115954939999995</v>
      </c>
      <c r="B753">
        <v>104.1491517</v>
      </c>
      <c r="C753">
        <v>96.474069529999994</v>
      </c>
      <c r="D753">
        <f t="shared" si="144"/>
        <v>0.88446188410001225</v>
      </c>
      <c r="E753">
        <f t="shared" si="145"/>
        <v>0.95482605210672922</v>
      </c>
      <c r="F753">
        <f t="shared" si="146"/>
        <v>1.0795559076899242</v>
      </c>
      <c r="G753">
        <f t="shared" si="147"/>
        <v>0.89039570272330626</v>
      </c>
      <c r="H753">
        <f t="shared" si="148"/>
        <v>0.97401908791115943</v>
      </c>
      <c r="I753">
        <f t="shared" si="149"/>
        <v>1.0941173159084445</v>
      </c>
      <c r="J753">
        <f t="shared" si="150"/>
        <v>4.8051965129705672E-2</v>
      </c>
      <c r="K753">
        <f t="shared" si="151"/>
        <v>3.3024366601920437E-2</v>
      </c>
      <c r="L753">
        <f t="shared" si="152"/>
        <v>3.1422691289168442E-2</v>
      </c>
      <c r="M753">
        <f t="shared" si="153"/>
        <v>-0.1234875328673234</v>
      </c>
      <c r="N753">
        <f t="shared" si="154"/>
        <v>-0.58117801427610416</v>
      </c>
      <c r="O753">
        <f t="shared" si="155"/>
        <v>-0.46340423500070332</v>
      </c>
      <c r="P753">
        <f>RSQ($A$2:A753,$B$2:B753)</f>
        <v>0.60240244124892528</v>
      </c>
      <c r="Q753">
        <f>RSQ($A$2:A753,$C$2:C753)</f>
        <v>0.1527989669924438</v>
      </c>
      <c r="R753">
        <f>RSQ($B$2:B753,$C$2:C753)</f>
        <v>2.4891288560424135E-2</v>
      </c>
      <c r="S753" t="str">
        <f t="shared" si="156"/>
        <v>1&amp;2</v>
      </c>
    </row>
    <row r="754" spans="1:19">
      <c r="A754">
        <v>89.931535049999994</v>
      </c>
      <c r="B754">
        <v>101.1809422</v>
      </c>
      <c r="C754">
        <v>97.052413689999995</v>
      </c>
      <c r="D754">
        <f t="shared" si="144"/>
        <v>0.88881891287626291</v>
      </c>
      <c r="E754">
        <f t="shared" si="145"/>
        <v>0.92662852607926727</v>
      </c>
      <c r="F754">
        <f t="shared" si="146"/>
        <v>1.0425391636645653</v>
      </c>
      <c r="G754">
        <f t="shared" si="147"/>
        <v>0.89015311966991495</v>
      </c>
      <c r="H754">
        <f t="shared" si="148"/>
        <v>0.96672823224471449</v>
      </c>
      <c r="I754">
        <f t="shared" si="149"/>
        <v>1.0861822155632324</v>
      </c>
      <c r="J754">
        <f t="shared" si="150"/>
        <v>4.7876529187452742E-2</v>
      </c>
      <c r="K754">
        <f t="shared" si="151"/>
        <v>3.2985964222061251E-2</v>
      </c>
      <c r="L754">
        <f t="shared" si="152"/>
        <v>3.1413396795377586E-2</v>
      </c>
      <c r="M754">
        <f t="shared" si="153"/>
        <v>-2.786765908673472E-2</v>
      </c>
      <c r="N754">
        <f t="shared" si="154"/>
        <v>-1.2156596634706907</v>
      </c>
      <c r="O754">
        <f t="shared" si="155"/>
        <v>-1.3893133615238005</v>
      </c>
      <c r="P754">
        <f>RSQ($A$2:A754,$B$2:B754)</f>
        <v>0.60192086789729793</v>
      </c>
      <c r="Q754">
        <f>RSQ($A$2:A754,$C$2:C754)</f>
        <v>0.15298646213779898</v>
      </c>
      <c r="R754">
        <f>RSQ($B$2:B754,$C$2:C754)</f>
        <v>2.4681637097314881E-2</v>
      </c>
      <c r="S754" t="str">
        <f t="shared" si="156"/>
        <v>1&amp;2</v>
      </c>
    </row>
    <row r="755" spans="1:19">
      <c r="A755">
        <v>91.019039370000002</v>
      </c>
      <c r="B755">
        <v>100.9464919</v>
      </c>
      <c r="C755">
        <v>96.672968990000001</v>
      </c>
      <c r="D755">
        <f t="shared" si="144"/>
        <v>0.90165628994978475</v>
      </c>
      <c r="E755">
        <f t="shared" si="145"/>
        <v>0.94151488591826682</v>
      </c>
      <c r="F755">
        <f t="shared" si="146"/>
        <v>1.0442059756170523</v>
      </c>
      <c r="G755">
        <f t="shared" si="147"/>
        <v>0.89192283817451035</v>
      </c>
      <c r="H755">
        <f t="shared" si="148"/>
        <v>0.96284925588679948</v>
      </c>
      <c r="I755">
        <f t="shared" si="149"/>
        <v>1.0797243324945893</v>
      </c>
      <c r="J755">
        <f t="shared" si="150"/>
        <v>4.76115746896634E-2</v>
      </c>
      <c r="K755">
        <f t="shared" si="151"/>
        <v>3.5476440730073139E-2</v>
      </c>
      <c r="L755">
        <f t="shared" si="152"/>
        <v>3.2048149426961929E-2</v>
      </c>
      <c r="M755">
        <f t="shared" si="153"/>
        <v>0.20443456950789662</v>
      </c>
      <c r="N755">
        <f t="shared" si="154"/>
        <v>-0.6013672603420912</v>
      </c>
      <c r="O755">
        <f t="shared" si="155"/>
        <v>-1.1082810556186318</v>
      </c>
      <c r="P755">
        <f>RSQ($A$2:A755,$B$2:B755)</f>
        <v>0.60157535187885791</v>
      </c>
      <c r="Q755">
        <f>RSQ($A$2:A755,$C$2:C755)</f>
        <v>0.15309357455542258</v>
      </c>
      <c r="R755">
        <f>RSQ($B$2:B755,$C$2:C755)</f>
        <v>2.4503670612161466E-2</v>
      </c>
      <c r="S755" t="str">
        <f t="shared" si="156"/>
        <v>1&amp;2</v>
      </c>
    </row>
    <row r="756" spans="1:19">
      <c r="A756">
        <v>92.215888100000001</v>
      </c>
      <c r="B756">
        <v>99.569355310000006</v>
      </c>
      <c r="C756">
        <v>96.773999630000006</v>
      </c>
      <c r="D756">
        <f t="shared" si="144"/>
        <v>0.92614728510488331</v>
      </c>
      <c r="E756">
        <f t="shared" si="145"/>
        <v>0.95289941980875836</v>
      </c>
      <c r="F756">
        <f t="shared" si="146"/>
        <v>1.0288853999079051</v>
      </c>
      <c r="G756">
        <f t="shared" si="147"/>
        <v>0.89718813770226002</v>
      </c>
      <c r="H756">
        <f t="shared" si="148"/>
        <v>0.96131851187479311</v>
      </c>
      <c r="I756">
        <f t="shared" si="149"/>
        <v>1.071902958250484</v>
      </c>
      <c r="J756">
        <f t="shared" si="150"/>
        <v>4.6465927394516229E-2</v>
      </c>
      <c r="K756">
        <f t="shared" si="151"/>
        <v>3.6185614556431489E-2</v>
      </c>
      <c r="L756">
        <f t="shared" si="152"/>
        <v>3.2535851032707501E-2</v>
      </c>
      <c r="M756">
        <f t="shared" si="153"/>
        <v>0.6232340346238513</v>
      </c>
      <c r="N756">
        <f t="shared" si="154"/>
        <v>-0.23266406192729353</v>
      </c>
      <c r="O756">
        <f t="shared" si="155"/>
        <v>-1.3221586950141373</v>
      </c>
      <c r="P756">
        <f>RSQ($A$2:A756,$B$2:B756)</f>
        <v>0.60146278472780312</v>
      </c>
      <c r="Q756">
        <f>RSQ($A$2:A756,$C$2:C756)</f>
        <v>0.15310156296204838</v>
      </c>
      <c r="R756">
        <f>RSQ($B$2:B756,$C$2:C756)</f>
        <v>2.4406728696647735E-2</v>
      </c>
      <c r="S756" t="str">
        <f t="shared" si="156"/>
        <v>1&amp;2</v>
      </c>
    </row>
    <row r="757" spans="1:19">
      <c r="A757">
        <v>90.751783360000005</v>
      </c>
      <c r="B757">
        <v>96.42672168</v>
      </c>
      <c r="C757">
        <v>95.939290099999994</v>
      </c>
      <c r="D757">
        <f t="shared" si="144"/>
        <v>0.94114765885298113</v>
      </c>
      <c r="E757">
        <f t="shared" si="145"/>
        <v>0.945929277414989</v>
      </c>
      <c r="F757">
        <f t="shared" si="146"/>
        <v>1.005080625252615</v>
      </c>
      <c r="G757">
        <f t="shared" si="147"/>
        <v>0.90395114095621709</v>
      </c>
      <c r="H757">
        <f t="shared" si="148"/>
        <v>0.95895093734251557</v>
      </c>
      <c r="I757">
        <f t="shared" si="149"/>
        <v>1.0616225993277348</v>
      </c>
      <c r="J757">
        <f t="shared" si="150"/>
        <v>4.5111129703957281E-2</v>
      </c>
      <c r="K757">
        <f t="shared" si="151"/>
        <v>3.5893557528643559E-2</v>
      </c>
      <c r="L757">
        <f t="shared" si="152"/>
        <v>3.3800763553661392E-2</v>
      </c>
      <c r="M757">
        <f t="shared" si="153"/>
        <v>0.82455301254628188</v>
      </c>
      <c r="N757">
        <f t="shared" si="154"/>
        <v>-0.36278543627599769</v>
      </c>
      <c r="O757">
        <f t="shared" si="155"/>
        <v>-1.6728016805110033</v>
      </c>
      <c r="P757">
        <f>RSQ($A$2:A757,$B$2:B757)</f>
        <v>0.60150335350284545</v>
      </c>
      <c r="Q757">
        <f>RSQ($A$2:A757,$C$2:C757)</f>
        <v>0.15323832866269585</v>
      </c>
      <c r="R757">
        <f>RSQ($B$2:B757,$C$2:C757)</f>
        <v>2.4485797246997593E-2</v>
      </c>
      <c r="S757" t="str">
        <f t="shared" si="156"/>
        <v>1&amp;2</v>
      </c>
    </row>
    <row r="758" spans="1:19">
      <c r="A758">
        <v>91.831218210000003</v>
      </c>
      <c r="B758">
        <v>95.225026929999999</v>
      </c>
      <c r="C758">
        <v>95.112486680000004</v>
      </c>
      <c r="D758">
        <f t="shared" si="144"/>
        <v>0.96436011803394095</v>
      </c>
      <c r="E758">
        <f t="shared" si="145"/>
        <v>0.9655011809223365</v>
      </c>
      <c r="F758">
        <f t="shared" si="146"/>
        <v>1.0011832331792421</v>
      </c>
      <c r="G758">
        <f t="shared" si="147"/>
        <v>0.91324482973740539</v>
      </c>
      <c r="H758">
        <f t="shared" si="148"/>
        <v>0.95995866712402644</v>
      </c>
      <c r="I758">
        <f t="shared" si="149"/>
        <v>1.0523242353048898</v>
      </c>
      <c r="J758">
        <f t="shared" si="150"/>
        <v>4.3613441270777098E-2</v>
      </c>
      <c r="K758">
        <f t="shared" si="151"/>
        <v>3.5769952595828859E-2</v>
      </c>
      <c r="L758">
        <f t="shared" si="152"/>
        <v>3.6288557340658993E-2</v>
      </c>
      <c r="M758">
        <f t="shared" si="153"/>
        <v>1.1720076840344407</v>
      </c>
      <c r="N758">
        <f t="shared" si="154"/>
        <v>0.15494887177894581</v>
      </c>
      <c r="O758">
        <f t="shared" si="155"/>
        <v>-1.4092872760292281</v>
      </c>
      <c r="P758">
        <f>RSQ($A$2:A758,$B$2:B758)</f>
        <v>0.60153685378243515</v>
      </c>
      <c r="Q758">
        <f>RSQ($A$2:A758,$C$2:C758)</f>
        <v>0.15331665639897663</v>
      </c>
      <c r="R758">
        <f>RSQ($B$2:B758,$C$2:C758)</f>
        <v>2.4602404151318008E-2</v>
      </c>
      <c r="S758" t="str">
        <f t="shared" si="156"/>
        <v>1&amp;2</v>
      </c>
    </row>
    <row r="759" spans="1:19">
      <c r="A759">
        <v>90.884269399999994</v>
      </c>
      <c r="B759">
        <v>96.028378779999997</v>
      </c>
      <c r="C759">
        <v>95.812522860000001</v>
      </c>
      <c r="D759">
        <f t="shared" si="144"/>
        <v>0.94643136283925922</v>
      </c>
      <c r="E759">
        <f t="shared" si="145"/>
        <v>0.94856357694284799</v>
      </c>
      <c r="F759">
        <f t="shared" si="146"/>
        <v>1.0022528988232091</v>
      </c>
      <c r="G759">
        <f t="shared" si="147"/>
        <v>0.9183504502146137</v>
      </c>
      <c r="H759">
        <f t="shared" si="148"/>
        <v>0.95820557632692205</v>
      </c>
      <c r="I759">
        <f t="shared" si="149"/>
        <v>1.0446209527692467</v>
      </c>
      <c r="J759">
        <f t="shared" si="150"/>
        <v>4.3421788803177201E-2</v>
      </c>
      <c r="K759">
        <f t="shared" si="151"/>
        <v>3.5930495953249306E-2</v>
      </c>
      <c r="L759">
        <f t="shared" si="152"/>
        <v>3.8471990448740542E-2</v>
      </c>
      <c r="M759">
        <f t="shared" si="153"/>
        <v>0.64670096278002298</v>
      </c>
      <c r="N759">
        <f t="shared" si="154"/>
        <v>-0.26835141370215643</v>
      </c>
      <c r="O759">
        <f t="shared" si="155"/>
        <v>-1.1012701306028891</v>
      </c>
      <c r="P759">
        <f>RSQ($A$2:A759,$B$2:B759)</f>
        <v>0.60158779105489557</v>
      </c>
      <c r="Q759">
        <f>RSQ($A$2:A759,$C$2:C759)</f>
        <v>0.15344503778824251</v>
      </c>
      <c r="R759">
        <f>RSQ($B$2:B759,$C$2:C759)</f>
        <v>2.4698404622158301E-2</v>
      </c>
      <c r="S759" t="str">
        <f t="shared" si="156"/>
        <v>1&amp;2</v>
      </c>
    </row>
    <row r="760" spans="1:19">
      <c r="A760">
        <v>91.127265149999999</v>
      </c>
      <c r="B760">
        <v>95.476650190000001</v>
      </c>
      <c r="C760">
        <v>95.723993250000007</v>
      </c>
      <c r="D760">
        <f t="shared" si="144"/>
        <v>0.95444556306338091</v>
      </c>
      <c r="E760">
        <f t="shared" si="145"/>
        <v>0.95197935288810143</v>
      </c>
      <c r="F760">
        <f t="shared" si="146"/>
        <v>0.99741608084240674</v>
      </c>
      <c r="G760">
        <f t="shared" si="147"/>
        <v>0.92390354449903944</v>
      </c>
      <c r="H760">
        <f t="shared" si="148"/>
        <v>0.95724769579787272</v>
      </c>
      <c r="I760">
        <f t="shared" si="149"/>
        <v>1.0373586647805022</v>
      </c>
      <c r="J760">
        <f t="shared" si="150"/>
        <v>4.1274961129177327E-2</v>
      </c>
      <c r="K760">
        <f t="shared" si="151"/>
        <v>3.5973478320447498E-2</v>
      </c>
      <c r="L760">
        <f t="shared" si="152"/>
        <v>4.0056634084581738E-2</v>
      </c>
      <c r="M760">
        <f t="shared" si="153"/>
        <v>0.73996480502440187</v>
      </c>
      <c r="N760">
        <f t="shared" si="154"/>
        <v>-0.14645075082374628</v>
      </c>
      <c r="O760">
        <f t="shared" si="155"/>
        <v>-0.99715277758372189</v>
      </c>
      <c r="P760">
        <f>RSQ($A$2:A760,$B$2:B760)</f>
        <v>0.60164201012868235</v>
      </c>
      <c r="Q760">
        <f>RSQ($A$2:A760,$C$2:C760)</f>
        <v>0.15355839705564017</v>
      </c>
      <c r="R760">
        <f>RSQ($B$2:B760,$C$2:C760)</f>
        <v>2.4817946632621622E-2</v>
      </c>
      <c r="S760" t="str">
        <f t="shared" si="156"/>
        <v>1&amp;2</v>
      </c>
    </row>
    <row r="761" spans="1:19">
      <c r="A761">
        <v>89.082041520000004</v>
      </c>
      <c r="B761">
        <v>95.445320150000001</v>
      </c>
      <c r="C761">
        <v>96.357788999999997</v>
      </c>
      <c r="D761">
        <f t="shared" si="144"/>
        <v>0.93333063768868296</v>
      </c>
      <c r="E761">
        <f t="shared" si="145"/>
        <v>0.9244923782964759</v>
      </c>
      <c r="F761">
        <f t="shared" si="146"/>
        <v>0.99053040901550782</v>
      </c>
      <c r="G761">
        <f t="shared" si="147"/>
        <v>0.92535386652821539</v>
      </c>
      <c r="H761">
        <f t="shared" si="148"/>
        <v>0.95220841618227325</v>
      </c>
      <c r="I761">
        <f t="shared" si="149"/>
        <v>1.0301543177397339</v>
      </c>
      <c r="J761">
        <f t="shared" si="150"/>
        <v>3.8996643220690116E-2</v>
      </c>
      <c r="K761">
        <f t="shared" si="151"/>
        <v>3.5895200755366688E-2</v>
      </c>
      <c r="L761">
        <f t="shared" si="152"/>
        <v>4.1570393316841772E-2</v>
      </c>
      <c r="M761">
        <f t="shared" si="153"/>
        <v>0.20455019975245997</v>
      </c>
      <c r="N761">
        <f t="shared" si="154"/>
        <v>-0.77213770371944579</v>
      </c>
      <c r="O761">
        <f t="shared" si="155"/>
        <v>-0.95317618051433917</v>
      </c>
      <c r="P761">
        <f>RSQ($A$2:A761,$B$2:B761)</f>
        <v>0.60172406271636569</v>
      </c>
      <c r="Q761">
        <f>RSQ($A$2:A761,$C$2:C761)</f>
        <v>0.15380585987808057</v>
      </c>
      <c r="R761">
        <f>RSQ($B$2:B761,$C$2:C761)</f>
        <v>2.4951371535767687E-2</v>
      </c>
      <c r="S761" t="str">
        <f t="shared" si="156"/>
        <v>1&amp;2</v>
      </c>
    </row>
    <row r="762" spans="1:19">
      <c r="A762">
        <v>88.652492870000003</v>
      </c>
      <c r="B762">
        <v>95.340434160000001</v>
      </c>
      <c r="C762">
        <v>95.9964564</v>
      </c>
      <c r="D762">
        <f t="shared" si="144"/>
        <v>0.92985199460308399</v>
      </c>
      <c r="E762">
        <f t="shared" si="145"/>
        <v>0.92349755599936922</v>
      </c>
      <c r="F762">
        <f t="shared" si="146"/>
        <v>0.99316618274672064</v>
      </c>
      <c r="G762">
        <f t="shared" si="147"/>
        <v>0.92604588623204132</v>
      </c>
      <c r="H762">
        <f t="shared" si="148"/>
        <v>0.94779136076951875</v>
      </c>
      <c r="I762">
        <f t="shared" si="149"/>
        <v>1.0244638354331164</v>
      </c>
      <c r="J762">
        <f t="shared" si="150"/>
        <v>3.453712687247127E-2</v>
      </c>
      <c r="K762">
        <f t="shared" si="151"/>
        <v>3.6538463359653529E-2</v>
      </c>
      <c r="L762">
        <f t="shared" si="152"/>
        <v>4.304414940561966E-2</v>
      </c>
      <c r="M762">
        <f t="shared" si="153"/>
        <v>0.11020338736041273</v>
      </c>
      <c r="N762">
        <f t="shared" si="154"/>
        <v>-0.66488304478001703</v>
      </c>
      <c r="O762">
        <f t="shared" si="155"/>
        <v>-0.72710584640591458</v>
      </c>
      <c r="P762">
        <f>RSQ($A$2:A762,$B$2:B762)</f>
        <v>0.60181212580363586</v>
      </c>
      <c r="Q762">
        <f>RSQ($A$2:A762,$C$2:C762)</f>
        <v>0.1540735168097106</v>
      </c>
      <c r="R762">
        <f>RSQ($B$2:B762,$C$2:C762)</f>
        <v>2.508253703851724E-2</v>
      </c>
      <c r="S762" t="str">
        <f t="shared" si="156"/>
        <v>1&amp;2</v>
      </c>
    </row>
    <row r="763" spans="1:19">
      <c r="A763">
        <v>88.705465090000004</v>
      </c>
      <c r="B763">
        <v>93.993913059999997</v>
      </c>
      <c r="C763">
        <v>96.886529730000007</v>
      </c>
      <c r="D763">
        <f t="shared" si="144"/>
        <v>0.94373627187300768</v>
      </c>
      <c r="E763">
        <f t="shared" si="145"/>
        <v>0.91556035020762216</v>
      </c>
      <c r="F763">
        <f t="shared" si="146"/>
        <v>0.97014428447317647</v>
      </c>
      <c r="G763">
        <f t="shared" si="147"/>
        <v>0.92876748402295917</v>
      </c>
      <c r="H763">
        <f t="shared" si="148"/>
        <v>0.94283274375999615</v>
      </c>
      <c r="I763">
        <f t="shared" si="149"/>
        <v>1.0161069814392794</v>
      </c>
      <c r="J763">
        <f t="shared" si="150"/>
        <v>3.2560468301414153E-2</v>
      </c>
      <c r="K763">
        <f t="shared" si="151"/>
        <v>3.7229768172513625E-2</v>
      </c>
      <c r="L763">
        <f t="shared" si="152"/>
        <v>4.5238478121063415E-2</v>
      </c>
      <c r="M763">
        <f t="shared" si="153"/>
        <v>0.45972274450974027</v>
      </c>
      <c r="N763">
        <f t="shared" si="154"/>
        <v>-0.73254266387049194</v>
      </c>
      <c r="O763">
        <f t="shared" si="155"/>
        <v>-1.0160089126584095</v>
      </c>
      <c r="P763">
        <f>RSQ($A$2:A763,$B$2:B763)</f>
        <v>0.60194060726481913</v>
      </c>
      <c r="Q763">
        <f>RSQ($A$2:A763,$C$2:C763)</f>
        <v>0.15435195208756125</v>
      </c>
      <c r="R763">
        <f>RSQ($B$2:B763,$C$2:C763)</f>
        <v>2.5307164151569507E-2</v>
      </c>
      <c r="S763" t="str">
        <f t="shared" si="156"/>
        <v>1&amp;2</v>
      </c>
    </row>
    <row r="764" spans="1:19">
      <c r="A764">
        <v>89.800638059999997</v>
      </c>
      <c r="B764">
        <v>93.315570059999999</v>
      </c>
      <c r="C764">
        <v>97.241413690000002</v>
      </c>
      <c r="D764">
        <f t="shared" si="144"/>
        <v>0.96233284544326336</v>
      </c>
      <c r="E764">
        <f t="shared" si="145"/>
        <v>0.92348141241836768</v>
      </c>
      <c r="F764">
        <f t="shared" si="146"/>
        <v>0.95962786346858997</v>
      </c>
      <c r="G764">
        <f t="shared" si="147"/>
        <v>0.93393138577992907</v>
      </c>
      <c r="H764">
        <f t="shared" si="148"/>
        <v>0.93985561586128408</v>
      </c>
      <c r="I764">
        <f t="shared" si="149"/>
        <v>1.0074178863668657</v>
      </c>
      <c r="J764">
        <f t="shared" si="150"/>
        <v>3.2364676742779042E-2</v>
      </c>
      <c r="K764">
        <f t="shared" si="151"/>
        <v>3.8655865533270668E-2</v>
      </c>
      <c r="L764">
        <f t="shared" si="152"/>
        <v>4.8861131767312979E-2</v>
      </c>
      <c r="M764">
        <f t="shared" si="153"/>
        <v>0.87754498180399743</v>
      </c>
      <c r="N764">
        <f t="shared" si="154"/>
        <v>-0.42358910393102722</v>
      </c>
      <c r="O764">
        <f t="shared" si="155"/>
        <v>-0.97807850882091507</v>
      </c>
      <c r="P764">
        <f>RSQ($A$2:A764,$B$2:B764)</f>
        <v>0.60202142488412269</v>
      </c>
      <c r="Q764">
        <f>RSQ($A$2:A764,$C$2:C764)</f>
        <v>0.15454260643356352</v>
      </c>
      <c r="R764">
        <f>RSQ($B$2:B764,$C$2:C764)</f>
        <v>2.558330292114408E-2</v>
      </c>
      <c r="S764" t="str">
        <f t="shared" si="156"/>
        <v>1&amp;2</v>
      </c>
    </row>
    <row r="765" spans="1:19">
      <c r="A765">
        <v>89.031603430000004</v>
      </c>
      <c r="B765">
        <v>92.593336690000001</v>
      </c>
      <c r="C765">
        <v>97.776892680000003</v>
      </c>
      <c r="D765">
        <f t="shared" si="144"/>
        <v>0.96153358991776494</v>
      </c>
      <c r="E765">
        <f t="shared" si="145"/>
        <v>0.91055873212681038</v>
      </c>
      <c r="F765">
        <f t="shared" si="146"/>
        <v>0.94698587930213207</v>
      </c>
      <c r="G765">
        <f t="shared" si="147"/>
        <v>0.93817787872421154</v>
      </c>
      <c r="H765">
        <f t="shared" si="148"/>
        <v>0.9353484029790573</v>
      </c>
      <c r="I765">
        <f t="shared" si="149"/>
        <v>0.99812065451075282</v>
      </c>
      <c r="J765">
        <f t="shared" si="150"/>
        <v>3.3447980205862253E-2</v>
      </c>
      <c r="K765">
        <f t="shared" si="151"/>
        <v>3.9628851564678373E-2</v>
      </c>
      <c r="L765">
        <f t="shared" si="152"/>
        <v>5.269621200987213E-2</v>
      </c>
      <c r="M765">
        <f t="shared" si="153"/>
        <v>0.6982697026787873</v>
      </c>
      <c r="N765">
        <f t="shared" si="154"/>
        <v>-0.6255460320818943</v>
      </c>
      <c r="O765">
        <f t="shared" si="155"/>
        <v>-0.97036908837092772</v>
      </c>
      <c r="P765">
        <f>RSQ($A$2:A765,$B$2:B765)</f>
        <v>0.60212599882905926</v>
      </c>
      <c r="Q765">
        <f>RSQ($A$2:A765,$C$2:C765)</f>
        <v>0.15479256907037056</v>
      </c>
      <c r="R765">
        <f>RSQ($B$2:B765,$C$2:C765)</f>
        <v>2.5926342471448132E-2</v>
      </c>
      <c r="S765" t="str">
        <f t="shared" si="156"/>
        <v>1&amp;2</v>
      </c>
    </row>
    <row r="766" spans="1:19">
      <c r="A766">
        <v>89.574891949999994</v>
      </c>
      <c r="B766">
        <v>92.512626100000006</v>
      </c>
      <c r="C766">
        <v>96.520722160000005</v>
      </c>
      <c r="D766">
        <f t="shared" si="144"/>
        <v>0.96824504639156483</v>
      </c>
      <c r="E766">
        <f t="shared" si="145"/>
        <v>0.92803793781726907</v>
      </c>
      <c r="F766">
        <f t="shared" si="146"/>
        <v>0.95847424293660088</v>
      </c>
      <c r="G766">
        <f t="shared" si="147"/>
        <v>0.94280359682688131</v>
      </c>
      <c r="H766">
        <f t="shared" si="148"/>
        <v>0.93422371603108989</v>
      </c>
      <c r="I766">
        <f t="shared" si="149"/>
        <v>0.99202120657626791</v>
      </c>
      <c r="J766">
        <f t="shared" si="150"/>
        <v>3.3837116793857952E-2</v>
      </c>
      <c r="K766">
        <f t="shared" si="151"/>
        <v>4.0718084053589794E-2</v>
      </c>
      <c r="L766">
        <f t="shared" si="152"/>
        <v>5.690534894928001E-2</v>
      </c>
      <c r="M766">
        <f t="shared" si="153"/>
        <v>0.75187994650009926</v>
      </c>
      <c r="N766">
        <f t="shared" si="154"/>
        <v>-0.15191722198126054</v>
      </c>
      <c r="O766">
        <f t="shared" si="155"/>
        <v>-0.58952214965885863</v>
      </c>
      <c r="P766">
        <f>RSQ($A$2:A766,$B$2:B766)</f>
        <v>0.60219430890717773</v>
      </c>
      <c r="Q766">
        <f>RSQ($A$2:A766,$C$2:C766)</f>
        <v>0.15500323561810486</v>
      </c>
      <c r="R766">
        <f>RSQ($B$2:B766,$C$2:C766)</f>
        <v>2.6215032927321809E-2</v>
      </c>
      <c r="S766" t="str">
        <f t="shared" si="156"/>
        <v>1&amp;2</v>
      </c>
    </row>
    <row r="767" spans="1:19">
      <c r="A767">
        <v>89.222304190000003</v>
      </c>
      <c r="B767">
        <v>90.266850160000004</v>
      </c>
      <c r="C767">
        <v>96.364507209999999</v>
      </c>
      <c r="D767">
        <f t="shared" si="144"/>
        <v>0.98842824394394491</v>
      </c>
      <c r="E767">
        <f t="shared" si="145"/>
        <v>0.92588346864644344</v>
      </c>
      <c r="F767">
        <f t="shared" si="146"/>
        <v>0.93672299867925624</v>
      </c>
      <c r="G767">
        <f t="shared" si="147"/>
        <v>0.9498227733064295</v>
      </c>
      <c r="H767">
        <f t="shared" si="148"/>
        <v>0.93294060104883658</v>
      </c>
      <c r="I767">
        <f t="shared" si="149"/>
        <v>0.98351378997672767</v>
      </c>
      <c r="J767">
        <f t="shared" si="150"/>
        <v>3.4259492555270825E-2</v>
      </c>
      <c r="K767">
        <f t="shared" si="151"/>
        <v>4.0225650228289854E-2</v>
      </c>
      <c r="L767">
        <f t="shared" si="152"/>
        <v>5.9872118356130426E-2</v>
      </c>
      <c r="M767">
        <f t="shared" si="153"/>
        <v>1.126854712609453</v>
      </c>
      <c r="N767">
        <f t="shared" si="154"/>
        <v>-0.17543861596623758</v>
      </c>
      <c r="O767">
        <f t="shared" si="155"/>
        <v>-0.7815122060514238</v>
      </c>
      <c r="P767">
        <f>RSQ($A$2:A767,$B$2:B767)</f>
        <v>0.60215104678189069</v>
      </c>
      <c r="Q767">
        <f>RSQ($A$2:A767,$C$2:C767)</f>
        <v>0.15523664753252503</v>
      </c>
      <c r="R767">
        <f>RSQ($B$2:B767,$C$2:C767)</f>
        <v>2.6603952086246489E-2</v>
      </c>
      <c r="S767" t="str">
        <f t="shared" si="156"/>
        <v>1&amp;2</v>
      </c>
    </row>
    <row r="768" spans="1:19">
      <c r="A768">
        <v>87.143662320000004</v>
      </c>
      <c r="B768">
        <v>89.931883200000001</v>
      </c>
      <c r="C768">
        <v>96.859696900000003</v>
      </c>
      <c r="D768">
        <f t="shared" si="144"/>
        <v>0.96899630274838944</v>
      </c>
      <c r="E768">
        <f t="shared" si="145"/>
        <v>0.89968960371586715</v>
      </c>
      <c r="F768">
        <f t="shared" si="146"/>
        <v>0.92847578588695745</v>
      </c>
      <c r="G768">
        <f t="shared" si="147"/>
        <v>0.95277254706673098</v>
      </c>
      <c r="H768">
        <f t="shared" si="148"/>
        <v>0.92782506299761047</v>
      </c>
      <c r="I768">
        <f t="shared" si="149"/>
        <v>0.97504640473214765</v>
      </c>
      <c r="J768">
        <f t="shared" si="150"/>
        <v>3.6387889286516983E-2</v>
      </c>
      <c r="K768">
        <f t="shared" si="151"/>
        <v>3.8372855142035527E-2</v>
      </c>
      <c r="L768">
        <f t="shared" si="152"/>
        <v>6.302773570125357E-2</v>
      </c>
      <c r="M768">
        <f t="shared" si="153"/>
        <v>0.44585591524457951</v>
      </c>
      <c r="N768">
        <f t="shared" si="154"/>
        <v>-0.73321255813780584</v>
      </c>
      <c r="O768">
        <f t="shared" si="155"/>
        <v>-0.73889087600943204</v>
      </c>
      <c r="P768">
        <f>RSQ($A$2:A768,$B$2:B768)</f>
        <v>0.60228744896566566</v>
      </c>
      <c r="Q768">
        <f>RSQ($A$2:A768,$C$2:C768)</f>
        <v>0.15562307433024247</v>
      </c>
      <c r="R768">
        <f>RSQ($B$2:B768,$C$2:C768)</f>
        <v>2.7047282701220018E-2</v>
      </c>
      <c r="S768" t="str">
        <f t="shared" si="156"/>
        <v>1&amp;2</v>
      </c>
    </row>
    <row r="769" spans="1:19">
      <c r="A769">
        <v>84.123021159999993</v>
      </c>
      <c r="B769">
        <v>90.181652229999997</v>
      </c>
      <c r="C769">
        <v>96.389446079999999</v>
      </c>
      <c r="D769">
        <f t="shared" si="144"/>
        <v>0.93281747539346449</v>
      </c>
      <c r="E769">
        <f t="shared" si="145"/>
        <v>0.87274099583662634</v>
      </c>
      <c r="F769">
        <f t="shared" si="146"/>
        <v>0.9355967473363449</v>
      </c>
      <c r="G769">
        <f t="shared" si="147"/>
        <v>0.9497025360400746</v>
      </c>
      <c r="H769">
        <f t="shared" si="148"/>
        <v>0.91935059112668982</v>
      </c>
      <c r="I769">
        <f t="shared" si="149"/>
        <v>0.96897722667125497</v>
      </c>
      <c r="J769">
        <f t="shared" si="150"/>
        <v>3.7320543738146424E-2</v>
      </c>
      <c r="K769">
        <f t="shared" si="151"/>
        <v>3.7262481270794991E-2</v>
      </c>
      <c r="L769">
        <f t="shared" si="152"/>
        <v>6.6019026544321166E-2</v>
      </c>
      <c r="M769">
        <f t="shared" si="153"/>
        <v>-0.45243340410797361</v>
      </c>
      <c r="N769">
        <f t="shared" si="154"/>
        <v>-1.2508451853042439</v>
      </c>
      <c r="O769">
        <f t="shared" si="155"/>
        <v>-0.50561907804715112</v>
      </c>
      <c r="P769">
        <f>RSQ($A$2:A769,$B$2:B769)</f>
        <v>0.60265706462614577</v>
      </c>
      <c r="Q769">
        <f>RSQ($A$2:A769,$C$2:C769)</f>
        <v>0.15616961790848471</v>
      </c>
      <c r="R769">
        <f>RSQ($B$2:B769,$C$2:C769)</f>
        <v>2.7443662368850184E-2</v>
      </c>
      <c r="S769" t="str">
        <f t="shared" si="156"/>
        <v>1&amp;2</v>
      </c>
    </row>
    <row r="770" spans="1:19">
      <c r="A770">
        <v>81.868971759999994</v>
      </c>
      <c r="B770">
        <v>91.9099772</v>
      </c>
      <c r="C770">
        <v>96.44904726</v>
      </c>
      <c r="D770">
        <f t="shared" si="144"/>
        <v>0.89075173614557257</v>
      </c>
      <c r="E770">
        <f t="shared" si="145"/>
        <v>0.84883131649091204</v>
      </c>
      <c r="F770">
        <f t="shared" si="146"/>
        <v>0.95293815554482442</v>
      </c>
      <c r="G770">
        <f t="shared" si="147"/>
        <v>0.94063318221015124</v>
      </c>
      <c r="H770">
        <f t="shared" si="148"/>
        <v>0.90850147195195474</v>
      </c>
      <c r="I770">
        <f t="shared" si="149"/>
        <v>0.96650967726718873</v>
      </c>
      <c r="J770">
        <f t="shared" si="150"/>
        <v>3.6444318741244944E-2</v>
      </c>
      <c r="K770">
        <f t="shared" si="151"/>
        <v>3.6500312591489066E-2</v>
      </c>
      <c r="L770">
        <f t="shared" si="152"/>
        <v>6.8463185417284467E-2</v>
      </c>
      <c r="M770">
        <f t="shared" si="153"/>
        <v>-1.3687029360800369</v>
      </c>
      <c r="N770">
        <f t="shared" si="154"/>
        <v>-1.6347847792118979</v>
      </c>
      <c r="O770">
        <f t="shared" si="155"/>
        <v>-0.19823094177762279</v>
      </c>
      <c r="P770">
        <f>RSQ($A$2:A770,$B$2:B770)</f>
        <v>0.60301149263344767</v>
      </c>
      <c r="Q770">
        <f>RSQ($A$2:A770,$C$2:C770)</f>
        <v>0.1568414110857258</v>
      </c>
      <c r="R770">
        <f>RSQ($B$2:B770,$C$2:C770)</f>
        <v>2.7760450369420035E-2</v>
      </c>
      <c r="S770" t="str">
        <f t="shared" si="156"/>
        <v>1&amp;2</v>
      </c>
    </row>
    <row r="771" spans="1:19">
      <c r="A771">
        <v>83.598964800000005</v>
      </c>
      <c r="B771">
        <v>93.678447180000006</v>
      </c>
      <c r="C771">
        <v>96.519071690000004</v>
      </c>
      <c r="D771">
        <f t="shared" ref="D771:D834" si="157">A771/B771</f>
        <v>0.89240340031861742</v>
      </c>
      <c r="E771">
        <f t="shared" ref="E771:E834" si="158">A771/C771</f>
        <v>0.8661393373995887</v>
      </c>
      <c r="F771">
        <f t="shared" ref="F771:F834" si="159">B771/C771</f>
        <v>0.97056929309138495</v>
      </c>
      <c r="G771">
        <f t="shared" si="147"/>
        <v>0.93321321576529992</v>
      </c>
      <c r="H771">
        <f t="shared" si="148"/>
        <v>0.90198422048235993</v>
      </c>
      <c r="I771">
        <f t="shared" si="149"/>
        <v>0.96713423354783434</v>
      </c>
      <c r="J771">
        <f t="shared" si="150"/>
        <v>3.6514750715110435E-2</v>
      </c>
      <c r="K771">
        <f t="shared" si="151"/>
        <v>3.7339518727362062E-2</v>
      </c>
      <c r="L771">
        <f t="shared" si="152"/>
        <v>6.9065469913408922E-2</v>
      </c>
      <c r="M771">
        <f t="shared" si="153"/>
        <v>-1.1176254704593858</v>
      </c>
      <c r="N771">
        <f t="shared" si="154"/>
        <v>-0.95997174855133904</v>
      </c>
      <c r="O771">
        <f t="shared" si="155"/>
        <v>4.9736279907417261E-2</v>
      </c>
      <c r="P771">
        <f>RSQ($A$2:A771,$B$2:B771)</f>
        <v>0.60319551819369632</v>
      </c>
      <c r="Q771">
        <f>RSQ($A$2:A771,$C$2:C771)</f>
        <v>0.15742535273517258</v>
      </c>
      <c r="R771">
        <f>RSQ($B$2:B771,$C$2:C771)</f>
        <v>2.7989763358251193E-2</v>
      </c>
      <c r="S771" t="str">
        <f t="shared" si="156"/>
        <v>1&amp;2</v>
      </c>
    </row>
    <row r="772" spans="1:19">
      <c r="A772">
        <v>86.112494670000004</v>
      </c>
      <c r="B772">
        <v>95.110175580000003</v>
      </c>
      <c r="C772">
        <v>96.89918754</v>
      </c>
      <c r="D772">
        <f t="shared" si="157"/>
        <v>0.90539728420087096</v>
      </c>
      <c r="E772">
        <f t="shared" si="158"/>
        <v>0.88868128676984781</v>
      </c>
      <c r="F772">
        <f t="shared" si="159"/>
        <v>0.98153738947231639</v>
      </c>
      <c r="G772">
        <f t="shared" si="147"/>
        <v>0.92893384167846471</v>
      </c>
      <c r="H772">
        <f t="shared" si="148"/>
        <v>0.89993761529581962</v>
      </c>
      <c r="I772">
        <f t="shared" si="149"/>
        <v>0.96935010369006236</v>
      </c>
      <c r="J772">
        <f t="shared" si="150"/>
        <v>3.6776899666674245E-2</v>
      </c>
      <c r="K772">
        <f t="shared" si="151"/>
        <v>3.7636592637942778E-2</v>
      </c>
      <c r="L772">
        <f t="shared" si="152"/>
        <v>6.86244844360515E-2</v>
      </c>
      <c r="M772">
        <f t="shared" si="153"/>
        <v>-0.63998209993001787</v>
      </c>
      <c r="N772">
        <f t="shared" si="154"/>
        <v>-0.29907937294578313</v>
      </c>
      <c r="O772">
        <f t="shared" si="155"/>
        <v>0.1775938410671907</v>
      </c>
      <c r="P772">
        <f>RSQ($A$2:A772,$B$2:B772)</f>
        <v>0.60327587439374786</v>
      </c>
      <c r="Q772">
        <f>RSQ($A$2:A772,$C$2:C772)</f>
        <v>0.15787805932014942</v>
      </c>
      <c r="R772">
        <f>RSQ($B$2:B772,$C$2:C772)</f>
        <v>2.8150194353008789E-2</v>
      </c>
      <c r="S772" t="str">
        <f t="shared" si="156"/>
        <v>1&amp;2</v>
      </c>
    </row>
    <row r="773" spans="1:19">
      <c r="A773">
        <v>85.645784329999998</v>
      </c>
      <c r="B773">
        <v>94.559709369999993</v>
      </c>
      <c r="C773">
        <v>96.905839659999998</v>
      </c>
      <c r="D773">
        <f t="shared" si="157"/>
        <v>0.90573231348331507</v>
      </c>
      <c r="E773">
        <f t="shared" si="158"/>
        <v>0.88380416113717619</v>
      </c>
      <c r="F773">
        <f t="shared" si="159"/>
        <v>0.97578958813801575</v>
      </c>
      <c r="G773">
        <f t="shared" si="147"/>
        <v>0.92536437580228781</v>
      </c>
      <c r="H773">
        <f t="shared" si="148"/>
        <v>0.89745554542525907</v>
      </c>
      <c r="I773">
        <f t="shared" si="149"/>
        <v>0.97034079360513215</v>
      </c>
      <c r="J773">
        <f t="shared" si="150"/>
        <v>3.6351325251399329E-2</v>
      </c>
      <c r="K773">
        <f t="shared" si="151"/>
        <v>3.7258879731787327E-2</v>
      </c>
      <c r="L773">
        <f t="shared" si="152"/>
        <v>6.6557441014768098E-2</v>
      </c>
      <c r="M773">
        <f t="shared" si="153"/>
        <v>-0.54006455564414435</v>
      </c>
      <c r="N773">
        <f t="shared" si="154"/>
        <v>-0.36639277365165202</v>
      </c>
      <c r="O773">
        <f t="shared" si="155"/>
        <v>8.1866046077020888E-2</v>
      </c>
      <c r="P773">
        <f>RSQ($A$2:A773,$B$2:B773)</f>
        <v>0.60339812194858911</v>
      </c>
      <c r="Q773">
        <f>RSQ($A$2:A773,$C$2:C773)</f>
        <v>0.15836110218840804</v>
      </c>
      <c r="R773">
        <f>RSQ($B$2:B773,$C$2:C773)</f>
        <v>2.8342631393324439E-2</v>
      </c>
      <c r="S773" t="str">
        <f t="shared" si="156"/>
        <v>1&amp;2</v>
      </c>
    </row>
    <row r="774" spans="1:19">
      <c r="A774">
        <v>85.303237710000005</v>
      </c>
      <c r="B774">
        <v>95.498226209999999</v>
      </c>
      <c r="C774">
        <v>97.006441580000001</v>
      </c>
      <c r="D774">
        <f t="shared" si="157"/>
        <v>0.89324421086543238</v>
      </c>
      <c r="E774">
        <f t="shared" si="158"/>
        <v>0.87935642541481629</v>
      </c>
      <c r="F774">
        <f t="shared" si="159"/>
        <v>0.98445242042245007</v>
      </c>
      <c r="G774">
        <f t="shared" si="147"/>
        <v>0.92042281196584852</v>
      </c>
      <c r="H774">
        <f t="shared" si="148"/>
        <v>0.89467106542365249</v>
      </c>
      <c r="I774">
        <f t="shared" si="149"/>
        <v>0.97251181311548873</v>
      </c>
      <c r="J774">
        <f t="shared" si="150"/>
        <v>3.5909727982357524E-2</v>
      </c>
      <c r="K774">
        <f t="shared" si="151"/>
        <v>3.6786228446300598E-2</v>
      </c>
      <c r="L774">
        <f t="shared" si="152"/>
        <v>6.4252714386774601E-2</v>
      </c>
      <c r="M774">
        <f t="shared" si="153"/>
        <v>-0.75685900805957129</v>
      </c>
      <c r="N774">
        <f t="shared" si="154"/>
        <v>-0.41631449201681653</v>
      </c>
      <c r="O774">
        <f t="shared" si="155"/>
        <v>0.1858381769692071</v>
      </c>
      <c r="P774">
        <f>RSQ($A$2:A774,$B$2:B774)</f>
        <v>0.60341918594700272</v>
      </c>
      <c r="Q774">
        <f>RSQ($A$2:A774,$C$2:C774)</f>
        <v>0.15887132745842256</v>
      </c>
      <c r="R774">
        <f>RSQ($B$2:B774,$C$2:C774)</f>
        <v>2.8481492451717352E-2</v>
      </c>
      <c r="S774" t="str">
        <f t="shared" si="156"/>
        <v>1&amp;2</v>
      </c>
    </row>
    <row r="775" spans="1:19">
      <c r="A775">
        <v>84.616730459999999</v>
      </c>
      <c r="B775">
        <v>96.568245279999999</v>
      </c>
      <c r="C775">
        <v>98.046303320000007</v>
      </c>
      <c r="D775">
        <f t="shared" si="157"/>
        <v>0.87623763085529272</v>
      </c>
      <c r="E775">
        <f t="shared" si="158"/>
        <v>0.86302825904441238</v>
      </c>
      <c r="F775">
        <f t="shared" si="159"/>
        <v>0.98492489782938608</v>
      </c>
      <c r="G775">
        <f t="shared" si="147"/>
        <v>0.91362509179499374</v>
      </c>
      <c r="H775">
        <f t="shared" si="148"/>
        <v>0.88980294136530791</v>
      </c>
      <c r="I775">
        <f t="shared" si="149"/>
        <v>0.97442151845608838</v>
      </c>
      <c r="J775">
        <f t="shared" si="150"/>
        <v>3.5424791905780226E-2</v>
      </c>
      <c r="K775">
        <f t="shared" si="151"/>
        <v>3.679288240678228E-2</v>
      </c>
      <c r="L775">
        <f t="shared" si="152"/>
        <v>6.1550102145777018E-2</v>
      </c>
      <c r="M775">
        <f t="shared" si="153"/>
        <v>-1.0554038267646266</v>
      </c>
      <c r="N775">
        <f t="shared" si="154"/>
        <v>-0.7277136383302214</v>
      </c>
      <c r="O775">
        <f t="shared" si="155"/>
        <v>0.17064763513180209</v>
      </c>
      <c r="P775">
        <f>RSQ($A$2:A775,$B$2:B775)</f>
        <v>0.60326680601083638</v>
      </c>
      <c r="Q775">
        <f>RSQ($A$2:A775,$C$2:C775)</f>
        <v>0.15948898232544273</v>
      </c>
      <c r="R775">
        <f>RSQ($B$2:B775,$C$2:C775)</f>
        <v>2.8558023263757504E-2</v>
      </c>
      <c r="S775" t="str">
        <f t="shared" si="156"/>
        <v>1&amp;2</v>
      </c>
    </row>
    <row r="776" spans="1:19">
      <c r="A776">
        <v>83.488024890000005</v>
      </c>
      <c r="B776">
        <v>93.002995440000007</v>
      </c>
      <c r="C776">
        <v>98.176311069999997</v>
      </c>
      <c r="D776">
        <f t="shared" si="157"/>
        <v>0.89769178395830818</v>
      </c>
      <c r="E776">
        <f t="shared" si="158"/>
        <v>0.85038869336282963</v>
      </c>
      <c r="F776">
        <f t="shared" si="159"/>
        <v>0.94730586662284144</v>
      </c>
      <c r="G776">
        <f t="shared" si="147"/>
        <v>0.91117381366627292</v>
      </c>
      <c r="H776">
        <f t="shared" si="148"/>
        <v>0.88373921090338814</v>
      </c>
      <c r="I776">
        <f t="shared" si="149"/>
        <v>0.97024987971251198</v>
      </c>
      <c r="J776">
        <f t="shared" si="150"/>
        <v>3.5390683010309683E-2</v>
      </c>
      <c r="K776">
        <f t="shared" si="151"/>
        <v>3.6854689408971811E-2</v>
      </c>
      <c r="L776">
        <f t="shared" si="152"/>
        <v>5.7536527117297898E-2</v>
      </c>
      <c r="M776">
        <f t="shared" si="153"/>
        <v>-0.38094855937189148</v>
      </c>
      <c r="N776">
        <f t="shared" si="154"/>
        <v>-0.90491924027556037</v>
      </c>
      <c r="O776">
        <f t="shared" si="155"/>
        <v>-0.39877299237917679</v>
      </c>
      <c r="P776">
        <f>RSQ($A$2:A776,$B$2:B776)</f>
        <v>0.60351254350468986</v>
      </c>
      <c r="Q776">
        <f>RSQ($A$2:A776,$C$2:C776)</f>
        <v>0.16020420590343307</v>
      </c>
      <c r="R776">
        <f>RSQ($B$2:B776,$C$2:C776)</f>
        <v>2.8891293630546249E-2</v>
      </c>
      <c r="S776" t="str">
        <f t="shared" si="156"/>
        <v>1&amp;2</v>
      </c>
    </row>
    <row r="777" spans="1:19">
      <c r="A777">
        <v>82.941018459999995</v>
      </c>
      <c r="B777">
        <v>93.003130459999994</v>
      </c>
      <c r="C777">
        <v>97.359857790000007</v>
      </c>
      <c r="D777">
        <f t="shared" si="157"/>
        <v>0.89180888911768785</v>
      </c>
      <c r="E777">
        <f t="shared" si="158"/>
        <v>0.85190159828395939</v>
      </c>
      <c r="F777">
        <f t="shared" si="159"/>
        <v>0.95525129731190406</v>
      </c>
      <c r="G777">
        <f t="shared" si="147"/>
        <v>0.9081945945049521</v>
      </c>
      <c r="H777">
        <f t="shared" si="148"/>
        <v>0.87884111665424525</v>
      </c>
      <c r="I777">
        <f t="shared" si="149"/>
        <v>0.96794240549703381</v>
      </c>
      <c r="J777">
        <f t="shared" si="150"/>
        <v>3.4542871195306607E-2</v>
      </c>
      <c r="K777">
        <f t="shared" si="151"/>
        <v>3.8155202702168656E-2</v>
      </c>
      <c r="L777">
        <f t="shared" si="152"/>
        <v>5.4887257250217675E-2</v>
      </c>
      <c r="M777">
        <f t="shared" si="153"/>
        <v>-0.47435852377814497</v>
      </c>
      <c r="N777">
        <f t="shared" si="154"/>
        <v>-0.70605098289137569</v>
      </c>
      <c r="O777">
        <f t="shared" si="155"/>
        <v>-0.23122139492731567</v>
      </c>
      <c r="P777">
        <f>RSQ($A$2:A777,$B$2:B777)</f>
        <v>0.6037562395383187</v>
      </c>
      <c r="Q777">
        <f>RSQ($A$2:A777,$C$2:C777)</f>
        <v>0.16089342846889715</v>
      </c>
      <c r="R777">
        <f>RSQ($B$2:B777,$C$2:C777)</f>
        <v>2.9191210377304235E-2</v>
      </c>
      <c r="S777" t="str">
        <f t="shared" si="156"/>
        <v>1&amp;2</v>
      </c>
    </row>
    <row r="778" spans="1:19">
      <c r="A778">
        <v>85.18171375</v>
      </c>
      <c r="B778">
        <v>94.148581899999996</v>
      </c>
      <c r="C778">
        <v>96.731400620000002</v>
      </c>
      <c r="D778">
        <f t="shared" si="157"/>
        <v>0.90475833019424379</v>
      </c>
      <c r="E778">
        <f t="shared" si="158"/>
        <v>0.88060043795528364</v>
      </c>
      <c r="F778">
        <f t="shared" si="159"/>
        <v>0.9732990662448241</v>
      </c>
      <c r="G778">
        <f t="shared" si="147"/>
        <v>0.90766593845715082</v>
      </c>
      <c r="H778">
        <f t="shared" si="148"/>
        <v>0.87911178146978963</v>
      </c>
      <c r="I778">
        <f t="shared" si="149"/>
        <v>0.96876650715054002</v>
      </c>
      <c r="J778">
        <f t="shared" si="150"/>
        <v>3.4662428226669352E-2</v>
      </c>
      <c r="K778">
        <f t="shared" si="151"/>
        <v>3.8836298611680059E-2</v>
      </c>
      <c r="L778">
        <f t="shared" si="152"/>
        <v>5.3277975038449631E-2</v>
      </c>
      <c r="M778">
        <f t="shared" si="153"/>
        <v>-8.3883571107401966E-2</v>
      </c>
      <c r="N778">
        <f t="shared" si="154"/>
        <v>3.8331574807860189E-2</v>
      </c>
      <c r="O778">
        <f t="shared" si="155"/>
        <v>8.5073786888728714E-2</v>
      </c>
      <c r="P778">
        <f>RSQ($A$2:A778,$B$2:B778)</f>
        <v>0.60390739666846871</v>
      </c>
      <c r="Q778">
        <f>RSQ($A$2:A778,$C$2:C778)</f>
        <v>0.1613869594612829</v>
      </c>
      <c r="R778">
        <f>RSQ($B$2:B778,$C$2:C778)</f>
        <v>2.9400869600102634E-2</v>
      </c>
      <c r="S778" t="str">
        <f t="shared" si="156"/>
        <v>1&amp;2</v>
      </c>
    </row>
    <row r="779" spans="1:19">
      <c r="A779">
        <v>84.474453710000006</v>
      </c>
      <c r="B779">
        <v>94.437498950000005</v>
      </c>
      <c r="C779">
        <v>96.599212399999999</v>
      </c>
      <c r="D779">
        <f t="shared" si="157"/>
        <v>0.89450117431344789</v>
      </c>
      <c r="E779">
        <f t="shared" si="158"/>
        <v>0.87448387633023816</v>
      </c>
      <c r="F779">
        <f t="shared" si="159"/>
        <v>0.97762183152126825</v>
      </c>
      <c r="G779">
        <f t="shared" si="147"/>
        <v>0.90564059012735032</v>
      </c>
      <c r="H779">
        <f t="shared" si="148"/>
        <v>0.87839979606370477</v>
      </c>
      <c r="I779">
        <f t="shared" si="149"/>
        <v>0.97012886474603666</v>
      </c>
      <c r="J779">
        <f t="shared" si="150"/>
        <v>3.4251210281834456E-2</v>
      </c>
      <c r="K779">
        <f t="shared" si="151"/>
        <v>3.8168183370937171E-2</v>
      </c>
      <c r="L779">
        <f t="shared" si="152"/>
        <v>5.0535048030159721E-2</v>
      </c>
      <c r="M779">
        <f t="shared" si="153"/>
        <v>-0.32522692547919557</v>
      </c>
      <c r="N779">
        <f t="shared" si="154"/>
        <v>-0.10259643995654122</v>
      </c>
      <c r="O779">
        <f t="shared" si="155"/>
        <v>0.1482726754461523</v>
      </c>
      <c r="P779">
        <f>RSQ($A$2:A779,$B$2:B779)</f>
        <v>0.60402263569838632</v>
      </c>
      <c r="Q779">
        <f>RSQ($A$2:A779,$C$2:C779)</f>
        <v>0.16191235426651424</v>
      </c>
      <c r="R779">
        <f>RSQ($B$2:B779,$C$2:C779)</f>
        <v>2.9590393072075862E-2</v>
      </c>
      <c r="S779" t="str">
        <f t="shared" si="156"/>
        <v>1&amp;2</v>
      </c>
    </row>
    <row r="780" spans="1:19">
      <c r="A780">
        <v>85.712229460000003</v>
      </c>
      <c r="B780">
        <v>94.892785540000006</v>
      </c>
      <c r="C780">
        <v>95.891838120000003</v>
      </c>
      <c r="D780">
        <f t="shared" si="157"/>
        <v>0.90325338193249538</v>
      </c>
      <c r="E780">
        <f t="shared" si="158"/>
        <v>0.89384280393852567</v>
      </c>
      <c r="F780">
        <f t="shared" si="159"/>
        <v>0.98958146387026424</v>
      </c>
      <c r="G780">
        <f t="shared" si="147"/>
        <v>0.90527332732814192</v>
      </c>
      <c r="H780">
        <f t="shared" si="148"/>
        <v>0.88077564342906178</v>
      </c>
      <c r="I780">
        <f t="shared" si="149"/>
        <v>0.97312157230361018</v>
      </c>
      <c r="J780">
        <f t="shared" si="150"/>
        <v>3.4087645828047013E-2</v>
      </c>
      <c r="K780">
        <f t="shared" si="151"/>
        <v>3.7291236484679316E-2</v>
      </c>
      <c r="L780">
        <f t="shared" si="152"/>
        <v>4.7166019198274414E-2</v>
      </c>
      <c r="M780">
        <f t="shared" si="153"/>
        <v>-5.9257403865201667E-2</v>
      </c>
      <c r="N780">
        <f t="shared" si="154"/>
        <v>0.35040834633714485</v>
      </c>
      <c r="O780">
        <f t="shared" si="155"/>
        <v>0.34897775658065822</v>
      </c>
      <c r="P780">
        <f>RSQ($A$2:A780,$B$2:B780)</f>
        <v>0.60411401212618832</v>
      </c>
      <c r="Q780">
        <f>RSQ($A$2:A780,$C$2:C780)</f>
        <v>0.16231645752101406</v>
      </c>
      <c r="R780">
        <f>RSQ($B$2:B780,$C$2:C780)</f>
        <v>2.9737177103955344E-2</v>
      </c>
      <c r="S780" t="str">
        <f t="shared" si="156"/>
        <v>1&amp;2</v>
      </c>
    </row>
    <row r="781" spans="1:19">
      <c r="A781">
        <v>85.161210060000002</v>
      </c>
      <c r="B781">
        <v>93.296846970000004</v>
      </c>
      <c r="C781">
        <v>95.852468049999999</v>
      </c>
      <c r="D781">
        <f t="shared" si="157"/>
        <v>0.91279837235425487</v>
      </c>
      <c r="E781">
        <f t="shared" si="158"/>
        <v>0.88846131761132052</v>
      </c>
      <c r="F781">
        <f t="shared" si="159"/>
        <v>0.97333797311648884</v>
      </c>
      <c r="G781">
        <f t="shared" si="147"/>
        <v>0.90643102656292851</v>
      </c>
      <c r="H781">
        <f t="shared" si="148"/>
        <v>0.88195805484171697</v>
      </c>
      <c r="I781">
        <f t="shared" si="149"/>
        <v>0.9731548647363607</v>
      </c>
      <c r="J781">
        <f t="shared" si="150"/>
        <v>3.3194495652571175E-2</v>
      </c>
      <c r="K781">
        <f t="shared" si="151"/>
        <v>3.6541207848707492E-2</v>
      </c>
      <c r="L781">
        <f t="shared" si="152"/>
        <v>4.3374331163835544E-2</v>
      </c>
      <c r="M781">
        <f t="shared" si="153"/>
        <v>0.19181932625125336</v>
      </c>
      <c r="N781">
        <f t="shared" si="154"/>
        <v>0.17797065703271725</v>
      </c>
      <c r="O781">
        <f t="shared" si="155"/>
        <v>4.2215839464242819E-3</v>
      </c>
      <c r="P781">
        <f>RSQ($A$2:A781,$B$2:B781)</f>
        <v>0.60432554773260372</v>
      </c>
      <c r="Q781">
        <f>RSQ($A$2:A781,$C$2:C781)</f>
        <v>0.16274369910322017</v>
      </c>
      <c r="R781">
        <f>RSQ($B$2:B781,$C$2:C781)</f>
        <v>2.9956409879692988E-2</v>
      </c>
      <c r="S781" t="str">
        <f t="shared" si="156"/>
        <v>1&amp;2</v>
      </c>
    </row>
    <row r="782" spans="1:19">
      <c r="A782">
        <v>85.422517450000001</v>
      </c>
      <c r="B782">
        <v>91.793714469999998</v>
      </c>
      <c r="C782">
        <v>95.144292719999996</v>
      </c>
      <c r="D782">
        <f t="shared" si="157"/>
        <v>0.93059223001502756</v>
      </c>
      <c r="E782">
        <f t="shared" si="158"/>
        <v>0.89782072059109008</v>
      </c>
      <c r="F782">
        <f t="shared" si="159"/>
        <v>0.9647842434452647</v>
      </c>
      <c r="G782">
        <f t="shared" si="147"/>
        <v>0.91014813478632839</v>
      </c>
      <c r="H782">
        <f t="shared" si="148"/>
        <v>0.88439846495700514</v>
      </c>
      <c r="I782">
        <f t="shared" si="149"/>
        <v>0.97186707684542284</v>
      </c>
      <c r="J782">
        <f t="shared" si="150"/>
        <v>3.2437820575774962E-2</v>
      </c>
      <c r="K782">
        <f t="shared" si="151"/>
        <v>3.5191922101976095E-2</v>
      </c>
      <c r="L782">
        <f t="shared" si="152"/>
        <v>3.8645761617937313E-2</v>
      </c>
      <c r="M782">
        <f t="shared" si="153"/>
        <v>0.6302548958534876</v>
      </c>
      <c r="N782">
        <f t="shared" si="154"/>
        <v>0.38140160674347651</v>
      </c>
      <c r="O782">
        <f t="shared" si="155"/>
        <v>-0.1832758135337321</v>
      </c>
      <c r="P782">
        <f>RSQ($A$2:A782,$B$2:B782)</f>
        <v>0.6045919197276739</v>
      </c>
      <c r="Q782">
        <f>RSQ($A$2:A782,$C$2:C782)</f>
        <v>0.16309991493413772</v>
      </c>
      <c r="R782">
        <f>RSQ($B$2:B782,$C$2:C782)</f>
        <v>3.0198840575103893E-2</v>
      </c>
      <c r="S782" t="str">
        <f t="shared" si="156"/>
        <v>1&amp;2</v>
      </c>
    </row>
    <row r="783" spans="1:19">
      <c r="A783">
        <v>86.12503959</v>
      </c>
      <c r="B783">
        <v>92.494160550000004</v>
      </c>
      <c r="C783">
        <v>95.104574389999996</v>
      </c>
      <c r="D783">
        <f t="shared" si="157"/>
        <v>0.93114029121268671</v>
      </c>
      <c r="E783">
        <f t="shared" si="158"/>
        <v>0.90558251422084934</v>
      </c>
      <c r="F783">
        <f t="shared" si="159"/>
        <v>0.97255217368099101</v>
      </c>
      <c r="G783">
        <f t="shared" si="147"/>
        <v>0.91337769731346041</v>
      </c>
      <c r="H783">
        <f t="shared" si="148"/>
        <v>0.887657549459135</v>
      </c>
      <c r="I783">
        <f t="shared" si="149"/>
        <v>0.97197247635858719</v>
      </c>
      <c r="J783">
        <f t="shared" si="150"/>
        <v>3.0971342501015284E-2</v>
      </c>
      <c r="K783">
        <f t="shared" si="151"/>
        <v>3.4645947980575562E-2</v>
      </c>
      <c r="L783">
        <f t="shared" si="152"/>
        <v>3.4217426883616862E-2</v>
      </c>
      <c r="M783">
        <f t="shared" si="153"/>
        <v>0.57351707949514996</v>
      </c>
      <c r="N783">
        <f t="shared" si="154"/>
        <v>0.51737550295243973</v>
      </c>
      <c r="O783">
        <f t="shared" si="155"/>
        <v>1.6941581387037968E-2</v>
      </c>
      <c r="P783">
        <f>RSQ($A$2:A783,$B$2:B783)</f>
        <v>0.60481565186521158</v>
      </c>
      <c r="Q783">
        <f>RSQ($A$2:A783,$C$2:C783)</f>
        <v>0.16342475331862175</v>
      </c>
      <c r="R783">
        <f>RSQ($B$2:B783,$C$2:C783)</f>
        <v>3.041377561884288E-2</v>
      </c>
      <c r="S783" t="str">
        <f t="shared" si="156"/>
        <v>1&amp;2</v>
      </c>
    </row>
    <row r="784" spans="1:19">
      <c r="A784">
        <v>85.422026290000005</v>
      </c>
      <c r="B784">
        <v>91.495960640000007</v>
      </c>
      <c r="C784">
        <v>94.992051689999997</v>
      </c>
      <c r="D784">
        <f t="shared" si="157"/>
        <v>0.93361527320426196</v>
      </c>
      <c r="E784">
        <f t="shared" si="158"/>
        <v>0.89925446150767319</v>
      </c>
      <c r="F784">
        <f t="shared" si="159"/>
        <v>0.96319596231683424</v>
      </c>
      <c r="G784">
        <f t="shared" ref="G784:G847" si="160">((D784-G783)*2/13)+G783</f>
        <v>0.9164911705274299</v>
      </c>
      <c r="H784">
        <f t="shared" ref="H784:H847" si="161">((E784-H783)*2/13)+H783</f>
        <v>0.88944168977429472</v>
      </c>
      <c r="I784">
        <f t="shared" ref="I784:I847" si="162">((F784-I783)*2/13)+I783</f>
        <v>0.97062224342908676</v>
      </c>
      <c r="J784">
        <f t="shared" si="150"/>
        <v>3.0119044422851664E-2</v>
      </c>
      <c r="K784">
        <f t="shared" si="151"/>
        <v>3.3395434833305503E-2</v>
      </c>
      <c r="L784">
        <f t="shared" si="152"/>
        <v>2.8821212423886397E-2</v>
      </c>
      <c r="M784">
        <f t="shared" si="153"/>
        <v>0.5685473428844845</v>
      </c>
      <c r="N784">
        <f t="shared" si="154"/>
        <v>0.29383572282736442</v>
      </c>
      <c r="O784">
        <f t="shared" si="155"/>
        <v>-0.25766720022152084</v>
      </c>
      <c r="P784">
        <f>RSQ($A$2:A784,$B$2:B784)</f>
        <v>0.60508512498832911</v>
      </c>
      <c r="Q784">
        <f>RSQ($A$2:A784,$C$2:C784)</f>
        <v>0.16376565593378381</v>
      </c>
      <c r="R784">
        <f>RSQ($B$2:B784,$C$2:C784)</f>
        <v>3.0656574706028655E-2</v>
      </c>
      <c r="S784" t="str">
        <f t="shared" si="156"/>
        <v>1&amp;2</v>
      </c>
    </row>
    <row r="785" spans="1:19">
      <c r="A785">
        <v>85.163560459999999</v>
      </c>
      <c r="B785">
        <v>90.720308410000001</v>
      </c>
      <c r="C785">
        <v>94.912805559999995</v>
      </c>
      <c r="D785">
        <f t="shared" si="157"/>
        <v>0.93874857738702877</v>
      </c>
      <c r="E785">
        <f t="shared" si="158"/>
        <v>0.89728208915037366</v>
      </c>
      <c r="F785">
        <f t="shared" si="159"/>
        <v>0.95582790830738151</v>
      </c>
      <c r="G785">
        <f t="shared" si="160"/>
        <v>0.91991538696736819</v>
      </c>
      <c r="H785">
        <f t="shared" si="161"/>
        <v>0.89064790506292224</v>
      </c>
      <c r="I785">
        <f t="shared" si="162"/>
        <v>0.9683461918719013</v>
      </c>
      <c r="J785">
        <f t="shared" si="150"/>
        <v>2.9377411685309853E-2</v>
      </c>
      <c r="K785">
        <f t="shared" si="151"/>
        <v>3.3138123618386098E-2</v>
      </c>
      <c r="L785">
        <f t="shared" si="152"/>
        <v>2.623560351412212E-2</v>
      </c>
      <c r="M785">
        <f t="shared" si="153"/>
        <v>0.64107725423196837</v>
      </c>
      <c r="N785">
        <f t="shared" si="154"/>
        <v>0.20019794010818898</v>
      </c>
      <c r="O785">
        <f t="shared" si="155"/>
        <v>-0.47714867919014831</v>
      </c>
      <c r="P785">
        <f>RSQ($A$2:A785,$B$2:B785)</f>
        <v>0.60537183067757272</v>
      </c>
      <c r="Q785">
        <f>RSQ($A$2:A785,$C$2:C785)</f>
        <v>0.16410730141234348</v>
      </c>
      <c r="R785">
        <f>RSQ($B$2:B785,$C$2:C785)</f>
        <v>3.0919070267056894E-2</v>
      </c>
      <c r="S785" t="str">
        <f t="shared" si="156"/>
        <v>1&amp;2</v>
      </c>
    </row>
    <row r="786" spans="1:19">
      <c r="A786">
        <v>83.284825920000003</v>
      </c>
      <c r="B786">
        <v>89.700492299999993</v>
      </c>
      <c r="C786">
        <v>95.423264860000003</v>
      </c>
      <c r="D786">
        <f t="shared" si="157"/>
        <v>0.92847679856044685</v>
      </c>
      <c r="E786">
        <f t="shared" si="158"/>
        <v>0.87279371589508203</v>
      </c>
      <c r="F786">
        <f t="shared" si="159"/>
        <v>0.94002749153053855</v>
      </c>
      <c r="G786">
        <f t="shared" si="160"/>
        <v>0.92123252721245719</v>
      </c>
      <c r="H786">
        <f t="shared" si="161"/>
        <v>0.88790110672940836</v>
      </c>
      <c r="I786">
        <f t="shared" si="162"/>
        <v>0.96398946874246083</v>
      </c>
      <c r="J786">
        <f t="shared" si="150"/>
        <v>2.9085912731789849E-2</v>
      </c>
      <c r="K786">
        <f t="shared" si="151"/>
        <v>3.2359448992584097E-2</v>
      </c>
      <c r="L786">
        <f t="shared" si="152"/>
        <v>2.3023428094265493E-2</v>
      </c>
      <c r="M786">
        <f t="shared" si="153"/>
        <v>0.24906460439427555</v>
      </c>
      <c r="N786">
        <f t="shared" si="154"/>
        <v>-0.46686180712744924</v>
      </c>
      <c r="O786">
        <f t="shared" si="155"/>
        <v>-1.0407649596669122</v>
      </c>
      <c r="P786">
        <f>RSQ($A$2:A786,$B$2:B786)</f>
        <v>0.60577323312615716</v>
      </c>
      <c r="Q786">
        <f>RSQ($A$2:A786,$C$2:C786)</f>
        <v>0.16456745930642008</v>
      </c>
      <c r="R786">
        <f>RSQ($B$2:B786,$C$2:C786)</f>
        <v>3.1257234219852402E-2</v>
      </c>
      <c r="S786" t="str">
        <f t="shared" si="156"/>
        <v>1&amp;2</v>
      </c>
    </row>
    <row r="787" spans="1:19">
      <c r="A787">
        <v>84.376422579999996</v>
      </c>
      <c r="B787">
        <v>91.414239109999997</v>
      </c>
      <c r="C787">
        <v>95.342531930000007</v>
      </c>
      <c r="D787">
        <f t="shared" si="157"/>
        <v>0.92301181305538949</v>
      </c>
      <c r="E787">
        <f t="shared" si="158"/>
        <v>0.88498197889215624</v>
      </c>
      <c r="F787">
        <f t="shared" si="159"/>
        <v>0.95879810677899613</v>
      </c>
      <c r="G787">
        <f t="shared" si="160"/>
        <v>0.92150626349598519</v>
      </c>
      <c r="H787">
        <f t="shared" si="161"/>
        <v>0.88745201013906183</v>
      </c>
      <c r="I787">
        <f t="shared" si="162"/>
        <v>0.96319079767115856</v>
      </c>
      <c r="J787">
        <f t="shared" si="150"/>
        <v>2.9085334343819894E-2</v>
      </c>
      <c r="K787">
        <f t="shared" si="151"/>
        <v>3.1297255728473306E-2</v>
      </c>
      <c r="L787">
        <f t="shared" si="152"/>
        <v>2.117180155491892E-2</v>
      </c>
      <c r="M787">
        <f t="shared" si="153"/>
        <v>5.1763185583740677E-2</v>
      </c>
      <c r="N787">
        <f t="shared" si="154"/>
        <v>-7.8921655890053968E-2</v>
      </c>
      <c r="O787">
        <f t="shared" si="155"/>
        <v>-0.20747837073609177</v>
      </c>
      <c r="P787">
        <f>RSQ($A$2:A787,$B$2:B787)</f>
        <v>0.6060844252859503</v>
      </c>
      <c r="Q787">
        <f>RSQ($A$2:A787,$C$2:C787)</f>
        <v>0.16497647266706289</v>
      </c>
      <c r="R787">
        <f>RSQ($B$2:B787,$C$2:C787)</f>
        <v>3.1526084540819642E-2</v>
      </c>
      <c r="S787" t="str">
        <f t="shared" si="156"/>
        <v>1&amp;2</v>
      </c>
    </row>
    <row r="788" spans="1:19">
      <c r="A788">
        <v>83.41271356</v>
      </c>
      <c r="B788">
        <v>91.426562989999994</v>
      </c>
      <c r="C788">
        <v>95.922274160000001</v>
      </c>
      <c r="D788">
        <f t="shared" si="157"/>
        <v>0.91234659635103499</v>
      </c>
      <c r="E788">
        <f t="shared" si="158"/>
        <v>0.86958648854452891</v>
      </c>
      <c r="F788">
        <f t="shared" si="159"/>
        <v>0.95313172869003204</v>
      </c>
      <c r="G788">
        <f t="shared" si="160"/>
        <v>0.9200970839352236</v>
      </c>
      <c r="H788">
        <f t="shared" si="161"/>
        <v>0.88470346835528757</v>
      </c>
      <c r="I788">
        <f t="shared" si="162"/>
        <v>0.96164324859713912</v>
      </c>
      <c r="J788">
        <f t="shared" si="150"/>
        <v>2.8981475695059693E-2</v>
      </c>
      <c r="K788">
        <f t="shared" si="151"/>
        <v>3.0120189265497165E-2</v>
      </c>
      <c r="L788">
        <f t="shared" si="152"/>
        <v>2.0161017950403492E-2</v>
      </c>
      <c r="M788">
        <f t="shared" si="153"/>
        <v>-0.26742901796093826</v>
      </c>
      <c r="N788">
        <f t="shared" si="154"/>
        <v>-0.50188860626036091</v>
      </c>
      <c r="O788">
        <f t="shared" si="155"/>
        <v>-0.42217709086146288</v>
      </c>
      <c r="P788">
        <f>RSQ($A$2:A788,$B$2:B788)</f>
        <v>0.60642586343770644</v>
      </c>
      <c r="Q788">
        <f>RSQ($A$2:A788,$C$2:C788)</f>
        <v>0.16548296265490436</v>
      </c>
      <c r="R788">
        <f>RSQ($B$2:B788,$C$2:C788)</f>
        <v>3.1832315759604789E-2</v>
      </c>
      <c r="S788" t="str">
        <f t="shared" si="156"/>
        <v>1&amp;2</v>
      </c>
    </row>
    <row r="789" spans="1:19">
      <c r="A789">
        <v>83.601303290000004</v>
      </c>
      <c r="B789">
        <v>94.14432352</v>
      </c>
      <c r="C789">
        <v>95.614354129999995</v>
      </c>
      <c r="D789">
        <f t="shared" si="157"/>
        <v>0.88801215160083191</v>
      </c>
      <c r="E789">
        <f t="shared" si="158"/>
        <v>0.87435933705448965</v>
      </c>
      <c r="F789">
        <f t="shared" si="159"/>
        <v>0.98462541923358804</v>
      </c>
      <c r="G789">
        <f t="shared" si="160"/>
        <v>0.9151609404991633</v>
      </c>
      <c r="H789">
        <f t="shared" si="161"/>
        <v>0.88311206353978022</v>
      </c>
      <c r="I789">
        <f t="shared" si="162"/>
        <v>0.96517896715659279</v>
      </c>
      <c r="J789">
        <f t="shared" si="150"/>
        <v>2.8212258288693341E-2</v>
      </c>
      <c r="K789">
        <f t="shared" si="151"/>
        <v>2.7610692315259155E-2</v>
      </c>
      <c r="L789">
        <f t="shared" si="152"/>
        <v>1.9332038819368322E-2</v>
      </c>
      <c r="M789">
        <f t="shared" si="153"/>
        <v>-0.96230470529939249</v>
      </c>
      <c r="N789">
        <f t="shared" si="154"/>
        <v>-0.31700496261925842</v>
      </c>
      <c r="O789">
        <f t="shared" si="155"/>
        <v>1.0059183233954763</v>
      </c>
      <c r="P789">
        <f>RSQ($A$2:A789,$B$2:B789)</f>
        <v>0.60654722215723644</v>
      </c>
      <c r="Q789">
        <f>RSQ($A$2:A789,$C$2:C789)</f>
        <v>0.16594761714534401</v>
      </c>
      <c r="R789">
        <f>RSQ($B$2:B789,$C$2:C789)</f>
        <v>3.2003141335145473E-2</v>
      </c>
      <c r="S789" t="str">
        <f t="shared" si="156"/>
        <v>1&amp;2</v>
      </c>
    </row>
    <row r="790" spans="1:19">
      <c r="A790">
        <v>85.467804819999998</v>
      </c>
      <c r="B790">
        <v>93.200903490000002</v>
      </c>
      <c r="C790">
        <v>95.413641929999997</v>
      </c>
      <c r="D790">
        <f t="shared" si="157"/>
        <v>0.91702764264694359</v>
      </c>
      <c r="E790">
        <f t="shared" si="158"/>
        <v>0.89576084814688517</v>
      </c>
      <c r="F790">
        <f t="shared" si="159"/>
        <v>0.976808992977929</v>
      </c>
      <c r="G790">
        <f t="shared" si="160"/>
        <v>0.91544812544497567</v>
      </c>
      <c r="H790">
        <f t="shared" si="161"/>
        <v>0.88505803040241171</v>
      </c>
      <c r="I790">
        <f t="shared" si="162"/>
        <v>0.96696820189833688</v>
      </c>
      <c r="J790">
        <f t="shared" si="150"/>
        <v>2.8709596716945264E-2</v>
      </c>
      <c r="K790">
        <f t="shared" si="151"/>
        <v>2.582410921563371E-2</v>
      </c>
      <c r="L790">
        <f t="shared" si="152"/>
        <v>1.8455172743688041E-2</v>
      </c>
      <c r="M790">
        <f t="shared" si="153"/>
        <v>5.5017045956470674E-2</v>
      </c>
      <c r="N790">
        <f t="shared" si="154"/>
        <v>0.41445060718663851</v>
      </c>
      <c r="O790">
        <f t="shared" si="155"/>
        <v>0.53322671189614479</v>
      </c>
      <c r="P790">
        <f>RSQ($A$2:A790,$B$2:B790)</f>
        <v>0.60675212428916125</v>
      </c>
      <c r="Q790">
        <f>RSQ($A$2:A790,$C$2:C790)</f>
        <v>0.16631531604310229</v>
      </c>
      <c r="R790">
        <f>RSQ($B$2:B790,$C$2:C790)</f>
        <v>3.2205741623555398E-2</v>
      </c>
      <c r="S790" t="str">
        <f t="shared" si="156"/>
        <v>1&amp;2</v>
      </c>
    </row>
    <row r="791" spans="1:19">
      <c r="A791">
        <v>87.403871710000004</v>
      </c>
      <c r="B791">
        <v>93.446882020000004</v>
      </c>
      <c r="C791">
        <v>96.283057720000002</v>
      </c>
      <c r="D791">
        <f t="shared" si="157"/>
        <v>0.93533213544025318</v>
      </c>
      <c r="E791">
        <f t="shared" si="158"/>
        <v>0.90778039023416257</v>
      </c>
      <c r="F791">
        <f t="shared" si="159"/>
        <v>0.97054335656593027</v>
      </c>
      <c r="G791">
        <f t="shared" si="160"/>
        <v>0.91850720390578755</v>
      </c>
      <c r="H791">
        <f t="shared" si="161"/>
        <v>0.88855377806883495</v>
      </c>
      <c r="I791">
        <f t="shared" si="162"/>
        <v>0.96751822569335122</v>
      </c>
      <c r="J791">
        <f t="shared" si="150"/>
        <v>2.8115352531711341E-2</v>
      </c>
      <c r="K791">
        <f t="shared" si="151"/>
        <v>2.3195262800739122E-2</v>
      </c>
      <c r="L791">
        <f t="shared" si="152"/>
        <v>1.7605224769939174E-2</v>
      </c>
      <c r="M791">
        <f t="shared" si="153"/>
        <v>0.59842506031139975</v>
      </c>
      <c r="N791">
        <f t="shared" si="154"/>
        <v>0.82890253628490718</v>
      </c>
      <c r="O791">
        <f t="shared" si="155"/>
        <v>0.17183142573359508</v>
      </c>
      <c r="P791">
        <f>RSQ($A$2:A791,$B$2:B791)</f>
        <v>0.60690853451433813</v>
      </c>
      <c r="Q791">
        <f>RSQ($A$2:A791,$C$2:C791)</f>
        <v>0.16663300914534629</v>
      </c>
      <c r="R791">
        <f>RSQ($B$2:B791,$C$2:C791)</f>
        <v>3.2434452115414868E-2</v>
      </c>
      <c r="S791" t="str">
        <f t="shared" si="156"/>
        <v>1&amp;2</v>
      </c>
    </row>
    <row r="792" spans="1:19">
      <c r="A792">
        <v>85.040046820000001</v>
      </c>
      <c r="B792">
        <v>93.334914929999997</v>
      </c>
      <c r="C792">
        <v>96.049952899999994</v>
      </c>
      <c r="D792">
        <f t="shared" si="157"/>
        <v>0.91112791910485968</v>
      </c>
      <c r="E792">
        <f t="shared" si="158"/>
        <v>0.88537312359265097</v>
      </c>
      <c r="F792">
        <f t="shared" si="159"/>
        <v>0.97173306297373518</v>
      </c>
      <c r="G792">
        <f t="shared" si="160"/>
        <v>0.9173719293210294</v>
      </c>
      <c r="H792">
        <f t="shared" si="161"/>
        <v>0.88806444661096051</v>
      </c>
      <c r="I792">
        <f t="shared" si="162"/>
        <v>0.96816666219802572</v>
      </c>
      <c r="J792">
        <f t="shared" si="150"/>
        <v>2.8145458151761373E-2</v>
      </c>
      <c r="K792">
        <f t="shared" si="151"/>
        <v>2.252166649472789E-2</v>
      </c>
      <c r="L792">
        <f t="shared" si="152"/>
        <v>1.6980814878799624E-2</v>
      </c>
      <c r="M792">
        <f t="shared" si="153"/>
        <v>-0.22184787977164119</v>
      </c>
      <c r="N792">
        <f t="shared" si="154"/>
        <v>-0.11949928389799916</v>
      </c>
      <c r="O792">
        <f t="shared" si="155"/>
        <v>0.21002530215214121</v>
      </c>
      <c r="P792">
        <f>RSQ($A$2:A792,$B$2:B792)</f>
        <v>0.60710867569253268</v>
      </c>
      <c r="Q792">
        <f>RSQ($A$2:A792,$C$2:C792)</f>
        <v>0.16706760895440267</v>
      </c>
      <c r="R792">
        <f>RSQ($B$2:B792,$C$2:C792)</f>
        <v>3.2658898230159807E-2</v>
      </c>
      <c r="S792" t="str">
        <f t="shared" si="156"/>
        <v>1&amp;2</v>
      </c>
    </row>
    <row r="793" spans="1:19">
      <c r="A793">
        <v>86.204902439999998</v>
      </c>
      <c r="B793">
        <v>95.560759300000001</v>
      </c>
      <c r="C793">
        <v>96.414604789999999</v>
      </c>
      <c r="D793">
        <f t="shared" si="157"/>
        <v>0.90209520174877889</v>
      </c>
      <c r="E793">
        <f t="shared" si="158"/>
        <v>0.8941062676942183</v>
      </c>
      <c r="F793">
        <f t="shared" si="159"/>
        <v>0.99114402333692331</v>
      </c>
      <c r="G793">
        <f t="shared" si="160"/>
        <v>0.91502166354068315</v>
      </c>
      <c r="H793">
        <f t="shared" si="161"/>
        <v>0.88899395754684629</v>
      </c>
      <c r="I793">
        <f t="shared" si="162"/>
        <v>0.97170164083477917</v>
      </c>
      <c r="J793">
        <f t="shared" si="150"/>
        <v>2.8175083412433362E-2</v>
      </c>
      <c r="K793">
        <f t="shared" si="151"/>
        <v>2.1571665755649984E-2</v>
      </c>
      <c r="L793">
        <f t="shared" si="152"/>
        <v>1.6166076090360058E-2</v>
      </c>
      <c r="M793">
        <f t="shared" si="153"/>
        <v>-0.45879054207874875</v>
      </c>
      <c r="N793">
        <f t="shared" si="154"/>
        <v>0.23699190434716483</v>
      </c>
      <c r="O793">
        <f t="shared" si="155"/>
        <v>1.2026655320358022</v>
      </c>
      <c r="P793">
        <f>RSQ($A$2:A793,$B$2:B793)</f>
        <v>0.60713953876518434</v>
      </c>
      <c r="Q793">
        <f>RSQ($A$2:A793,$C$2:C793)</f>
        <v>0.16746010228235075</v>
      </c>
      <c r="R793">
        <f>RSQ($B$2:B793,$C$2:C793)</f>
        <v>3.277856697582654E-2</v>
      </c>
      <c r="S793" t="str">
        <f t="shared" si="156"/>
        <v>1&amp;2</v>
      </c>
    </row>
    <row r="794" spans="1:19">
      <c r="A794">
        <v>85.664642499999999</v>
      </c>
      <c r="B794">
        <v>92.961146240000005</v>
      </c>
      <c r="C794">
        <v>96.812749960000005</v>
      </c>
      <c r="D794">
        <f t="shared" si="157"/>
        <v>0.92151017887448972</v>
      </c>
      <c r="E794">
        <f t="shared" si="158"/>
        <v>0.88484876770253862</v>
      </c>
      <c r="F794">
        <f t="shared" si="159"/>
        <v>0.96021594550726674</v>
      </c>
      <c r="G794">
        <f t="shared" si="160"/>
        <v>0.91601989666896111</v>
      </c>
      <c r="H794">
        <f t="shared" si="161"/>
        <v>0.88835623603233738</v>
      </c>
      <c r="I794">
        <f t="shared" si="162"/>
        <v>0.96993461078439269</v>
      </c>
      <c r="J794">
        <f t="shared" si="150"/>
        <v>2.8065821825606154E-2</v>
      </c>
      <c r="K794">
        <f t="shared" si="151"/>
        <v>2.096917628150359E-2</v>
      </c>
      <c r="L794">
        <f t="shared" si="152"/>
        <v>1.6887796883823799E-2</v>
      </c>
      <c r="M794">
        <f t="shared" si="153"/>
        <v>0.19562164399260487</v>
      </c>
      <c r="N794">
        <f t="shared" si="154"/>
        <v>-0.16726781647081729</v>
      </c>
      <c r="O794">
        <f t="shared" si="155"/>
        <v>-0.57548449593416784</v>
      </c>
      <c r="P794">
        <f>RSQ($A$2:A794,$B$2:B794)</f>
        <v>0.60735016481228432</v>
      </c>
      <c r="Q794">
        <f>RSQ($A$2:A794,$C$2:C794)</f>
        <v>0.16790520528685299</v>
      </c>
      <c r="R794">
        <f>RSQ($B$2:B794,$C$2:C794)</f>
        <v>3.305517601865661E-2</v>
      </c>
      <c r="S794" t="str">
        <f t="shared" si="156"/>
        <v>1&amp;2</v>
      </c>
    </row>
    <row r="795" spans="1:19">
      <c r="A795">
        <v>87.467492250000006</v>
      </c>
      <c r="B795">
        <v>92.559024890000003</v>
      </c>
      <c r="C795">
        <v>97.042307829999999</v>
      </c>
      <c r="D795">
        <f t="shared" si="157"/>
        <v>0.94499150519302755</v>
      </c>
      <c r="E795">
        <f t="shared" si="158"/>
        <v>0.90133359568515947</v>
      </c>
      <c r="F795">
        <f t="shared" si="159"/>
        <v>0.95380073866489379</v>
      </c>
      <c r="G795">
        <f t="shared" si="160"/>
        <v>0.92047706721112521</v>
      </c>
      <c r="H795">
        <f t="shared" si="161"/>
        <v>0.89035275290200233</v>
      </c>
      <c r="I795">
        <f t="shared" si="162"/>
        <v>0.96745247661216205</v>
      </c>
      <c r="J795">
        <f t="shared" si="150"/>
        <v>2.691261252558649E-2</v>
      </c>
      <c r="K795">
        <f t="shared" si="151"/>
        <v>1.9815789679681131E-2</v>
      </c>
      <c r="L795">
        <f t="shared" si="152"/>
        <v>1.6882260250609606E-2</v>
      </c>
      <c r="M795">
        <f t="shared" si="153"/>
        <v>0.91089031057820391</v>
      </c>
      <c r="N795">
        <f t="shared" si="154"/>
        <v>0.55414611078642817</v>
      </c>
      <c r="O795">
        <f t="shared" si="155"/>
        <v>-0.80864396974186603</v>
      </c>
      <c r="P795">
        <f>RSQ($A$2:A795,$B$2:B795)</f>
        <v>0.6075118900063996</v>
      </c>
      <c r="Q795">
        <f>RSQ($A$2:A795,$C$2:C795)</f>
        <v>0.16823517012141376</v>
      </c>
      <c r="R795">
        <f>RSQ($B$2:B795,$C$2:C795)</f>
        <v>3.3365443679138886E-2</v>
      </c>
      <c r="S795" t="str">
        <f t="shared" si="156"/>
        <v>1&amp;2</v>
      </c>
    </row>
    <row r="796" spans="1:19">
      <c r="A796">
        <v>86.088999209999997</v>
      </c>
      <c r="B796">
        <v>93.079148970000006</v>
      </c>
      <c r="C796">
        <v>96.40149486</v>
      </c>
      <c r="D796">
        <f t="shared" si="157"/>
        <v>0.92490101341329434</v>
      </c>
      <c r="E796">
        <f t="shared" si="158"/>
        <v>0.893025562881816</v>
      </c>
      <c r="F796">
        <f t="shared" si="159"/>
        <v>0.96553636543888766</v>
      </c>
      <c r="G796">
        <f t="shared" si="160"/>
        <v>0.92115767431915119</v>
      </c>
      <c r="H796">
        <f t="shared" si="161"/>
        <v>0.89076395443735823</v>
      </c>
      <c r="I796">
        <f t="shared" si="162"/>
        <v>0.96715769027781218</v>
      </c>
      <c r="J796">
        <f t="shared" si="150"/>
        <v>2.6164255361906707E-2</v>
      </c>
      <c r="K796">
        <f t="shared" si="151"/>
        <v>1.9488252084932892E-2</v>
      </c>
      <c r="L796">
        <f t="shared" si="152"/>
        <v>1.6682556351590962E-2</v>
      </c>
      <c r="M796">
        <f t="shared" si="153"/>
        <v>0.14307072922064448</v>
      </c>
      <c r="N796">
        <f t="shared" si="154"/>
        <v>0.11604983528544922</v>
      </c>
      <c r="O796">
        <f t="shared" si="155"/>
        <v>-9.7186834244974693E-2</v>
      </c>
      <c r="P796">
        <f>RSQ($A$2:A796,$B$2:B796)</f>
        <v>0.60770760729387796</v>
      </c>
      <c r="Q796">
        <f>RSQ($A$2:A796,$C$2:C796)</f>
        <v>0.16863003943725466</v>
      </c>
      <c r="R796">
        <f>RSQ($B$2:B796,$C$2:C796)</f>
        <v>3.3617233368887105E-2</v>
      </c>
      <c r="S796" t="str">
        <f t="shared" si="156"/>
        <v>1&amp;2</v>
      </c>
    </row>
    <row r="797" spans="1:19">
      <c r="A797">
        <v>86.427283099999997</v>
      </c>
      <c r="B797">
        <v>93.261634860000001</v>
      </c>
      <c r="C797">
        <v>95.974899449999995</v>
      </c>
      <c r="D797">
        <f t="shared" si="157"/>
        <v>0.92671850788098009</v>
      </c>
      <c r="E797">
        <f t="shared" si="158"/>
        <v>0.90051965248503318</v>
      </c>
      <c r="F797">
        <f t="shared" si="159"/>
        <v>0.97172943545084389</v>
      </c>
      <c r="G797">
        <f t="shared" si="160"/>
        <v>0.92201318717481717</v>
      </c>
      <c r="H797">
        <f t="shared" si="161"/>
        <v>0.89226483106007748</v>
      </c>
      <c r="I797">
        <f t="shared" si="162"/>
        <v>0.9678610356890478</v>
      </c>
      <c r="J797">
        <f t="shared" si="150"/>
        <v>2.4443908070425017E-2</v>
      </c>
      <c r="K797">
        <f t="shared" si="151"/>
        <v>1.7834792145869815E-2</v>
      </c>
      <c r="L797">
        <f t="shared" si="152"/>
        <v>1.6640443252625762E-2</v>
      </c>
      <c r="M797">
        <f t="shared" si="153"/>
        <v>0.19249461635211859</v>
      </c>
      <c r="N797">
        <f t="shared" si="154"/>
        <v>0.46284932044287147</v>
      </c>
      <c r="O797">
        <f t="shared" si="155"/>
        <v>0.23246975474560647</v>
      </c>
      <c r="P797">
        <f>RSQ($A$2:A797,$B$2:B797)</f>
        <v>0.60788880739607232</v>
      </c>
      <c r="Q797">
        <f>RSQ($A$2:A797,$C$2:C797)</f>
        <v>0.16898210076870659</v>
      </c>
      <c r="R797">
        <f>RSQ($B$2:B797,$C$2:C797)</f>
        <v>3.3841050289814802E-2</v>
      </c>
      <c r="S797" t="str">
        <f t="shared" si="156"/>
        <v>1&amp;2</v>
      </c>
    </row>
    <row r="798" spans="1:19">
      <c r="A798">
        <v>85.812438110000002</v>
      </c>
      <c r="B798">
        <v>92.542763149999999</v>
      </c>
      <c r="C798">
        <v>95.582142469999994</v>
      </c>
      <c r="D798">
        <f t="shared" si="157"/>
        <v>0.92727335114155818</v>
      </c>
      <c r="E798">
        <f t="shared" si="158"/>
        <v>0.89778734701341967</v>
      </c>
      <c r="F798">
        <f t="shared" si="159"/>
        <v>0.96820138949120171</v>
      </c>
      <c r="G798">
        <f t="shared" si="160"/>
        <v>0.92282244316970041</v>
      </c>
      <c r="H798">
        <f t="shared" si="161"/>
        <v>0.89311444889905323</v>
      </c>
      <c r="I798">
        <f t="shared" si="162"/>
        <v>0.96791339781245611</v>
      </c>
      <c r="J798">
        <f t="shared" si="150"/>
        <v>2.0476405807265594E-2</v>
      </c>
      <c r="K798">
        <f t="shared" si="151"/>
        <v>1.6338412323685155E-2</v>
      </c>
      <c r="L798">
        <f t="shared" si="152"/>
        <v>1.5794772449395988E-2</v>
      </c>
      <c r="M798">
        <f t="shared" si="153"/>
        <v>0.21736763833223405</v>
      </c>
      <c r="N798">
        <f t="shared" si="154"/>
        <v>0.28600686662756852</v>
      </c>
      <c r="O798">
        <f t="shared" si="155"/>
        <v>1.8233354083971996E-2</v>
      </c>
      <c r="P798">
        <f>RSQ($A$2:A798,$B$2:B798)</f>
        <v>0.60810830499481694</v>
      </c>
      <c r="Q798">
        <f>RSQ($A$2:A798,$C$2:C798)</f>
        <v>0.16933829243736473</v>
      </c>
      <c r="R798">
        <f>RSQ($B$2:B798,$C$2:C798)</f>
        <v>3.4077783262759752E-2</v>
      </c>
      <c r="S798" t="str">
        <f t="shared" si="156"/>
        <v>1&amp;2</v>
      </c>
    </row>
    <row r="799" spans="1:19">
      <c r="A799">
        <v>85.084584629999995</v>
      </c>
      <c r="B799">
        <v>94.421603489999995</v>
      </c>
      <c r="C799">
        <v>95.722377039999998</v>
      </c>
      <c r="D799">
        <f t="shared" si="157"/>
        <v>0.90111353212732859</v>
      </c>
      <c r="E799">
        <f t="shared" si="158"/>
        <v>0.8888682799262837</v>
      </c>
      <c r="F799">
        <f t="shared" si="159"/>
        <v>0.98641097734695371</v>
      </c>
      <c r="G799">
        <f t="shared" si="160"/>
        <v>0.91948261070164317</v>
      </c>
      <c r="H799">
        <f t="shared" si="161"/>
        <v>0.89246119213401176</v>
      </c>
      <c r="I799">
        <f t="shared" si="162"/>
        <v>0.97075917927930189</v>
      </c>
      <c r="J799">
        <f t="shared" si="150"/>
        <v>1.7916007638844159E-2</v>
      </c>
      <c r="K799">
        <f t="shared" si="151"/>
        <v>1.6277173165362292E-2</v>
      </c>
      <c r="L799">
        <f t="shared" si="152"/>
        <v>1.4099818576924305E-2</v>
      </c>
      <c r="M799">
        <f t="shared" si="153"/>
        <v>-1.0252886103089232</v>
      </c>
      <c r="N799">
        <f t="shared" si="154"/>
        <v>-0.22073318083103963</v>
      </c>
      <c r="O799">
        <f t="shared" si="155"/>
        <v>1.110070883696864</v>
      </c>
      <c r="P799">
        <f>RSQ($A$2:A799,$B$2:B799)</f>
        <v>0.60822096529889769</v>
      </c>
      <c r="Q799">
        <f>RSQ($A$2:A799,$C$2:C799)</f>
        <v>0.16973652327122982</v>
      </c>
      <c r="R799">
        <f>RSQ($B$2:B799,$C$2:C799)</f>
        <v>3.423755881041015E-2</v>
      </c>
      <c r="S799" t="str">
        <f t="shared" si="156"/>
        <v>1&amp;2</v>
      </c>
    </row>
    <row r="800" spans="1:19">
      <c r="A800">
        <v>83.907244169999998</v>
      </c>
      <c r="B800">
        <v>93.842237789999999</v>
      </c>
      <c r="C800">
        <v>96.334245460000005</v>
      </c>
      <c r="D800">
        <f t="shared" si="157"/>
        <v>0.89413089612981622</v>
      </c>
      <c r="E800">
        <f t="shared" si="158"/>
        <v>0.87100120802669334</v>
      </c>
      <c r="F800">
        <f t="shared" si="159"/>
        <v>0.97413165320286088</v>
      </c>
      <c r="G800">
        <f t="shared" si="160"/>
        <v>0.91558234692136209</v>
      </c>
      <c r="H800">
        <f t="shared" si="161"/>
        <v>0.88915965611750125</v>
      </c>
      <c r="I800">
        <f t="shared" si="162"/>
        <v>0.97127802142138786</v>
      </c>
      <c r="J800">
        <f t="shared" si="150"/>
        <v>1.7656831071313963E-2</v>
      </c>
      <c r="K800">
        <f t="shared" si="151"/>
        <v>1.6176207140431768E-2</v>
      </c>
      <c r="L800">
        <f t="shared" si="152"/>
        <v>1.3156283395673962E-2</v>
      </c>
      <c r="M800">
        <f t="shared" si="153"/>
        <v>-1.2149094424082023</v>
      </c>
      <c r="N800">
        <f t="shared" si="154"/>
        <v>-1.1225405271561844</v>
      </c>
      <c r="O800">
        <f t="shared" si="155"/>
        <v>0.21690257769997182</v>
      </c>
      <c r="P800">
        <f>RSQ($A$2:A800,$B$2:B800)</f>
        <v>0.60837221223879367</v>
      </c>
      <c r="Q800">
        <f>RSQ($A$2:A800,$C$2:C800)</f>
        <v>0.17024136062188475</v>
      </c>
      <c r="R800">
        <f>RSQ($B$2:B800,$C$2:C800)</f>
        <v>3.4446017170943304E-2</v>
      </c>
      <c r="S800" t="str">
        <f t="shared" si="156"/>
        <v>1&amp;2</v>
      </c>
    </row>
    <row r="801" spans="1:19">
      <c r="A801">
        <v>83.751950480000005</v>
      </c>
      <c r="B801">
        <v>92.960164169999999</v>
      </c>
      <c r="C801">
        <v>96.509260560000001</v>
      </c>
      <c r="D801">
        <f t="shared" si="157"/>
        <v>0.90094451992188218</v>
      </c>
      <c r="E801">
        <f t="shared" si="158"/>
        <v>0.86781258082410906</v>
      </c>
      <c r="F801">
        <f t="shared" si="159"/>
        <v>0.96322532812492623</v>
      </c>
      <c r="G801">
        <f t="shared" si="160"/>
        <v>0.91333037353682667</v>
      </c>
      <c r="H801">
        <f t="shared" si="161"/>
        <v>0.88587549068774862</v>
      </c>
      <c r="I801">
        <f t="shared" si="162"/>
        <v>0.97003914552962456</v>
      </c>
      <c r="J801">
        <f t="shared" ref="J801:J864" si="163">STDEV(D771:D800)</f>
        <v>1.7525442139241471E-2</v>
      </c>
      <c r="K801">
        <f t="shared" ref="K801:K864" si="164">STDEV(E771:E800)</f>
        <v>1.49750428628341E-2</v>
      </c>
      <c r="L801">
        <f t="shared" ref="L801:L864" si="165">STDEV(F771:F800)</f>
        <v>1.2818231151388523E-2</v>
      </c>
      <c r="M801">
        <f t="shared" ref="M801:M864" si="166">(D801-G801)/J801</f>
        <v>-0.70673558570092465</v>
      </c>
      <c r="N801">
        <f t="shared" ref="N801:N864" si="167">(E801-H801)/K801</f>
        <v>-1.206200878961696</v>
      </c>
      <c r="O801">
        <f t="shared" ref="O801:O864" si="168">(F801-I801)/L801</f>
        <v>-0.53157236160156385</v>
      </c>
      <c r="P801">
        <f>RSQ($A$2:A801,$B$2:B801)</f>
        <v>0.60859932736130007</v>
      </c>
      <c r="Q801">
        <f>RSQ($A$2:A801,$C$2:C801)</f>
        <v>0.17076801747297132</v>
      </c>
      <c r="R801">
        <f>RSQ($B$2:B801,$C$2:C801)</f>
        <v>3.4708001404670133E-2</v>
      </c>
      <c r="S801" t="str">
        <f t="shared" ref="S801:S864" si="169">IF(P801=MAX(P801,Q801,R801),"1&amp;2",IF(Q801=MAX(P801,Q801,R801),"1&amp;3","2&amp;3"))</f>
        <v>1&amp;2</v>
      </c>
    </row>
    <row r="802" spans="1:19">
      <c r="A802">
        <v>81.357268540000007</v>
      </c>
      <c r="B802">
        <v>92.691571260000003</v>
      </c>
      <c r="C802">
        <v>96.276615989999996</v>
      </c>
      <c r="D802">
        <f t="shared" si="157"/>
        <v>0.87772024396687309</v>
      </c>
      <c r="E802">
        <f t="shared" si="158"/>
        <v>0.84503664470768658</v>
      </c>
      <c r="F802">
        <f t="shared" si="159"/>
        <v>0.96276307914299397</v>
      </c>
      <c r="G802">
        <f t="shared" si="160"/>
        <v>0.9078518920645261</v>
      </c>
      <c r="H802">
        <f t="shared" si="161"/>
        <v>0.8795925913062006</v>
      </c>
      <c r="I802">
        <f t="shared" si="162"/>
        <v>0.96891975070091219</v>
      </c>
      <c r="J802">
        <f t="shared" si="163"/>
        <v>1.7257849816455142E-2</v>
      </c>
      <c r="K802">
        <f t="shared" si="164"/>
        <v>1.4906262326846749E-2</v>
      </c>
      <c r="L802">
        <f t="shared" si="165"/>
        <v>1.2874923938116421E-2</v>
      </c>
      <c r="M802">
        <f t="shared" si="166"/>
        <v>-1.745967685320964</v>
      </c>
      <c r="N802">
        <f t="shared" si="167"/>
        <v>-2.3182167226641006</v>
      </c>
      <c r="O802">
        <f t="shared" si="168"/>
        <v>-0.47819090718596696</v>
      </c>
      <c r="P802">
        <f>RSQ($A$2:A802,$B$2:B802)</f>
        <v>0.60883909865984986</v>
      </c>
      <c r="Q802">
        <f>RSQ($A$2:A802,$C$2:C802)</f>
        <v>0.17138519292250007</v>
      </c>
      <c r="R802">
        <f>RSQ($B$2:B802,$C$2:C802)</f>
        <v>3.497275156246251E-2</v>
      </c>
      <c r="S802" t="str">
        <f t="shared" si="169"/>
        <v>1&amp;2</v>
      </c>
    </row>
    <row r="803" spans="1:19">
      <c r="A803">
        <v>79.070985930000006</v>
      </c>
      <c r="B803">
        <v>92.2500182</v>
      </c>
      <c r="C803">
        <v>96.153097079999995</v>
      </c>
      <c r="D803">
        <f t="shared" si="157"/>
        <v>0.85713788975707761</v>
      </c>
      <c r="E803">
        <f t="shared" si="158"/>
        <v>0.82234466003952467</v>
      </c>
      <c r="F803">
        <f t="shared" si="159"/>
        <v>0.95940766341876005</v>
      </c>
      <c r="G803">
        <f t="shared" si="160"/>
        <v>0.90004973786338016</v>
      </c>
      <c r="H803">
        <f t="shared" si="161"/>
        <v>0.87078521726517355</v>
      </c>
      <c r="I803">
        <f t="shared" si="162"/>
        <v>0.96745635265750418</v>
      </c>
      <c r="J803">
        <f t="shared" si="163"/>
        <v>1.8361632350028474E-2</v>
      </c>
      <c r="K803">
        <f t="shared" si="164"/>
        <v>1.6554520826188957E-2</v>
      </c>
      <c r="L803">
        <f t="shared" si="165"/>
        <v>1.2732729321258617E-2</v>
      </c>
      <c r="M803">
        <f t="shared" si="166"/>
        <v>-2.3370388475421144</v>
      </c>
      <c r="N803">
        <f t="shared" si="167"/>
        <v>-2.9261225821176766</v>
      </c>
      <c r="O803">
        <f t="shared" si="168"/>
        <v>-0.63212599872880426</v>
      </c>
      <c r="P803">
        <f>RSQ($A$2:A803,$B$2:B803)</f>
        <v>0.60909248294343399</v>
      </c>
      <c r="Q803">
        <f>RSQ($A$2:A803,$C$2:C803)</f>
        <v>0.17207427663337313</v>
      </c>
      <c r="R803">
        <f>RSQ($B$2:B803,$C$2:C803)</f>
        <v>3.5252700452961111E-2</v>
      </c>
      <c r="S803" t="str">
        <f t="shared" si="169"/>
        <v>1&amp;2</v>
      </c>
    </row>
    <row r="804" spans="1:19">
      <c r="A804">
        <v>78.013924829999993</v>
      </c>
      <c r="B804">
        <v>93.091258420000003</v>
      </c>
      <c r="C804">
        <v>95.410010670000005</v>
      </c>
      <c r="D804">
        <f t="shared" si="157"/>
        <v>0.83803706335158157</v>
      </c>
      <c r="E804">
        <f t="shared" si="158"/>
        <v>0.81767022435236025</v>
      </c>
      <c r="F804">
        <f t="shared" si="159"/>
        <v>0.97569697106501752</v>
      </c>
      <c r="G804">
        <f t="shared" si="160"/>
        <v>0.89050932640002656</v>
      </c>
      <c r="H804">
        <f t="shared" si="161"/>
        <v>0.86261367989397153</v>
      </c>
      <c r="I804">
        <f t="shared" si="162"/>
        <v>0.96872414010481389</v>
      </c>
      <c r="J804">
        <f t="shared" si="163"/>
        <v>2.0876953466661824E-2</v>
      </c>
      <c r="K804">
        <f t="shared" si="164"/>
        <v>1.9951846347599302E-2</v>
      </c>
      <c r="L804">
        <f t="shared" si="165"/>
        <v>1.2783798155793209E-2</v>
      </c>
      <c r="M804">
        <f t="shared" si="166"/>
        <v>-2.5134061409983679</v>
      </c>
      <c r="N804">
        <f t="shared" si="167"/>
        <v>-2.2525963140759191</v>
      </c>
      <c r="O804">
        <f t="shared" si="168"/>
        <v>0.54544282342597528</v>
      </c>
      <c r="P804">
        <f>RSQ($A$2:A804,$B$2:B804)</f>
        <v>0.60916471622909585</v>
      </c>
      <c r="Q804">
        <f>RSQ($A$2:A804,$C$2:C804)</f>
        <v>0.17265832688654811</v>
      </c>
      <c r="R804">
        <f>RSQ($B$2:B804,$C$2:C804)</f>
        <v>3.5456971093361725E-2</v>
      </c>
      <c r="S804" t="str">
        <f t="shared" si="169"/>
        <v>1&amp;2</v>
      </c>
    </row>
    <row r="805" spans="1:19">
      <c r="A805">
        <v>79.304688409999997</v>
      </c>
      <c r="B805">
        <v>93.578485610000001</v>
      </c>
      <c r="C805">
        <v>95.64403652</v>
      </c>
      <c r="D805">
        <f t="shared" si="157"/>
        <v>0.84746710628030641</v>
      </c>
      <c r="E805">
        <f t="shared" si="158"/>
        <v>0.82916500908466673</v>
      </c>
      <c r="F805">
        <f t="shared" si="159"/>
        <v>0.97840376687188357</v>
      </c>
      <c r="G805">
        <f t="shared" si="160"/>
        <v>0.8838874463816081</v>
      </c>
      <c r="H805">
        <f t="shared" si="161"/>
        <v>0.85746773053869385</v>
      </c>
      <c r="I805">
        <f t="shared" si="162"/>
        <v>0.97021331345359385</v>
      </c>
      <c r="J805">
        <f t="shared" si="163"/>
        <v>2.452599413854575E-2</v>
      </c>
      <c r="K805">
        <f t="shared" si="164"/>
        <v>2.3091774370439546E-2</v>
      </c>
      <c r="L805">
        <f t="shared" si="165"/>
        <v>1.2503424312098325E-2</v>
      </c>
      <c r="M805">
        <f t="shared" si="166"/>
        <v>-1.4849689637682186</v>
      </c>
      <c r="N805">
        <f t="shared" si="167"/>
        <v>-1.2256624805003407</v>
      </c>
      <c r="O805">
        <f t="shared" si="168"/>
        <v>0.65505682394259246</v>
      </c>
      <c r="P805">
        <f>RSQ($A$2:A805,$B$2:B805)</f>
        <v>0.6092118263840689</v>
      </c>
      <c r="Q805">
        <f>RSQ($A$2:A805,$C$2:C805)</f>
        <v>0.17325005567498811</v>
      </c>
      <c r="R805">
        <f>RSQ($B$2:B805,$C$2:C805)</f>
        <v>3.5650716664663379E-2</v>
      </c>
      <c r="S805" t="str">
        <f t="shared" si="169"/>
        <v>1&amp;2</v>
      </c>
    </row>
    <row r="806" spans="1:19">
      <c r="A806">
        <v>78.988071950000005</v>
      </c>
      <c r="B806">
        <v>95.548178449999995</v>
      </c>
      <c r="C806">
        <v>95.577352610000005</v>
      </c>
      <c r="D806">
        <f t="shared" si="157"/>
        <v>0.82668317943218739</v>
      </c>
      <c r="E806">
        <f t="shared" si="158"/>
        <v>0.82643084154368696</v>
      </c>
      <c r="F806">
        <f t="shared" si="159"/>
        <v>0.99969475865146573</v>
      </c>
      <c r="G806">
        <f t="shared" si="160"/>
        <v>0.87508678992785105</v>
      </c>
      <c r="H806">
        <f t="shared" si="161"/>
        <v>0.85269282453946205</v>
      </c>
      <c r="I806">
        <f t="shared" si="162"/>
        <v>0.97474892040711258</v>
      </c>
      <c r="J806">
        <f t="shared" si="163"/>
        <v>2.6317380184346633E-2</v>
      </c>
      <c r="K806">
        <f t="shared" si="164"/>
        <v>2.4684994045415319E-2</v>
      </c>
      <c r="L806">
        <f t="shared" si="165"/>
        <v>1.2256655449651431E-2</v>
      </c>
      <c r="M806">
        <f t="shared" si="166"/>
        <v>-1.8392260231302864</v>
      </c>
      <c r="N806">
        <f t="shared" si="167"/>
        <v>-1.0638845181594305</v>
      </c>
      <c r="O806">
        <f t="shared" si="168"/>
        <v>2.0352891820143797</v>
      </c>
      <c r="P806">
        <f>RSQ($A$2:A806,$B$2:B806)</f>
        <v>0.60884267650237323</v>
      </c>
      <c r="Q806">
        <f>RSQ($A$2:A806,$C$2:C806)</f>
        <v>0.17383714506329562</v>
      </c>
      <c r="R806">
        <f>RSQ($B$2:B806,$C$2:C806)</f>
        <v>3.575325154281897E-2</v>
      </c>
      <c r="S806" t="str">
        <f t="shared" si="169"/>
        <v>1&amp;2</v>
      </c>
    </row>
    <row r="807" spans="1:19">
      <c r="A807">
        <v>80.401706880000006</v>
      </c>
      <c r="B807">
        <v>94.679669759999996</v>
      </c>
      <c r="C807">
        <v>95.507586070000002</v>
      </c>
      <c r="D807">
        <f t="shared" si="157"/>
        <v>0.84919716221874586</v>
      </c>
      <c r="E807">
        <f t="shared" si="158"/>
        <v>0.84183581837228616</v>
      </c>
      <c r="F807">
        <f t="shared" si="159"/>
        <v>0.99133140785912854</v>
      </c>
      <c r="G807">
        <f t="shared" si="160"/>
        <v>0.8711037702802964</v>
      </c>
      <c r="H807">
        <f t="shared" si="161"/>
        <v>0.85102251589835809</v>
      </c>
      <c r="I807">
        <f t="shared" si="162"/>
        <v>0.97730007232280736</v>
      </c>
      <c r="J807">
        <f t="shared" si="163"/>
        <v>3.0126642263206691E-2</v>
      </c>
      <c r="K807">
        <f t="shared" si="164"/>
        <v>2.5967491836008844E-2</v>
      </c>
      <c r="L807">
        <f t="shared" si="165"/>
        <v>1.2924893534618337E-2</v>
      </c>
      <c r="M807">
        <f t="shared" si="166"/>
        <v>-0.72715066850662002</v>
      </c>
      <c r="N807">
        <f t="shared" si="167"/>
        <v>-0.35377685238482809</v>
      </c>
      <c r="O807">
        <f t="shared" si="168"/>
        <v>1.0856055021837767</v>
      </c>
      <c r="P807">
        <f>RSQ($A$2:A807,$B$2:B807)</f>
        <v>0.60875429869240627</v>
      </c>
      <c r="Q807">
        <f>RSQ($A$2:A807,$C$2:C807)</f>
        <v>0.17437097003873891</v>
      </c>
      <c r="R807">
        <f>RSQ($B$2:B807,$C$2:C807)</f>
        <v>3.5893162675064476E-2</v>
      </c>
      <c r="S807" t="str">
        <f t="shared" si="169"/>
        <v>1&amp;2</v>
      </c>
    </row>
    <row r="808" spans="1:19">
      <c r="A808">
        <v>81.179161050000005</v>
      </c>
      <c r="B808">
        <v>94.187860470000004</v>
      </c>
      <c r="C808">
        <v>96.111892359999999</v>
      </c>
      <c r="D808">
        <f t="shared" si="157"/>
        <v>0.86188560441774309</v>
      </c>
      <c r="E808">
        <f t="shared" si="158"/>
        <v>0.84463180420933293</v>
      </c>
      <c r="F808">
        <f t="shared" si="159"/>
        <v>0.97998133381045838</v>
      </c>
      <c r="G808">
        <f t="shared" si="160"/>
        <v>0.86968559091682662</v>
      </c>
      <c r="H808">
        <f t="shared" si="161"/>
        <v>0.85003932948466188</v>
      </c>
      <c r="I808">
        <f t="shared" si="162"/>
        <v>0.97771257409013823</v>
      </c>
      <c r="J808">
        <f t="shared" si="163"/>
        <v>3.1727563172770624E-2</v>
      </c>
      <c r="K808">
        <f t="shared" si="164"/>
        <v>2.6369266451495166E-2</v>
      </c>
      <c r="L808">
        <f t="shared" si="165"/>
        <v>1.320806158935013E-2</v>
      </c>
      <c r="M808">
        <f t="shared" si="166"/>
        <v>-0.24584259612404377</v>
      </c>
      <c r="N808">
        <f t="shared" si="167"/>
        <v>-0.20506923411297009</v>
      </c>
      <c r="O808">
        <f t="shared" si="168"/>
        <v>0.17177083139508398</v>
      </c>
      <c r="P808">
        <f>RSQ($A$2:A808,$B$2:B808)</f>
        <v>0.60878703131208833</v>
      </c>
      <c r="Q808">
        <f>RSQ($A$2:A808,$C$2:C808)</f>
        <v>0.17496218036890671</v>
      </c>
      <c r="R808">
        <f>RSQ($B$2:B808,$C$2:C808)</f>
        <v>3.6074443740790552E-2</v>
      </c>
      <c r="S808" t="str">
        <f t="shared" si="169"/>
        <v>1&amp;2</v>
      </c>
    </row>
    <row r="809" spans="1:19">
      <c r="A809">
        <v>82.996771199999998</v>
      </c>
      <c r="B809">
        <v>95.535664629999999</v>
      </c>
      <c r="C809">
        <v>95.274771970000003</v>
      </c>
      <c r="D809">
        <f t="shared" si="157"/>
        <v>0.86875170148695913</v>
      </c>
      <c r="E809">
        <f t="shared" si="158"/>
        <v>0.87113062024576571</v>
      </c>
      <c r="F809">
        <f t="shared" si="159"/>
        <v>1.0027383183880214</v>
      </c>
      <c r="G809">
        <f t="shared" si="160"/>
        <v>0.86954191561992389</v>
      </c>
      <c r="H809">
        <f t="shared" si="161"/>
        <v>0.85328414344790859</v>
      </c>
      <c r="I809">
        <f t="shared" si="162"/>
        <v>0.98156268859750484</v>
      </c>
      <c r="J809">
        <f t="shared" si="163"/>
        <v>3.262136752018796E-2</v>
      </c>
      <c r="K809">
        <f t="shared" si="164"/>
        <v>2.700946337936699E-2</v>
      </c>
      <c r="L809">
        <f t="shared" si="165"/>
        <v>1.3305573151643818E-2</v>
      </c>
      <c r="M809">
        <f t="shared" si="166"/>
        <v>-2.4223819938748187E-2</v>
      </c>
      <c r="N809">
        <f t="shared" si="167"/>
        <v>0.66074903255909756</v>
      </c>
      <c r="O809">
        <f t="shared" si="168"/>
        <v>1.5914857292637903</v>
      </c>
      <c r="P809">
        <f>RSQ($A$2:A809,$B$2:B809)</f>
        <v>0.6086988757766485</v>
      </c>
      <c r="Q809">
        <f>RSQ($A$2:A809,$C$2:C809)</f>
        <v>0.17538140368146324</v>
      </c>
      <c r="R809">
        <f>RSQ($B$2:B809,$C$2:C809)</f>
        <v>3.6171264010218356E-2</v>
      </c>
      <c r="S809" t="str">
        <f t="shared" si="169"/>
        <v>1&amp;2</v>
      </c>
    </row>
    <row r="810" spans="1:19">
      <c r="A810">
        <v>84.152098609999996</v>
      </c>
      <c r="B810">
        <v>97.998063360000003</v>
      </c>
      <c r="C810">
        <v>94.872258079999995</v>
      </c>
      <c r="D810">
        <f t="shared" si="157"/>
        <v>0.85871185332371036</v>
      </c>
      <c r="E810">
        <f t="shared" si="158"/>
        <v>0.88700427620305677</v>
      </c>
      <c r="F810">
        <f t="shared" si="159"/>
        <v>1.0329475164105846</v>
      </c>
      <c r="G810">
        <f t="shared" si="160"/>
        <v>0.86787575218973723</v>
      </c>
      <c r="H810">
        <f t="shared" si="161"/>
        <v>0.85847185617946986</v>
      </c>
      <c r="I810">
        <f t="shared" si="162"/>
        <v>0.98946804672259403</v>
      </c>
      <c r="J810">
        <f t="shared" si="163"/>
        <v>3.3161384772636707E-2</v>
      </c>
      <c r="K810">
        <f t="shared" si="164"/>
        <v>2.7022002283271479E-2</v>
      </c>
      <c r="L810">
        <f t="shared" si="165"/>
        <v>1.4466902874477716E-2</v>
      </c>
      <c r="M810">
        <f t="shared" si="166"/>
        <v>-0.27634246666286699</v>
      </c>
      <c r="N810">
        <f t="shared" si="167"/>
        <v>1.0558958482973146</v>
      </c>
      <c r="O810">
        <f t="shared" si="168"/>
        <v>3.0054442243264345</v>
      </c>
      <c r="P810">
        <f>RSQ($A$2:A810,$B$2:B810)</f>
        <v>0.60827149668815805</v>
      </c>
      <c r="Q810">
        <f>RSQ($A$2:A810,$C$2:C810)</f>
        <v>0.17571950749477205</v>
      </c>
      <c r="R810">
        <f>RSQ($B$2:B810,$C$2:C810)</f>
        <v>3.6162653599865695E-2</v>
      </c>
      <c r="S810" t="str">
        <f t="shared" si="169"/>
        <v>1&amp;2</v>
      </c>
    </row>
    <row r="811" spans="1:19">
      <c r="A811">
        <v>84.073150179999999</v>
      </c>
      <c r="B811">
        <v>98.284192509999997</v>
      </c>
      <c r="C811">
        <v>93.977735420000002</v>
      </c>
      <c r="D811">
        <f t="shared" si="157"/>
        <v>0.8554086677920858</v>
      </c>
      <c r="E811">
        <f t="shared" si="158"/>
        <v>0.8946071088462072</v>
      </c>
      <c r="F811">
        <f t="shared" si="159"/>
        <v>1.0458242270975548</v>
      </c>
      <c r="G811">
        <f t="shared" si="160"/>
        <v>0.86595773920548313</v>
      </c>
      <c r="H811">
        <f t="shared" si="161"/>
        <v>0.86403112582050634</v>
      </c>
      <c r="I811">
        <f t="shared" si="162"/>
        <v>0.99813822831874188</v>
      </c>
      <c r="J811">
        <f t="shared" si="163"/>
        <v>3.4051515051196898E-2</v>
      </c>
      <c r="K811">
        <f t="shared" si="164"/>
        <v>2.6892041908995558E-2</v>
      </c>
      <c r="L811">
        <f t="shared" si="165"/>
        <v>1.801732796151137E-2</v>
      </c>
      <c r="M811">
        <f t="shared" si="166"/>
        <v>-0.30979741716445425</v>
      </c>
      <c r="N811">
        <f t="shared" si="167"/>
        <v>1.1369900109918021</v>
      </c>
      <c r="O811">
        <f t="shared" si="168"/>
        <v>2.6466742949165289</v>
      </c>
      <c r="P811">
        <f>RSQ($A$2:A811,$B$2:B811)</f>
        <v>0.60778368233115909</v>
      </c>
      <c r="Q811">
        <f>RSQ($A$2:A811,$C$2:C811)</f>
        <v>0.17595629776264768</v>
      </c>
      <c r="R811">
        <f>RSQ($B$2:B811,$C$2:C811)</f>
        <v>3.6151589648832853E-2</v>
      </c>
      <c r="S811" t="str">
        <f t="shared" si="169"/>
        <v>1&amp;2</v>
      </c>
    </row>
    <row r="812" spans="1:19">
      <c r="A812">
        <v>87.38243817</v>
      </c>
      <c r="B812">
        <v>99.877027720000001</v>
      </c>
      <c r="C812">
        <v>94.208517619999995</v>
      </c>
      <c r="D812">
        <f t="shared" si="157"/>
        <v>0.87490026650544783</v>
      </c>
      <c r="E812">
        <f t="shared" si="158"/>
        <v>0.92754286318851009</v>
      </c>
      <c r="F812">
        <f t="shared" si="159"/>
        <v>1.0601698258629282</v>
      </c>
      <c r="G812">
        <f t="shared" si="160"/>
        <v>0.86733351263624692</v>
      </c>
      <c r="H812">
        <f t="shared" si="161"/>
        <v>0.87380216233866081</v>
      </c>
      <c r="I812">
        <f t="shared" si="162"/>
        <v>1.0076815510178474</v>
      </c>
      <c r="J812">
        <f t="shared" si="163"/>
        <v>3.4892913831666303E-2</v>
      </c>
      <c r="K812">
        <f t="shared" si="164"/>
        <v>2.7017669886410016E-2</v>
      </c>
      <c r="L812">
        <f t="shared" si="165"/>
        <v>2.2345799891842301E-2</v>
      </c>
      <c r="M812">
        <f t="shared" si="166"/>
        <v>0.21685646276791801</v>
      </c>
      <c r="N812">
        <f t="shared" si="167"/>
        <v>1.9890945842402583</v>
      </c>
      <c r="O812">
        <f t="shared" si="168"/>
        <v>2.348910090448026</v>
      </c>
      <c r="P812">
        <f>RSQ($A$2:A812,$B$2:B812)</f>
        <v>0.60730775183468277</v>
      </c>
      <c r="Q812">
        <f>RSQ($A$2:A812,$C$2:C812)</f>
        <v>0.17614719390704384</v>
      </c>
      <c r="R812">
        <f>RSQ($B$2:B812,$C$2:C812)</f>
        <v>3.6083001888950347E-2</v>
      </c>
      <c r="S812" t="str">
        <f t="shared" si="169"/>
        <v>1&amp;2</v>
      </c>
    </row>
    <row r="813" spans="1:19">
      <c r="A813">
        <v>85.706779749999995</v>
      </c>
      <c r="B813">
        <v>98.64332263</v>
      </c>
      <c r="C813">
        <v>93.668108599999996</v>
      </c>
      <c r="D813">
        <f t="shared" si="157"/>
        <v>0.86885536156843057</v>
      </c>
      <c r="E813">
        <f t="shared" si="158"/>
        <v>0.91500491502398074</v>
      </c>
      <c r="F813">
        <f t="shared" si="159"/>
        <v>1.0531153463474547</v>
      </c>
      <c r="G813">
        <f t="shared" si="160"/>
        <v>0.86756764324119828</v>
      </c>
      <c r="H813">
        <f t="shared" si="161"/>
        <v>0.88014104736717158</v>
      </c>
      <c r="I813">
        <f t="shared" si="162"/>
        <v>1.0146713656839408</v>
      </c>
      <c r="J813">
        <f t="shared" si="163"/>
        <v>3.4568292850450079E-2</v>
      </c>
      <c r="K813">
        <f t="shared" si="164"/>
        <v>2.8369540569401136E-2</v>
      </c>
      <c r="L813">
        <f t="shared" si="165"/>
        <v>2.7016363503092462E-2</v>
      </c>
      <c r="M813">
        <f t="shared" si="166"/>
        <v>3.7251429591945384E-2</v>
      </c>
      <c r="N813">
        <f t="shared" si="167"/>
        <v>1.2289190081002821</v>
      </c>
      <c r="O813">
        <f t="shared" si="168"/>
        <v>1.422988725300258</v>
      </c>
      <c r="P813">
        <f>RSQ($A$2:A813,$B$2:B813)</f>
        <v>0.60690036968032823</v>
      </c>
      <c r="Q813">
        <f>RSQ($A$2:A813,$C$2:C813)</f>
        <v>0.17632536893930748</v>
      </c>
      <c r="R813">
        <f>RSQ($B$2:B813,$C$2:C813)</f>
        <v>3.6064784747443679E-2</v>
      </c>
      <c r="S813" t="str">
        <f t="shared" si="169"/>
        <v>1&amp;2</v>
      </c>
    </row>
    <row r="814" spans="1:19">
      <c r="A814">
        <v>85.188549829999999</v>
      </c>
      <c r="B814">
        <v>100.0936743</v>
      </c>
      <c r="C814">
        <v>93.408256789999996</v>
      </c>
      <c r="D814">
        <f t="shared" si="157"/>
        <v>0.85108824734192012</v>
      </c>
      <c r="E814">
        <f t="shared" si="158"/>
        <v>0.91200235137157626</v>
      </c>
      <c r="F814">
        <f t="shared" si="159"/>
        <v>1.0715720187887687</v>
      </c>
      <c r="G814">
        <f t="shared" si="160"/>
        <v>0.86503235156438629</v>
      </c>
      <c r="H814">
        <f t="shared" si="161"/>
        <v>0.8850427864447723</v>
      </c>
      <c r="I814">
        <f t="shared" si="162"/>
        <v>1.0234253123154529</v>
      </c>
      <c r="J814">
        <f t="shared" si="163"/>
        <v>3.4250673547785701E-2</v>
      </c>
      <c r="K814">
        <f t="shared" si="164"/>
        <v>2.8750514360141113E-2</v>
      </c>
      <c r="L814">
        <f t="shared" si="165"/>
        <v>3.0171109066952837E-2</v>
      </c>
      <c r="M814">
        <f t="shared" si="166"/>
        <v>-0.40711912432938574</v>
      </c>
      <c r="N814">
        <f t="shared" si="167"/>
        <v>0.93770722113340432</v>
      </c>
      <c r="O814">
        <f t="shared" si="168"/>
        <v>1.595788420189437</v>
      </c>
      <c r="P814">
        <f>RSQ($A$2:A814,$B$2:B814)</f>
        <v>0.60615799440995921</v>
      </c>
      <c r="Q814">
        <f>RSQ($A$2:A814,$C$2:C814)</f>
        <v>0.17648056499688092</v>
      </c>
      <c r="R814">
        <f>RSQ($B$2:B814,$C$2:C814)</f>
        <v>3.6012448462185834E-2</v>
      </c>
      <c r="S814" t="str">
        <f t="shared" si="169"/>
        <v>1&amp;2</v>
      </c>
    </row>
    <row r="815" spans="1:19">
      <c r="A815">
        <v>84.106422949999995</v>
      </c>
      <c r="B815">
        <v>101.38270230000001</v>
      </c>
      <c r="C815">
        <v>93.294178419999994</v>
      </c>
      <c r="D815">
        <f t="shared" si="157"/>
        <v>0.82959342217099286</v>
      </c>
      <c r="E815">
        <f t="shared" si="158"/>
        <v>0.90151844814327264</v>
      </c>
      <c r="F815">
        <f t="shared" si="159"/>
        <v>1.0866991276088673</v>
      </c>
      <c r="G815">
        <f t="shared" si="160"/>
        <v>0.85958020858078732</v>
      </c>
      <c r="H815">
        <f t="shared" si="161"/>
        <v>0.88757750362915699</v>
      </c>
      <c r="I815">
        <f t="shared" si="162"/>
        <v>1.0331597454375165</v>
      </c>
      <c r="J815">
        <f t="shared" si="163"/>
        <v>3.4262628658322004E-2</v>
      </c>
      <c r="K815">
        <f t="shared" si="164"/>
        <v>2.9182309369994167E-2</v>
      </c>
      <c r="L815">
        <f t="shared" si="165"/>
        <v>3.4109598046261583E-2</v>
      </c>
      <c r="M815">
        <f t="shared" si="166"/>
        <v>-0.87520390536384063</v>
      </c>
      <c r="N815">
        <f t="shared" si="167"/>
        <v>0.47771902961353724</v>
      </c>
      <c r="O815">
        <f t="shared" si="168"/>
        <v>1.5696280589040454</v>
      </c>
      <c r="P815">
        <f>RSQ($A$2:A815,$B$2:B815)</f>
        <v>0.60496275746684824</v>
      </c>
      <c r="Q815">
        <f>RSQ($A$2:A815,$C$2:C815)</f>
        <v>0.17662751411878824</v>
      </c>
      <c r="R815">
        <f>RSQ($B$2:B815,$C$2:C815)</f>
        <v>3.5929765771282741E-2</v>
      </c>
      <c r="S815" t="str">
        <f t="shared" si="169"/>
        <v>1&amp;2</v>
      </c>
    </row>
    <row r="816" spans="1:19">
      <c r="A816">
        <v>85.558990519999995</v>
      </c>
      <c r="B816">
        <v>98.938652230000002</v>
      </c>
      <c r="C816">
        <v>92.915899330000002</v>
      </c>
      <c r="D816">
        <f t="shared" si="157"/>
        <v>0.86476810216803168</v>
      </c>
      <c r="E816">
        <f t="shared" si="158"/>
        <v>0.92082185220129853</v>
      </c>
      <c r="F816">
        <f t="shared" si="159"/>
        <v>1.0648194005915994</v>
      </c>
      <c r="G816">
        <f t="shared" si="160"/>
        <v>0.86037834605574803</v>
      </c>
      <c r="H816">
        <f t="shared" si="161"/>
        <v>0.89269201879410187</v>
      </c>
      <c r="I816">
        <f t="shared" si="162"/>
        <v>1.0380304616150677</v>
      </c>
      <c r="J816">
        <f t="shared" si="163"/>
        <v>3.4821628941472171E-2</v>
      </c>
      <c r="K816">
        <f t="shared" si="164"/>
        <v>2.9291941359138499E-2</v>
      </c>
      <c r="L816">
        <f t="shared" si="165"/>
        <v>3.8317210542969056E-2</v>
      </c>
      <c r="M816">
        <f t="shared" si="166"/>
        <v>0.12606406551692068</v>
      </c>
      <c r="N816">
        <f t="shared" si="167"/>
        <v>0.96032670085967908</v>
      </c>
      <c r="O816">
        <f t="shared" si="168"/>
        <v>0.69913593909688343</v>
      </c>
      <c r="P816">
        <f>RSQ($A$2:A816,$B$2:B816)</f>
        <v>0.60449630620228023</v>
      </c>
      <c r="Q816">
        <f>RSQ($A$2:A816,$C$2:C816)</f>
        <v>0.17672335173715367</v>
      </c>
      <c r="R816">
        <f>RSQ($B$2:B816,$C$2:C816)</f>
        <v>3.5914188703046065E-2</v>
      </c>
      <c r="S816" t="str">
        <f t="shared" si="169"/>
        <v>1&amp;2</v>
      </c>
    </row>
    <row r="817" spans="1:19">
      <c r="A817">
        <v>87.267138189999997</v>
      </c>
      <c r="B817">
        <v>99.63360351</v>
      </c>
      <c r="C817">
        <v>92.611580709999998</v>
      </c>
      <c r="D817">
        <f t="shared" si="157"/>
        <v>0.87588057759289206</v>
      </c>
      <c r="E817">
        <f t="shared" si="158"/>
        <v>0.94229185508953395</v>
      </c>
      <c r="F817">
        <f t="shared" si="159"/>
        <v>1.0758222972350344</v>
      </c>
      <c r="G817">
        <f t="shared" si="160"/>
        <v>0.86276330475377017</v>
      </c>
      <c r="H817">
        <f t="shared" si="161"/>
        <v>0.90032276283955293</v>
      </c>
      <c r="I817">
        <f t="shared" si="162"/>
        <v>1.0438445901719857</v>
      </c>
      <c r="J817">
        <f t="shared" si="163"/>
        <v>3.4171902068753521E-2</v>
      </c>
      <c r="K817">
        <f t="shared" si="164"/>
        <v>3.0318704808531129E-2</v>
      </c>
      <c r="L817">
        <f t="shared" si="165"/>
        <v>3.9496586198983732E-2</v>
      </c>
      <c r="M817">
        <f t="shared" si="166"/>
        <v>0.38386136108929719</v>
      </c>
      <c r="N817">
        <f t="shared" si="167"/>
        <v>1.3842640216666409</v>
      </c>
      <c r="O817">
        <f t="shared" si="168"/>
        <v>0.80963217686574396</v>
      </c>
      <c r="P817">
        <f>RSQ($A$2:A817,$B$2:B817)</f>
        <v>0.60406112460902495</v>
      </c>
      <c r="Q817">
        <f>RSQ($A$2:A817,$C$2:C817)</f>
        <v>0.17678501014045553</v>
      </c>
      <c r="R817">
        <f>RSQ($B$2:B817,$C$2:C817)</f>
        <v>3.5891243353281546E-2</v>
      </c>
      <c r="S817" t="str">
        <f t="shared" si="169"/>
        <v>1&amp;2</v>
      </c>
    </row>
    <row r="818" spans="1:19">
      <c r="A818">
        <v>89.281395340000003</v>
      </c>
      <c r="B818">
        <v>97.846707170000002</v>
      </c>
      <c r="C818">
        <v>94.315536699999996</v>
      </c>
      <c r="D818">
        <f t="shared" si="157"/>
        <v>0.9124619307309082</v>
      </c>
      <c r="E818">
        <f t="shared" si="158"/>
        <v>0.94662447422620677</v>
      </c>
      <c r="F818">
        <f t="shared" si="159"/>
        <v>1.0374399658163638</v>
      </c>
      <c r="G818">
        <f t="shared" si="160"/>
        <v>0.87040924721179136</v>
      </c>
      <c r="H818">
        <f t="shared" si="161"/>
        <v>0.90744610305288431</v>
      </c>
      <c r="I818">
        <f t="shared" si="162"/>
        <v>1.0428592633480438</v>
      </c>
      <c r="J818">
        <f t="shared" si="163"/>
        <v>3.3457035514503596E-2</v>
      </c>
      <c r="K818">
        <f t="shared" si="164"/>
        <v>3.2432004618406979E-2</v>
      </c>
      <c r="L818">
        <f t="shared" si="165"/>
        <v>4.163722363282768E-2</v>
      </c>
      <c r="M818">
        <f t="shared" si="166"/>
        <v>1.2569160080213035</v>
      </c>
      <c r="N818">
        <f t="shared" si="167"/>
        <v>1.2080157126977755</v>
      </c>
      <c r="O818">
        <f t="shared" si="168"/>
        <v>-0.13015511263357465</v>
      </c>
      <c r="P818">
        <f>RSQ($A$2:A818,$B$2:B818)</f>
        <v>0.60398144485890182</v>
      </c>
      <c r="Q818">
        <f>RSQ($A$2:A818,$C$2:C818)</f>
        <v>0.17692251314177021</v>
      </c>
      <c r="R818">
        <f>RSQ($B$2:B818,$C$2:C818)</f>
        <v>3.5892659844884149E-2</v>
      </c>
      <c r="S818" t="str">
        <f t="shared" si="169"/>
        <v>1&amp;2</v>
      </c>
    </row>
    <row r="819" spans="1:19">
      <c r="A819">
        <v>89.227371329999997</v>
      </c>
      <c r="B819">
        <v>97.398180019999998</v>
      </c>
      <c r="C819">
        <v>94.000285790000007</v>
      </c>
      <c r="D819">
        <f t="shared" si="157"/>
        <v>0.91610922618551816</v>
      </c>
      <c r="E819">
        <f t="shared" si="158"/>
        <v>0.94922446862913934</v>
      </c>
      <c r="F819">
        <f t="shared" si="159"/>
        <v>1.0361477010568989</v>
      </c>
      <c r="G819">
        <f t="shared" si="160"/>
        <v>0.87744001320774934</v>
      </c>
      <c r="H819">
        <f t="shared" si="161"/>
        <v>0.91387354391076969</v>
      </c>
      <c r="I819">
        <f t="shared" si="162"/>
        <v>1.0418267153032523</v>
      </c>
      <c r="J819">
        <f t="shared" si="163"/>
        <v>3.3460436849238197E-2</v>
      </c>
      <c r="K819">
        <f t="shared" si="164"/>
        <v>3.447913444938222E-2</v>
      </c>
      <c r="L819">
        <f t="shared" si="165"/>
        <v>4.1366824244967626E-2</v>
      </c>
      <c r="M819">
        <f t="shared" si="166"/>
        <v>1.1556696988745145</v>
      </c>
      <c r="N819">
        <f t="shared" si="167"/>
        <v>1.0252845752339659</v>
      </c>
      <c r="O819">
        <f t="shared" si="168"/>
        <v>-0.13728426946006825</v>
      </c>
      <c r="P819">
        <f>RSQ($A$2:A819,$B$2:B819)</f>
        <v>0.60393736500206907</v>
      </c>
      <c r="Q819">
        <f>RSQ($A$2:A819,$C$2:C819)</f>
        <v>0.17704965478181409</v>
      </c>
      <c r="R819">
        <f>RSQ($B$2:B819,$C$2:C819)</f>
        <v>3.5908770165481933E-2</v>
      </c>
      <c r="S819" t="str">
        <f t="shared" si="169"/>
        <v>1&amp;2</v>
      </c>
    </row>
    <row r="820" spans="1:19">
      <c r="A820">
        <v>89.744947859999996</v>
      </c>
      <c r="B820">
        <v>97.408516149999997</v>
      </c>
      <c r="C820">
        <v>93.294976849999998</v>
      </c>
      <c r="D820">
        <f t="shared" si="157"/>
        <v>0.92132547961002897</v>
      </c>
      <c r="E820">
        <f t="shared" si="158"/>
        <v>0.96194833730750851</v>
      </c>
      <c r="F820">
        <f t="shared" si="159"/>
        <v>1.0440917554073008</v>
      </c>
      <c r="G820">
        <f t="shared" si="160"/>
        <v>0.88419162342348467</v>
      </c>
      <c r="H820">
        <f t="shared" si="161"/>
        <v>0.92126966597180648</v>
      </c>
      <c r="I820">
        <f t="shared" si="162"/>
        <v>1.0421751830115675</v>
      </c>
      <c r="J820">
        <f t="shared" si="163"/>
        <v>3.3971978666127667E-2</v>
      </c>
      <c r="K820">
        <f t="shared" si="164"/>
        <v>3.6440155924299451E-2</v>
      </c>
      <c r="L820">
        <f t="shared" si="165"/>
        <v>4.1750578642875874E-2</v>
      </c>
      <c r="M820">
        <f t="shared" si="166"/>
        <v>1.0930731044985977</v>
      </c>
      <c r="N820">
        <f t="shared" si="167"/>
        <v>1.1163144147957993</v>
      </c>
      <c r="O820">
        <f t="shared" si="168"/>
        <v>4.590528941232578E-2</v>
      </c>
      <c r="P820">
        <f>RSQ($A$2:A820,$B$2:B820)</f>
        <v>0.6039068232566015</v>
      </c>
      <c r="Q820">
        <f>RSQ($A$2:A820,$C$2:C820)</f>
        <v>0.17713518561349423</v>
      </c>
      <c r="R820">
        <f>RSQ($B$2:B820,$C$2:C820)</f>
        <v>3.5922497976969558E-2</v>
      </c>
      <c r="S820" t="str">
        <f t="shared" si="169"/>
        <v>1&amp;2</v>
      </c>
    </row>
    <row r="821" spans="1:19">
      <c r="A821">
        <v>90.512284460000004</v>
      </c>
      <c r="B821">
        <v>98.821622390000002</v>
      </c>
      <c r="C821">
        <v>92.599737270000006</v>
      </c>
      <c r="D821">
        <f t="shared" si="157"/>
        <v>0.91591579121007383</v>
      </c>
      <c r="E821">
        <f t="shared" si="158"/>
        <v>0.97745724910737641</v>
      </c>
      <c r="F821">
        <f t="shared" si="159"/>
        <v>1.0671911746559104</v>
      </c>
      <c r="G821">
        <f t="shared" si="160"/>
        <v>0.88907226462142142</v>
      </c>
      <c r="H821">
        <f t="shared" si="161"/>
        <v>0.92991390953112496</v>
      </c>
      <c r="I821">
        <f t="shared" si="162"/>
        <v>1.0460237971106972</v>
      </c>
      <c r="J821">
        <f t="shared" si="163"/>
        <v>3.4121619280339716E-2</v>
      </c>
      <c r="K821">
        <f t="shared" si="164"/>
        <v>3.8961434957891034E-2</v>
      </c>
      <c r="L821">
        <f t="shared" si="165"/>
        <v>4.2141104686158511E-2</v>
      </c>
      <c r="M821">
        <f t="shared" si="166"/>
        <v>0.78670142727133663</v>
      </c>
      <c r="N821">
        <f t="shared" si="167"/>
        <v>1.2202666464321865</v>
      </c>
      <c r="O821">
        <f t="shared" si="168"/>
        <v>0.5022976427138085</v>
      </c>
      <c r="P821">
        <f>RSQ($A$2:A821,$B$2:B821)</f>
        <v>0.60379244602897242</v>
      </c>
      <c r="Q821">
        <f>RSQ($A$2:A821,$C$2:C821)</f>
        <v>0.17717983216273303</v>
      </c>
      <c r="R821">
        <f>RSQ($B$2:B821,$C$2:C821)</f>
        <v>3.591265458011169E-2</v>
      </c>
      <c r="S821" t="str">
        <f t="shared" si="169"/>
        <v>1&amp;2</v>
      </c>
    </row>
    <row r="822" spans="1:19">
      <c r="A822">
        <v>90.934486120000003</v>
      </c>
      <c r="B822">
        <v>96.876686820000003</v>
      </c>
      <c r="C822">
        <v>92.727214610000004</v>
      </c>
      <c r="D822">
        <f t="shared" si="157"/>
        <v>0.93866222209848282</v>
      </c>
      <c r="E822">
        <f t="shared" si="158"/>
        <v>0.98066664142193838</v>
      </c>
      <c r="F822">
        <f t="shared" si="159"/>
        <v>1.0447492381546475</v>
      </c>
      <c r="G822">
        <f t="shared" si="160"/>
        <v>0.89670148884866163</v>
      </c>
      <c r="H822">
        <f t="shared" si="161"/>
        <v>0.93772202212971167</v>
      </c>
      <c r="I822">
        <f t="shared" si="162"/>
        <v>1.0458277111174588</v>
      </c>
      <c r="J822">
        <f t="shared" si="163"/>
        <v>3.330586466119103E-2</v>
      </c>
      <c r="K822">
        <f t="shared" si="164"/>
        <v>4.2111570613374172E-2</v>
      </c>
      <c r="L822">
        <f t="shared" si="165"/>
        <v>4.3137269055003633E-2</v>
      </c>
      <c r="M822">
        <f t="shared" si="166"/>
        <v>1.2598601980964352</v>
      </c>
      <c r="N822">
        <f t="shared" si="167"/>
        <v>1.0197819427468222</v>
      </c>
      <c r="O822">
        <f t="shared" si="168"/>
        <v>-2.5000955935252384E-2</v>
      </c>
      <c r="P822">
        <f>RSQ($A$2:A822,$B$2:B822)</f>
        <v>0.60380740187742221</v>
      </c>
      <c r="Q822">
        <f>RSQ($A$2:A822,$C$2:C822)</f>
        <v>0.17722512216637384</v>
      </c>
      <c r="R822">
        <f>RSQ($B$2:B822,$C$2:C822)</f>
        <v>3.5930954185860522E-2</v>
      </c>
      <c r="S822" t="str">
        <f t="shared" si="169"/>
        <v>1&amp;2</v>
      </c>
    </row>
    <row r="823" spans="1:19">
      <c r="A823">
        <v>90.238775140000001</v>
      </c>
      <c r="B823">
        <v>96.155837450000007</v>
      </c>
      <c r="C823">
        <v>93.674742210000005</v>
      </c>
      <c r="D823">
        <f t="shared" si="157"/>
        <v>0.93846382635815728</v>
      </c>
      <c r="E823">
        <f t="shared" si="158"/>
        <v>0.96332023991806404</v>
      </c>
      <c r="F823">
        <f t="shared" si="159"/>
        <v>1.0264862777464376</v>
      </c>
      <c r="G823">
        <f t="shared" si="160"/>
        <v>0.90312646385012252</v>
      </c>
      <c r="H823">
        <f t="shared" si="161"/>
        <v>0.94166020948176588</v>
      </c>
      <c r="I823">
        <f t="shared" si="162"/>
        <v>1.0428521059834555</v>
      </c>
      <c r="J823">
        <f t="shared" si="163"/>
        <v>3.4433139869225637E-2</v>
      </c>
      <c r="K823">
        <f t="shared" si="164"/>
        <v>4.5183139928874502E-2</v>
      </c>
      <c r="L823">
        <f t="shared" si="165"/>
        <v>4.3095886071811473E-2</v>
      </c>
      <c r="M823">
        <f t="shared" si="166"/>
        <v>1.0262602435398949</v>
      </c>
      <c r="N823">
        <f t="shared" si="167"/>
        <v>0.47938302805857491</v>
      </c>
      <c r="O823">
        <f t="shared" si="168"/>
        <v>-0.37975384030269477</v>
      </c>
      <c r="P823">
        <f>RSQ($A$2:A823,$B$2:B823)</f>
        <v>0.60384404574256278</v>
      </c>
      <c r="Q823">
        <f>RSQ($A$2:A823,$C$2:C823)</f>
        <v>0.17731360432306137</v>
      </c>
      <c r="R823">
        <f>RSQ($B$2:B823,$C$2:C823)</f>
        <v>3.5976967558140359E-2</v>
      </c>
      <c r="S823" t="str">
        <f t="shared" si="169"/>
        <v>1&amp;2</v>
      </c>
    </row>
    <row r="824" spans="1:19">
      <c r="A824">
        <v>89.354738280000007</v>
      </c>
      <c r="B824">
        <v>94.530409610000007</v>
      </c>
      <c r="C824">
        <v>93.571521390000001</v>
      </c>
      <c r="D824">
        <f t="shared" si="157"/>
        <v>0.94524860993035953</v>
      </c>
      <c r="E824">
        <f t="shared" si="158"/>
        <v>0.95493518703810831</v>
      </c>
      <c r="F824">
        <f t="shared" si="159"/>
        <v>1.0102476502012125</v>
      </c>
      <c r="G824">
        <f t="shared" si="160"/>
        <v>0.90960679401631284</v>
      </c>
      <c r="H824">
        <f t="shared" si="161"/>
        <v>0.94370251372120317</v>
      </c>
      <c r="I824">
        <f t="shared" si="162"/>
        <v>1.0378360358631105</v>
      </c>
      <c r="J824">
        <f t="shared" si="163"/>
        <v>3.5668666036174267E-2</v>
      </c>
      <c r="K824">
        <f t="shared" si="164"/>
        <v>4.693209883899839E-2</v>
      </c>
      <c r="L824">
        <f t="shared" si="165"/>
        <v>4.3040972030591436E-2</v>
      </c>
      <c r="M824">
        <f t="shared" si="166"/>
        <v>0.99924723503535728</v>
      </c>
      <c r="N824">
        <f t="shared" si="167"/>
        <v>0.23933882342315599</v>
      </c>
      <c r="O824">
        <f t="shared" si="168"/>
        <v>-0.64097961454702812</v>
      </c>
      <c r="P824">
        <f>RSQ($A$2:A824,$B$2:B824)</f>
        <v>0.60392174759327011</v>
      </c>
      <c r="Q824">
        <f>RSQ($A$2:A824,$C$2:C824)</f>
        <v>0.17741818941426196</v>
      </c>
      <c r="R824">
        <f>RSQ($B$2:B824,$C$2:C824)</f>
        <v>3.6056005453631849E-2</v>
      </c>
      <c r="S824" t="str">
        <f t="shared" si="169"/>
        <v>1&amp;2</v>
      </c>
    </row>
    <row r="825" spans="1:19">
      <c r="A825">
        <v>90.471614369999998</v>
      </c>
      <c r="B825">
        <v>93.967719180000003</v>
      </c>
      <c r="C825">
        <v>93.99651557</v>
      </c>
      <c r="D825">
        <f t="shared" si="157"/>
        <v>0.96279461882752482</v>
      </c>
      <c r="E825">
        <f t="shared" si="158"/>
        <v>0.96249966098610351</v>
      </c>
      <c r="F825">
        <f t="shared" si="159"/>
        <v>0.99969364406940642</v>
      </c>
      <c r="G825">
        <f t="shared" si="160"/>
        <v>0.91778953629496085</v>
      </c>
      <c r="H825">
        <f t="shared" si="161"/>
        <v>0.94659438253118788</v>
      </c>
      <c r="I825">
        <f t="shared" si="162"/>
        <v>1.031967975587156</v>
      </c>
      <c r="J825">
        <f t="shared" si="163"/>
        <v>3.6723200912503293E-2</v>
      </c>
      <c r="K825">
        <f t="shared" si="164"/>
        <v>4.8082205205835941E-2</v>
      </c>
      <c r="L825">
        <f t="shared" si="165"/>
        <v>4.1946942883446296E-2</v>
      </c>
      <c r="M825">
        <f t="shared" si="166"/>
        <v>1.2255217795364051</v>
      </c>
      <c r="N825">
        <f t="shared" si="167"/>
        <v>0.33079344815460204</v>
      </c>
      <c r="O825">
        <f t="shared" si="168"/>
        <v>-0.76940843120384272</v>
      </c>
      <c r="P825">
        <f>RSQ($A$2:A825,$B$2:B825)</f>
        <v>0.60395507264063153</v>
      </c>
      <c r="Q825">
        <f>RSQ($A$2:A825,$C$2:C825)</f>
        <v>0.17750777062700512</v>
      </c>
      <c r="R825">
        <f>RSQ($B$2:B825,$C$2:C825)</f>
        <v>3.6164385332002662E-2</v>
      </c>
      <c r="S825" t="str">
        <f t="shared" si="169"/>
        <v>1&amp;2</v>
      </c>
    </row>
    <row r="826" spans="1:19">
      <c r="A826">
        <v>90.143891800000006</v>
      </c>
      <c r="B826">
        <v>97.006996920000006</v>
      </c>
      <c r="C826">
        <v>94.070828379999995</v>
      </c>
      <c r="D826">
        <f t="shared" si="157"/>
        <v>0.92925144228864354</v>
      </c>
      <c r="E826">
        <f t="shared" si="158"/>
        <v>0.95825553311663114</v>
      </c>
      <c r="F826">
        <f t="shared" si="159"/>
        <v>1.0312123172567305</v>
      </c>
      <c r="G826">
        <f t="shared" si="160"/>
        <v>0.91955290644783516</v>
      </c>
      <c r="H826">
        <f t="shared" si="161"/>
        <v>0.94838840569817917</v>
      </c>
      <c r="I826">
        <f t="shared" si="162"/>
        <v>1.0318517204593982</v>
      </c>
      <c r="J826">
        <f t="shared" si="163"/>
        <v>3.7817755561229412E-2</v>
      </c>
      <c r="K826">
        <f t="shared" si="164"/>
        <v>4.9484977928520205E-2</v>
      </c>
      <c r="L826">
        <f t="shared" si="165"/>
        <v>4.0525846677922139E-2</v>
      </c>
      <c r="M826">
        <f t="shared" si="166"/>
        <v>0.25645455942264511</v>
      </c>
      <c r="N826">
        <f t="shared" si="167"/>
        <v>0.19939641950946782</v>
      </c>
      <c r="O826">
        <f t="shared" si="168"/>
        <v>-1.5777664258303858E-2</v>
      </c>
      <c r="P826">
        <f>RSQ($A$2:A826,$B$2:B826)</f>
        <v>0.60395630908233644</v>
      </c>
      <c r="Q826">
        <f>RSQ($A$2:A826,$C$2:C826)</f>
        <v>0.17760875659049205</v>
      </c>
      <c r="R826">
        <f>RSQ($B$2:B826,$C$2:C826)</f>
        <v>3.6191846918902044E-2</v>
      </c>
      <c r="S826" t="str">
        <f t="shared" si="169"/>
        <v>1&amp;2</v>
      </c>
    </row>
    <row r="827" spans="1:19">
      <c r="A827">
        <v>89.920017380000004</v>
      </c>
      <c r="B827">
        <v>96.905931589999994</v>
      </c>
      <c r="C827">
        <v>93.828823229999998</v>
      </c>
      <c r="D827">
        <f t="shared" si="157"/>
        <v>0.92791035496612584</v>
      </c>
      <c r="E827">
        <f t="shared" si="158"/>
        <v>0.9583410969524957</v>
      </c>
      <c r="F827">
        <f t="shared" si="159"/>
        <v>1.0327949158272738</v>
      </c>
      <c r="G827">
        <f t="shared" si="160"/>
        <v>0.92083866775834144</v>
      </c>
      <c r="H827">
        <f t="shared" si="161"/>
        <v>0.94991958896807405</v>
      </c>
      <c r="I827">
        <f t="shared" si="162"/>
        <v>1.0319968274390714</v>
      </c>
      <c r="J827">
        <f t="shared" si="163"/>
        <v>3.7973193354352314E-2</v>
      </c>
      <c r="K827">
        <f t="shared" si="164"/>
        <v>5.0566891268639183E-2</v>
      </c>
      <c r="L827">
        <f t="shared" si="165"/>
        <v>3.9549406330045979E-2</v>
      </c>
      <c r="M827">
        <f t="shared" si="166"/>
        <v>0.18622840438500729</v>
      </c>
      <c r="N827">
        <f t="shared" si="167"/>
        <v>0.16654193629744729</v>
      </c>
      <c r="O827">
        <f t="shared" si="168"/>
        <v>2.017952890473796E-2</v>
      </c>
      <c r="P827">
        <f>RSQ($A$2:A827,$B$2:B827)</f>
        <v>0.60395959240998587</v>
      </c>
      <c r="Q827">
        <f>RSQ($A$2:A827,$C$2:C827)</f>
        <v>0.17770910803153978</v>
      </c>
      <c r="R827">
        <f>RSQ($B$2:B827,$C$2:C827)</f>
        <v>3.6220399283272975E-2</v>
      </c>
      <c r="S827" t="str">
        <f t="shared" si="169"/>
        <v>1&amp;2</v>
      </c>
    </row>
    <row r="828" spans="1:19">
      <c r="A828">
        <v>89.68053295</v>
      </c>
      <c r="B828">
        <v>97.336586440000005</v>
      </c>
      <c r="C828">
        <v>94.264436520000004</v>
      </c>
      <c r="D828">
        <f t="shared" si="157"/>
        <v>0.92134454504710483</v>
      </c>
      <c r="E828">
        <f t="shared" si="158"/>
        <v>0.95137186685428876</v>
      </c>
      <c r="F828">
        <f t="shared" si="159"/>
        <v>1.0325907631065951</v>
      </c>
      <c r="G828">
        <f t="shared" si="160"/>
        <v>0.92091649503353579</v>
      </c>
      <c r="H828">
        <f t="shared" si="161"/>
        <v>0.95014301633518405</v>
      </c>
      <c r="I828">
        <f t="shared" si="162"/>
        <v>1.032088202157152</v>
      </c>
      <c r="J828">
        <f t="shared" si="163"/>
        <v>3.8015823968836265E-2</v>
      </c>
      <c r="K828">
        <f t="shared" si="164"/>
        <v>5.1574200454519034E-2</v>
      </c>
      <c r="L828">
        <f t="shared" si="165"/>
        <v>3.8716055714752409E-2</v>
      </c>
      <c r="M828">
        <f t="shared" si="166"/>
        <v>1.1259785238903275E-2</v>
      </c>
      <c r="N828">
        <f t="shared" si="167"/>
        <v>2.382684575378682E-2</v>
      </c>
      <c r="O828">
        <f t="shared" si="168"/>
        <v>1.2980685665549966E-2</v>
      </c>
      <c r="P828">
        <f>RSQ($A$2:A828,$B$2:B828)</f>
        <v>0.60393224083282981</v>
      </c>
      <c r="Q828">
        <f>RSQ($A$2:A828,$C$2:C828)</f>
        <v>0.17782919332789388</v>
      </c>
      <c r="R828">
        <f>RSQ($B$2:B828,$C$2:C828)</f>
        <v>3.6238200109770295E-2</v>
      </c>
      <c r="S828" t="str">
        <f t="shared" si="169"/>
        <v>1&amp;2</v>
      </c>
    </row>
    <row r="829" spans="1:19">
      <c r="A829">
        <v>88.103031299999998</v>
      </c>
      <c r="B829">
        <v>99.954645139999997</v>
      </c>
      <c r="C829">
        <v>93.998549690000004</v>
      </c>
      <c r="D829">
        <f t="shared" si="157"/>
        <v>0.88143008438076875</v>
      </c>
      <c r="E829">
        <f t="shared" si="158"/>
        <v>0.93728075157071067</v>
      </c>
      <c r="F829">
        <f t="shared" si="159"/>
        <v>1.0633636951808589</v>
      </c>
      <c r="G829">
        <f t="shared" si="160"/>
        <v>0.91484166262541777</v>
      </c>
      <c r="H829">
        <f t="shared" si="161"/>
        <v>0.94816420637141896</v>
      </c>
      <c r="I829">
        <f t="shared" si="162"/>
        <v>1.0368998164684915</v>
      </c>
      <c r="J829">
        <f t="shared" si="163"/>
        <v>3.7819107570534166E-2</v>
      </c>
      <c r="K829">
        <f t="shared" si="164"/>
        <v>5.2253794413235695E-2</v>
      </c>
      <c r="L829">
        <f t="shared" si="165"/>
        <v>3.7584418718754557E-2</v>
      </c>
      <c r="M829">
        <f t="shared" si="166"/>
        <v>-0.88345760624665914</v>
      </c>
      <c r="N829">
        <f t="shared" si="167"/>
        <v>-0.2082806602452501</v>
      </c>
      <c r="O829">
        <f t="shared" si="168"/>
        <v>0.7041183451684464</v>
      </c>
      <c r="P829">
        <f>RSQ($A$2:A829,$B$2:B829)</f>
        <v>0.60352131497295169</v>
      </c>
      <c r="Q829">
        <f>RSQ($A$2:A829,$C$2:C829)</f>
        <v>0.17798237295398242</v>
      </c>
      <c r="R829">
        <f>RSQ($B$2:B829,$C$2:C829)</f>
        <v>3.6173960979661822E-2</v>
      </c>
      <c r="S829" t="str">
        <f t="shared" si="169"/>
        <v>1&amp;2</v>
      </c>
    </row>
    <row r="830" spans="1:19">
      <c r="A830">
        <v>85.851712620000001</v>
      </c>
      <c r="B830">
        <v>100.9985708</v>
      </c>
      <c r="C830">
        <v>93.943640560000006</v>
      </c>
      <c r="D830">
        <f t="shared" si="157"/>
        <v>0.8500289849646071</v>
      </c>
      <c r="E830">
        <f t="shared" si="158"/>
        <v>0.91386401578900012</v>
      </c>
      <c r="F830">
        <f t="shared" si="159"/>
        <v>1.0750974754432061</v>
      </c>
      <c r="G830">
        <f t="shared" si="160"/>
        <v>0.90487048144683147</v>
      </c>
      <c r="H830">
        <f t="shared" si="161"/>
        <v>0.94288725397412376</v>
      </c>
      <c r="I830">
        <f t="shared" si="162"/>
        <v>1.0427763793876783</v>
      </c>
      <c r="J830">
        <f t="shared" si="163"/>
        <v>3.7749509352593066E-2</v>
      </c>
      <c r="K830">
        <f t="shared" si="164"/>
        <v>5.2441590421328683E-2</v>
      </c>
      <c r="L830">
        <f t="shared" si="165"/>
        <v>3.7773962562070974E-2</v>
      </c>
      <c r="M830">
        <f t="shared" si="166"/>
        <v>-1.452773755811934</v>
      </c>
      <c r="N830">
        <f t="shared" si="167"/>
        <v>-0.55343932081280878</v>
      </c>
      <c r="O830">
        <f t="shared" si="168"/>
        <v>0.85564483743046782</v>
      </c>
      <c r="P830">
        <f>RSQ($A$2:A830,$B$2:B830)</f>
        <v>0.60267517280667549</v>
      </c>
      <c r="Q830">
        <f>RSQ($A$2:A830,$C$2:C830)</f>
        <v>0.17817820515001184</v>
      </c>
      <c r="R830">
        <f>RSQ($B$2:B830,$C$2:C830)</f>
        <v>3.6077076263726061E-2</v>
      </c>
      <c r="S830" t="str">
        <f t="shared" si="169"/>
        <v>1&amp;2</v>
      </c>
    </row>
    <row r="831" spans="1:19">
      <c r="A831">
        <v>84.78267194</v>
      </c>
      <c r="B831">
        <v>102.5859978</v>
      </c>
      <c r="C831">
        <v>92.991978090000003</v>
      </c>
      <c r="D831">
        <f t="shared" si="157"/>
        <v>0.82645462108085088</v>
      </c>
      <c r="E831">
        <f t="shared" si="158"/>
        <v>0.91172027610752804</v>
      </c>
      <c r="F831">
        <f t="shared" si="159"/>
        <v>1.1031704014373656</v>
      </c>
      <c r="G831">
        <f t="shared" si="160"/>
        <v>0.89280650292898833</v>
      </c>
      <c r="H831">
        <f t="shared" si="161"/>
        <v>0.93809233430233985</v>
      </c>
      <c r="I831">
        <f t="shared" si="162"/>
        <v>1.0520677673953225</v>
      </c>
      <c r="J831">
        <f t="shared" si="163"/>
        <v>3.8319450064912462E-2</v>
      </c>
      <c r="K831">
        <f t="shared" si="164"/>
        <v>5.1980885033338663E-2</v>
      </c>
      <c r="L831">
        <f t="shared" si="165"/>
        <v>3.7723546019062665E-2</v>
      </c>
      <c r="M831">
        <f t="shared" si="166"/>
        <v>-1.7315457746846197</v>
      </c>
      <c r="N831">
        <f t="shared" si="167"/>
        <v>-0.50734146172959005</v>
      </c>
      <c r="O831">
        <f t="shared" si="168"/>
        <v>1.3546614630612832</v>
      </c>
      <c r="P831">
        <f>RSQ($A$2:A831,$B$2:B831)</f>
        <v>0.60127821392353631</v>
      </c>
      <c r="Q831">
        <f>RSQ($A$2:A831,$C$2:C831)</f>
        <v>0.17827832860872142</v>
      </c>
      <c r="R831">
        <f>RSQ($B$2:B831,$C$2:C831)</f>
        <v>3.598017353921254E-2</v>
      </c>
      <c r="S831" t="str">
        <f t="shared" si="169"/>
        <v>1&amp;2</v>
      </c>
    </row>
    <row r="832" spans="1:19">
      <c r="A832">
        <v>87.909662370000007</v>
      </c>
      <c r="B832">
        <v>104.42384869999999</v>
      </c>
      <c r="C832">
        <v>92.882959159999999</v>
      </c>
      <c r="D832">
        <f t="shared" si="157"/>
        <v>0.8418542647528372</v>
      </c>
      <c r="E832">
        <f t="shared" si="158"/>
        <v>0.94645630549482174</v>
      </c>
      <c r="F832">
        <f t="shared" si="159"/>
        <v>1.1242519579950041</v>
      </c>
      <c r="G832">
        <f t="shared" si="160"/>
        <v>0.8849676970557343</v>
      </c>
      <c r="H832">
        <f t="shared" si="161"/>
        <v>0.93937909910118322</v>
      </c>
      <c r="I832">
        <f t="shared" si="162"/>
        <v>1.0631730274875812</v>
      </c>
      <c r="J832">
        <f t="shared" si="163"/>
        <v>3.9680048798965847E-2</v>
      </c>
      <c r="K832">
        <f t="shared" si="164"/>
        <v>5.138364484356886E-2</v>
      </c>
      <c r="L832">
        <f t="shared" si="165"/>
        <v>3.823452351105594E-2</v>
      </c>
      <c r="M832">
        <f t="shared" si="166"/>
        <v>-1.0865266956027719</v>
      </c>
      <c r="N832">
        <f t="shared" si="167"/>
        <v>0.13773266601044343</v>
      </c>
      <c r="O832">
        <f t="shared" si="168"/>
        <v>1.5974811478887974</v>
      </c>
      <c r="P832">
        <f>RSQ($A$2:A832,$B$2:B832)</f>
        <v>0.59990039900269709</v>
      </c>
      <c r="Q832">
        <f>RSQ($A$2:A832,$C$2:C832)</f>
        <v>0.17835724243634329</v>
      </c>
      <c r="R832">
        <f>RSQ($B$2:B832,$C$2:C832)</f>
        <v>3.5844508779066989E-2</v>
      </c>
      <c r="S832" t="str">
        <f t="shared" si="169"/>
        <v>1&amp;2</v>
      </c>
    </row>
    <row r="833" spans="1:19">
      <c r="A833">
        <v>89.566688540000001</v>
      </c>
      <c r="B833">
        <v>102.28173390000001</v>
      </c>
      <c r="C833">
        <v>93.980912180000004</v>
      </c>
      <c r="D833">
        <f t="shared" si="157"/>
        <v>0.87568605971784363</v>
      </c>
      <c r="E833">
        <f t="shared" si="158"/>
        <v>0.95303063635362983</v>
      </c>
      <c r="F833">
        <f t="shared" si="159"/>
        <v>1.0883245493946854</v>
      </c>
      <c r="G833">
        <f t="shared" si="160"/>
        <v>0.88353975284990494</v>
      </c>
      <c r="H833">
        <f t="shared" si="161"/>
        <v>0.94147933560155961</v>
      </c>
      <c r="I833">
        <f t="shared" si="162"/>
        <v>1.0670424923963664</v>
      </c>
      <c r="J833">
        <f t="shared" si="163"/>
        <v>4.0382327624733691E-2</v>
      </c>
      <c r="K833">
        <f t="shared" si="164"/>
        <v>5.0225197298537062E-2</v>
      </c>
      <c r="L833">
        <f t="shared" si="165"/>
        <v>3.9566842223590346E-2</v>
      </c>
      <c r="M833">
        <f t="shared" si="166"/>
        <v>-0.19448341871336333</v>
      </c>
      <c r="N833">
        <f t="shared" si="167"/>
        <v>0.2299901518237876</v>
      </c>
      <c r="O833">
        <f t="shared" si="168"/>
        <v>0.53787605485560575</v>
      </c>
      <c r="P833">
        <f>RSQ($A$2:A833,$B$2:B833)</f>
        <v>0.59924622324555177</v>
      </c>
      <c r="Q833">
        <f>RSQ($A$2:A833,$C$2:C833)</f>
        <v>0.17847007150125066</v>
      </c>
      <c r="R833">
        <f>RSQ($B$2:B833,$C$2:C833)</f>
        <v>3.5702928381111082E-2</v>
      </c>
      <c r="S833" t="str">
        <f t="shared" si="169"/>
        <v>1&amp;2</v>
      </c>
    </row>
    <row r="834" spans="1:19">
      <c r="A834">
        <v>89.864223030000005</v>
      </c>
      <c r="B834">
        <v>104.288404</v>
      </c>
      <c r="C834">
        <v>93.97811136</v>
      </c>
      <c r="D834">
        <f t="shared" si="157"/>
        <v>0.86168950317812909</v>
      </c>
      <c r="E834">
        <f t="shared" si="158"/>
        <v>0.95622503718721263</v>
      </c>
      <c r="F834">
        <f t="shared" si="159"/>
        <v>1.1097095109786212</v>
      </c>
      <c r="G834">
        <f t="shared" si="160"/>
        <v>0.88017817597732406</v>
      </c>
      <c r="H834">
        <f t="shared" si="161"/>
        <v>0.94374790507627548</v>
      </c>
      <c r="I834">
        <f t="shared" si="162"/>
        <v>1.0736066491013287</v>
      </c>
      <c r="J834">
        <f t="shared" si="163"/>
        <v>4.0131015131655831E-2</v>
      </c>
      <c r="K834">
        <f t="shared" si="164"/>
        <v>4.7575171373226685E-2</v>
      </c>
      <c r="L834">
        <f t="shared" si="165"/>
        <v>3.7823581077744216E-2</v>
      </c>
      <c r="M834">
        <f t="shared" si="166"/>
        <v>-0.46070782756279899</v>
      </c>
      <c r="N834">
        <f t="shared" si="167"/>
        <v>0.26226142230900629</v>
      </c>
      <c r="O834">
        <f t="shared" si="168"/>
        <v>0.9545067084759935</v>
      </c>
      <c r="P834">
        <f>RSQ($A$2:A834,$B$2:B834)</f>
        <v>0.59822086442163214</v>
      </c>
      <c r="Q834">
        <f>RSQ($A$2:A834,$C$2:C834)</f>
        <v>0.17857421188993783</v>
      </c>
      <c r="R834">
        <f>RSQ($B$2:B834,$C$2:C834)</f>
        <v>3.5488253393463502E-2</v>
      </c>
      <c r="S834" t="str">
        <f t="shared" si="169"/>
        <v>1&amp;2</v>
      </c>
    </row>
    <row r="835" spans="1:19">
      <c r="A835">
        <v>87.046047540000004</v>
      </c>
      <c r="B835">
        <v>104.0068826</v>
      </c>
      <c r="C835">
        <v>93.668254259999998</v>
      </c>
      <c r="D835">
        <f t="shared" ref="D835:D898" si="170">A835/B835</f>
        <v>0.83692583955977551</v>
      </c>
      <c r="E835">
        <f t="shared" ref="E835:E898" si="171">A835/C835</f>
        <v>0.92930148242521549</v>
      </c>
      <c r="F835">
        <f t="shared" ref="F835:F898" si="172">B835/C835</f>
        <v>1.1103749442292639</v>
      </c>
      <c r="G835">
        <f t="shared" si="160"/>
        <v>0.87352397037462426</v>
      </c>
      <c r="H835">
        <f t="shared" si="161"/>
        <v>0.94152537851457396</v>
      </c>
      <c r="I835">
        <f t="shared" si="162"/>
        <v>1.0792633098902418</v>
      </c>
      <c r="J835">
        <f t="shared" si="163"/>
        <v>3.9453195104922949E-2</v>
      </c>
      <c r="K835">
        <f t="shared" si="164"/>
        <v>4.403030796123969E-2</v>
      </c>
      <c r="L835">
        <f t="shared" si="165"/>
        <v>3.7735598432400812E-2</v>
      </c>
      <c r="M835">
        <f t="shared" si="166"/>
        <v>-0.92763414262187494</v>
      </c>
      <c r="N835">
        <f t="shared" si="167"/>
        <v>-0.27762458759360237</v>
      </c>
      <c r="O835">
        <f t="shared" si="168"/>
        <v>0.82446378569443302</v>
      </c>
      <c r="P835">
        <f>RSQ($A$2:A835,$B$2:B835)</f>
        <v>0.59682561691792579</v>
      </c>
      <c r="Q835">
        <f>RSQ($A$2:A835,$C$2:C835)</f>
        <v>0.17872403124664818</v>
      </c>
      <c r="R835">
        <f>RSQ($B$2:B835,$C$2:C835)</f>
        <v>3.5308624257022823E-2</v>
      </c>
      <c r="S835" t="str">
        <f t="shared" si="169"/>
        <v>1&amp;2</v>
      </c>
    </row>
    <row r="836" spans="1:19">
      <c r="A836">
        <v>87.468180689999997</v>
      </c>
      <c r="B836">
        <v>102.5789316</v>
      </c>
      <c r="C836">
        <v>94.035885390000004</v>
      </c>
      <c r="D836">
        <f t="shared" si="170"/>
        <v>0.85269147695041891</v>
      </c>
      <c r="E836">
        <f t="shared" si="171"/>
        <v>0.93015746411317957</v>
      </c>
      <c r="F836">
        <f t="shared" si="172"/>
        <v>1.090848787934191</v>
      </c>
      <c r="G836">
        <f t="shared" si="160"/>
        <v>0.870318971386285</v>
      </c>
      <c r="H836">
        <f t="shared" si="161"/>
        <v>0.93977646860666708</v>
      </c>
      <c r="I836">
        <f t="shared" si="162"/>
        <v>1.0810456911277724</v>
      </c>
      <c r="J836">
        <f t="shared" si="163"/>
        <v>3.9828738667888504E-2</v>
      </c>
      <c r="K836">
        <f t="shared" si="164"/>
        <v>4.0289342620659988E-2</v>
      </c>
      <c r="L836">
        <f t="shared" si="165"/>
        <v>3.7315245194826242E-2</v>
      </c>
      <c r="M836">
        <f t="shared" si="166"/>
        <v>-0.44258229171786617</v>
      </c>
      <c r="N836">
        <f t="shared" si="167"/>
        <v>-0.23874811222546435</v>
      </c>
      <c r="O836">
        <f t="shared" si="168"/>
        <v>0.26271023425508305</v>
      </c>
      <c r="P836">
        <f>RSQ($A$2:A836,$B$2:B836)</f>
        <v>0.59585629268028184</v>
      </c>
      <c r="Q836">
        <f>RSQ($A$2:A836,$C$2:C836)</f>
        <v>0.17889174951060724</v>
      </c>
      <c r="R836">
        <f>RSQ($B$2:B836,$C$2:C836)</f>
        <v>3.5155892920081151E-2</v>
      </c>
      <c r="S836" t="str">
        <f t="shared" si="169"/>
        <v>1&amp;2</v>
      </c>
    </row>
    <row r="837" spans="1:19">
      <c r="A837">
        <v>88.920083509999998</v>
      </c>
      <c r="B837">
        <v>104.72883590000001</v>
      </c>
      <c r="C837">
        <v>93.051236619999997</v>
      </c>
      <c r="D837">
        <f t="shared" si="170"/>
        <v>0.84905062436581513</v>
      </c>
      <c r="E837">
        <f t="shared" si="171"/>
        <v>0.95560345826600146</v>
      </c>
      <c r="F837">
        <f t="shared" si="172"/>
        <v>1.1254964437247477</v>
      </c>
      <c r="G837">
        <f t="shared" si="160"/>
        <v>0.86704691799852041</v>
      </c>
      <c r="H837">
        <f t="shared" si="161"/>
        <v>0.94221139009271848</v>
      </c>
      <c r="I837">
        <f t="shared" si="162"/>
        <v>1.087884268450384</v>
      </c>
      <c r="J837">
        <f t="shared" si="163"/>
        <v>3.8831752282318388E-2</v>
      </c>
      <c r="K837">
        <f t="shared" si="164"/>
        <v>3.5573323960467459E-2</v>
      </c>
      <c r="L837">
        <f t="shared" si="165"/>
        <v>3.6780517463309063E-2</v>
      </c>
      <c r="M837">
        <f t="shared" si="166"/>
        <v>-0.46344273886655607</v>
      </c>
      <c r="N837">
        <f t="shared" si="167"/>
        <v>0.37646378472153874</v>
      </c>
      <c r="O837">
        <f t="shared" si="168"/>
        <v>1.0226113678766005</v>
      </c>
      <c r="P837">
        <f>RSQ($A$2:A837,$B$2:B837)</f>
        <v>0.59459296008850226</v>
      </c>
      <c r="Q837">
        <f>RSQ($A$2:A837,$C$2:C837)</f>
        <v>0.17897219964739938</v>
      </c>
      <c r="R837">
        <f>RSQ($B$2:B837,$C$2:C837)</f>
        <v>3.5003164232083897E-2</v>
      </c>
      <c r="S837" t="str">
        <f t="shared" si="169"/>
        <v>1&amp;2</v>
      </c>
    </row>
    <row r="838" spans="1:19">
      <c r="A838">
        <v>88.31753501</v>
      </c>
      <c r="B838">
        <v>106.0428574</v>
      </c>
      <c r="C838">
        <v>92.662824240000006</v>
      </c>
      <c r="D838">
        <f t="shared" si="170"/>
        <v>0.83284755970749613</v>
      </c>
      <c r="E838">
        <f t="shared" si="171"/>
        <v>0.95310644516137832</v>
      </c>
      <c r="F838">
        <f t="shared" si="172"/>
        <v>1.1443948343873616</v>
      </c>
      <c r="G838">
        <f t="shared" si="160"/>
        <v>0.8617854782614397</v>
      </c>
      <c r="H838">
        <f t="shared" si="161"/>
        <v>0.94388755241097388</v>
      </c>
      <c r="I838">
        <f t="shared" si="162"/>
        <v>1.0965782016714574</v>
      </c>
      <c r="J838">
        <f t="shared" si="163"/>
        <v>3.8836269567466747E-2</v>
      </c>
      <c r="K838">
        <f t="shared" si="164"/>
        <v>3.1699789410492216E-2</v>
      </c>
      <c r="L838">
        <f t="shared" si="165"/>
        <v>3.7166441288103695E-2</v>
      </c>
      <c r="M838">
        <f t="shared" si="166"/>
        <v>-0.74512611216873781</v>
      </c>
      <c r="N838">
        <f t="shared" si="167"/>
        <v>0.29081873797411117</v>
      </c>
      <c r="O838">
        <f t="shared" si="168"/>
        <v>1.2865539733880691</v>
      </c>
      <c r="P838">
        <f>RSQ($A$2:A838,$B$2:B838)</f>
        <v>0.59287198877704272</v>
      </c>
      <c r="Q838">
        <f>RSQ($A$2:A838,$C$2:C838)</f>
        <v>0.17903045834606612</v>
      </c>
      <c r="R838">
        <f>RSQ($B$2:B838,$C$2:C838)</f>
        <v>3.4850385465861666E-2</v>
      </c>
      <c r="S838" t="str">
        <f t="shared" si="169"/>
        <v>1&amp;2</v>
      </c>
    </row>
    <row r="839" spans="1:19">
      <c r="A839">
        <v>86.830845409999995</v>
      </c>
      <c r="B839">
        <v>106.6141787</v>
      </c>
      <c r="C839">
        <v>92.661530650000003</v>
      </c>
      <c r="D839">
        <f t="shared" si="170"/>
        <v>0.81443994099820416</v>
      </c>
      <c r="E839">
        <f t="shared" si="171"/>
        <v>0.937075448688371</v>
      </c>
      <c r="F839">
        <f t="shared" si="172"/>
        <v>1.1505764900722584</v>
      </c>
      <c r="G839">
        <f t="shared" si="160"/>
        <v>0.8545015494517112</v>
      </c>
      <c r="H839">
        <f t="shared" si="161"/>
        <v>0.94283953645365037</v>
      </c>
      <c r="I839">
        <f t="shared" si="162"/>
        <v>1.104885630656196</v>
      </c>
      <c r="J839">
        <f t="shared" si="163"/>
        <v>3.975330651490093E-2</v>
      </c>
      <c r="K839">
        <f t="shared" si="164"/>
        <v>2.7015253025826105E-2</v>
      </c>
      <c r="L839">
        <f t="shared" si="165"/>
        <v>3.7452440542081321E-2</v>
      </c>
      <c r="M839">
        <f t="shared" si="166"/>
        <v>-1.0077553784989066</v>
      </c>
      <c r="N839">
        <f t="shared" si="167"/>
        <v>-0.21336419687681632</v>
      </c>
      <c r="O839">
        <f t="shared" si="168"/>
        <v>1.2199701475989093</v>
      </c>
      <c r="P839">
        <f>RSQ($A$2:A839,$B$2:B839)</f>
        <v>0.59068216051374378</v>
      </c>
      <c r="Q839">
        <f>RSQ($A$2:A839,$C$2:C839)</f>
        <v>0.17909101164447108</v>
      </c>
      <c r="R839">
        <f>RSQ($B$2:B839,$C$2:C839)</f>
        <v>3.4684339670773431E-2</v>
      </c>
      <c r="S839" t="str">
        <f t="shared" si="169"/>
        <v>1&amp;2</v>
      </c>
    </row>
    <row r="840" spans="1:19">
      <c r="A840">
        <v>86.848332020000001</v>
      </c>
      <c r="B840">
        <v>107.59409789999999</v>
      </c>
      <c r="C840">
        <v>92.884329089999994</v>
      </c>
      <c r="D840">
        <f t="shared" si="170"/>
        <v>0.80718490804875276</v>
      </c>
      <c r="E840">
        <f t="shared" si="171"/>
        <v>0.93501598031513544</v>
      </c>
      <c r="F840">
        <f t="shared" si="172"/>
        <v>1.1583665291455894</v>
      </c>
      <c r="G840">
        <f t="shared" si="160"/>
        <v>0.84722206615894835</v>
      </c>
      <c r="H840">
        <f t="shared" si="161"/>
        <v>0.94163591243234035</v>
      </c>
      <c r="I840">
        <f t="shared" si="162"/>
        <v>1.1131134611930258</v>
      </c>
      <c r="J840">
        <f t="shared" si="163"/>
        <v>4.1611700981325883E-2</v>
      </c>
      <c r="K840">
        <f t="shared" si="164"/>
        <v>2.3941472799938926E-2</v>
      </c>
      <c r="L840">
        <f t="shared" si="165"/>
        <v>3.8940204628187113E-2</v>
      </c>
      <c r="M840">
        <f t="shared" si="166"/>
        <v>-0.96216105484760406</v>
      </c>
      <c r="N840">
        <f t="shared" si="167"/>
        <v>-0.27650479870318567</v>
      </c>
      <c r="O840">
        <f t="shared" si="168"/>
        <v>1.1621168503004435</v>
      </c>
      <c r="P840">
        <f>RSQ($A$2:A840,$B$2:B840)</f>
        <v>0.58817641847966207</v>
      </c>
      <c r="Q840">
        <f>RSQ($A$2:A840,$C$2:C840)</f>
        <v>0.17917306344671388</v>
      </c>
      <c r="R840">
        <f>RSQ($B$2:B840,$C$2:C840)</f>
        <v>3.4469383049582275E-2</v>
      </c>
      <c r="S840" t="str">
        <f t="shared" si="169"/>
        <v>1&amp;2</v>
      </c>
    </row>
    <row r="841" spans="1:19">
      <c r="A841">
        <v>84.249626329999998</v>
      </c>
      <c r="B841">
        <v>103.8646974</v>
      </c>
      <c r="C841">
        <v>93.904800859999995</v>
      </c>
      <c r="D841">
        <f t="shared" si="170"/>
        <v>0.81114785330323413</v>
      </c>
      <c r="E841">
        <f t="shared" si="171"/>
        <v>0.89718124694822976</v>
      </c>
      <c r="F841">
        <f t="shared" si="172"/>
        <v>1.1060637629682952</v>
      </c>
      <c r="G841">
        <f t="shared" si="160"/>
        <v>0.84167218725806925</v>
      </c>
      <c r="H841">
        <f t="shared" si="161"/>
        <v>0.93479673312709255</v>
      </c>
      <c r="I841">
        <f t="shared" si="162"/>
        <v>1.1120288922353749</v>
      </c>
      <c r="J841">
        <f t="shared" si="163"/>
        <v>4.3582677067062293E-2</v>
      </c>
      <c r="K841">
        <f t="shared" si="164"/>
        <v>2.1811467182896793E-2</v>
      </c>
      <c r="L841">
        <f t="shared" si="165"/>
        <v>4.1685784727992989E-2</v>
      </c>
      <c r="M841">
        <f t="shared" si="166"/>
        <v>-0.70037767317198485</v>
      </c>
      <c r="N841">
        <f t="shared" si="167"/>
        <v>-1.7245738612374748</v>
      </c>
      <c r="O841">
        <f t="shared" si="168"/>
        <v>-0.14309744451263695</v>
      </c>
      <c r="P841">
        <f>RSQ($A$2:A841,$B$2:B841)</f>
        <v>0.58638137771463139</v>
      </c>
      <c r="Q841">
        <f>RSQ($A$2:A841,$C$2:C841)</f>
        <v>0.17938468954455858</v>
      </c>
      <c r="R841">
        <f>RSQ($B$2:B841,$C$2:C841)</f>
        <v>3.4283990762248563E-2</v>
      </c>
      <c r="S841" t="str">
        <f t="shared" si="169"/>
        <v>1&amp;2</v>
      </c>
    </row>
    <row r="842" spans="1:19">
      <c r="A842">
        <v>83.716615110000006</v>
      </c>
      <c r="B842">
        <v>101.9507886</v>
      </c>
      <c r="C842">
        <v>93.763678600000006</v>
      </c>
      <c r="D842">
        <f t="shared" si="170"/>
        <v>0.82114730312149842</v>
      </c>
      <c r="E842">
        <f t="shared" si="171"/>
        <v>0.89284695694522376</v>
      </c>
      <c r="F842">
        <f t="shared" si="172"/>
        <v>1.0873164334232934</v>
      </c>
      <c r="G842">
        <f t="shared" si="160"/>
        <v>0.83851451277551992</v>
      </c>
      <c r="H842">
        <f t="shared" si="161"/>
        <v>0.92834292140680508</v>
      </c>
      <c r="I842">
        <f t="shared" si="162"/>
        <v>1.1082269754950547</v>
      </c>
      <c r="J842">
        <f t="shared" si="163"/>
        <v>4.5142073968491452E-2</v>
      </c>
      <c r="K842">
        <f t="shared" si="164"/>
        <v>2.1625955803499148E-2</v>
      </c>
      <c r="L842">
        <f t="shared" si="165"/>
        <v>4.1824343840148305E-2</v>
      </c>
      <c r="M842">
        <f t="shared" si="166"/>
        <v>-0.3847233440391678</v>
      </c>
      <c r="N842">
        <f t="shared" si="167"/>
        <v>-1.641359336165755</v>
      </c>
      <c r="O842">
        <f t="shared" si="168"/>
        <v>-0.49996103110860168</v>
      </c>
      <c r="P842">
        <f>RSQ($A$2:A842,$B$2:B842)</f>
        <v>0.58506579677958293</v>
      </c>
      <c r="Q842">
        <f>RSQ($A$2:A842,$C$2:C842)</f>
        <v>0.17958419639349998</v>
      </c>
      <c r="R842">
        <f>RSQ($B$2:B842,$C$2:C842)</f>
        <v>3.4171975626529141E-2</v>
      </c>
      <c r="S842" t="str">
        <f t="shared" si="169"/>
        <v>1&amp;2</v>
      </c>
    </row>
    <row r="843" spans="1:19">
      <c r="A843">
        <v>81.309396949999993</v>
      </c>
      <c r="B843">
        <v>102.54092249999999</v>
      </c>
      <c r="C843">
        <v>93.504281300000002</v>
      </c>
      <c r="D843">
        <f t="shared" si="170"/>
        <v>0.79294583048050882</v>
      </c>
      <c r="E843">
        <f t="shared" si="171"/>
        <v>0.8695794012803133</v>
      </c>
      <c r="F843">
        <f t="shared" si="172"/>
        <v>1.0966441437158021</v>
      </c>
      <c r="G843">
        <f t="shared" si="160"/>
        <v>0.83150394626859514</v>
      </c>
      <c r="H843">
        <f t="shared" si="161"/>
        <v>0.9193023798488833</v>
      </c>
      <c r="I843">
        <f t="shared" si="162"/>
        <v>1.1064450013751697</v>
      </c>
      <c r="J843">
        <f t="shared" si="163"/>
        <v>4.6315407796498322E-2</v>
      </c>
      <c r="K843">
        <f t="shared" si="164"/>
        <v>2.3254991730229314E-2</v>
      </c>
      <c r="L843">
        <f t="shared" si="165"/>
        <v>4.180482099572301E-2</v>
      </c>
      <c r="M843">
        <f t="shared" si="166"/>
        <v>-0.83251163322373922</v>
      </c>
      <c r="N843">
        <f t="shared" si="167"/>
        <v>-2.1381636745084185</v>
      </c>
      <c r="O843">
        <f t="shared" si="168"/>
        <v>-0.23444323946202922</v>
      </c>
      <c r="P843">
        <f>RSQ($A$2:A843,$B$2:B843)</f>
        <v>0.58317467309763182</v>
      </c>
      <c r="Q843">
        <f>RSQ($A$2:A843,$C$2:C843)</f>
        <v>0.17975424015834399</v>
      </c>
      <c r="R843">
        <f>RSQ($B$2:B843,$C$2:C843)</f>
        <v>3.4055945177191869E-2</v>
      </c>
      <c r="S843" t="str">
        <f t="shared" si="169"/>
        <v>1&amp;2</v>
      </c>
    </row>
    <row r="844" spans="1:19">
      <c r="A844">
        <v>80.333325439999996</v>
      </c>
      <c r="B844">
        <v>100.20701750000001</v>
      </c>
      <c r="C844">
        <v>93.681724779999996</v>
      </c>
      <c r="D844">
        <f t="shared" si="170"/>
        <v>0.8016736496523309</v>
      </c>
      <c r="E844">
        <f t="shared" si="171"/>
        <v>0.85751330506193102</v>
      </c>
      <c r="F844">
        <f t="shared" si="172"/>
        <v>1.0696538490866159</v>
      </c>
      <c r="G844">
        <f t="shared" si="160"/>
        <v>0.82691466986609297</v>
      </c>
      <c r="H844">
        <f t="shared" si="161"/>
        <v>0.90979636834319833</v>
      </c>
      <c r="I844">
        <f t="shared" si="162"/>
        <v>1.1007848241000076</v>
      </c>
      <c r="J844">
        <f t="shared" si="163"/>
        <v>4.8733854081946949E-2</v>
      </c>
      <c r="K844">
        <f t="shared" si="164"/>
        <v>2.6237748259134299E-2</v>
      </c>
      <c r="L844">
        <f t="shared" si="165"/>
        <v>4.1772013342578976E-2</v>
      </c>
      <c r="M844">
        <f t="shared" si="166"/>
        <v>-0.51793605675674215</v>
      </c>
      <c r="N844">
        <f t="shared" si="167"/>
        <v>-1.9926657868998228</v>
      </c>
      <c r="O844">
        <f t="shared" si="168"/>
        <v>-0.74525914655062386</v>
      </c>
      <c r="P844">
        <f>RSQ($A$2:A844,$B$2:B844)</f>
        <v>0.58186126809463168</v>
      </c>
      <c r="Q844">
        <f>RSQ($A$2:A844,$C$2:C844)</f>
        <v>0.1799543827956244</v>
      </c>
      <c r="R844">
        <f>RSQ($B$2:B844,$C$2:C844)</f>
        <v>3.3999507584516489E-2</v>
      </c>
      <c r="S844" t="str">
        <f t="shared" si="169"/>
        <v>1&amp;2</v>
      </c>
    </row>
    <row r="845" spans="1:19">
      <c r="A845">
        <v>79.559001210000005</v>
      </c>
      <c r="B845">
        <v>99.90679437</v>
      </c>
      <c r="C845">
        <v>93.974495750000003</v>
      </c>
      <c r="D845">
        <f t="shared" si="170"/>
        <v>0.79633223857986146</v>
      </c>
      <c r="E845">
        <f t="shared" si="171"/>
        <v>0.84660205489849627</v>
      </c>
      <c r="F845">
        <f t="shared" si="172"/>
        <v>1.063126687434234</v>
      </c>
      <c r="G845">
        <f t="shared" si="160"/>
        <v>0.82220968043744191</v>
      </c>
      <c r="H845">
        <f t="shared" si="161"/>
        <v>0.90007416627478265</v>
      </c>
      <c r="I845">
        <f t="shared" si="162"/>
        <v>1.0949912646129654</v>
      </c>
      <c r="J845">
        <f t="shared" si="163"/>
        <v>5.0328040134382121E-2</v>
      </c>
      <c r="K845">
        <f t="shared" si="164"/>
        <v>2.9791849986972686E-2</v>
      </c>
      <c r="L845">
        <f t="shared" si="165"/>
        <v>4.1781313007472405E-2</v>
      </c>
      <c r="M845">
        <f t="shared" si="166"/>
        <v>-0.51417543358502471</v>
      </c>
      <c r="N845">
        <f t="shared" si="167"/>
        <v>-1.7948570296798805</v>
      </c>
      <c r="O845">
        <f t="shared" si="168"/>
        <v>-0.76265140765280703</v>
      </c>
      <c r="P845">
        <f>RSQ($A$2:A845,$B$2:B845)</f>
        <v>0.58052954932299294</v>
      </c>
      <c r="Q845">
        <f>RSQ($A$2:A845,$C$2:C845)</f>
        <v>0.18020892754853737</v>
      </c>
      <c r="R845">
        <f>RSQ($B$2:B845,$C$2:C845)</f>
        <v>3.3944261584086803E-2</v>
      </c>
      <c r="S845" t="str">
        <f t="shared" si="169"/>
        <v>1&amp;2</v>
      </c>
    </row>
    <row r="846" spans="1:19">
      <c r="A846">
        <v>81.543908130000005</v>
      </c>
      <c r="B846">
        <v>100.4574508</v>
      </c>
      <c r="C846">
        <v>93.415961350000003</v>
      </c>
      <c r="D846">
        <f t="shared" si="170"/>
        <v>0.81172583497410433</v>
      </c>
      <c r="E846">
        <f t="shared" si="171"/>
        <v>0.87291194086715895</v>
      </c>
      <c r="F846">
        <f t="shared" si="172"/>
        <v>1.0753777978435373</v>
      </c>
      <c r="G846">
        <f t="shared" si="160"/>
        <v>0.82059678113539003</v>
      </c>
      <c r="H846">
        <f t="shared" si="161"/>
        <v>0.89589536236591749</v>
      </c>
      <c r="I846">
        <f t="shared" si="162"/>
        <v>1.0919738081868995</v>
      </c>
      <c r="J846">
        <f t="shared" si="163"/>
        <v>5.16413500602141E-2</v>
      </c>
      <c r="K846">
        <f t="shared" si="164"/>
        <v>3.3494184638607039E-2</v>
      </c>
      <c r="L846">
        <f t="shared" si="165"/>
        <v>4.180365826850424E-2</v>
      </c>
      <c r="M846">
        <f t="shared" si="166"/>
        <v>-0.17177990410673086</v>
      </c>
      <c r="N846">
        <f t="shared" si="167"/>
        <v>-0.68619140148486313</v>
      </c>
      <c r="O846">
        <f t="shared" si="168"/>
        <v>-0.39699899556077861</v>
      </c>
      <c r="P846">
        <f>RSQ($A$2:A846,$B$2:B846)</f>
        <v>0.57933346119930329</v>
      </c>
      <c r="Q846">
        <f>RSQ($A$2:A846,$C$2:C846)</f>
        <v>0.18036278110178444</v>
      </c>
      <c r="R846">
        <f>RSQ($B$2:B846,$C$2:C846)</f>
        <v>3.3889254873792574E-2</v>
      </c>
      <c r="S846" t="str">
        <f t="shared" si="169"/>
        <v>1&amp;2</v>
      </c>
    </row>
    <row r="847" spans="1:19">
      <c r="A847">
        <v>81.980108099999995</v>
      </c>
      <c r="B847">
        <v>99.535372699999996</v>
      </c>
      <c r="C847">
        <v>94.914647149999993</v>
      </c>
      <c r="D847">
        <f t="shared" si="170"/>
        <v>0.82362788098547002</v>
      </c>
      <c r="E847">
        <f t="shared" si="171"/>
        <v>0.8637245205204348</v>
      </c>
      <c r="F847">
        <f t="shared" si="172"/>
        <v>1.0486829555684651</v>
      </c>
      <c r="G847">
        <f t="shared" si="160"/>
        <v>0.82106310418924844</v>
      </c>
      <c r="H847">
        <f t="shared" si="161"/>
        <v>0.89094600208199703</v>
      </c>
      <c r="I847">
        <f t="shared" si="162"/>
        <v>1.0853136770148326</v>
      </c>
      <c r="J847">
        <f t="shared" si="163"/>
        <v>5.2750700800523895E-2</v>
      </c>
      <c r="K847">
        <f t="shared" si="164"/>
        <v>3.5288156154440121E-2</v>
      </c>
      <c r="L847">
        <f t="shared" si="165"/>
        <v>4.1753581793443469E-2</v>
      </c>
      <c r="M847">
        <f t="shared" si="166"/>
        <v>4.8620715124150678E-2</v>
      </c>
      <c r="N847">
        <f t="shared" si="167"/>
        <v>-0.77140560822804849</v>
      </c>
      <c r="O847">
        <f t="shared" si="168"/>
        <v>-0.87730728414105941</v>
      </c>
      <c r="P847">
        <f>RSQ($A$2:A847,$B$2:B847)</f>
        <v>0.57844131041011093</v>
      </c>
      <c r="Q847">
        <f>RSQ($A$2:A847,$C$2:C847)</f>
        <v>0.18073791346347348</v>
      </c>
      <c r="R847">
        <f>RSQ($B$2:B847,$C$2:C847)</f>
        <v>3.3824419911553674E-2</v>
      </c>
      <c r="S847" t="str">
        <f t="shared" si="169"/>
        <v>1&amp;2</v>
      </c>
    </row>
    <row r="848" spans="1:19">
      <c r="A848">
        <v>79.01806938</v>
      </c>
      <c r="B848">
        <v>100.34745289999999</v>
      </c>
      <c r="C848">
        <v>94.203395920000006</v>
      </c>
      <c r="D848">
        <f t="shared" si="170"/>
        <v>0.78744469437350317</v>
      </c>
      <c r="E848">
        <f t="shared" si="171"/>
        <v>0.83880276935137477</v>
      </c>
      <c r="F848">
        <f t="shared" si="172"/>
        <v>1.0652211835889407</v>
      </c>
      <c r="G848">
        <f t="shared" ref="G848:G911" si="173">((D848-G847)*2/13)+G847</f>
        <v>0.81589104114067224</v>
      </c>
      <c r="H848">
        <f t="shared" ref="H848:H911" si="174">((E848-H847)*2/13)+H847</f>
        <v>0.88292396627728587</v>
      </c>
      <c r="I848">
        <f t="shared" ref="I848:I911" si="175">((F848-I847)*2/13)+I847</f>
        <v>1.08222252418008</v>
      </c>
      <c r="J848">
        <f t="shared" si="163"/>
        <v>5.3375349429272037E-2</v>
      </c>
      <c r="K848">
        <f t="shared" si="164"/>
        <v>3.7455423059475211E-2</v>
      </c>
      <c r="L848">
        <f t="shared" si="165"/>
        <v>4.2050977546921629E-2</v>
      </c>
      <c r="M848">
        <f t="shared" si="166"/>
        <v>-0.53294914359040346</v>
      </c>
      <c r="N848">
        <f t="shared" si="167"/>
        <v>-1.1779655206630919</v>
      </c>
      <c r="O848">
        <f t="shared" si="168"/>
        <v>-0.40430310025893634</v>
      </c>
      <c r="P848">
        <f>RSQ($A$2:A848,$B$2:B848)</f>
        <v>0.57691110360861197</v>
      </c>
      <c r="Q848">
        <f>RSQ($A$2:A848,$C$2:C848)</f>
        <v>0.18103544044832343</v>
      </c>
      <c r="R848">
        <f>RSQ($B$2:B848,$C$2:C848)</f>
        <v>3.3749208535695796E-2</v>
      </c>
      <c r="S848" t="str">
        <f t="shared" si="169"/>
        <v>1&amp;2</v>
      </c>
    </row>
    <row r="849" spans="1:19">
      <c r="A849">
        <v>77.862558079999999</v>
      </c>
      <c r="B849">
        <v>99.519014560000002</v>
      </c>
      <c r="C849">
        <v>94.200848440000001</v>
      </c>
      <c r="D849">
        <f t="shared" si="170"/>
        <v>0.78238875680442632</v>
      </c>
      <c r="E849">
        <f t="shared" si="171"/>
        <v>0.82655898932368466</v>
      </c>
      <c r="F849">
        <f t="shared" si="172"/>
        <v>1.0564556074395375</v>
      </c>
      <c r="G849">
        <f t="shared" si="173"/>
        <v>0.81073684355048059</v>
      </c>
      <c r="H849">
        <f t="shared" si="174"/>
        <v>0.87425243136134723</v>
      </c>
      <c r="I849">
        <f t="shared" si="175"/>
        <v>1.0782583831430734</v>
      </c>
      <c r="J849">
        <f t="shared" si="163"/>
        <v>5.4592525984213755E-2</v>
      </c>
      <c r="K849">
        <f t="shared" si="164"/>
        <v>4.0898854411857095E-2</v>
      </c>
      <c r="L849">
        <f t="shared" si="165"/>
        <v>4.149488611995758E-2</v>
      </c>
      <c r="M849">
        <f t="shared" si="166"/>
        <v>-0.51926680868827246</v>
      </c>
      <c r="N849">
        <f t="shared" si="167"/>
        <v>-1.1661314900750774</v>
      </c>
      <c r="O849">
        <f t="shared" si="168"/>
        <v>-0.52543283624170689</v>
      </c>
      <c r="P849">
        <f>RSQ($A$2:A849,$B$2:B849)</f>
        <v>0.57547332755665459</v>
      </c>
      <c r="Q849">
        <f>RSQ($A$2:A849,$C$2:C849)</f>
        <v>0.18133462110462872</v>
      </c>
      <c r="R849">
        <f>RSQ($B$2:B849,$C$2:C849)</f>
        <v>3.3701751267265163E-2</v>
      </c>
      <c r="S849" t="str">
        <f t="shared" si="169"/>
        <v>1&amp;2</v>
      </c>
    </row>
    <row r="850" spans="1:19">
      <c r="A850">
        <v>77.672302819999999</v>
      </c>
      <c r="B850">
        <v>100.9844023</v>
      </c>
      <c r="C850">
        <v>94.356022920000001</v>
      </c>
      <c r="D850">
        <f t="shared" si="170"/>
        <v>0.76915148330783356</v>
      </c>
      <c r="E850">
        <f t="shared" si="171"/>
        <v>0.82318330527617367</v>
      </c>
      <c r="F850">
        <f t="shared" si="172"/>
        <v>1.0702486092024024</v>
      </c>
      <c r="G850">
        <f t="shared" si="173"/>
        <v>0.80433909582084262</v>
      </c>
      <c r="H850">
        <f t="shared" si="174"/>
        <v>0.86639564273285896</v>
      </c>
      <c r="I850">
        <f t="shared" si="175"/>
        <v>1.0770261102291241</v>
      </c>
      <c r="J850">
        <f t="shared" si="163"/>
        <v>5.5566495719092161E-2</v>
      </c>
      <c r="K850">
        <f t="shared" si="164"/>
        <v>4.4586571880281783E-2</v>
      </c>
      <c r="L850">
        <f t="shared" si="165"/>
        <v>4.0984124614811115E-2</v>
      </c>
      <c r="M850">
        <f t="shared" si="166"/>
        <v>-0.63325232332257553</v>
      </c>
      <c r="N850">
        <f t="shared" si="167"/>
        <v>-0.96917828921033866</v>
      </c>
      <c r="O850">
        <f t="shared" si="168"/>
        <v>-0.16536893468922356</v>
      </c>
      <c r="P850">
        <f>RSQ($A$2:A850,$B$2:B850)</f>
        <v>0.57352229693986345</v>
      </c>
      <c r="Q850">
        <f>RSQ($A$2:A850,$C$2:C850)</f>
        <v>0.18166598331541539</v>
      </c>
      <c r="R850">
        <f>RSQ($B$2:B850,$C$2:C850)</f>
        <v>3.3599590811138932E-2</v>
      </c>
      <c r="S850" t="str">
        <f t="shared" si="169"/>
        <v>1&amp;2</v>
      </c>
    </row>
    <row r="851" spans="1:19">
      <c r="A851">
        <v>80.335656760000006</v>
      </c>
      <c r="B851">
        <v>101.78591659999999</v>
      </c>
      <c r="C851">
        <v>95.037651330000003</v>
      </c>
      <c r="D851">
        <f t="shared" si="170"/>
        <v>0.78926102395584274</v>
      </c>
      <c r="E851">
        <f t="shared" si="171"/>
        <v>0.84530347326292665</v>
      </c>
      <c r="F851">
        <f t="shared" si="172"/>
        <v>1.0710062293792166</v>
      </c>
      <c r="G851">
        <f t="shared" si="173"/>
        <v>0.80201939245699649</v>
      </c>
      <c r="H851">
        <f t="shared" si="174"/>
        <v>0.86315069358363861</v>
      </c>
      <c r="I851">
        <f t="shared" si="175"/>
        <v>1.0760999747137536</v>
      </c>
      <c r="J851">
        <f t="shared" si="163"/>
        <v>5.6584592373880374E-2</v>
      </c>
      <c r="K851">
        <f t="shared" si="164"/>
        <v>4.7520043597752942E-2</v>
      </c>
      <c r="L851">
        <f t="shared" si="165"/>
        <v>4.0541918877685969E-2</v>
      </c>
      <c r="M851">
        <f t="shared" si="166"/>
        <v>-0.22547424954223144</v>
      </c>
      <c r="N851">
        <f t="shared" si="167"/>
        <v>-0.37557247362365398</v>
      </c>
      <c r="O851">
        <f t="shared" si="168"/>
        <v>-0.1256414465705164</v>
      </c>
      <c r="P851">
        <f>RSQ($A$2:A851,$B$2:B851)</f>
        <v>0.57177834035566477</v>
      </c>
      <c r="Q851">
        <f>RSQ($A$2:A851,$C$2:C851)</f>
        <v>0.18208995206576301</v>
      </c>
      <c r="R851">
        <f>RSQ($B$2:B851,$C$2:C851)</f>
        <v>3.3435595393189438E-2</v>
      </c>
      <c r="S851" t="str">
        <f t="shared" si="169"/>
        <v>1&amp;2</v>
      </c>
    </row>
    <row r="852" spans="1:19">
      <c r="A852">
        <v>80.860498629999995</v>
      </c>
      <c r="B852">
        <v>103.92771550000001</v>
      </c>
      <c r="C852">
        <v>94.713634510000006</v>
      </c>
      <c r="D852">
        <f t="shared" si="170"/>
        <v>0.77804556985571371</v>
      </c>
      <c r="E852">
        <f t="shared" si="171"/>
        <v>0.85373662459825284</v>
      </c>
      <c r="F852">
        <f t="shared" si="172"/>
        <v>1.0972835752494237</v>
      </c>
      <c r="G852">
        <f t="shared" si="173"/>
        <v>0.79833111205679919</v>
      </c>
      <c r="H852">
        <f t="shared" si="174"/>
        <v>0.8617023752781946</v>
      </c>
      <c r="I852">
        <f t="shared" si="175"/>
        <v>1.0793589901807799</v>
      </c>
      <c r="J852">
        <f t="shared" si="163"/>
        <v>5.6498289756019539E-2</v>
      </c>
      <c r="K852">
        <f t="shared" si="164"/>
        <v>4.7987959478611002E-2</v>
      </c>
      <c r="L852">
        <f t="shared" si="165"/>
        <v>4.0514146280050206E-2</v>
      </c>
      <c r="M852">
        <f t="shared" si="166"/>
        <v>-0.35904701343502482</v>
      </c>
      <c r="N852">
        <f t="shared" si="167"/>
        <v>-0.16599477799201329</v>
      </c>
      <c r="O852">
        <f t="shared" si="168"/>
        <v>0.44242781138079046</v>
      </c>
      <c r="P852">
        <f>RSQ($A$2:A852,$B$2:B852)</f>
        <v>0.56941299465612771</v>
      </c>
      <c r="Q852">
        <f>RSQ($A$2:A852,$C$2:C852)</f>
        <v>0.18245257640775986</v>
      </c>
      <c r="R852">
        <f>RSQ($B$2:B852,$C$2:C852)</f>
        <v>3.3197934320133272E-2</v>
      </c>
      <c r="S852" t="str">
        <f t="shared" si="169"/>
        <v>1&amp;2</v>
      </c>
    </row>
    <row r="853" spans="1:19">
      <c r="A853">
        <v>81.447789159999999</v>
      </c>
      <c r="B853">
        <v>103.72194140000001</v>
      </c>
      <c r="C853">
        <v>94.160412710000003</v>
      </c>
      <c r="D853">
        <f t="shared" si="170"/>
        <v>0.78525129842970709</v>
      </c>
      <c r="E853">
        <f t="shared" si="171"/>
        <v>0.86498972143258357</v>
      </c>
      <c r="F853">
        <f t="shared" si="172"/>
        <v>1.101545101755746</v>
      </c>
      <c r="G853">
        <f t="shared" si="173"/>
        <v>0.7963188330372466</v>
      </c>
      <c r="H853">
        <f t="shared" si="174"/>
        <v>0.86220812084040832</v>
      </c>
      <c r="I853">
        <f t="shared" si="175"/>
        <v>1.0827722381153901</v>
      </c>
      <c r="J853">
        <f t="shared" si="163"/>
        <v>5.5342397446314015E-2</v>
      </c>
      <c r="K853">
        <f t="shared" si="164"/>
        <v>4.7507997471366456E-2</v>
      </c>
      <c r="L853">
        <f t="shared" si="165"/>
        <v>4.0173904617800238E-2</v>
      </c>
      <c r="M853">
        <f t="shared" si="166"/>
        <v>-0.19998292662105557</v>
      </c>
      <c r="N853">
        <f t="shared" si="167"/>
        <v>5.8550154505075634E-2</v>
      </c>
      <c r="O853">
        <f t="shared" si="168"/>
        <v>0.4672899938144931</v>
      </c>
      <c r="P853">
        <f>RSQ($A$2:A853,$B$2:B853)</f>
        <v>0.56725112175069681</v>
      </c>
      <c r="Q853">
        <f>RSQ($A$2:A853,$C$2:C853)</f>
        <v>0.18272122703486279</v>
      </c>
      <c r="R853">
        <f>RSQ($B$2:B853,$C$2:C853)</f>
        <v>3.3008814255945693E-2</v>
      </c>
      <c r="S853" t="str">
        <f t="shared" si="169"/>
        <v>1&amp;2</v>
      </c>
    </row>
    <row r="854" spans="1:19">
      <c r="A854">
        <v>82.380839690000002</v>
      </c>
      <c r="B854">
        <v>103.91642659999999</v>
      </c>
      <c r="C854">
        <v>94.482687049999996</v>
      </c>
      <c r="D854">
        <f t="shared" si="170"/>
        <v>0.79276051328346975</v>
      </c>
      <c r="E854">
        <f t="shared" si="171"/>
        <v>0.87191465719433103</v>
      </c>
      <c r="F854">
        <f t="shared" si="172"/>
        <v>1.0998462241554126</v>
      </c>
      <c r="G854">
        <f t="shared" si="173"/>
        <v>0.79577139922897322</v>
      </c>
      <c r="H854">
        <f t="shared" si="174"/>
        <v>0.86370143412562717</v>
      </c>
      <c r="I854">
        <f t="shared" si="175"/>
        <v>1.0853990051984705</v>
      </c>
      <c r="J854">
        <f t="shared" si="163"/>
        <v>5.3358936897772644E-2</v>
      </c>
      <c r="K854">
        <f t="shared" si="164"/>
        <v>4.7081881151809821E-2</v>
      </c>
      <c r="L854">
        <f t="shared" si="165"/>
        <v>3.9082876914111254E-2</v>
      </c>
      <c r="M854">
        <f t="shared" si="166"/>
        <v>-5.6427022736076193E-2</v>
      </c>
      <c r="N854">
        <f t="shared" si="167"/>
        <v>0.17444551635949559</v>
      </c>
      <c r="O854">
        <f t="shared" si="168"/>
        <v>0.36965597462774546</v>
      </c>
      <c r="P854">
        <f>RSQ($A$2:A854,$B$2:B854)</f>
        <v>0.56521535556890823</v>
      </c>
      <c r="Q854">
        <f>RSQ($A$2:A854,$C$2:C854)</f>
        <v>0.18302315975173764</v>
      </c>
      <c r="R854">
        <f>RSQ($B$2:B854,$C$2:C854)</f>
        <v>3.2791075811295992E-2</v>
      </c>
      <c r="S854" t="str">
        <f t="shared" si="169"/>
        <v>1&amp;2</v>
      </c>
    </row>
    <row r="855" spans="1:19">
      <c r="A855">
        <v>81.396793049999999</v>
      </c>
      <c r="B855">
        <v>102.8912206</v>
      </c>
      <c r="C855">
        <v>95.269875519999999</v>
      </c>
      <c r="D855">
        <f t="shared" si="170"/>
        <v>0.79109561122263528</v>
      </c>
      <c r="E855">
        <f t="shared" si="171"/>
        <v>0.85438122602471933</v>
      </c>
      <c r="F855">
        <f t="shared" si="172"/>
        <v>1.0799974287612042</v>
      </c>
      <c r="G855">
        <f t="shared" si="173"/>
        <v>0.79505204722799816</v>
      </c>
      <c r="H855">
        <f t="shared" si="174"/>
        <v>0.8622675559562567</v>
      </c>
      <c r="I855">
        <f t="shared" si="175"/>
        <v>1.0845679934388912</v>
      </c>
      <c r="J855">
        <f t="shared" si="163"/>
        <v>5.0038471773603072E-2</v>
      </c>
      <c r="K855">
        <f t="shared" si="164"/>
        <v>4.6578399549445655E-2</v>
      </c>
      <c r="L855">
        <f t="shared" si="165"/>
        <v>3.6767812897989881E-2</v>
      </c>
      <c r="M855">
        <f t="shared" si="166"/>
        <v>-7.9067882473781576E-2</v>
      </c>
      <c r="N855">
        <f t="shared" si="167"/>
        <v>-0.16931302938319251</v>
      </c>
      <c r="O855">
        <f t="shared" si="168"/>
        <v>-0.12430885378925795</v>
      </c>
      <c r="P855">
        <f>RSQ($A$2:A855,$B$2:B855)</f>
        <v>0.56334454286336066</v>
      </c>
      <c r="Q855">
        <f>RSQ($A$2:A855,$C$2:C855)</f>
        <v>0.18345135621958703</v>
      </c>
      <c r="R855">
        <f>RSQ($B$2:B855,$C$2:C855)</f>
        <v>3.2568109724630007E-2</v>
      </c>
      <c r="S855" t="str">
        <f t="shared" si="169"/>
        <v>1&amp;2</v>
      </c>
    </row>
    <row r="856" spans="1:19">
      <c r="A856">
        <v>83.552428699999993</v>
      </c>
      <c r="B856">
        <v>101.2328376</v>
      </c>
      <c r="C856">
        <v>95.240412379999995</v>
      </c>
      <c r="D856">
        <f t="shared" si="170"/>
        <v>0.82534907329318996</v>
      </c>
      <c r="E856">
        <f t="shared" si="171"/>
        <v>0.8772791571568791</v>
      </c>
      <c r="F856">
        <f t="shared" si="172"/>
        <v>1.0629189339929652</v>
      </c>
      <c r="G856">
        <f t="shared" si="173"/>
        <v>0.79971312816110462</v>
      </c>
      <c r="H856">
        <f t="shared" si="174"/>
        <v>0.86457703306404476</v>
      </c>
      <c r="I856">
        <f t="shared" si="175"/>
        <v>1.0812373689087487</v>
      </c>
      <c r="J856">
        <f t="shared" si="163"/>
        <v>4.4263542196685463E-2</v>
      </c>
      <c r="K856">
        <f t="shared" si="164"/>
        <v>4.6060266646949136E-2</v>
      </c>
      <c r="L856">
        <f t="shared" si="165"/>
        <v>3.3085017587253122E-2</v>
      </c>
      <c r="M856">
        <f t="shared" si="166"/>
        <v>0.57916614576781444</v>
      </c>
      <c r="N856">
        <f t="shared" si="167"/>
        <v>0.27577183150492413</v>
      </c>
      <c r="O856">
        <f t="shared" si="168"/>
        <v>-0.55367765386472412</v>
      </c>
      <c r="P856">
        <f>RSQ($A$2:A856,$B$2:B856)</f>
        <v>0.56229012354005425</v>
      </c>
      <c r="Q856">
        <f>RSQ($A$2:A856,$C$2:C856)</f>
        <v>0.18381191997715435</v>
      </c>
      <c r="R856">
        <f>RSQ($B$2:B856,$C$2:C856)</f>
        <v>3.2424962410178615E-2</v>
      </c>
      <c r="S856" t="str">
        <f t="shared" si="169"/>
        <v>1&amp;2</v>
      </c>
    </row>
    <row r="857" spans="1:19">
      <c r="A857">
        <v>82.234319859999999</v>
      </c>
      <c r="B857">
        <v>102.0507009</v>
      </c>
      <c r="C857">
        <v>95.34447351</v>
      </c>
      <c r="D857">
        <f t="shared" si="170"/>
        <v>0.80581827596247313</v>
      </c>
      <c r="E857">
        <f t="shared" si="171"/>
        <v>0.8624969736853707</v>
      </c>
      <c r="F857">
        <f t="shared" si="172"/>
        <v>1.0703368233429558</v>
      </c>
      <c r="G857">
        <f t="shared" si="173"/>
        <v>0.80065238166900743</v>
      </c>
      <c r="H857">
        <f t="shared" si="174"/>
        <v>0.86425702392886417</v>
      </c>
      <c r="I857">
        <f t="shared" si="175"/>
        <v>1.0795603618986267</v>
      </c>
      <c r="J857">
        <f t="shared" si="163"/>
        <v>3.9928044804484697E-2</v>
      </c>
      <c r="K857">
        <f t="shared" si="164"/>
        <v>4.4898905102706388E-2</v>
      </c>
      <c r="L857">
        <f t="shared" si="165"/>
        <v>3.1697820064351664E-2</v>
      </c>
      <c r="M857">
        <f t="shared" si="166"/>
        <v>0.12938009659029109</v>
      </c>
      <c r="N857">
        <f t="shared" si="167"/>
        <v>-3.9200293180141926E-2</v>
      </c>
      <c r="O857">
        <f t="shared" si="168"/>
        <v>-0.29098337163078297</v>
      </c>
      <c r="P857">
        <f>RSQ($A$2:A857,$B$2:B857)</f>
        <v>0.5608318644682172</v>
      </c>
      <c r="Q857">
        <f>RSQ($A$2:A857,$C$2:C857)</f>
        <v>0.18422353434674224</v>
      </c>
      <c r="R857">
        <f>RSQ($B$2:B857,$C$2:C857)</f>
        <v>3.2240056154254688E-2</v>
      </c>
      <c r="S857" t="str">
        <f t="shared" si="169"/>
        <v>1&amp;2</v>
      </c>
    </row>
    <row r="858" spans="1:19">
      <c r="A858">
        <v>82.524834409999997</v>
      </c>
      <c r="B858">
        <v>101.7345682</v>
      </c>
      <c r="C858">
        <v>95.311700709999997</v>
      </c>
      <c r="D858">
        <f t="shared" si="170"/>
        <v>0.81117791002724282</v>
      </c>
      <c r="E858">
        <f t="shared" si="171"/>
        <v>0.86584158917795473</v>
      </c>
      <c r="F858">
        <f t="shared" si="172"/>
        <v>1.067388027305719</v>
      </c>
      <c r="G858">
        <f t="shared" si="173"/>
        <v>0.80227169372412055</v>
      </c>
      <c r="H858">
        <f t="shared" si="174"/>
        <v>0.86450080319795497</v>
      </c>
      <c r="I858">
        <f t="shared" si="175"/>
        <v>1.0776876950381793</v>
      </c>
      <c r="J858">
        <f t="shared" si="163"/>
        <v>3.4949854775773448E-2</v>
      </c>
      <c r="K858">
        <f t="shared" si="164"/>
        <v>4.3817485565184874E-2</v>
      </c>
      <c r="L858">
        <f t="shared" si="165"/>
        <v>3.0116598839588005E-2</v>
      </c>
      <c r="M858">
        <f t="shared" si="166"/>
        <v>0.25482842089792845</v>
      </c>
      <c r="N858">
        <f t="shared" si="167"/>
        <v>3.0599336376916132E-2</v>
      </c>
      <c r="O858">
        <f t="shared" si="168"/>
        <v>-0.34199305795850521</v>
      </c>
      <c r="P858">
        <f>RSQ($A$2:A858,$B$2:B858)</f>
        <v>0.5595137308572472</v>
      </c>
      <c r="Q858">
        <f>RSQ($A$2:A858,$C$2:C858)</f>
        <v>0.1846213794300505</v>
      </c>
      <c r="R858">
        <f>RSQ($B$2:B858,$C$2:C858)</f>
        <v>3.2072614562226168E-2</v>
      </c>
      <c r="S858" t="str">
        <f t="shared" si="169"/>
        <v>1&amp;2</v>
      </c>
    </row>
    <row r="859" spans="1:19">
      <c r="A859">
        <v>81.427904170000005</v>
      </c>
      <c r="B859">
        <v>102.5438508</v>
      </c>
      <c r="C859">
        <v>95.539721439999994</v>
      </c>
      <c r="D859">
        <f t="shared" si="170"/>
        <v>0.79407886026062913</v>
      </c>
      <c r="E859">
        <f t="shared" si="171"/>
        <v>0.85229371556350653</v>
      </c>
      <c r="F859">
        <f t="shared" si="172"/>
        <v>1.0733111762775933</v>
      </c>
      <c r="G859">
        <f t="shared" si="173"/>
        <v>0.80101125780666038</v>
      </c>
      <c r="H859">
        <f t="shared" si="174"/>
        <v>0.86262278971573214</v>
      </c>
      <c r="I859">
        <f t="shared" si="175"/>
        <v>1.0770143844596276</v>
      </c>
      <c r="J859">
        <f t="shared" si="163"/>
        <v>2.933115706737054E-2</v>
      </c>
      <c r="K859">
        <f t="shared" si="164"/>
        <v>4.2745942934580977E-2</v>
      </c>
      <c r="L859">
        <f t="shared" si="165"/>
        <v>2.8455869217333972E-2</v>
      </c>
      <c r="M859">
        <f t="shared" si="166"/>
        <v>-0.23634926948528751</v>
      </c>
      <c r="N859">
        <f t="shared" si="167"/>
        <v>-0.24163870166657411</v>
      </c>
      <c r="O859">
        <f t="shared" si="168"/>
        <v>-0.13013864218136306</v>
      </c>
      <c r="P859">
        <f>RSQ($A$2:A859,$B$2:B859)</f>
        <v>0.55779162437406737</v>
      </c>
      <c r="Q859">
        <f>RSQ($A$2:A859,$C$2:C859)</f>
        <v>0.18507932127167553</v>
      </c>
      <c r="R859">
        <f>RSQ($B$2:B859,$C$2:C859)</f>
        <v>3.1855638485564226E-2</v>
      </c>
      <c r="S859" t="str">
        <f t="shared" si="169"/>
        <v>1&amp;2</v>
      </c>
    </row>
    <row r="860" spans="1:19">
      <c r="A860">
        <v>79.449726420000005</v>
      </c>
      <c r="B860">
        <v>100.0569144</v>
      </c>
      <c r="C860">
        <v>95.422531669999998</v>
      </c>
      <c r="D860">
        <f t="shared" si="170"/>
        <v>0.79404533806011524</v>
      </c>
      <c r="E860">
        <f t="shared" si="171"/>
        <v>0.83260970998716755</v>
      </c>
      <c r="F860">
        <f t="shared" si="172"/>
        <v>1.0485669647293272</v>
      </c>
      <c r="G860">
        <f t="shared" si="173"/>
        <v>0.79993957784565339</v>
      </c>
      <c r="H860">
        <f t="shared" si="174"/>
        <v>0.85800539283441446</v>
      </c>
      <c r="I860">
        <f t="shared" si="175"/>
        <v>1.0726378583472738</v>
      </c>
      <c r="J860">
        <f t="shared" si="163"/>
        <v>2.6941415033837346E-2</v>
      </c>
      <c r="K860">
        <f t="shared" si="164"/>
        <v>4.2419213204303662E-2</v>
      </c>
      <c r="L860">
        <f t="shared" si="165"/>
        <v>2.8178091580472697E-2</v>
      </c>
      <c r="M860">
        <f t="shared" si="166"/>
        <v>-0.21877988881189897</v>
      </c>
      <c r="N860">
        <f t="shared" si="167"/>
        <v>-0.59868349572948665</v>
      </c>
      <c r="O860">
        <f t="shared" si="168"/>
        <v>-0.85424144318657824</v>
      </c>
      <c r="P860">
        <f>RSQ($A$2:A860,$B$2:B860)</f>
        <v>0.556518479660983</v>
      </c>
      <c r="Q860">
        <f>RSQ($A$2:A860,$C$2:C860)</f>
        <v>0.18557284234696117</v>
      </c>
      <c r="R860">
        <f>RSQ($B$2:B860,$C$2:C860)</f>
        <v>3.1762042637381006E-2</v>
      </c>
      <c r="S860" t="str">
        <f t="shared" si="169"/>
        <v>1&amp;2</v>
      </c>
    </row>
    <row r="861" spans="1:19">
      <c r="A861">
        <v>80.196174499999998</v>
      </c>
      <c r="B861">
        <v>96.606466069999996</v>
      </c>
      <c r="C861">
        <v>95.768512369999996</v>
      </c>
      <c r="D861">
        <f t="shared" si="170"/>
        <v>0.83013257561756504</v>
      </c>
      <c r="E861">
        <f t="shared" si="171"/>
        <v>0.83739605550270491</v>
      </c>
      <c r="F861">
        <f t="shared" si="172"/>
        <v>1.0087497829846472</v>
      </c>
      <c r="G861">
        <f t="shared" si="173"/>
        <v>0.80458465442594751</v>
      </c>
      <c r="H861">
        <f t="shared" si="174"/>
        <v>0.85483472555261297</v>
      </c>
      <c r="I861">
        <f t="shared" si="175"/>
        <v>1.0628089236761005</v>
      </c>
      <c r="J861">
        <f t="shared" si="163"/>
        <v>2.6289034826665315E-2</v>
      </c>
      <c r="K861">
        <f t="shared" si="164"/>
        <v>4.3336155364948906E-2</v>
      </c>
      <c r="L861">
        <f t="shared" si="165"/>
        <v>2.910942971985666E-2</v>
      </c>
      <c r="M861">
        <f t="shared" si="166"/>
        <v>0.97180902075963382</v>
      </c>
      <c r="N861">
        <f t="shared" si="167"/>
        <v>-0.40240464118357833</v>
      </c>
      <c r="O861">
        <f t="shared" si="168"/>
        <v>-1.8571006444203</v>
      </c>
      <c r="P861">
        <f>RSQ($A$2:A861,$B$2:B861)</f>
        <v>0.55617943967086048</v>
      </c>
      <c r="Q861">
        <f>RSQ($A$2:A861,$C$2:C861)</f>
        <v>0.18609712951626528</v>
      </c>
      <c r="R861">
        <f>RSQ($B$2:B861,$C$2:C861)</f>
        <v>3.1818677559150091E-2</v>
      </c>
      <c r="S861" t="str">
        <f t="shared" si="169"/>
        <v>1&amp;2</v>
      </c>
    </row>
    <row r="862" spans="1:19">
      <c r="A862">
        <v>81.334673140000007</v>
      </c>
      <c r="B862">
        <v>97.599670560000007</v>
      </c>
      <c r="C862">
        <v>97.199790890000003</v>
      </c>
      <c r="D862">
        <f t="shared" si="170"/>
        <v>0.8333498737580165</v>
      </c>
      <c r="E862">
        <f t="shared" si="171"/>
        <v>0.83677827282617934</v>
      </c>
      <c r="F862">
        <f t="shared" si="172"/>
        <v>1.0041139972250819</v>
      </c>
      <c r="G862">
        <f t="shared" si="173"/>
        <v>0.80901007278472736</v>
      </c>
      <c r="H862">
        <f t="shared" si="174"/>
        <v>0.85205680974854625</v>
      </c>
      <c r="I862">
        <f t="shared" si="175"/>
        <v>1.0537789349913285</v>
      </c>
      <c r="J862">
        <f t="shared" si="163"/>
        <v>2.6366699804171587E-2</v>
      </c>
      <c r="K862">
        <f t="shared" si="164"/>
        <v>4.3930453464603947E-2</v>
      </c>
      <c r="L862">
        <f t="shared" si="165"/>
        <v>3.2593775304692887E-2</v>
      </c>
      <c r="M862">
        <f t="shared" si="166"/>
        <v>0.923126563205238</v>
      </c>
      <c r="N862">
        <f t="shared" si="167"/>
        <v>-0.34778919217570287</v>
      </c>
      <c r="O862">
        <f t="shared" si="168"/>
        <v>-1.5237552968924031</v>
      </c>
      <c r="P862">
        <f>RSQ($A$2:A862,$B$2:B862)</f>
        <v>0.55573142239154583</v>
      </c>
      <c r="Q862">
        <f>RSQ($A$2:A862,$C$2:C862)</f>
        <v>0.18674400160269422</v>
      </c>
      <c r="R862">
        <f>RSQ($B$2:B862,$C$2:C862)</f>
        <v>3.1822281762243519E-2</v>
      </c>
      <c r="S862" t="str">
        <f t="shared" si="169"/>
        <v>1&amp;2</v>
      </c>
    </row>
    <row r="863" spans="1:19">
      <c r="A863">
        <v>82.809859070000002</v>
      </c>
      <c r="B863">
        <v>96.667813199999998</v>
      </c>
      <c r="C863">
        <v>97.345046260000004</v>
      </c>
      <c r="D863">
        <f t="shared" si="170"/>
        <v>0.8566435541339007</v>
      </c>
      <c r="E863">
        <f t="shared" si="171"/>
        <v>0.85068385348363995</v>
      </c>
      <c r="F863">
        <f t="shared" si="172"/>
        <v>0.99304296329377484</v>
      </c>
      <c r="G863">
        <f t="shared" si="173"/>
        <v>0.81633830068460023</v>
      </c>
      <c r="H863">
        <f t="shared" si="174"/>
        <v>0.85184558570779145</v>
      </c>
      <c r="I863">
        <f t="shared" si="175"/>
        <v>1.044434939345551</v>
      </c>
      <c r="J863">
        <f t="shared" si="163"/>
        <v>2.6081414153059826E-2</v>
      </c>
      <c r="K863">
        <f t="shared" si="164"/>
        <v>4.3060245023337447E-2</v>
      </c>
      <c r="L863">
        <f t="shared" si="165"/>
        <v>3.5187351838524221E-2</v>
      </c>
      <c r="M863">
        <f t="shared" si="166"/>
        <v>1.5453630394719962</v>
      </c>
      <c r="N863">
        <f t="shared" si="167"/>
        <v>-2.6979229298901463E-2</v>
      </c>
      <c r="O863">
        <f t="shared" si="168"/>
        <v>-1.4605241192237317</v>
      </c>
      <c r="P863">
        <f>RSQ($A$2:A863,$B$2:B863)</f>
        <v>0.55555544941096235</v>
      </c>
      <c r="Q863">
        <f>RSQ($A$2:A863,$C$2:C863)</f>
        <v>0.18731376217986517</v>
      </c>
      <c r="R863">
        <f>RSQ($B$2:B863,$C$2:C863)</f>
        <v>3.1882528703113561E-2</v>
      </c>
      <c r="S863" t="str">
        <f t="shared" si="169"/>
        <v>1&amp;2</v>
      </c>
    </row>
    <row r="864" spans="1:19">
      <c r="A864">
        <v>81.688157849999996</v>
      </c>
      <c r="B864">
        <v>99.597028570000006</v>
      </c>
      <c r="C864">
        <v>97.232736399999993</v>
      </c>
      <c r="D864">
        <f t="shared" si="170"/>
        <v>0.8201866965597967</v>
      </c>
      <c r="E864">
        <f t="shared" si="171"/>
        <v>0.8401301955953181</v>
      </c>
      <c r="F864">
        <f t="shared" si="172"/>
        <v>1.0243158040957903</v>
      </c>
      <c r="G864">
        <f t="shared" si="173"/>
        <v>0.81693036158847665</v>
      </c>
      <c r="H864">
        <f t="shared" si="174"/>
        <v>0.85004321799818017</v>
      </c>
      <c r="I864">
        <f t="shared" si="175"/>
        <v>1.0413396877686647</v>
      </c>
      <c r="J864">
        <f t="shared" si="163"/>
        <v>2.4670284070263514E-2</v>
      </c>
      <c r="K864">
        <f t="shared" si="164"/>
        <v>4.1064880624517373E-2</v>
      </c>
      <c r="L864">
        <f t="shared" si="165"/>
        <v>3.883809518006507E-2</v>
      </c>
      <c r="M864">
        <f t="shared" si="166"/>
        <v>0.13199422276799383</v>
      </c>
      <c r="N864">
        <f t="shared" si="167"/>
        <v>-0.24139903129156062</v>
      </c>
      <c r="O864">
        <f t="shared" si="168"/>
        <v>-0.43832952141310239</v>
      </c>
      <c r="P864">
        <f>RSQ($A$2:A864,$B$2:B864)</f>
        <v>0.55470449922450915</v>
      </c>
      <c r="Q864">
        <f>RSQ($A$2:A864,$C$2:C864)</f>
        <v>0.18793959668232135</v>
      </c>
      <c r="R864">
        <f>RSQ($B$2:B864,$C$2:C864)</f>
        <v>3.1761022149441612E-2</v>
      </c>
      <c r="S864" t="str">
        <f t="shared" si="169"/>
        <v>1&amp;2</v>
      </c>
    </row>
    <row r="865" spans="1:19">
      <c r="A865">
        <v>80.249460200000001</v>
      </c>
      <c r="B865">
        <v>97.656646269999996</v>
      </c>
      <c r="C865">
        <v>97.492328049999998</v>
      </c>
      <c r="D865">
        <f t="shared" si="170"/>
        <v>0.82175113794228805</v>
      </c>
      <c r="E865">
        <f t="shared" si="171"/>
        <v>0.82313615650703509</v>
      </c>
      <c r="F865">
        <f t="shared" si="172"/>
        <v>1.0016854476991843</v>
      </c>
      <c r="G865">
        <f t="shared" si="173"/>
        <v>0.81767201948906298</v>
      </c>
      <c r="H865">
        <f t="shared" si="174"/>
        <v>0.8459036700764655</v>
      </c>
      <c r="I865">
        <f t="shared" si="175"/>
        <v>1.0352390354502832</v>
      </c>
      <c r="J865">
        <f t="shared" ref="J865:J928" si="176">STDEV(D835:D864)</f>
        <v>2.2844070632544275E-2</v>
      </c>
      <c r="K865">
        <f t="shared" ref="K865:K928" si="177">STDEV(E835:E864)</f>
        <v>3.8681100090114134E-2</v>
      </c>
      <c r="L865">
        <f t="shared" ref="L865:L928" si="178">STDEV(F835:F864)</f>
        <v>3.9721654141562562E-2</v>
      </c>
      <c r="M865">
        <f t="shared" ref="M865:M928" si="179">(D865-G865)/J865</f>
        <v>0.17856355458005982</v>
      </c>
      <c r="N865">
        <f t="shared" ref="N865:N928" si="180">(E865-H865)/K865</f>
        <v>-0.58859529631757246</v>
      </c>
      <c r="O865">
        <f t="shared" ref="O865:O928" si="181">(F865-I865)/L865</f>
        <v>-0.84471778621097782</v>
      </c>
      <c r="P865">
        <f>RSQ($A$2:A865,$B$2:B865)</f>
        <v>0.55415619350790535</v>
      </c>
      <c r="Q865">
        <f>RSQ($A$2:A865,$C$2:C865)</f>
        <v>0.18867291485768464</v>
      </c>
      <c r="R865">
        <f>RSQ($B$2:B865,$C$2:C865)</f>
        <v>3.1758747942442531E-2</v>
      </c>
      <c r="S865" t="str">
        <f t="shared" ref="S865:S928" si="182">IF(P865=MAX(P865,Q865,R865),"1&amp;2",IF(Q865=MAX(P865,Q865,R865),"1&amp;3","2&amp;3"))</f>
        <v>1&amp;2</v>
      </c>
    </row>
    <row r="866" spans="1:19">
      <c r="A866">
        <v>79.727527080000002</v>
      </c>
      <c r="B866">
        <v>95.466247429999996</v>
      </c>
      <c r="C866">
        <v>96.792443399999996</v>
      </c>
      <c r="D866">
        <f t="shared" si="170"/>
        <v>0.83513837849821937</v>
      </c>
      <c r="E866">
        <f t="shared" si="171"/>
        <v>0.82369577912731984</v>
      </c>
      <c r="F866">
        <f t="shared" si="172"/>
        <v>0.98629855881910711</v>
      </c>
      <c r="G866">
        <f t="shared" si="173"/>
        <v>0.82035915164431783</v>
      </c>
      <c r="H866">
        <f t="shared" si="174"/>
        <v>0.84248707146890467</v>
      </c>
      <c r="I866">
        <f t="shared" si="175"/>
        <v>1.0277097313531791</v>
      </c>
      <c r="J866">
        <f t="shared" si="176"/>
        <v>2.2389195258255886E-2</v>
      </c>
      <c r="K866">
        <f t="shared" si="177"/>
        <v>3.8158144462821814E-2</v>
      </c>
      <c r="L866">
        <f t="shared" si="178"/>
        <v>4.1523892703037184E-2</v>
      </c>
      <c r="M866">
        <f t="shared" si="179"/>
        <v>0.66010531791899862</v>
      </c>
      <c r="N866">
        <f t="shared" si="180"/>
        <v>-0.49245823155508872</v>
      </c>
      <c r="O866">
        <f t="shared" si="181"/>
        <v>-0.99728541421269656</v>
      </c>
      <c r="P866">
        <f>RSQ($A$2:A866,$B$2:B866)</f>
        <v>0.55401425937645454</v>
      </c>
      <c r="Q866">
        <f>RSQ($A$2:A866,$C$2:C866)</f>
        <v>0.18934594951627681</v>
      </c>
      <c r="R866">
        <f>RSQ($B$2:B866,$C$2:C866)</f>
        <v>3.1882593962455082E-2</v>
      </c>
      <c r="S866" t="str">
        <f t="shared" si="182"/>
        <v>1&amp;2</v>
      </c>
    </row>
    <row r="867" spans="1:19">
      <c r="A867">
        <v>79.178003410000002</v>
      </c>
      <c r="B867">
        <v>93.762130499999998</v>
      </c>
      <c r="C867">
        <v>97.084218989999997</v>
      </c>
      <c r="D867">
        <f t="shared" si="170"/>
        <v>0.84445610384247838</v>
      </c>
      <c r="E867">
        <f t="shared" si="171"/>
        <v>0.81555997703556338</v>
      </c>
      <c r="F867">
        <f t="shared" si="172"/>
        <v>0.96578137492827554</v>
      </c>
      <c r="G867">
        <f t="shared" si="173"/>
        <v>0.82406637505941949</v>
      </c>
      <c r="H867">
        <f t="shared" si="174"/>
        <v>0.8383444415560829</v>
      </c>
      <c r="I867">
        <f t="shared" si="175"/>
        <v>1.018182291903194</v>
      </c>
      <c r="J867">
        <f t="shared" si="176"/>
        <v>2.142824609640144E-2</v>
      </c>
      <c r="K867">
        <f t="shared" si="177"/>
        <v>3.7209304918476627E-2</v>
      </c>
      <c r="L867">
        <f t="shared" si="178"/>
        <v>4.4331968559292965E-2</v>
      </c>
      <c r="M867">
        <f t="shared" si="179"/>
        <v>0.95153512290877817</v>
      </c>
      <c r="N867">
        <f t="shared" si="180"/>
        <v>-0.61233244131915199</v>
      </c>
      <c r="O867">
        <f t="shared" si="181"/>
        <v>-1.18201195836439</v>
      </c>
      <c r="P867">
        <f>RSQ($A$2:A867,$B$2:B867)</f>
        <v>0.55413625118068455</v>
      </c>
      <c r="Q867">
        <f>RSQ($A$2:A867,$C$2:C867)</f>
        <v>0.19008135186652392</v>
      </c>
      <c r="R867">
        <f>RSQ($B$2:B867,$C$2:C867)</f>
        <v>3.2105932643163422E-2</v>
      </c>
      <c r="S867" t="str">
        <f t="shared" si="182"/>
        <v>1&amp;2</v>
      </c>
    </row>
    <row r="868" spans="1:19">
      <c r="A868">
        <v>79.683173190000005</v>
      </c>
      <c r="B868">
        <v>92.880694719999994</v>
      </c>
      <c r="C868">
        <v>96.858388529999999</v>
      </c>
      <c r="D868">
        <f t="shared" si="170"/>
        <v>0.85790888440503699</v>
      </c>
      <c r="E868">
        <f t="shared" si="171"/>
        <v>0.82267704841403277</v>
      </c>
      <c r="F868">
        <f t="shared" si="172"/>
        <v>0.95893289295466655</v>
      </c>
      <c r="G868">
        <f t="shared" si="173"/>
        <v>0.82927291495874522</v>
      </c>
      <c r="H868">
        <f t="shared" si="174"/>
        <v>0.83593407338038284</v>
      </c>
      <c r="I868">
        <f t="shared" si="175"/>
        <v>1.0090669997572668</v>
      </c>
      <c r="J868">
        <f t="shared" si="176"/>
        <v>2.1145497048953805E-2</v>
      </c>
      <c r="K868">
        <f t="shared" si="177"/>
        <v>3.4164180603630481E-2</v>
      </c>
      <c r="L868">
        <f t="shared" si="178"/>
        <v>4.6981755602748775E-2</v>
      </c>
      <c r="M868">
        <f t="shared" si="179"/>
        <v>1.3542348699582145</v>
      </c>
      <c r="N868">
        <f t="shared" si="180"/>
        <v>-0.38803872161187714</v>
      </c>
      <c r="O868">
        <f t="shared" si="181"/>
        <v>-1.0670973478834198</v>
      </c>
      <c r="P868">
        <f>RSQ($A$2:A868,$B$2:B868)</f>
        <v>0.55439378127930639</v>
      </c>
      <c r="Q868">
        <f>RSQ($A$2:A868,$C$2:C868)</f>
        <v>0.19076050770373854</v>
      </c>
      <c r="R868">
        <f>RSQ($B$2:B868,$C$2:C868)</f>
        <v>3.2366901881598367E-2</v>
      </c>
      <c r="S868" t="str">
        <f t="shared" si="182"/>
        <v>1&amp;2</v>
      </c>
    </row>
    <row r="869" spans="1:19">
      <c r="A869">
        <v>78.440646650000005</v>
      </c>
      <c r="B869">
        <v>92.622678480000005</v>
      </c>
      <c r="C869">
        <v>97.18678663</v>
      </c>
      <c r="D869">
        <f t="shared" si="170"/>
        <v>0.84688380791036699</v>
      </c>
      <c r="E869">
        <f t="shared" si="171"/>
        <v>0.80711225640818374</v>
      </c>
      <c r="F869">
        <f t="shared" si="172"/>
        <v>0.95303777078898577</v>
      </c>
      <c r="G869">
        <f t="shared" si="173"/>
        <v>0.83198228310514855</v>
      </c>
      <c r="H869">
        <f t="shared" si="174"/>
        <v>0.83149994769235225</v>
      </c>
      <c r="I869">
        <f t="shared" si="175"/>
        <v>1.0004471183775312</v>
      </c>
      <c r="J869">
        <f t="shared" si="176"/>
        <v>2.257934062651101E-2</v>
      </c>
      <c r="K869">
        <f t="shared" si="177"/>
        <v>3.0057324021020761E-2</v>
      </c>
      <c r="L869">
        <f t="shared" si="178"/>
        <v>4.8348813066998238E-2</v>
      </c>
      <c r="M869">
        <f t="shared" si="179"/>
        <v>0.65996279748409337</v>
      </c>
      <c r="N869">
        <f t="shared" si="180"/>
        <v>-0.81137267133670443</v>
      </c>
      <c r="O869">
        <f t="shared" si="181"/>
        <v>-0.98056900637558631</v>
      </c>
      <c r="P869">
        <f>RSQ($A$2:A869,$B$2:B869)</f>
        <v>0.55466551529431884</v>
      </c>
      <c r="Q869">
        <f>RSQ($A$2:A869,$C$2:C869)</f>
        <v>0.19154083559725413</v>
      </c>
      <c r="R869">
        <f>RSQ($B$2:B869,$C$2:C869)</f>
        <v>3.2656464374815723E-2</v>
      </c>
      <c r="S869" t="str">
        <f t="shared" si="182"/>
        <v>1&amp;2</v>
      </c>
    </row>
    <row r="870" spans="1:19">
      <c r="A870">
        <v>77.42101443</v>
      </c>
      <c r="B870">
        <v>92.271517009999997</v>
      </c>
      <c r="C870">
        <v>97.480120189999994</v>
      </c>
      <c r="D870">
        <f t="shared" si="170"/>
        <v>0.83905648177009418</v>
      </c>
      <c r="E870">
        <f t="shared" si="171"/>
        <v>0.7942236250745025</v>
      </c>
      <c r="F870">
        <f t="shared" si="172"/>
        <v>0.94656753428444862</v>
      </c>
      <c r="G870">
        <f t="shared" si="173"/>
        <v>0.83307062136129406</v>
      </c>
      <c r="H870">
        <f t="shared" si="174"/>
        <v>0.82576512882806763</v>
      </c>
      <c r="I870">
        <f t="shared" si="175"/>
        <v>0.99215795159398001</v>
      </c>
      <c r="J870">
        <f t="shared" si="176"/>
        <v>2.3577898418786658E-2</v>
      </c>
      <c r="K870">
        <f t="shared" si="177"/>
        <v>2.7264169273125711E-2</v>
      </c>
      <c r="L870">
        <f t="shared" si="178"/>
        <v>4.8862070735495006E-2</v>
      </c>
      <c r="M870">
        <f t="shared" si="179"/>
        <v>0.25387590965404427</v>
      </c>
      <c r="N870">
        <f t="shared" si="180"/>
        <v>-1.1568848270266421</v>
      </c>
      <c r="O870">
        <f t="shared" si="181"/>
        <v>-0.93304308686232218</v>
      </c>
      <c r="P870">
        <f>RSQ($A$2:A870,$B$2:B870)</f>
        <v>0.55496851947496606</v>
      </c>
      <c r="Q870">
        <f>RSQ($A$2:A870,$C$2:C870)</f>
        <v>0.19241193316564054</v>
      </c>
      <c r="R870">
        <f>RSQ($B$2:B870,$C$2:C870)</f>
        <v>3.2979812339723309E-2</v>
      </c>
      <c r="S870" t="str">
        <f t="shared" si="182"/>
        <v>1&amp;2</v>
      </c>
    </row>
    <row r="871" spans="1:19">
      <c r="A871">
        <v>75.71160012</v>
      </c>
      <c r="B871">
        <v>91.894902360000003</v>
      </c>
      <c r="C871">
        <v>97.295431809999997</v>
      </c>
      <c r="D871">
        <f t="shared" si="170"/>
        <v>0.82389336269598923</v>
      </c>
      <c r="E871">
        <f t="shared" si="171"/>
        <v>0.77816192098156023</v>
      </c>
      <c r="F871">
        <f t="shared" si="172"/>
        <v>0.94449349420077366</v>
      </c>
      <c r="G871">
        <f t="shared" si="173"/>
        <v>0.83165873541278568</v>
      </c>
      <c r="H871">
        <f t="shared" si="174"/>
        <v>0.81844155839014343</v>
      </c>
      <c r="I871">
        <f t="shared" si="175"/>
        <v>0.98482495814887139</v>
      </c>
      <c r="J871">
        <f t="shared" si="176"/>
        <v>2.4130126529659002E-2</v>
      </c>
      <c r="K871">
        <f t="shared" si="177"/>
        <v>2.4467148961357186E-2</v>
      </c>
      <c r="L871">
        <f t="shared" si="178"/>
        <v>4.8287750926818848E-2</v>
      </c>
      <c r="M871">
        <f t="shared" si="179"/>
        <v>-0.32181234968875172</v>
      </c>
      <c r="N871">
        <f t="shared" si="180"/>
        <v>-1.646274254192831</v>
      </c>
      <c r="O871">
        <f t="shared" si="181"/>
        <v>-0.83523177563645379</v>
      </c>
      <c r="P871">
        <f>RSQ($A$2:A871,$B$2:B871)</f>
        <v>0.55529214636235746</v>
      </c>
      <c r="Q871">
        <f>RSQ($A$2:A871,$C$2:C871)</f>
        <v>0.19332734525263159</v>
      </c>
      <c r="R871">
        <f>RSQ($B$2:B871,$C$2:C871)</f>
        <v>3.3314840709899353E-2</v>
      </c>
      <c r="S871" t="str">
        <f t="shared" si="182"/>
        <v>1&amp;2</v>
      </c>
    </row>
    <row r="872" spans="1:19">
      <c r="A872">
        <v>74.897933719999997</v>
      </c>
      <c r="B872">
        <v>90.405586339999999</v>
      </c>
      <c r="C872">
        <v>97.175531590000006</v>
      </c>
      <c r="D872">
        <f t="shared" si="170"/>
        <v>0.82846577022709234</v>
      </c>
      <c r="E872">
        <f t="shared" si="171"/>
        <v>0.77074889629631294</v>
      </c>
      <c r="F872">
        <f t="shared" si="172"/>
        <v>0.93033282000901674</v>
      </c>
      <c r="G872">
        <f t="shared" si="173"/>
        <v>0.83116750999960209</v>
      </c>
      <c r="H872">
        <f t="shared" si="174"/>
        <v>0.81110422576032337</v>
      </c>
      <c r="I872">
        <f t="shared" si="175"/>
        <v>0.97644155228120144</v>
      </c>
      <c r="J872">
        <f t="shared" si="176"/>
        <v>2.4232676109465688E-2</v>
      </c>
      <c r="K872">
        <f t="shared" si="177"/>
        <v>2.5728934965612175E-2</v>
      </c>
      <c r="L872">
        <f t="shared" si="178"/>
        <v>5.0227070273689819E-2</v>
      </c>
      <c r="M872">
        <f t="shared" si="179"/>
        <v>-0.11149159755634312</v>
      </c>
      <c r="N872">
        <f t="shared" si="180"/>
        <v>-1.5684803711442803</v>
      </c>
      <c r="O872">
        <f t="shared" si="181"/>
        <v>-0.91800560974263312</v>
      </c>
      <c r="P872">
        <f>RSQ($A$2:A872,$B$2:B872)</f>
        <v>0.55584378047715677</v>
      </c>
      <c r="Q872">
        <f>RSQ($A$2:A872,$C$2:C872)</f>
        <v>0.19424912035083775</v>
      </c>
      <c r="R872">
        <f>RSQ($B$2:B872,$C$2:C872)</f>
        <v>3.3722150148945029E-2</v>
      </c>
      <c r="S872" t="str">
        <f t="shared" si="182"/>
        <v>1&amp;2</v>
      </c>
    </row>
    <row r="873" spans="1:19">
      <c r="A873">
        <v>74.497180650000004</v>
      </c>
      <c r="B873">
        <v>90.522964479999999</v>
      </c>
      <c r="C873">
        <v>96.298582870000004</v>
      </c>
      <c r="D873">
        <f t="shared" si="170"/>
        <v>0.82296443866969571</v>
      </c>
      <c r="E873">
        <f t="shared" si="171"/>
        <v>0.77360619886347448</v>
      </c>
      <c r="F873">
        <f t="shared" si="172"/>
        <v>0.94002384855655763</v>
      </c>
      <c r="G873">
        <f t="shared" si="173"/>
        <v>0.82990549902577038</v>
      </c>
      <c r="H873">
        <f t="shared" si="174"/>
        <v>0.80533529854542352</v>
      </c>
      <c r="I873">
        <f t="shared" si="175"/>
        <v>0.97083882863125626</v>
      </c>
      <c r="J873">
        <f t="shared" si="176"/>
        <v>2.4363476193314176E-2</v>
      </c>
      <c r="K873">
        <f t="shared" si="177"/>
        <v>2.7250203555566076E-2</v>
      </c>
      <c r="L873">
        <f t="shared" si="178"/>
        <v>5.3188768378139274E-2</v>
      </c>
      <c r="M873">
        <f t="shared" si="179"/>
        <v>-0.28489614129774443</v>
      </c>
      <c r="N873">
        <f t="shared" si="180"/>
        <v>-1.1643619328292361</v>
      </c>
      <c r="O873">
        <f t="shared" si="181"/>
        <v>-0.57935126182323238</v>
      </c>
      <c r="P873">
        <f>RSQ($A$2:A873,$B$2:B873)</f>
        <v>0.5563705603989435</v>
      </c>
      <c r="Q873">
        <f>RSQ($A$2:A873,$C$2:C873)</f>
        <v>0.19499593109308219</v>
      </c>
      <c r="R873">
        <f>RSQ($B$2:B873,$C$2:C873)</f>
        <v>3.4060923792916482E-2</v>
      </c>
      <c r="S873" t="str">
        <f t="shared" si="182"/>
        <v>1&amp;2</v>
      </c>
    </row>
    <row r="874" spans="1:19">
      <c r="A874">
        <v>73.822541779999995</v>
      </c>
      <c r="B874">
        <v>88.757310450000006</v>
      </c>
      <c r="C874">
        <v>96.252193419999998</v>
      </c>
      <c r="D874">
        <f t="shared" si="170"/>
        <v>0.83173477661411033</v>
      </c>
      <c r="E874">
        <f t="shared" si="171"/>
        <v>0.76696996875564805</v>
      </c>
      <c r="F874">
        <f t="shared" si="172"/>
        <v>0.92213286052302423</v>
      </c>
      <c r="G874">
        <f t="shared" si="173"/>
        <v>0.83018692634705349</v>
      </c>
      <c r="H874">
        <f t="shared" si="174"/>
        <v>0.79943294011622734</v>
      </c>
      <c r="I874">
        <f t="shared" si="175"/>
        <v>0.96334560276845138</v>
      </c>
      <c r="J874">
        <f t="shared" si="176"/>
        <v>2.4155257233429758E-2</v>
      </c>
      <c r="K874">
        <f t="shared" si="177"/>
        <v>2.9144710960669166E-2</v>
      </c>
      <c r="L874">
        <f t="shared" si="178"/>
        <v>5.454770568539126E-2</v>
      </c>
      <c r="M874">
        <f t="shared" si="179"/>
        <v>6.4079229299809956E-2</v>
      </c>
      <c r="N874">
        <f t="shared" si="180"/>
        <v>-1.1138546340153495</v>
      </c>
      <c r="O874">
        <f t="shared" si="181"/>
        <v>-0.75553575952626317</v>
      </c>
      <c r="P874">
        <f>RSQ($A$2:A874,$B$2:B874)</f>
        <v>0.55715768533106758</v>
      </c>
      <c r="Q874">
        <f>RSQ($A$2:A874,$C$2:C874)</f>
        <v>0.19574421664606098</v>
      </c>
      <c r="R874">
        <f>RSQ($B$2:B874,$C$2:C874)</f>
        <v>3.4468310993268324E-2</v>
      </c>
      <c r="S874" t="str">
        <f t="shared" si="182"/>
        <v>1&amp;2</v>
      </c>
    </row>
    <row r="875" spans="1:19">
      <c r="A875">
        <v>74.681628430000004</v>
      </c>
      <c r="B875">
        <v>85.530102869999993</v>
      </c>
      <c r="C875">
        <v>96.445743379999996</v>
      </c>
      <c r="D875">
        <f t="shared" si="170"/>
        <v>0.87316191520909381</v>
      </c>
      <c r="E875">
        <f t="shared" si="171"/>
        <v>0.77433825291543945</v>
      </c>
      <c r="F875">
        <f t="shared" si="172"/>
        <v>0.88682091995504708</v>
      </c>
      <c r="G875">
        <f t="shared" si="173"/>
        <v>0.83679846309505967</v>
      </c>
      <c r="H875">
        <f t="shared" si="174"/>
        <v>0.79557221900841379</v>
      </c>
      <c r="I875">
        <f t="shared" si="175"/>
        <v>0.95157257464331224</v>
      </c>
      <c r="J875">
        <f t="shared" si="176"/>
        <v>2.4278017034225007E-2</v>
      </c>
      <c r="K875">
        <f t="shared" si="177"/>
        <v>3.145140469129392E-2</v>
      </c>
      <c r="L875">
        <f t="shared" si="178"/>
        <v>5.7359304550222118E-2</v>
      </c>
      <c r="M875">
        <f t="shared" si="179"/>
        <v>1.4977933355418669</v>
      </c>
      <c r="N875">
        <f t="shared" si="180"/>
        <v>-0.67513569906949589</v>
      </c>
      <c r="O875">
        <f t="shared" si="181"/>
        <v>-1.1288779596616363</v>
      </c>
      <c r="P875">
        <f>RSQ($A$2:A875,$B$2:B875)</f>
        <v>0.55820153634479419</v>
      </c>
      <c r="Q875">
        <f>RSQ($A$2:A875,$C$2:C875)</f>
        <v>0.1965129234948011</v>
      </c>
      <c r="R875">
        <f>RSQ($B$2:B875,$C$2:C875)</f>
        <v>3.502193187737327E-2</v>
      </c>
      <c r="S875" t="str">
        <f t="shared" si="182"/>
        <v>1&amp;2</v>
      </c>
    </row>
    <row r="876" spans="1:19">
      <c r="A876">
        <v>77.12522414</v>
      </c>
      <c r="B876">
        <v>85.769972089999996</v>
      </c>
      <c r="C876">
        <v>96.506750510000003</v>
      </c>
      <c r="D876">
        <f t="shared" si="170"/>
        <v>0.89921008787400669</v>
      </c>
      <c r="E876">
        <f t="shared" si="171"/>
        <v>0.79916921596078716</v>
      </c>
      <c r="F876">
        <f t="shared" si="172"/>
        <v>0.88874583007654506</v>
      </c>
      <c r="G876">
        <f t="shared" si="173"/>
        <v>0.84640025152259002</v>
      </c>
      <c r="H876">
        <f t="shared" si="174"/>
        <v>0.79612560315493275</v>
      </c>
      <c r="I876">
        <f t="shared" si="175"/>
        <v>0.94190692163304035</v>
      </c>
      <c r="J876">
        <f t="shared" si="176"/>
        <v>2.6282699297914425E-2</v>
      </c>
      <c r="K876">
        <f t="shared" si="177"/>
        <v>3.3106705091813481E-2</v>
      </c>
      <c r="L876">
        <f t="shared" si="178"/>
        <v>6.2087504234681228E-2</v>
      </c>
      <c r="M876">
        <f t="shared" si="179"/>
        <v>2.0093003291943923</v>
      </c>
      <c r="N876">
        <f t="shared" si="180"/>
        <v>9.1933425492318976E-2</v>
      </c>
      <c r="O876">
        <f t="shared" si="181"/>
        <v>-0.85622851508984044</v>
      </c>
      <c r="P876">
        <f>RSQ($A$2:A876,$B$2:B876)</f>
        <v>0.55903257019433572</v>
      </c>
      <c r="Q876">
        <f>RSQ($A$2:A876,$C$2:C876)</f>
        <v>0.19721874773113532</v>
      </c>
      <c r="R876">
        <f>RSQ($B$2:B876,$C$2:C876)</f>
        <v>3.5575067921267675E-2</v>
      </c>
      <c r="S876" t="str">
        <f t="shared" si="182"/>
        <v>1&amp;2</v>
      </c>
    </row>
    <row r="877" spans="1:19">
      <c r="A877">
        <v>79.212710869999995</v>
      </c>
      <c r="B877">
        <v>84.107686279999996</v>
      </c>
      <c r="C877">
        <v>97.021186369999995</v>
      </c>
      <c r="D877">
        <f t="shared" si="170"/>
        <v>0.94180109302134041</v>
      </c>
      <c r="E877">
        <f t="shared" si="171"/>
        <v>0.81644755989598394</v>
      </c>
      <c r="F877">
        <f t="shared" si="172"/>
        <v>0.86690020424247261</v>
      </c>
      <c r="G877">
        <f t="shared" si="173"/>
        <v>0.86107730406085936</v>
      </c>
      <c r="H877">
        <f t="shared" si="174"/>
        <v>0.79925205803817134</v>
      </c>
      <c r="I877">
        <f t="shared" si="175"/>
        <v>0.93036742664987604</v>
      </c>
      <c r="J877">
        <f t="shared" si="176"/>
        <v>3.024382672053233E-2</v>
      </c>
      <c r="K877">
        <f t="shared" si="177"/>
        <v>3.2598843474613552E-2</v>
      </c>
      <c r="L877">
        <f t="shared" si="178"/>
        <v>6.5449344750925412E-2</v>
      </c>
      <c r="M877">
        <f t="shared" si="179"/>
        <v>2.6690997044259022</v>
      </c>
      <c r="N877">
        <f t="shared" si="180"/>
        <v>0.52748809543515396</v>
      </c>
      <c r="O877">
        <f t="shared" si="181"/>
        <v>-0.9697151690201764</v>
      </c>
      <c r="P877">
        <f>RSQ($A$2:A877,$B$2:B877)</f>
        <v>0.55959449411791284</v>
      </c>
      <c r="Q877">
        <f>RSQ($A$2:A877,$C$2:C877)</f>
        <v>0.19791737729572637</v>
      </c>
      <c r="R877">
        <f>RSQ($B$2:B877,$C$2:C877)</f>
        <v>3.6266079890844162E-2</v>
      </c>
      <c r="S877" t="str">
        <f t="shared" si="182"/>
        <v>1&amp;2</v>
      </c>
    </row>
    <row r="878" spans="1:19">
      <c r="A878">
        <v>80.329380049999997</v>
      </c>
      <c r="B878">
        <v>84.714667660000003</v>
      </c>
      <c r="C878">
        <v>97.268473869999994</v>
      </c>
      <c r="D878">
        <f t="shared" si="170"/>
        <v>0.94823461236252216</v>
      </c>
      <c r="E878">
        <f t="shared" si="171"/>
        <v>0.82585216827150787</v>
      </c>
      <c r="F878">
        <f t="shared" si="172"/>
        <v>0.87093653564691231</v>
      </c>
      <c r="G878">
        <f t="shared" si="173"/>
        <v>0.87448612072265364</v>
      </c>
      <c r="H878">
        <f t="shared" si="174"/>
        <v>0.80334438268945385</v>
      </c>
      <c r="I878">
        <f t="shared" si="175"/>
        <v>0.92122421264942012</v>
      </c>
      <c r="J878">
        <f t="shared" si="176"/>
        <v>3.7566804616770519E-2</v>
      </c>
      <c r="K878">
        <f t="shared" si="177"/>
        <v>3.1961301227708981E-2</v>
      </c>
      <c r="L878">
        <f t="shared" si="178"/>
        <v>7.0203460878682469E-2</v>
      </c>
      <c r="M878">
        <f t="shared" si="179"/>
        <v>1.9631292145338819</v>
      </c>
      <c r="N878">
        <f t="shared" si="180"/>
        <v>0.70421993840916597</v>
      </c>
      <c r="O878">
        <f t="shared" si="181"/>
        <v>-0.71631336081007702</v>
      </c>
      <c r="P878">
        <f>RSQ($A$2:A878,$B$2:B878)</f>
        <v>0.56004510022451326</v>
      </c>
      <c r="Q878">
        <f>RSQ($A$2:A878,$C$2:C878)</f>
        <v>0.19858745297905606</v>
      </c>
      <c r="R878">
        <f>RSQ($B$2:B878,$C$2:C878)</f>
        <v>3.696675862706017E-2</v>
      </c>
      <c r="S878" t="str">
        <f t="shared" si="182"/>
        <v>1&amp;2</v>
      </c>
    </row>
    <row r="879" spans="1:19">
      <c r="A879">
        <v>80.870339020000003</v>
      </c>
      <c r="B879">
        <v>86.43749029</v>
      </c>
      <c r="C879">
        <v>98.077191110000001</v>
      </c>
      <c r="D879">
        <f t="shared" si="170"/>
        <v>0.93559332586679622</v>
      </c>
      <c r="E879">
        <f t="shared" si="171"/>
        <v>0.82455806599618675</v>
      </c>
      <c r="F879">
        <f t="shared" si="172"/>
        <v>0.8813210218577191</v>
      </c>
      <c r="G879">
        <f t="shared" si="173"/>
        <v>0.88388722920636786</v>
      </c>
      <c r="H879">
        <f t="shared" si="174"/>
        <v>0.80660802627510508</v>
      </c>
      <c r="I879">
        <f t="shared" si="175"/>
        <v>0.91508526021992764</v>
      </c>
      <c r="J879">
        <f t="shared" si="176"/>
        <v>4.324831762505741E-2</v>
      </c>
      <c r="K879">
        <f t="shared" si="177"/>
        <v>3.1879191374142822E-2</v>
      </c>
      <c r="L879">
        <f t="shared" si="178"/>
        <v>7.345725002607513E-2</v>
      </c>
      <c r="M879">
        <f t="shared" si="179"/>
        <v>1.1955631918146716</v>
      </c>
      <c r="N879">
        <f t="shared" si="180"/>
        <v>0.56306446140415356</v>
      </c>
      <c r="O879">
        <f t="shared" si="181"/>
        <v>-0.45964473690783753</v>
      </c>
      <c r="P879">
        <f>RSQ($A$2:A879,$B$2:B879)</f>
        <v>0.56051428721834162</v>
      </c>
      <c r="Q879">
        <f>RSQ($A$2:A879,$C$2:C879)</f>
        <v>0.19930068269668244</v>
      </c>
      <c r="R879">
        <f>RSQ($B$2:B879,$C$2:C879)</f>
        <v>3.7681850672778551E-2</v>
      </c>
      <c r="S879" t="str">
        <f t="shared" si="182"/>
        <v>1&amp;2</v>
      </c>
    </row>
    <row r="880" spans="1:19">
      <c r="A880">
        <v>80.874775970000002</v>
      </c>
      <c r="B880">
        <v>83.958552539999999</v>
      </c>
      <c r="C880">
        <v>97.457841139999999</v>
      </c>
      <c r="D880">
        <f t="shared" si="170"/>
        <v>0.96327025089515683</v>
      </c>
      <c r="E880">
        <f t="shared" si="171"/>
        <v>0.82984370497004833</v>
      </c>
      <c r="F880">
        <f t="shared" si="172"/>
        <v>0.86148586463547838</v>
      </c>
      <c r="G880">
        <f t="shared" si="173"/>
        <v>0.89610000177387383</v>
      </c>
      <c r="H880">
        <f t="shared" si="174"/>
        <v>0.81018274607432716</v>
      </c>
      <c r="I880">
        <f t="shared" si="175"/>
        <v>0.90683919936078161</v>
      </c>
      <c r="J880">
        <f t="shared" si="176"/>
        <v>4.6466352316968745E-2</v>
      </c>
      <c r="K880">
        <f t="shared" si="177"/>
        <v>3.188059962410951E-2</v>
      </c>
      <c r="L880">
        <f t="shared" si="178"/>
        <v>7.5717847902153121E-2</v>
      </c>
      <c r="M880">
        <f t="shared" si="179"/>
        <v>1.4455675079266666</v>
      </c>
      <c r="N880">
        <f t="shared" si="180"/>
        <v>0.61670605721144245</v>
      </c>
      <c r="O880">
        <f t="shared" si="181"/>
        <v>-0.59897812711094711</v>
      </c>
      <c r="P880">
        <f>RSQ($A$2:A880,$B$2:B880)</f>
        <v>0.56083121603020913</v>
      </c>
      <c r="Q880">
        <f>RSQ($A$2:A880,$C$2:C880)</f>
        <v>0.19995528168434459</v>
      </c>
      <c r="R880">
        <f>RSQ($B$2:B880,$C$2:C880)</f>
        <v>3.8448135248823109E-2</v>
      </c>
      <c r="S880" t="str">
        <f t="shared" si="182"/>
        <v>1&amp;2</v>
      </c>
    </row>
    <row r="881" spans="1:19">
      <c r="A881">
        <v>79.841255450000006</v>
      </c>
      <c r="B881">
        <v>83.859630129999999</v>
      </c>
      <c r="C881">
        <v>97.760603009999997</v>
      </c>
      <c r="D881">
        <f t="shared" si="170"/>
        <v>0.95208213208464343</v>
      </c>
      <c r="E881">
        <f t="shared" si="171"/>
        <v>0.81670174888173497</v>
      </c>
      <c r="F881">
        <f t="shared" si="172"/>
        <v>0.85780598265563013</v>
      </c>
      <c r="G881">
        <f t="shared" si="173"/>
        <v>0.90471263720629991</v>
      </c>
      <c r="H881">
        <f t="shared" si="174"/>
        <v>0.81118566958315919</v>
      </c>
      <c r="I881">
        <f t="shared" si="175"/>
        <v>0.89929562755998904</v>
      </c>
      <c r="J881">
        <f t="shared" si="176"/>
        <v>5.0438934337668578E-2</v>
      </c>
      <c r="K881">
        <f t="shared" si="177"/>
        <v>3.1882232336623462E-2</v>
      </c>
      <c r="L881">
        <f t="shared" si="178"/>
        <v>7.8016318067436183E-2</v>
      </c>
      <c r="M881">
        <f t="shared" si="179"/>
        <v>0.93914543398604766</v>
      </c>
      <c r="N881">
        <f t="shared" si="180"/>
        <v>0.17301421181349974</v>
      </c>
      <c r="O881">
        <f t="shared" si="181"/>
        <v>-0.53180726714757109</v>
      </c>
      <c r="P881">
        <f>RSQ($A$2:A881,$B$2:B881)</f>
        <v>0.56128602300570551</v>
      </c>
      <c r="Q881">
        <f>RSQ($A$2:A881,$C$2:C881)</f>
        <v>0.20069879290756443</v>
      </c>
      <c r="R881">
        <f>RSQ($B$2:B881,$C$2:C881)</f>
        <v>3.9265769326324612E-2</v>
      </c>
      <c r="S881" t="str">
        <f t="shared" si="182"/>
        <v>1&amp;2</v>
      </c>
    </row>
    <row r="882" spans="1:19">
      <c r="A882">
        <v>80.778980200000007</v>
      </c>
      <c r="B882">
        <v>82.10760732</v>
      </c>
      <c r="C882">
        <v>97.220534290000003</v>
      </c>
      <c r="D882">
        <f t="shared" si="170"/>
        <v>0.98381846501966741</v>
      </c>
      <c r="E882">
        <f t="shared" si="171"/>
        <v>0.83088393609362055</v>
      </c>
      <c r="F882">
        <f t="shared" si="172"/>
        <v>0.84455005230767899</v>
      </c>
      <c r="G882">
        <f t="shared" si="173"/>
        <v>0.91688276456220263</v>
      </c>
      <c r="H882">
        <f t="shared" si="174"/>
        <v>0.81421617212323016</v>
      </c>
      <c r="I882">
        <f t="shared" si="175"/>
        <v>0.89087323136732599</v>
      </c>
      <c r="J882">
        <f t="shared" si="176"/>
        <v>5.3387926523647058E-2</v>
      </c>
      <c r="K882">
        <f t="shared" si="177"/>
        <v>3.1724650256106074E-2</v>
      </c>
      <c r="L882">
        <f t="shared" si="178"/>
        <v>7.9784012260966722E-2</v>
      </c>
      <c r="M882">
        <f t="shared" si="179"/>
        <v>1.2537610058299795</v>
      </c>
      <c r="N882">
        <f t="shared" si="180"/>
        <v>0.52538842306645506</v>
      </c>
      <c r="O882">
        <f t="shared" si="181"/>
        <v>-0.58060728894064417</v>
      </c>
      <c r="P882">
        <f>RSQ($A$2:A882,$B$2:B882)</f>
        <v>0.56142471489329293</v>
      </c>
      <c r="Q882">
        <f>RSQ($A$2:A882,$C$2:C882)</f>
        <v>0.20133079776381002</v>
      </c>
      <c r="R882">
        <f>RSQ($B$2:B882,$C$2:C882)</f>
        <v>4.0080556215395226E-2</v>
      </c>
      <c r="S882" t="str">
        <f t="shared" si="182"/>
        <v>1&amp;2</v>
      </c>
    </row>
    <row r="883" spans="1:19">
      <c r="A883">
        <v>81.730359379999996</v>
      </c>
      <c r="B883">
        <v>84.795138260000002</v>
      </c>
      <c r="C883">
        <v>97.652031109999996</v>
      </c>
      <c r="D883">
        <f t="shared" si="170"/>
        <v>0.96385666745889675</v>
      </c>
      <c r="E883">
        <f t="shared" si="171"/>
        <v>0.83695503770868773</v>
      </c>
      <c r="F883">
        <f t="shared" si="172"/>
        <v>0.86833972930355785</v>
      </c>
      <c r="G883">
        <f t="shared" si="173"/>
        <v>0.92410951885400172</v>
      </c>
      <c r="H883">
        <f t="shared" si="174"/>
        <v>0.81771445913637753</v>
      </c>
      <c r="I883">
        <f t="shared" si="175"/>
        <v>0.88740653874213093</v>
      </c>
      <c r="J883">
        <f t="shared" si="176"/>
        <v>5.7407789021002589E-2</v>
      </c>
      <c r="K883">
        <f t="shared" si="177"/>
        <v>3.1293319482237111E-2</v>
      </c>
      <c r="L883">
        <f t="shared" si="178"/>
        <v>8.0295212591376133E-2</v>
      </c>
      <c r="M883">
        <f t="shared" si="179"/>
        <v>0.69236508290457888</v>
      </c>
      <c r="N883">
        <f t="shared" si="180"/>
        <v>0.61484620010451918</v>
      </c>
      <c r="O883">
        <f t="shared" si="181"/>
        <v>-0.23745885742409628</v>
      </c>
      <c r="P883">
        <f>RSQ($A$2:A883,$B$2:B883)</f>
        <v>0.56169266177218224</v>
      </c>
      <c r="Q883">
        <f>RSQ($A$2:A883,$C$2:C883)</f>
        <v>0.20194427523396585</v>
      </c>
      <c r="R883">
        <f>RSQ($B$2:B883,$C$2:C883)</f>
        <v>4.0838587979096626E-2</v>
      </c>
      <c r="S883" t="str">
        <f t="shared" si="182"/>
        <v>1&amp;2</v>
      </c>
    </row>
    <row r="884" spans="1:19">
      <c r="A884">
        <v>81.493665960000001</v>
      </c>
      <c r="B884">
        <v>84.029180789999998</v>
      </c>
      <c r="C884">
        <v>97.320560909999998</v>
      </c>
      <c r="D884">
        <f t="shared" si="170"/>
        <v>0.96982578187526802</v>
      </c>
      <c r="E884">
        <f t="shared" si="171"/>
        <v>0.83737357448405614</v>
      </c>
      <c r="F884">
        <f t="shared" si="172"/>
        <v>0.86342680317788567</v>
      </c>
      <c r="G884">
        <f t="shared" si="173"/>
        <v>0.93114279008804268</v>
      </c>
      <c r="H884">
        <f t="shared" si="174"/>
        <v>0.82073893842063572</v>
      </c>
      <c r="I884">
        <f t="shared" si="175"/>
        <v>0.88371734865532392</v>
      </c>
      <c r="J884">
        <f t="shared" si="176"/>
        <v>5.9369712140923958E-2</v>
      </c>
      <c r="K884">
        <f t="shared" si="177"/>
        <v>3.0455530497408258E-2</v>
      </c>
      <c r="L884">
        <f t="shared" si="178"/>
        <v>7.8530237295233021E-2</v>
      </c>
      <c r="M884">
        <f t="shared" si="179"/>
        <v>0.65156104674054638</v>
      </c>
      <c r="N884">
        <f t="shared" si="180"/>
        <v>0.54619426395596726</v>
      </c>
      <c r="O884">
        <f t="shared" si="181"/>
        <v>-0.2583787618157361</v>
      </c>
      <c r="P884">
        <f>RSQ($A$2:A884,$B$2:B884)</f>
        <v>0.56192716607227311</v>
      </c>
      <c r="Q884">
        <f>RSQ($A$2:A884,$C$2:C884)</f>
        <v>0.20254236030981237</v>
      </c>
      <c r="R884">
        <f>RSQ($B$2:B884,$C$2:C884)</f>
        <v>4.158776976916137E-2</v>
      </c>
      <c r="S884" t="str">
        <f t="shared" si="182"/>
        <v>1&amp;2</v>
      </c>
    </row>
    <row r="885" spans="1:19">
      <c r="A885">
        <v>80.591171450000004</v>
      </c>
      <c r="B885">
        <v>84.235986400000002</v>
      </c>
      <c r="C885">
        <v>97.502655309999994</v>
      </c>
      <c r="D885">
        <f t="shared" si="170"/>
        <v>0.95673090438221542</v>
      </c>
      <c r="E885">
        <f t="shared" si="171"/>
        <v>0.82655360711734871</v>
      </c>
      <c r="F885">
        <f t="shared" si="172"/>
        <v>0.86393530650196204</v>
      </c>
      <c r="G885">
        <f t="shared" si="173"/>
        <v>0.93507942305637692</v>
      </c>
      <c r="H885">
        <f t="shared" si="174"/>
        <v>0.82163350283551462</v>
      </c>
      <c r="I885">
        <f t="shared" si="175"/>
        <v>0.88067395755480671</v>
      </c>
      <c r="J885">
        <f t="shared" si="176"/>
        <v>6.1333538734905525E-2</v>
      </c>
      <c r="K885">
        <f t="shared" si="177"/>
        <v>2.9198793439713155E-2</v>
      </c>
      <c r="L885">
        <f t="shared" si="178"/>
        <v>7.6217418615872945E-2</v>
      </c>
      <c r="M885">
        <f t="shared" si="179"/>
        <v>0.35301210027062113</v>
      </c>
      <c r="N885">
        <f t="shared" si="180"/>
        <v>0.16850368464685528</v>
      </c>
      <c r="O885">
        <f t="shared" si="181"/>
        <v>-0.21961713420400064</v>
      </c>
      <c r="P885">
        <f>RSQ($A$2:A885,$B$2:B885)</f>
        <v>0.56230539175471594</v>
      </c>
      <c r="Q885">
        <f>RSQ($A$2:A885,$C$2:C885)</f>
        <v>0.20320668220136345</v>
      </c>
      <c r="R885">
        <f>RSQ($B$2:B885,$C$2:C885)</f>
        <v>4.2355321155176352E-2</v>
      </c>
      <c r="S885" t="str">
        <f t="shared" si="182"/>
        <v>1&amp;2</v>
      </c>
    </row>
    <row r="886" spans="1:19">
      <c r="A886">
        <v>80.790971089999999</v>
      </c>
      <c r="B886">
        <v>83.439735600000006</v>
      </c>
      <c r="C886">
        <v>97.266644400000004</v>
      </c>
      <c r="D886">
        <f t="shared" si="170"/>
        <v>0.96825535830197418</v>
      </c>
      <c r="E886">
        <f t="shared" si="171"/>
        <v>0.83061332678194044</v>
      </c>
      <c r="F886">
        <f t="shared" si="172"/>
        <v>0.85784531906808537</v>
      </c>
      <c r="G886">
        <f t="shared" si="173"/>
        <v>0.94018341309416109</v>
      </c>
      <c r="H886">
        <f t="shared" si="174"/>
        <v>0.82301501421188783</v>
      </c>
      <c r="I886">
        <f t="shared" si="175"/>
        <v>0.87716185932608037</v>
      </c>
      <c r="J886">
        <f t="shared" si="176"/>
        <v>6.1919263175501234E-2</v>
      </c>
      <c r="K886">
        <f t="shared" si="177"/>
        <v>2.8589915069841904E-2</v>
      </c>
      <c r="L886">
        <f t="shared" si="178"/>
        <v>7.4254496229646777E-2</v>
      </c>
      <c r="M886">
        <f t="shared" si="179"/>
        <v>0.45336368309563374</v>
      </c>
      <c r="N886">
        <f t="shared" si="180"/>
        <v>0.26576898012781081</v>
      </c>
      <c r="O886">
        <f t="shared" si="181"/>
        <v>-0.26013967151907907</v>
      </c>
      <c r="P886">
        <f>RSQ($A$2:A886,$B$2:B886)</f>
        <v>0.56258900590668082</v>
      </c>
      <c r="Q886">
        <f>RSQ($A$2:A886,$C$2:C886)</f>
        <v>0.20383440318026225</v>
      </c>
      <c r="R886">
        <f>RSQ($B$2:B886,$C$2:C886)</f>
        <v>4.3125427874391026E-2</v>
      </c>
      <c r="S886" t="str">
        <f t="shared" si="182"/>
        <v>1&amp;2</v>
      </c>
    </row>
    <row r="887" spans="1:19">
      <c r="A887">
        <v>80.605245049999994</v>
      </c>
      <c r="B887">
        <v>83.781434300000001</v>
      </c>
      <c r="C887">
        <v>97.08852109</v>
      </c>
      <c r="D887">
        <f t="shared" si="170"/>
        <v>0.96208958134296341</v>
      </c>
      <c r="E887">
        <f t="shared" si="171"/>
        <v>0.83022425457773541</v>
      </c>
      <c r="F887">
        <f t="shared" si="172"/>
        <v>0.86293861889538437</v>
      </c>
      <c r="G887">
        <f t="shared" si="173"/>
        <v>0.94355359282474605</v>
      </c>
      <c r="H887">
        <f t="shared" si="174"/>
        <v>0.82412412811432589</v>
      </c>
      <c r="I887">
        <f t="shared" si="175"/>
        <v>0.87497366849058866</v>
      </c>
      <c r="J887">
        <f t="shared" si="176"/>
        <v>6.3805833325372138E-2</v>
      </c>
      <c r="K887">
        <f t="shared" si="177"/>
        <v>2.666462273375091E-2</v>
      </c>
      <c r="L887">
        <f t="shared" si="178"/>
        <v>7.2787048646765495E-2</v>
      </c>
      <c r="M887">
        <f t="shared" si="179"/>
        <v>0.29050617399971485</v>
      </c>
      <c r="N887">
        <f t="shared" si="180"/>
        <v>0.22877227719739099</v>
      </c>
      <c r="O887">
        <f t="shared" si="181"/>
        <v>-0.16534603090736949</v>
      </c>
      <c r="P887">
        <f>RSQ($A$2:A887,$B$2:B887)</f>
        <v>0.56292939052710111</v>
      </c>
      <c r="Q887">
        <f>RSQ($A$2:A887,$C$2:C887)</f>
        <v>0.20445146097753669</v>
      </c>
      <c r="R887">
        <f>RSQ($B$2:B887,$C$2:C887)</f>
        <v>4.3853728222967014E-2</v>
      </c>
      <c r="S887" t="str">
        <f t="shared" si="182"/>
        <v>1&amp;2</v>
      </c>
    </row>
    <row r="888" spans="1:19">
      <c r="A888">
        <v>81.510431190000006</v>
      </c>
      <c r="B888">
        <v>83.365704879999996</v>
      </c>
      <c r="C888">
        <v>96.965269120000002</v>
      </c>
      <c r="D888">
        <f t="shared" si="170"/>
        <v>0.97774536072512619</v>
      </c>
      <c r="E888">
        <f t="shared" si="171"/>
        <v>0.84061470596370169</v>
      </c>
      <c r="F888">
        <f t="shared" si="172"/>
        <v>0.85974808956421522</v>
      </c>
      <c r="G888">
        <f t="shared" si="173"/>
        <v>0.94881386480941987</v>
      </c>
      <c r="H888">
        <f t="shared" si="174"/>
        <v>0.82666114009115299</v>
      </c>
      <c r="I888">
        <f t="shared" si="175"/>
        <v>0.87263127173268507</v>
      </c>
      <c r="J888">
        <f t="shared" si="176"/>
        <v>6.4329985527449604E-2</v>
      </c>
      <c r="K888">
        <f t="shared" si="177"/>
        <v>2.552228766935858E-2</v>
      </c>
      <c r="L888">
        <f t="shared" si="178"/>
        <v>6.9942321608402649E-2</v>
      </c>
      <c r="M888">
        <f t="shared" si="179"/>
        <v>0.44973577529193209</v>
      </c>
      <c r="N888">
        <f t="shared" si="180"/>
        <v>0.54672081332665967</v>
      </c>
      <c r="O888">
        <f t="shared" si="181"/>
        <v>-0.1841972338379185</v>
      </c>
      <c r="P888">
        <f>RSQ($A$2:A888,$B$2:B888)</f>
        <v>0.56309772969613747</v>
      </c>
      <c r="Q888">
        <f>RSQ($A$2:A888,$C$2:C888)</f>
        <v>0.20500864148023373</v>
      </c>
      <c r="R888">
        <f>RSQ($B$2:B888,$C$2:C888)</f>
        <v>4.4580771601372832E-2</v>
      </c>
      <c r="S888" t="str">
        <f t="shared" si="182"/>
        <v>1&amp;2</v>
      </c>
    </row>
    <row r="889" spans="1:19">
      <c r="A889">
        <v>79.848494209999998</v>
      </c>
      <c r="B889">
        <v>83.806061639999996</v>
      </c>
      <c r="C889">
        <v>96.279218110000002</v>
      </c>
      <c r="D889">
        <f t="shared" si="170"/>
        <v>0.95277707420496327</v>
      </c>
      <c r="E889">
        <f t="shared" si="171"/>
        <v>0.82934298571860299</v>
      </c>
      <c r="F889">
        <f t="shared" si="172"/>
        <v>0.87044809134460044</v>
      </c>
      <c r="G889">
        <f t="shared" si="173"/>
        <v>0.94942358933181115</v>
      </c>
      <c r="H889">
        <f t="shared" si="174"/>
        <v>0.82707373172614529</v>
      </c>
      <c r="I889">
        <f t="shared" si="175"/>
        <v>0.87229539782682586</v>
      </c>
      <c r="J889">
        <f t="shared" si="176"/>
        <v>6.5336295150541956E-2</v>
      </c>
      <c r="K889">
        <f t="shared" si="177"/>
        <v>2.4314032000377111E-2</v>
      </c>
      <c r="L889">
        <f t="shared" si="178"/>
        <v>6.6560730352986722E-2</v>
      </c>
      <c r="M889">
        <f t="shared" si="179"/>
        <v>5.1326523265901876E-2</v>
      </c>
      <c r="N889">
        <f t="shared" si="180"/>
        <v>9.3331044082795564E-2</v>
      </c>
      <c r="O889">
        <f t="shared" si="181"/>
        <v>-2.7753699101988997E-2</v>
      </c>
      <c r="P889">
        <f>RSQ($A$2:A889,$B$2:B889)</f>
        <v>0.56354355074676832</v>
      </c>
      <c r="Q889">
        <f>RSQ($A$2:A889,$C$2:C889)</f>
        <v>0.20555786409464746</v>
      </c>
      <c r="R889">
        <f>RSQ($B$2:B889,$C$2:C889)</f>
        <v>4.5182392739815995E-2</v>
      </c>
      <c r="S889" t="str">
        <f t="shared" si="182"/>
        <v>1&amp;2</v>
      </c>
    </row>
    <row r="890" spans="1:19">
      <c r="A890">
        <v>80.479188489999999</v>
      </c>
      <c r="B890">
        <v>83.798210699999998</v>
      </c>
      <c r="C890">
        <v>96.431562139999997</v>
      </c>
      <c r="D890">
        <f t="shared" si="170"/>
        <v>0.96039268401705857</v>
      </c>
      <c r="E890">
        <f t="shared" si="171"/>
        <v>0.83457310764249326</v>
      </c>
      <c r="F890">
        <f t="shared" si="172"/>
        <v>0.86899152974771043</v>
      </c>
      <c r="G890">
        <f t="shared" si="173"/>
        <v>0.9511111423603108</v>
      </c>
      <c r="H890">
        <f t="shared" si="174"/>
        <v>0.82822748186712192</v>
      </c>
      <c r="I890">
        <f t="shared" si="175"/>
        <v>0.87178711043003887</v>
      </c>
      <c r="J890">
        <f t="shared" si="176"/>
        <v>6.4059439482950745E-2</v>
      </c>
      <c r="K890">
        <f t="shared" si="177"/>
        <v>2.3553377237146102E-2</v>
      </c>
      <c r="L890">
        <f t="shared" si="178"/>
        <v>6.137873860483449E-2</v>
      </c>
      <c r="M890">
        <f t="shared" si="179"/>
        <v>0.14488952341236189</v>
      </c>
      <c r="N890">
        <f t="shared" si="180"/>
        <v>0.26941468781655814</v>
      </c>
      <c r="O890">
        <f t="shared" si="181"/>
        <v>-4.5546401667307022E-2</v>
      </c>
      <c r="P890">
        <f>RSQ($A$2:A890,$B$2:B890)</f>
        <v>0.56390203033441721</v>
      </c>
      <c r="Q890">
        <f>RSQ($A$2:A890,$C$2:C890)</f>
        <v>0.20610109177507288</v>
      </c>
      <c r="R890">
        <f>RSQ($B$2:B890,$C$2:C890)</f>
        <v>4.5808417923423356E-2</v>
      </c>
      <c r="S890" t="str">
        <f t="shared" si="182"/>
        <v>1&amp;2</v>
      </c>
    </row>
    <row r="891" spans="1:19">
      <c r="A891">
        <v>81.634354490000007</v>
      </c>
      <c r="B891">
        <v>83.315483790000002</v>
      </c>
      <c r="C891">
        <v>95.751018999999999</v>
      </c>
      <c r="D891">
        <f t="shared" si="170"/>
        <v>0.97982212641005184</v>
      </c>
      <c r="E891">
        <f t="shared" si="171"/>
        <v>0.85256904148456125</v>
      </c>
      <c r="F891">
        <f t="shared" si="172"/>
        <v>0.8701263407964358</v>
      </c>
      <c r="G891">
        <f t="shared" si="173"/>
        <v>0.95552821682950173</v>
      </c>
      <c r="H891">
        <f t="shared" si="174"/>
        <v>0.83197233719288177</v>
      </c>
      <c r="I891">
        <f t="shared" si="175"/>
        <v>0.87153160740948454</v>
      </c>
      <c r="J891">
        <f t="shared" si="176"/>
        <v>6.254414773903566E-2</v>
      </c>
      <c r="K891">
        <f t="shared" si="177"/>
        <v>2.3599687112476571E-2</v>
      </c>
      <c r="L891">
        <f t="shared" si="178"/>
        <v>5.712948873270051E-2</v>
      </c>
      <c r="M891">
        <f t="shared" si="179"/>
        <v>0.38842818167282434</v>
      </c>
      <c r="N891">
        <f t="shared" si="180"/>
        <v>0.87275327819030746</v>
      </c>
      <c r="O891">
        <f t="shared" si="181"/>
        <v>-2.4597920342395337E-2</v>
      </c>
      <c r="P891">
        <f>RSQ($A$2:A891,$B$2:B891)</f>
        <v>0.56404787567374737</v>
      </c>
      <c r="Q891">
        <f>RSQ($A$2:A891,$C$2:C891)</f>
        <v>0.2065224869583473</v>
      </c>
      <c r="R891">
        <f>RSQ($B$2:B891,$C$2:C891)</f>
        <v>4.6338099379229857E-2</v>
      </c>
      <c r="S891" t="str">
        <f t="shared" si="182"/>
        <v>1&amp;2</v>
      </c>
    </row>
    <row r="892" spans="1:19">
      <c r="A892">
        <v>83.142402169999997</v>
      </c>
      <c r="B892">
        <v>83.990142239999997</v>
      </c>
      <c r="C892">
        <v>96.41558422</v>
      </c>
      <c r="D892">
        <f t="shared" si="170"/>
        <v>0.98990667181420411</v>
      </c>
      <c r="E892">
        <f t="shared" si="171"/>
        <v>0.86233364494568221</v>
      </c>
      <c r="F892">
        <f t="shared" si="172"/>
        <v>0.871126207650749</v>
      </c>
      <c r="G892">
        <f t="shared" si="173"/>
        <v>0.96081720990407138</v>
      </c>
      <c r="H892">
        <f t="shared" si="174"/>
        <v>0.8366433076163895</v>
      </c>
      <c r="I892">
        <f t="shared" si="175"/>
        <v>0.87146923821583289</v>
      </c>
      <c r="J892">
        <f t="shared" si="176"/>
        <v>6.301844459100564E-2</v>
      </c>
      <c r="K892">
        <f t="shared" si="177"/>
        <v>2.4195894341681814E-2</v>
      </c>
      <c r="L892">
        <f t="shared" si="178"/>
        <v>5.4856646387760853E-2</v>
      </c>
      <c r="M892">
        <f t="shared" si="179"/>
        <v>0.46160234672444689</v>
      </c>
      <c r="N892">
        <f t="shared" si="180"/>
        <v>1.0617643211078356</v>
      </c>
      <c r="O892">
        <f t="shared" si="181"/>
        <v>-6.2532179356925574E-3</v>
      </c>
      <c r="P892">
        <f>RSQ($A$2:A892,$B$2:B892)</f>
        <v>0.56403851946110595</v>
      </c>
      <c r="Q892">
        <f>RSQ($A$2:A892,$C$2:C892)</f>
        <v>0.20694757602386177</v>
      </c>
      <c r="R892">
        <f>RSQ($B$2:B892,$C$2:C892)</f>
        <v>4.6954642808109667E-2</v>
      </c>
      <c r="S892" t="str">
        <f t="shared" si="182"/>
        <v>1&amp;2</v>
      </c>
    </row>
    <row r="893" spans="1:19">
      <c r="A893">
        <v>82.96048682</v>
      </c>
      <c r="B893">
        <v>84.598037439999999</v>
      </c>
      <c r="C893">
        <v>95.905621960000005</v>
      </c>
      <c r="D893">
        <f t="shared" si="170"/>
        <v>0.98064316065060719</v>
      </c>
      <c r="E893">
        <f t="shared" si="171"/>
        <v>0.86502214494371232</v>
      </c>
      <c r="F893">
        <f t="shared" si="172"/>
        <v>0.88209675002455923</v>
      </c>
      <c r="G893">
        <f t="shared" si="173"/>
        <v>0.9638673561727692</v>
      </c>
      <c r="H893">
        <f t="shared" si="174"/>
        <v>0.84100928258982377</v>
      </c>
      <c r="I893">
        <f t="shared" si="175"/>
        <v>0.87310424003256004</v>
      </c>
      <c r="J893">
        <f t="shared" si="176"/>
        <v>6.3642057138882685E-2</v>
      </c>
      <c r="K893">
        <f t="shared" si="177"/>
        <v>2.5304156247086169E-2</v>
      </c>
      <c r="L893">
        <f t="shared" si="178"/>
        <v>5.2347183675504859E-2</v>
      </c>
      <c r="M893">
        <f t="shared" si="179"/>
        <v>0.26359620087749597</v>
      </c>
      <c r="N893">
        <f t="shared" si="180"/>
        <v>0.94896909896585424</v>
      </c>
      <c r="O893">
        <f t="shared" si="181"/>
        <v>0.17178593690432115</v>
      </c>
      <c r="P893">
        <f>RSQ($A$2:A893,$B$2:B893)</f>
        <v>0.56412343873340276</v>
      </c>
      <c r="Q893">
        <f>RSQ($A$2:A893,$C$2:C893)</f>
        <v>0.20733653727548945</v>
      </c>
      <c r="R893">
        <f>RSQ($B$2:B893,$C$2:C893)</f>
        <v>4.7472855528710813E-2</v>
      </c>
      <c r="S893" t="str">
        <f t="shared" si="182"/>
        <v>1&amp;2</v>
      </c>
    </row>
    <row r="894" spans="1:19">
      <c r="A894">
        <v>81.828223370000003</v>
      </c>
      <c r="B894">
        <v>86.046714230000006</v>
      </c>
      <c r="C894">
        <v>95.386223720000004</v>
      </c>
      <c r="D894">
        <f t="shared" si="170"/>
        <v>0.95097441084474044</v>
      </c>
      <c r="E894">
        <f t="shared" si="171"/>
        <v>0.85786207042016238</v>
      </c>
      <c r="F894">
        <f t="shared" si="172"/>
        <v>0.90208743856538953</v>
      </c>
      <c r="G894">
        <f t="shared" si="173"/>
        <v>0.96188382612230328</v>
      </c>
      <c r="H894">
        <f t="shared" si="174"/>
        <v>0.8436020191791066</v>
      </c>
      <c r="I894">
        <f t="shared" si="175"/>
        <v>0.8775631936529954</v>
      </c>
      <c r="J894">
        <f t="shared" si="176"/>
        <v>6.4287449780420877E-2</v>
      </c>
      <c r="K894">
        <f t="shared" si="177"/>
        <v>2.6050469716959835E-2</v>
      </c>
      <c r="L894">
        <f t="shared" si="178"/>
        <v>4.9850465890022094E-2</v>
      </c>
      <c r="M894">
        <f t="shared" si="179"/>
        <v>-0.16969743417766381</v>
      </c>
      <c r="N894">
        <f t="shared" si="180"/>
        <v>0.54740092581793076</v>
      </c>
      <c r="O894">
        <f t="shared" si="181"/>
        <v>0.49195618284688541</v>
      </c>
      <c r="P894">
        <f>RSQ($A$2:A894,$B$2:B894)</f>
        <v>0.56445980833499654</v>
      </c>
      <c r="Q894">
        <f>RSQ($A$2:A894,$C$2:C894)</f>
        <v>0.20770658969733602</v>
      </c>
      <c r="R894">
        <f>RSQ($B$2:B894,$C$2:C894)</f>
        <v>4.787613855897279E-2</v>
      </c>
      <c r="S894" t="str">
        <f t="shared" si="182"/>
        <v>1&amp;2</v>
      </c>
    </row>
    <row r="895" spans="1:19">
      <c r="A895">
        <v>85.235045310000004</v>
      </c>
      <c r="B895">
        <v>85.822419729999993</v>
      </c>
      <c r="C895">
        <v>94.867481209999994</v>
      </c>
      <c r="D895">
        <f t="shared" si="170"/>
        <v>0.99315593265899649</v>
      </c>
      <c r="E895">
        <f t="shared" si="171"/>
        <v>0.89846430223358098</v>
      </c>
      <c r="F895">
        <f t="shared" si="172"/>
        <v>0.90465582763836927</v>
      </c>
      <c r="G895">
        <f t="shared" si="173"/>
        <v>0.96669491943564068</v>
      </c>
      <c r="H895">
        <f t="shared" si="174"/>
        <v>0.85204237041825648</v>
      </c>
      <c r="I895">
        <f t="shared" si="175"/>
        <v>0.88173129118920679</v>
      </c>
      <c r="J895">
        <f t="shared" si="176"/>
        <v>6.2317230100680659E-2</v>
      </c>
      <c r="K895">
        <f t="shared" si="177"/>
        <v>2.6730884234751867E-2</v>
      </c>
      <c r="L895">
        <f t="shared" si="178"/>
        <v>4.4216962822781397E-2</v>
      </c>
      <c r="M895">
        <f t="shared" si="179"/>
        <v>0.42461792959354899</v>
      </c>
      <c r="N895">
        <f t="shared" si="180"/>
        <v>1.7366403373582759</v>
      </c>
      <c r="O895">
        <f t="shared" si="181"/>
        <v>0.51845570083685932</v>
      </c>
      <c r="P895">
        <f>RSQ($A$2:A895,$B$2:B895)</f>
        <v>0.5643580317685517</v>
      </c>
      <c r="Q895">
        <f>RSQ($A$2:A895,$C$2:C895)</f>
        <v>0.20793584820964678</v>
      </c>
      <c r="R895">
        <f>RSQ($B$2:B895,$C$2:C895)</f>
        <v>4.8212275335086513E-2</v>
      </c>
      <c r="S895" t="str">
        <f t="shared" si="182"/>
        <v>1&amp;2</v>
      </c>
    </row>
    <row r="896" spans="1:19">
      <c r="A896">
        <v>85.718530560000005</v>
      </c>
      <c r="B896">
        <v>87.480005700000007</v>
      </c>
      <c r="C896">
        <v>95.299640199999999</v>
      </c>
      <c r="D896">
        <f t="shared" si="170"/>
        <v>0.97986425439841962</v>
      </c>
      <c r="E896">
        <f t="shared" si="171"/>
        <v>0.89946331780589461</v>
      </c>
      <c r="F896">
        <f t="shared" si="172"/>
        <v>0.91794686230095557</v>
      </c>
      <c r="G896">
        <f t="shared" si="173"/>
        <v>0.96872097096837595</v>
      </c>
      <c r="H896">
        <f t="shared" si="174"/>
        <v>0.85933790078558547</v>
      </c>
      <c r="I896">
        <f t="shared" si="175"/>
        <v>0.88730291751409118</v>
      </c>
      <c r="J896">
        <f t="shared" si="176"/>
        <v>6.1282598821073113E-2</v>
      </c>
      <c r="K896">
        <f t="shared" si="177"/>
        <v>3.0337618502920882E-2</v>
      </c>
      <c r="L896">
        <f t="shared" si="178"/>
        <v>3.9713125288447303E-2</v>
      </c>
      <c r="M896">
        <f t="shared" si="179"/>
        <v>0.18183438111981398</v>
      </c>
      <c r="N896">
        <f t="shared" si="180"/>
        <v>1.3226290988017366</v>
      </c>
      <c r="O896">
        <f t="shared" si="181"/>
        <v>0.77163266714188383</v>
      </c>
      <c r="P896">
        <f>RSQ($A$2:A896,$B$2:B896)</f>
        <v>0.56435928375627797</v>
      </c>
      <c r="Q896">
        <f>RSQ($A$2:A896,$C$2:C896)</f>
        <v>0.20817754505221134</v>
      </c>
      <c r="R896">
        <f>RSQ($B$2:B896,$C$2:C896)</f>
        <v>4.8566033546474402E-2</v>
      </c>
      <c r="S896" t="str">
        <f t="shared" si="182"/>
        <v>1&amp;2</v>
      </c>
    </row>
    <row r="897" spans="1:19">
      <c r="A897">
        <v>84.474419139999995</v>
      </c>
      <c r="B897">
        <v>88.651036820000002</v>
      </c>
      <c r="C897">
        <v>95.587181540000003</v>
      </c>
      <c r="D897">
        <f t="shared" si="170"/>
        <v>0.95288698440740915</v>
      </c>
      <c r="E897">
        <f t="shared" si="171"/>
        <v>0.88374212712454869</v>
      </c>
      <c r="F897">
        <f t="shared" si="172"/>
        <v>0.92743645530444419</v>
      </c>
      <c r="G897">
        <f t="shared" si="173"/>
        <v>0.96628497303591954</v>
      </c>
      <c r="H897">
        <f t="shared" si="174"/>
        <v>0.86309239714542596</v>
      </c>
      <c r="I897">
        <f t="shared" si="175"/>
        <v>0.89347730794337621</v>
      </c>
      <c r="J897">
        <f t="shared" si="176"/>
        <v>5.9962230811271326E-2</v>
      </c>
      <c r="K897">
        <f t="shared" si="177"/>
        <v>3.3441233012835442E-2</v>
      </c>
      <c r="L897">
        <f t="shared" si="178"/>
        <v>3.6094248368292149E-2</v>
      </c>
      <c r="M897">
        <f t="shared" si="179"/>
        <v>-0.22344046322559286</v>
      </c>
      <c r="N897">
        <f t="shared" si="180"/>
        <v>0.61749308021019844</v>
      </c>
      <c r="O897">
        <f t="shared" si="181"/>
        <v>0.94084650314813578</v>
      </c>
      <c r="P897">
        <f>RSQ($A$2:A897,$B$2:B897)</f>
        <v>0.56455794491328504</v>
      </c>
      <c r="Q897">
        <f>RSQ($A$2:A897,$C$2:C897)</f>
        <v>0.20848146794569758</v>
      </c>
      <c r="R897">
        <f>RSQ($B$2:B897,$C$2:C897)</f>
        <v>4.8916155240248275E-2</v>
      </c>
      <c r="S897" t="str">
        <f t="shared" si="182"/>
        <v>1&amp;2</v>
      </c>
    </row>
    <row r="898" spans="1:19">
      <c r="A898">
        <v>85.194464150000002</v>
      </c>
      <c r="B898">
        <v>89.554509080000003</v>
      </c>
      <c r="C898">
        <v>95.585545490000001</v>
      </c>
      <c r="D898">
        <f t="shared" si="170"/>
        <v>0.95131406587126588</v>
      </c>
      <c r="E898">
        <f t="shared" si="171"/>
        <v>0.89129024386760347</v>
      </c>
      <c r="F898">
        <f t="shared" si="172"/>
        <v>0.93690430515322054</v>
      </c>
      <c r="G898">
        <f t="shared" si="173"/>
        <v>0.96398175654904972</v>
      </c>
      <c r="H898">
        <f t="shared" si="174"/>
        <v>0.8674305274103763</v>
      </c>
      <c r="I898">
        <f t="shared" si="175"/>
        <v>0.90015838443719842</v>
      </c>
      <c r="J898">
        <f t="shared" si="176"/>
        <v>5.8120118326681118E-2</v>
      </c>
      <c r="K898">
        <f t="shared" si="177"/>
        <v>3.5058126292006574E-2</v>
      </c>
      <c r="L898">
        <f t="shared" si="178"/>
        <v>3.4040731840663689E-2</v>
      </c>
      <c r="M898">
        <f t="shared" si="179"/>
        <v>-0.21795706964293121</v>
      </c>
      <c r="N898">
        <f t="shared" si="180"/>
        <v>0.68057591722086153</v>
      </c>
      <c r="O898">
        <f t="shared" si="181"/>
        <v>1.0794691749877985</v>
      </c>
      <c r="P898">
        <f>RSQ($A$2:A898,$B$2:B898)</f>
        <v>0.56473199976109856</v>
      </c>
      <c r="Q898">
        <f>RSQ($A$2:A898,$C$2:C898)</f>
        <v>0.20875764674612185</v>
      </c>
      <c r="R898">
        <f>RSQ($B$2:B898,$C$2:C898)</f>
        <v>4.92356369424393E-2</v>
      </c>
      <c r="S898" t="str">
        <f t="shared" si="182"/>
        <v>1&amp;2</v>
      </c>
    </row>
    <row r="899" spans="1:19">
      <c r="A899">
        <v>83.657264690000005</v>
      </c>
      <c r="B899">
        <v>86.437095659999997</v>
      </c>
      <c r="C899">
        <v>95.385978100000003</v>
      </c>
      <c r="D899">
        <f t="shared" ref="D899:D962" si="183">A899/B899</f>
        <v>0.96783983833822407</v>
      </c>
      <c r="E899">
        <f t="shared" ref="E899:E962" si="184">A899/C899</f>
        <v>0.87703943867196144</v>
      </c>
      <c r="F899">
        <f t="shared" ref="F899:F962" si="185">B899/C899</f>
        <v>0.90618241152155254</v>
      </c>
      <c r="G899">
        <f t="shared" si="173"/>
        <v>0.96457530759353804</v>
      </c>
      <c r="H899">
        <f t="shared" si="174"/>
        <v>0.86890882145062021</v>
      </c>
      <c r="I899">
        <f t="shared" si="175"/>
        <v>0.90108515783479137</v>
      </c>
      <c r="J899">
        <f t="shared" si="176"/>
        <v>5.663182695356242E-2</v>
      </c>
      <c r="K899">
        <f t="shared" si="177"/>
        <v>3.6938293564631658E-2</v>
      </c>
      <c r="L899">
        <f t="shared" si="178"/>
        <v>3.2749256345083098E-2</v>
      </c>
      <c r="M899">
        <f t="shared" si="179"/>
        <v>5.764480717464595E-2</v>
      </c>
      <c r="N899">
        <f t="shared" si="180"/>
        <v>0.22011350381183498</v>
      </c>
      <c r="O899">
        <f t="shared" si="181"/>
        <v>0.1556448681780972</v>
      </c>
      <c r="P899">
        <f>RSQ($A$2:A899,$B$2:B899)</f>
        <v>0.56488702368335486</v>
      </c>
      <c r="Q899">
        <f>RSQ($A$2:A899,$C$2:C899)</f>
        <v>0.20907135662942006</v>
      </c>
      <c r="R899">
        <f>RSQ($B$2:B899,$C$2:C899)</f>
        <v>4.9626723090690557E-2</v>
      </c>
      <c r="S899" t="str">
        <f t="shared" si="182"/>
        <v>1&amp;2</v>
      </c>
    </row>
    <row r="900" spans="1:19">
      <c r="A900">
        <v>82.645933409999998</v>
      </c>
      <c r="B900">
        <v>85.721211280000006</v>
      </c>
      <c r="C900">
        <v>95.362729689999995</v>
      </c>
      <c r="D900">
        <f t="shared" si="183"/>
        <v>0.96412465684887594</v>
      </c>
      <c r="E900">
        <f t="shared" si="184"/>
        <v>0.86664815152272723</v>
      </c>
      <c r="F900">
        <f t="shared" si="185"/>
        <v>0.89889636715158938</v>
      </c>
      <c r="G900">
        <f t="shared" si="173"/>
        <v>0.96450597670974392</v>
      </c>
      <c r="H900">
        <f t="shared" si="174"/>
        <v>0.86856102607709817</v>
      </c>
      <c r="I900">
        <f t="shared" si="175"/>
        <v>0.90074842080660644</v>
      </c>
      <c r="J900">
        <f t="shared" si="176"/>
        <v>5.4581545065913832E-2</v>
      </c>
      <c r="K900">
        <f t="shared" si="177"/>
        <v>3.7674474489344974E-2</v>
      </c>
      <c r="L900">
        <f t="shared" si="178"/>
        <v>3.0732620501931832E-2</v>
      </c>
      <c r="M900">
        <f t="shared" si="179"/>
        <v>-6.9862416024956625E-3</v>
      </c>
      <c r="N900">
        <f t="shared" si="180"/>
        <v>-5.0773755448452043E-2</v>
      </c>
      <c r="O900">
        <f t="shared" si="181"/>
        <v>-6.0263447267721343E-2</v>
      </c>
      <c r="P900">
        <f>RSQ($A$2:A900,$B$2:B900)</f>
        <v>0.56510938095836982</v>
      </c>
      <c r="Q900">
        <f>RSQ($A$2:A900,$C$2:C900)</f>
        <v>0.20941145869799754</v>
      </c>
      <c r="R900">
        <f>RSQ($B$2:B900,$C$2:C900)</f>
        <v>5.0032349758124914E-2</v>
      </c>
      <c r="S900" t="str">
        <f t="shared" si="182"/>
        <v>1&amp;2</v>
      </c>
    </row>
    <row r="901" spans="1:19">
      <c r="A901">
        <v>80.570801209999999</v>
      </c>
      <c r="B901">
        <v>87.111661560000002</v>
      </c>
      <c r="C901">
        <v>95.527658680000002</v>
      </c>
      <c r="D901">
        <f t="shared" si="183"/>
        <v>0.9249140673835633</v>
      </c>
      <c r="E901">
        <f t="shared" si="184"/>
        <v>0.84342903744660269</v>
      </c>
      <c r="F901">
        <f t="shared" si="185"/>
        <v>0.91189989123263204</v>
      </c>
      <c r="G901">
        <f t="shared" si="173"/>
        <v>0.95841491373648535</v>
      </c>
      <c r="H901">
        <f t="shared" si="174"/>
        <v>0.86469456628779118</v>
      </c>
      <c r="I901">
        <f t="shared" si="175"/>
        <v>0.90246403164137956</v>
      </c>
      <c r="J901">
        <f t="shared" si="176"/>
        <v>5.1558000675061354E-2</v>
      </c>
      <c r="K901">
        <f t="shared" si="177"/>
        <v>3.7500222808925662E-2</v>
      </c>
      <c r="L901">
        <f t="shared" si="178"/>
        <v>2.8838839453252076E-2</v>
      </c>
      <c r="M901">
        <f t="shared" si="179"/>
        <v>-0.64977008251459289</v>
      </c>
      <c r="N901">
        <f t="shared" si="180"/>
        <v>-0.56707739976752736</v>
      </c>
      <c r="O901">
        <f t="shared" si="181"/>
        <v>0.32719276399967706</v>
      </c>
      <c r="P901">
        <f>RSQ($A$2:A901,$B$2:B901)</f>
        <v>0.56559004281632563</v>
      </c>
      <c r="Q901">
        <f>RSQ($A$2:A901,$C$2:C901)</f>
        <v>0.20982413592610952</v>
      </c>
      <c r="R901">
        <f>RSQ($B$2:B901,$C$2:C901)</f>
        <v>5.0421882152528359E-2</v>
      </c>
      <c r="S901" t="str">
        <f t="shared" si="182"/>
        <v>1&amp;2</v>
      </c>
    </row>
    <row r="902" spans="1:19">
      <c r="A902">
        <v>80.264495539999999</v>
      </c>
      <c r="B902">
        <v>85.972216849999995</v>
      </c>
      <c r="C902">
        <v>95.541064019999993</v>
      </c>
      <c r="D902">
        <f t="shared" si="183"/>
        <v>0.93360969951538486</v>
      </c>
      <c r="E902">
        <f t="shared" si="184"/>
        <v>0.84010468549102524</v>
      </c>
      <c r="F902">
        <f t="shared" si="185"/>
        <v>0.89984571275031111</v>
      </c>
      <c r="G902">
        <f t="shared" si="173"/>
        <v>0.95459872693323911</v>
      </c>
      <c r="H902">
        <f t="shared" si="174"/>
        <v>0.86091150770367331</v>
      </c>
      <c r="I902">
        <f t="shared" si="175"/>
        <v>0.90206121335044598</v>
      </c>
      <c r="J902">
        <f t="shared" si="176"/>
        <v>4.6726356654218738E-2</v>
      </c>
      <c r="K902">
        <f t="shared" si="177"/>
        <v>3.5996212801974577E-2</v>
      </c>
      <c r="L902">
        <f t="shared" si="178"/>
        <v>2.718922609199614E-2</v>
      </c>
      <c r="M902">
        <f t="shared" si="179"/>
        <v>-0.44919032684649141</v>
      </c>
      <c r="N902">
        <f t="shared" si="180"/>
        <v>-0.57802809220826445</v>
      </c>
      <c r="O902">
        <f t="shared" si="181"/>
        <v>-8.148450392220094E-2</v>
      </c>
      <c r="P902">
        <f>RSQ($A$2:A902,$B$2:B902)</f>
        <v>0.56607676910795246</v>
      </c>
      <c r="Q902">
        <f>RSQ($A$2:A902,$C$2:C902)</f>
        <v>0.21024479240148983</v>
      </c>
      <c r="R902">
        <f>RSQ($B$2:B902,$C$2:C902)</f>
        <v>5.084482813508874E-2</v>
      </c>
      <c r="S902" t="str">
        <f t="shared" si="182"/>
        <v>1&amp;2</v>
      </c>
    </row>
    <row r="903" spans="1:19">
      <c r="A903">
        <v>84.206163970000006</v>
      </c>
      <c r="B903">
        <v>85.881830429999994</v>
      </c>
      <c r="C903">
        <v>95.105820309999999</v>
      </c>
      <c r="D903">
        <f t="shared" si="183"/>
        <v>0.98048869648434223</v>
      </c>
      <c r="E903">
        <f t="shared" si="184"/>
        <v>0.88539443427886677</v>
      </c>
      <c r="F903">
        <f t="shared" si="185"/>
        <v>0.90301340286079068</v>
      </c>
      <c r="G903">
        <f t="shared" si="173"/>
        <v>0.95858179917187036</v>
      </c>
      <c r="H903">
        <f t="shared" si="174"/>
        <v>0.86467811179216458</v>
      </c>
      <c r="I903">
        <f t="shared" si="175"/>
        <v>0.90220770404434514</v>
      </c>
      <c r="J903">
        <f t="shared" si="176"/>
        <v>4.1379757246390307E-2</v>
      </c>
      <c r="K903">
        <f t="shared" si="177"/>
        <v>3.3791298745390184E-2</v>
      </c>
      <c r="L903">
        <f t="shared" si="178"/>
        <v>2.6041338606283732E-2</v>
      </c>
      <c r="M903">
        <f t="shared" si="179"/>
        <v>0.52941096734884474</v>
      </c>
      <c r="N903">
        <f t="shared" si="180"/>
        <v>0.6130667732777898</v>
      </c>
      <c r="O903">
        <f t="shared" si="181"/>
        <v>3.0939224308965816E-2</v>
      </c>
      <c r="P903">
        <f>RSQ($A$2:A903,$B$2:B903)</f>
        <v>0.56611919562416335</v>
      </c>
      <c r="Q903">
        <f>RSQ($A$2:A903,$C$2:C903)</f>
        <v>0.21051476830516455</v>
      </c>
      <c r="R903">
        <f>RSQ($B$2:B903,$C$2:C903)</f>
        <v>5.1209303838233244E-2</v>
      </c>
      <c r="S903" t="str">
        <f t="shared" si="182"/>
        <v>1&amp;2</v>
      </c>
    </row>
    <row r="904" spans="1:19">
      <c r="A904">
        <v>84.313200499999994</v>
      </c>
      <c r="B904">
        <v>85.918296839999996</v>
      </c>
      <c r="C904">
        <v>95.513948909999996</v>
      </c>
      <c r="D904">
        <f t="shared" si="183"/>
        <v>0.98131834080709179</v>
      </c>
      <c r="E904">
        <f t="shared" si="184"/>
        <v>0.88273180474870594</v>
      </c>
      <c r="F904">
        <f t="shared" si="185"/>
        <v>0.89953664172086845</v>
      </c>
      <c r="G904">
        <f t="shared" si="173"/>
        <v>0.9620797286542121</v>
      </c>
      <c r="H904">
        <f t="shared" si="174"/>
        <v>0.86745560301624791</v>
      </c>
      <c r="I904">
        <f t="shared" si="175"/>
        <v>0.90179677137919489</v>
      </c>
      <c r="J904">
        <f t="shared" si="176"/>
        <v>3.440551632048628E-2</v>
      </c>
      <c r="K904">
        <f t="shared" si="177"/>
        <v>3.2498525738396636E-2</v>
      </c>
      <c r="L904">
        <f t="shared" si="178"/>
        <v>2.4180414998781628E-2</v>
      </c>
      <c r="M904">
        <f t="shared" si="179"/>
        <v>0.55917231334861084</v>
      </c>
      <c r="N904">
        <f t="shared" si="180"/>
        <v>0.4700582991187619</v>
      </c>
      <c r="O904">
        <f t="shared" si="181"/>
        <v>-9.3469432118527707E-2</v>
      </c>
      <c r="P904">
        <f>RSQ($A$2:A904,$B$2:B904)</f>
        <v>0.56615236384187018</v>
      </c>
      <c r="Q904">
        <f>RSQ($A$2:A904,$C$2:C904)</f>
        <v>0.21081284445648246</v>
      </c>
      <c r="R904">
        <f>RSQ($B$2:B904,$C$2:C904)</f>
        <v>5.1629022803593563E-2</v>
      </c>
      <c r="S904" t="str">
        <f t="shared" si="182"/>
        <v>1&amp;2</v>
      </c>
    </row>
    <row r="905" spans="1:19">
      <c r="A905">
        <v>83.970003449999993</v>
      </c>
      <c r="B905">
        <v>84.309947960000002</v>
      </c>
      <c r="C905">
        <v>95.643222100000003</v>
      </c>
      <c r="D905">
        <f t="shared" si="183"/>
        <v>0.99596791934729589</v>
      </c>
      <c r="E905">
        <f t="shared" si="184"/>
        <v>0.8779503827485543</v>
      </c>
      <c r="F905">
        <f t="shared" si="185"/>
        <v>0.88150468071694121</v>
      </c>
      <c r="G905">
        <f t="shared" si="173"/>
        <v>0.9672932964531481</v>
      </c>
      <c r="H905">
        <f t="shared" si="174"/>
        <v>0.8690701845135258</v>
      </c>
      <c r="I905">
        <f t="shared" si="175"/>
        <v>0.8986749112773097</v>
      </c>
      <c r="J905">
        <f t="shared" si="176"/>
        <v>2.6049049712757684E-2</v>
      </c>
      <c r="K905">
        <f t="shared" si="177"/>
        <v>3.0000224984066515E-2</v>
      </c>
      <c r="L905">
        <f t="shared" si="178"/>
        <v>2.3296644251506519E-2</v>
      </c>
      <c r="M905">
        <f t="shared" si="179"/>
        <v>1.1007934343226433</v>
      </c>
      <c r="N905">
        <f t="shared" si="180"/>
        <v>0.29600438795858647</v>
      </c>
      <c r="O905">
        <f t="shared" si="181"/>
        <v>-0.73702591562122255</v>
      </c>
      <c r="P905">
        <f>RSQ($A$2:A905,$B$2:B905)</f>
        <v>0.56606685760374542</v>
      </c>
      <c r="Q905">
        <f>RSQ($A$2:A905,$C$2:C905)</f>
        <v>0.21113181599123473</v>
      </c>
      <c r="R905">
        <f>RSQ($B$2:B905,$C$2:C905)</f>
        <v>5.2109251841797606E-2</v>
      </c>
      <c r="S905" t="str">
        <f t="shared" si="182"/>
        <v>1&amp;2</v>
      </c>
    </row>
    <row r="906" spans="1:19">
      <c r="A906">
        <v>84.980846720000002</v>
      </c>
      <c r="B906">
        <v>85.62786534</v>
      </c>
      <c r="C906">
        <v>95.374099860000001</v>
      </c>
      <c r="D906">
        <f t="shared" si="183"/>
        <v>0.9924438310188991</v>
      </c>
      <c r="E906">
        <f t="shared" si="184"/>
        <v>0.89102646153141896</v>
      </c>
      <c r="F906">
        <f t="shared" si="185"/>
        <v>0.89781046914931273</v>
      </c>
      <c r="G906">
        <f t="shared" si="173"/>
        <v>0.9711626094632636</v>
      </c>
      <c r="H906">
        <f t="shared" si="174"/>
        <v>0.87244807328550933</v>
      </c>
      <c r="I906">
        <f t="shared" si="175"/>
        <v>0.89854192018069479</v>
      </c>
      <c r="J906">
        <f t="shared" si="176"/>
        <v>2.1513249722204818E-2</v>
      </c>
      <c r="K906">
        <f t="shared" si="177"/>
        <v>2.7264934918935769E-2</v>
      </c>
      <c r="L906">
        <f t="shared" si="178"/>
        <v>2.3290991709288462E-2</v>
      </c>
      <c r="M906">
        <f t="shared" si="179"/>
        <v>0.98921463890553774</v>
      </c>
      <c r="N906">
        <f t="shared" si="180"/>
        <v>0.6814022590241634</v>
      </c>
      <c r="O906">
        <f t="shared" si="181"/>
        <v>-3.1404889946800955E-2</v>
      </c>
      <c r="P906">
        <f>RSQ($A$2:A906,$B$2:B906)</f>
        <v>0.56598739807265908</v>
      </c>
      <c r="Q906">
        <f>RSQ($A$2:A906,$C$2:C906)</f>
        <v>0.21139574299017508</v>
      </c>
      <c r="R906">
        <f>RSQ($B$2:B906,$C$2:C906)</f>
        <v>5.251578185069327E-2</v>
      </c>
      <c r="S906" t="str">
        <f t="shared" si="182"/>
        <v>1&amp;2</v>
      </c>
    </row>
    <row r="907" spans="1:19">
      <c r="A907">
        <v>88.344224199999999</v>
      </c>
      <c r="B907">
        <v>87.152884119999996</v>
      </c>
      <c r="C907">
        <v>94.813490130000005</v>
      </c>
      <c r="D907">
        <f t="shared" si="183"/>
        <v>1.0136695428043399</v>
      </c>
      <c r="E907">
        <f t="shared" si="184"/>
        <v>0.93176850761289443</v>
      </c>
      <c r="F907">
        <f t="shared" si="185"/>
        <v>0.91920341715618259</v>
      </c>
      <c r="G907">
        <f t="shared" si="173"/>
        <v>0.97770213766958303</v>
      </c>
      <c r="H907">
        <f t="shared" si="174"/>
        <v>0.88157429395126086</v>
      </c>
      <c r="I907">
        <f t="shared" si="175"/>
        <v>0.90172061202307752</v>
      </c>
      <c r="J907">
        <f t="shared" si="176"/>
        <v>1.8662753795250727E-2</v>
      </c>
      <c r="K907">
        <f t="shared" si="177"/>
        <v>2.6531912960341311E-2</v>
      </c>
      <c r="L907">
        <f t="shared" si="178"/>
        <v>2.3421756817015155E-2</v>
      </c>
      <c r="M907">
        <f t="shared" si="179"/>
        <v>1.9272292572337189</v>
      </c>
      <c r="N907">
        <f t="shared" si="180"/>
        <v>1.8918429943842188</v>
      </c>
      <c r="O907">
        <f t="shared" si="181"/>
        <v>0.74643440582579934</v>
      </c>
      <c r="P907">
        <f>RSQ($A$2:A907,$B$2:B907)</f>
        <v>0.56563711015827689</v>
      </c>
      <c r="Q907">
        <f>RSQ($A$2:A907,$C$2:C907)</f>
        <v>0.21151964822618233</v>
      </c>
      <c r="R907">
        <f>RSQ($B$2:B907,$C$2:C907)</f>
        <v>5.28132328322077E-2</v>
      </c>
      <c r="S907" t="str">
        <f t="shared" si="182"/>
        <v>1&amp;2</v>
      </c>
    </row>
    <row r="908" spans="1:19">
      <c r="A908">
        <v>86.815656529999998</v>
      </c>
      <c r="B908">
        <v>84.187536899999998</v>
      </c>
      <c r="C908">
        <v>94.582424079999996</v>
      </c>
      <c r="D908">
        <f t="shared" si="183"/>
        <v>1.0312174429467125</v>
      </c>
      <c r="E908">
        <f t="shared" si="184"/>
        <v>0.91788360654162671</v>
      </c>
      <c r="F908">
        <f t="shared" si="185"/>
        <v>0.89009705258550187</v>
      </c>
      <c r="G908">
        <f t="shared" si="173"/>
        <v>0.98593526155837219</v>
      </c>
      <c r="H908">
        <f t="shared" si="174"/>
        <v>0.88716034204208638</v>
      </c>
      <c r="I908">
        <f t="shared" si="175"/>
        <v>0.89993237210960431</v>
      </c>
      <c r="J908">
        <f t="shared" si="176"/>
        <v>2.0113024799424908E-2</v>
      </c>
      <c r="K908">
        <f t="shared" si="177"/>
        <v>2.9286449157867E-2</v>
      </c>
      <c r="L908">
        <f t="shared" si="178"/>
        <v>2.4069036731726261E-2</v>
      </c>
      <c r="M908">
        <f t="shared" si="179"/>
        <v>2.2513859471617135</v>
      </c>
      <c r="N908">
        <f t="shared" si="180"/>
        <v>1.0490607561855059</v>
      </c>
      <c r="O908">
        <f t="shared" si="181"/>
        <v>-0.4086295448267005</v>
      </c>
      <c r="P908">
        <f>RSQ($A$2:A908,$B$2:B908)</f>
        <v>0.56508993032228416</v>
      </c>
      <c r="Q908">
        <f>RSQ($A$2:A908,$C$2:C908)</f>
        <v>0.21168077467395593</v>
      </c>
      <c r="R908">
        <f>RSQ($B$2:B908,$C$2:C908)</f>
        <v>5.3122713501207716E-2</v>
      </c>
      <c r="S908" t="str">
        <f t="shared" si="182"/>
        <v>1&amp;2</v>
      </c>
    </row>
    <row r="909" spans="1:19">
      <c r="A909">
        <v>85.24430323</v>
      </c>
      <c r="B909">
        <v>84.791290739999994</v>
      </c>
      <c r="C909">
        <v>94.551175569999998</v>
      </c>
      <c r="D909">
        <f t="shared" si="183"/>
        <v>1.0053426771316538</v>
      </c>
      <c r="E909">
        <f t="shared" si="184"/>
        <v>0.9015678833827957</v>
      </c>
      <c r="F909">
        <f t="shared" si="185"/>
        <v>0.89677669504199475</v>
      </c>
      <c r="G909">
        <f t="shared" si="173"/>
        <v>0.98892101780041552</v>
      </c>
      <c r="H909">
        <f t="shared" si="174"/>
        <v>0.88937688686373395</v>
      </c>
      <c r="I909">
        <f t="shared" si="175"/>
        <v>0.89944688332997202</v>
      </c>
      <c r="J909">
        <f t="shared" si="176"/>
        <v>2.2876146180764736E-2</v>
      </c>
      <c r="K909">
        <f t="shared" si="177"/>
        <v>3.0728586698492221E-2</v>
      </c>
      <c r="L909">
        <f t="shared" si="178"/>
        <v>2.3925755430350835E-2</v>
      </c>
      <c r="M909">
        <f t="shared" si="179"/>
        <v>0.71785077790097096</v>
      </c>
      <c r="N909">
        <f t="shared" si="180"/>
        <v>0.39673144224559898</v>
      </c>
      <c r="O909">
        <f t="shared" si="181"/>
        <v>-0.11160309214688469</v>
      </c>
      <c r="P909">
        <f>RSQ($A$2:A909,$B$2:B909)</f>
        <v>0.56488502807873286</v>
      </c>
      <c r="Q909">
        <f>RSQ($A$2:A909,$C$2:C909)</f>
        <v>0.21187692237741793</v>
      </c>
      <c r="R909">
        <f>RSQ($B$2:B909,$C$2:C909)</f>
        <v>5.3419487427562605E-2</v>
      </c>
      <c r="S909" t="str">
        <f t="shared" si="182"/>
        <v>1&amp;2</v>
      </c>
    </row>
    <row r="910" spans="1:19">
      <c r="A910">
        <v>83.827524460000006</v>
      </c>
      <c r="B910">
        <v>85.360593320000007</v>
      </c>
      <c r="C910">
        <v>94.488205730000004</v>
      </c>
      <c r="D910">
        <f t="shared" si="183"/>
        <v>0.98204008664451492</v>
      </c>
      <c r="E910">
        <f t="shared" si="184"/>
        <v>0.88717447656416626</v>
      </c>
      <c r="F910">
        <f t="shared" si="185"/>
        <v>0.90339945245566267</v>
      </c>
      <c r="G910">
        <f t="shared" si="173"/>
        <v>0.98786241300720001</v>
      </c>
      <c r="H910">
        <f t="shared" si="174"/>
        <v>0.88903805450995432</v>
      </c>
      <c r="I910">
        <f t="shared" si="175"/>
        <v>0.90005497088777053</v>
      </c>
      <c r="J910">
        <f t="shared" si="176"/>
        <v>2.2765716641469081E-2</v>
      </c>
      <c r="K910">
        <f t="shared" si="177"/>
        <v>3.090215117309713E-2</v>
      </c>
      <c r="L910">
        <f t="shared" si="178"/>
        <v>2.3986957548511184E-2</v>
      </c>
      <c r="M910">
        <f t="shared" si="179"/>
        <v>-0.25574975101286229</v>
      </c>
      <c r="N910">
        <f t="shared" si="180"/>
        <v>-6.0305767561271345E-2</v>
      </c>
      <c r="O910">
        <f t="shared" si="181"/>
        <v>0.13942916941960057</v>
      </c>
      <c r="P910">
        <f>RSQ($A$2:A910,$B$2:B910)</f>
        <v>0.56494005645933942</v>
      </c>
      <c r="Q910">
        <f>RSQ($A$2:A910,$C$2:C910)</f>
        <v>0.21209377284992156</v>
      </c>
      <c r="R910">
        <f>RSQ($B$2:B910,$C$2:C910)</f>
        <v>5.3699119077975789E-2</v>
      </c>
      <c r="S910" t="str">
        <f t="shared" si="182"/>
        <v>1&amp;2</v>
      </c>
    </row>
    <row r="911" spans="1:19">
      <c r="A911">
        <v>84.881775410000003</v>
      </c>
      <c r="B911">
        <v>86.387522959999998</v>
      </c>
      <c r="C911">
        <v>94.264196960000007</v>
      </c>
      <c r="D911">
        <f t="shared" si="183"/>
        <v>0.98256984922814372</v>
      </c>
      <c r="E911">
        <f t="shared" si="184"/>
        <v>0.90046675352274697</v>
      </c>
      <c r="F911">
        <f t="shared" si="185"/>
        <v>0.91644044871731745</v>
      </c>
      <c r="G911">
        <f t="shared" si="173"/>
        <v>0.98704817242580678</v>
      </c>
      <c r="H911">
        <f t="shared" si="174"/>
        <v>0.89079631589653785</v>
      </c>
      <c r="I911">
        <f t="shared" si="175"/>
        <v>0.90257581363077777</v>
      </c>
      <c r="J911">
        <f t="shared" si="176"/>
        <v>2.2756163546104383E-2</v>
      </c>
      <c r="K911">
        <f t="shared" si="177"/>
        <v>3.0594906672771656E-2</v>
      </c>
      <c r="L911">
        <f t="shared" si="178"/>
        <v>2.3695286277262965E-2</v>
      </c>
      <c r="M911">
        <f t="shared" si="179"/>
        <v>-0.19679605433446187</v>
      </c>
      <c r="N911">
        <f t="shared" si="180"/>
        <v>0.31607998447713687</v>
      </c>
      <c r="O911">
        <f t="shared" si="181"/>
        <v>0.58512207551776318</v>
      </c>
      <c r="P911">
        <f>RSQ($A$2:A911,$B$2:B911)</f>
        <v>0.56495618156894245</v>
      </c>
      <c r="Q911">
        <f>RSQ($A$2:A911,$C$2:C911)</f>
        <v>0.21227187354870386</v>
      </c>
      <c r="R911">
        <f>RSQ($B$2:B911,$C$2:C911)</f>
        <v>5.3934063679105269E-2</v>
      </c>
      <c r="S911" t="str">
        <f t="shared" si="182"/>
        <v>1&amp;2</v>
      </c>
    </row>
    <row r="912" spans="1:19">
      <c r="A912">
        <v>83.759458379999998</v>
      </c>
      <c r="B912">
        <v>86.027280000000005</v>
      </c>
      <c r="C912">
        <v>95.351388999999998</v>
      </c>
      <c r="D912">
        <f t="shared" si="183"/>
        <v>0.97363834332551247</v>
      </c>
      <c r="E912">
        <f t="shared" si="184"/>
        <v>0.87842934705439901</v>
      </c>
      <c r="F912">
        <f t="shared" si="185"/>
        <v>0.90221318118396798</v>
      </c>
      <c r="G912">
        <f t="shared" ref="G912:G975" si="186">((D912-G911)*2/13)+G911</f>
        <v>0.98498512179499231</v>
      </c>
      <c r="H912">
        <f t="shared" ref="H912:H975" si="187">((E912-H911)*2/13)+H911</f>
        <v>0.88889370530543954</v>
      </c>
      <c r="I912">
        <f t="shared" ref="I912:I975" si="188">((F912-I911)*2/13)+I911</f>
        <v>0.90252002402357623</v>
      </c>
      <c r="J912">
        <f t="shared" si="176"/>
        <v>2.2454516895799213E-2</v>
      </c>
      <c r="K912">
        <f t="shared" si="177"/>
        <v>2.9921413003618464E-2</v>
      </c>
      <c r="L912">
        <f t="shared" si="178"/>
        <v>2.3540631286626635E-2</v>
      </c>
      <c r="M912">
        <f t="shared" si="179"/>
        <v>-0.50532276076723781</v>
      </c>
      <c r="N912">
        <f t="shared" si="180"/>
        <v>-0.34972807767384012</v>
      </c>
      <c r="O912">
        <f t="shared" si="181"/>
        <v>-1.3034605396608976E-2</v>
      </c>
      <c r="P912">
        <f>RSQ($A$2:A912,$B$2:B912)</f>
        <v>0.5650763561956228</v>
      </c>
      <c r="Q912">
        <f>RSQ($A$2:A912,$C$2:C912)</f>
        <v>0.21256938857832153</v>
      </c>
      <c r="R912">
        <f>RSQ($B$2:B912,$C$2:C912)</f>
        <v>5.4324025930900639E-2</v>
      </c>
      <c r="S912" t="str">
        <f t="shared" si="182"/>
        <v>1&amp;2</v>
      </c>
    </row>
    <row r="913" spans="1:19">
      <c r="A913">
        <v>83.804705850000005</v>
      </c>
      <c r="B913">
        <v>86.105116629999998</v>
      </c>
      <c r="C913">
        <v>96.500709369999996</v>
      </c>
      <c r="D913">
        <f t="shared" si="183"/>
        <v>0.97328369242114809</v>
      </c>
      <c r="E913">
        <f t="shared" si="184"/>
        <v>0.86843616380765276</v>
      </c>
      <c r="F913">
        <f t="shared" si="185"/>
        <v>0.8922744422515948</v>
      </c>
      <c r="G913">
        <f t="shared" si="186"/>
        <v>0.98318490189132401</v>
      </c>
      <c r="H913">
        <f t="shared" si="187"/>
        <v>0.88574639122885701</v>
      </c>
      <c r="I913">
        <f t="shared" si="188"/>
        <v>0.90094378067404057</v>
      </c>
      <c r="J913">
        <f t="shared" si="176"/>
        <v>2.2382835192273319E-2</v>
      </c>
      <c r="K913">
        <f t="shared" si="177"/>
        <v>2.9190789285921961E-2</v>
      </c>
      <c r="L913">
        <f t="shared" si="178"/>
        <v>2.2014126921638903E-2</v>
      </c>
      <c r="M913">
        <f t="shared" si="179"/>
        <v>-0.44235725211406074</v>
      </c>
      <c r="N913">
        <f t="shared" si="180"/>
        <v>-0.59300306174155315</v>
      </c>
      <c r="O913">
        <f t="shared" si="181"/>
        <v>-0.39380796037494448</v>
      </c>
      <c r="P913">
        <f>RSQ($A$2:A913,$B$2:B913)</f>
        <v>0.56519739940023883</v>
      </c>
      <c r="Q913">
        <f>RSQ($A$2:A913,$C$2:C913)</f>
        <v>0.21294864409470654</v>
      </c>
      <c r="R913">
        <f>RSQ($B$2:B913,$C$2:C913)</f>
        <v>5.4864506032073997E-2</v>
      </c>
      <c r="S913" t="str">
        <f t="shared" si="182"/>
        <v>1&amp;2</v>
      </c>
    </row>
    <row r="914" spans="1:19">
      <c r="A914">
        <v>86.684503399999997</v>
      </c>
      <c r="B914">
        <v>84.714752950000005</v>
      </c>
      <c r="C914">
        <v>95.791291819999998</v>
      </c>
      <c r="D914">
        <f t="shared" si="183"/>
        <v>1.023251563410243</v>
      </c>
      <c r="E914">
        <f t="shared" si="184"/>
        <v>0.90493093634114019</v>
      </c>
      <c r="F914">
        <f t="shared" si="185"/>
        <v>0.88436799776316044</v>
      </c>
      <c r="G914">
        <f t="shared" si="186"/>
        <v>0.98934900366346545</v>
      </c>
      <c r="H914">
        <f t="shared" si="187"/>
        <v>0.88869785970766979</v>
      </c>
      <c r="I914">
        <f t="shared" si="188"/>
        <v>0.89839366022621281</v>
      </c>
      <c r="J914">
        <f t="shared" si="176"/>
        <v>2.2301826404306269E-2</v>
      </c>
      <c r="K914">
        <f t="shared" si="177"/>
        <v>2.8572512483204006E-2</v>
      </c>
      <c r="L914">
        <f t="shared" si="178"/>
        <v>2.1562565785262798E-2</v>
      </c>
      <c r="M914">
        <f t="shared" si="179"/>
        <v>1.5201696548149672</v>
      </c>
      <c r="N914">
        <f t="shared" si="180"/>
        <v>0.56813612884106046</v>
      </c>
      <c r="O914">
        <f t="shared" si="181"/>
        <v>-0.65046352102672222</v>
      </c>
      <c r="P914">
        <f>RSQ($A$2:A914,$B$2:B914)</f>
        <v>0.56477212076243744</v>
      </c>
      <c r="Q914">
        <f>RSQ($A$2:A914,$C$2:C914)</f>
        <v>0.21316035373704095</v>
      </c>
      <c r="R914">
        <f>RSQ($B$2:B914,$C$2:C914)</f>
        <v>5.5351396730765549E-2</v>
      </c>
      <c r="S914" t="str">
        <f t="shared" si="182"/>
        <v>1&amp;2</v>
      </c>
    </row>
    <row r="915" spans="1:19">
      <c r="A915">
        <v>86.997300929999994</v>
      </c>
      <c r="B915">
        <v>84.523013840000004</v>
      </c>
      <c r="C915">
        <v>96.056040719999999</v>
      </c>
      <c r="D915">
        <f t="shared" si="183"/>
        <v>1.0292735312856183</v>
      </c>
      <c r="E915">
        <f t="shared" si="184"/>
        <v>0.90569317950126726</v>
      </c>
      <c r="F915">
        <f t="shared" si="185"/>
        <v>0.87993439253218475</v>
      </c>
      <c r="G915">
        <f t="shared" si="186"/>
        <v>0.99549123868225819</v>
      </c>
      <c r="H915">
        <f t="shared" si="187"/>
        <v>0.89131252429130015</v>
      </c>
      <c r="I915">
        <f t="shared" si="188"/>
        <v>0.89555377288867</v>
      </c>
      <c r="J915">
        <f t="shared" si="176"/>
        <v>2.4000997781000854E-2</v>
      </c>
      <c r="K915">
        <f t="shared" si="177"/>
        <v>2.8601564811505581E-2</v>
      </c>
      <c r="L915">
        <f t="shared" si="178"/>
        <v>2.0913885327900117E-2</v>
      </c>
      <c r="M915">
        <f t="shared" si="179"/>
        <v>1.4075370079031497</v>
      </c>
      <c r="N915">
        <f t="shared" si="180"/>
        <v>0.50279260259851932</v>
      </c>
      <c r="O915">
        <f t="shared" si="181"/>
        <v>-0.7468425934060301</v>
      </c>
      <c r="P915">
        <f>RSQ($A$2:A915,$B$2:B915)</f>
        <v>0.56427243980023112</v>
      </c>
      <c r="Q915">
        <f>RSQ($A$2:A915,$C$2:C915)</f>
        <v>0.21336322287840914</v>
      </c>
      <c r="R915">
        <f>RSQ($B$2:B915,$C$2:C915)</f>
        <v>5.5883815964845589E-2</v>
      </c>
      <c r="S915" t="str">
        <f t="shared" si="182"/>
        <v>1&amp;2</v>
      </c>
    </row>
    <row r="916" spans="1:19">
      <c r="A916">
        <v>86.814391900000004</v>
      </c>
      <c r="B916">
        <v>85.93366829</v>
      </c>
      <c r="C916">
        <v>94.846649150000005</v>
      </c>
      <c r="D916">
        <f t="shared" si="183"/>
        <v>1.0102488771575284</v>
      </c>
      <c r="E916">
        <f t="shared" si="184"/>
        <v>0.91531322063579723</v>
      </c>
      <c r="F916">
        <f t="shared" si="185"/>
        <v>0.90602745653244821</v>
      </c>
      <c r="G916">
        <f t="shared" si="186"/>
        <v>0.9977616446015305</v>
      </c>
      <c r="H916">
        <f t="shared" si="187"/>
        <v>0.89500493911353052</v>
      </c>
      <c r="I916">
        <f t="shared" si="188"/>
        <v>0.89716510883386669</v>
      </c>
      <c r="J916">
        <f t="shared" si="176"/>
        <v>2.5586718567412178E-2</v>
      </c>
      <c r="K916">
        <f t="shared" si="177"/>
        <v>2.7914225730662632E-2</v>
      </c>
      <c r="L916">
        <f t="shared" si="178"/>
        <v>2.0334572178190017E-2</v>
      </c>
      <c r="M916">
        <f t="shared" si="179"/>
        <v>0.48803571755785641</v>
      </c>
      <c r="N916">
        <f t="shared" si="180"/>
        <v>0.72752444284918494</v>
      </c>
      <c r="O916">
        <f t="shared" si="181"/>
        <v>0.43582661198482897</v>
      </c>
      <c r="P916">
        <f>RSQ($A$2:A916,$B$2:B916)</f>
        <v>0.5640002444917771</v>
      </c>
      <c r="Q916">
        <f>RSQ($A$2:A916,$C$2:C916)</f>
        <v>0.21353323134817714</v>
      </c>
      <c r="R916">
        <f>RSQ($B$2:B916,$C$2:C916)</f>
        <v>5.6203323340082621E-2</v>
      </c>
      <c r="S916" t="str">
        <f t="shared" si="182"/>
        <v>1&amp;2</v>
      </c>
    </row>
    <row r="917" spans="1:19">
      <c r="A917">
        <v>85.746973789999998</v>
      </c>
      <c r="B917">
        <v>84.908626699999999</v>
      </c>
      <c r="C917">
        <v>94.579025880000003</v>
      </c>
      <c r="D917">
        <f t="shared" si="183"/>
        <v>1.009873520778543</v>
      </c>
      <c r="E917">
        <f t="shared" si="184"/>
        <v>0.90661722292206792</v>
      </c>
      <c r="F917">
        <f t="shared" si="185"/>
        <v>0.89775323767587101</v>
      </c>
      <c r="G917">
        <f t="shared" si="186"/>
        <v>0.99962501016722471</v>
      </c>
      <c r="H917">
        <f t="shared" si="187"/>
        <v>0.89679144431484392</v>
      </c>
      <c r="I917">
        <f t="shared" si="188"/>
        <v>0.897255590194175</v>
      </c>
      <c r="J917">
        <f t="shared" si="176"/>
        <v>2.6149755313313032E-2</v>
      </c>
      <c r="K917">
        <f t="shared" si="177"/>
        <v>2.7597693946386819E-2</v>
      </c>
      <c r="L917">
        <f t="shared" si="178"/>
        <v>1.9266838764109378E-2</v>
      </c>
      <c r="M917">
        <f t="shared" si="179"/>
        <v>0.39191611885181465</v>
      </c>
      <c r="N917">
        <f t="shared" si="180"/>
        <v>0.35603621905193367</v>
      </c>
      <c r="O917">
        <f t="shared" si="181"/>
        <v>2.5829223350487224E-2</v>
      </c>
      <c r="P917">
        <f>RSQ($A$2:A917,$B$2:B917)</f>
        <v>0.56375578287827366</v>
      </c>
      <c r="Q917">
        <f>RSQ($A$2:A917,$C$2:C917)</f>
        <v>0.21371581462491634</v>
      </c>
      <c r="R917">
        <f>RSQ($B$2:B917,$C$2:C917)</f>
        <v>5.6497669923556197E-2</v>
      </c>
      <c r="S917" t="str">
        <f t="shared" si="182"/>
        <v>1&amp;2</v>
      </c>
    </row>
    <row r="918" spans="1:19">
      <c r="A918">
        <v>84.665708820000006</v>
      </c>
      <c r="B918">
        <v>87.064614919999997</v>
      </c>
      <c r="C918">
        <v>94.234770600000004</v>
      </c>
      <c r="D918">
        <f t="shared" si="183"/>
        <v>0.97244683041205382</v>
      </c>
      <c r="E918">
        <f t="shared" si="184"/>
        <v>0.89845508490047732</v>
      </c>
      <c r="F918">
        <f t="shared" si="185"/>
        <v>0.92391178294012843</v>
      </c>
      <c r="G918">
        <f t="shared" si="186"/>
        <v>0.99544375174335231</v>
      </c>
      <c r="H918">
        <f t="shared" si="187"/>
        <v>0.89704738902032599</v>
      </c>
      <c r="I918">
        <f t="shared" si="188"/>
        <v>0.90135654292432166</v>
      </c>
      <c r="J918">
        <f t="shared" si="176"/>
        <v>2.6481067804544556E-2</v>
      </c>
      <c r="K918">
        <f t="shared" si="177"/>
        <v>2.6602767223018887E-2</v>
      </c>
      <c r="L918">
        <f t="shared" si="178"/>
        <v>1.8262487273158278E-2</v>
      </c>
      <c r="M918">
        <f t="shared" si="179"/>
        <v>-0.86842877715648115</v>
      </c>
      <c r="N918">
        <f t="shared" si="180"/>
        <v>5.2915392911955184E-2</v>
      </c>
      <c r="O918">
        <f t="shared" si="181"/>
        <v>1.2350584933169466</v>
      </c>
      <c r="P918">
        <f>RSQ($A$2:A918,$B$2:B918)</f>
        <v>0.56385627180726239</v>
      </c>
      <c r="Q918">
        <f>RSQ($A$2:A918,$C$2:C918)</f>
        <v>0.21389053680268358</v>
      </c>
      <c r="R918">
        <f>RSQ($B$2:B918,$C$2:C918)</f>
        <v>5.6716881767461085E-2</v>
      </c>
      <c r="S918" t="str">
        <f t="shared" si="182"/>
        <v>1&amp;2</v>
      </c>
    </row>
    <row r="919" spans="1:19">
      <c r="A919">
        <v>84.414729140000006</v>
      </c>
      <c r="B919">
        <v>88.481747510000005</v>
      </c>
      <c r="C919">
        <v>94.402428150000006</v>
      </c>
      <c r="D919">
        <f t="shared" si="183"/>
        <v>0.95403551032329736</v>
      </c>
      <c r="E919">
        <f t="shared" si="184"/>
        <v>0.89420082506638365</v>
      </c>
      <c r="F919">
        <f t="shared" si="185"/>
        <v>0.93728253863775224</v>
      </c>
      <c r="G919">
        <f t="shared" si="186"/>
        <v>0.98907325306334382</v>
      </c>
      <c r="H919">
        <f t="shared" si="187"/>
        <v>0.89660945610433485</v>
      </c>
      <c r="I919">
        <f t="shared" si="188"/>
        <v>0.90688361918792637</v>
      </c>
      <c r="J919">
        <f t="shared" si="176"/>
        <v>2.6524514801179913E-2</v>
      </c>
      <c r="K919">
        <f t="shared" si="177"/>
        <v>2.5737094523027661E-2</v>
      </c>
      <c r="L919">
        <f t="shared" si="178"/>
        <v>1.7537628974533835E-2</v>
      </c>
      <c r="M919">
        <f t="shared" si="179"/>
        <v>-1.3209569714160365</v>
      </c>
      <c r="N919">
        <f t="shared" si="180"/>
        <v>-9.3585973187304647E-2</v>
      </c>
      <c r="O919">
        <f t="shared" si="181"/>
        <v>1.7333540066315547</v>
      </c>
      <c r="P919">
        <f>RSQ($A$2:A919,$B$2:B919)</f>
        <v>0.56405229999931328</v>
      </c>
      <c r="Q919">
        <f>RSQ($A$2:A919,$C$2:C919)</f>
        <v>0.21408410715429105</v>
      </c>
      <c r="R919">
        <f>RSQ($B$2:B919,$C$2:C919)</f>
        <v>5.6935715203102671E-2</v>
      </c>
      <c r="S919" t="str">
        <f t="shared" si="182"/>
        <v>1&amp;2</v>
      </c>
    </row>
    <row r="920" spans="1:19">
      <c r="A920">
        <v>85.7007057</v>
      </c>
      <c r="B920">
        <v>89.133278520000005</v>
      </c>
      <c r="C920">
        <v>94.336180690000006</v>
      </c>
      <c r="D920">
        <f t="shared" si="183"/>
        <v>0.96148943607824555</v>
      </c>
      <c r="E920">
        <f t="shared" si="184"/>
        <v>0.90846062532065808</v>
      </c>
      <c r="F920">
        <f t="shared" si="185"/>
        <v>0.94484722476631355</v>
      </c>
      <c r="G920">
        <f t="shared" si="186"/>
        <v>0.98482958891179029</v>
      </c>
      <c r="H920">
        <f t="shared" si="187"/>
        <v>0.89843271290684612</v>
      </c>
      <c r="I920">
        <f t="shared" si="188"/>
        <v>0.91272417389229366</v>
      </c>
      <c r="J920">
        <f t="shared" si="176"/>
        <v>2.6478790334926918E-2</v>
      </c>
      <c r="K920">
        <f t="shared" si="177"/>
        <v>2.3826900057600554E-2</v>
      </c>
      <c r="L920">
        <f t="shared" si="178"/>
        <v>1.8054062583521019E-2</v>
      </c>
      <c r="M920">
        <f t="shared" si="179"/>
        <v>-0.88146597855559305</v>
      </c>
      <c r="N920">
        <f t="shared" si="180"/>
        <v>0.42086517295871012</v>
      </c>
      <c r="O920">
        <f t="shared" si="181"/>
        <v>1.7792699413449722</v>
      </c>
      <c r="P920">
        <f>RSQ($A$2:A920,$B$2:B920)</f>
        <v>0.56417110094837419</v>
      </c>
      <c r="Q920">
        <f>RSQ($A$2:A920,$C$2:C920)</f>
        <v>0.21424915159567981</v>
      </c>
      <c r="R920">
        <f>RSQ($B$2:B920,$C$2:C920)</f>
        <v>5.713629891059769E-2</v>
      </c>
      <c r="S920" t="str">
        <f t="shared" si="182"/>
        <v>1&amp;2</v>
      </c>
    </row>
    <row r="921" spans="1:19">
      <c r="A921">
        <v>85.068727249999995</v>
      </c>
      <c r="B921">
        <v>90.760743779999999</v>
      </c>
      <c r="C921">
        <v>95.10790034</v>
      </c>
      <c r="D921">
        <f t="shared" si="183"/>
        <v>0.93728547946018159</v>
      </c>
      <c r="E921">
        <f t="shared" si="184"/>
        <v>0.89444438312578556</v>
      </c>
      <c r="F921">
        <f t="shared" si="185"/>
        <v>0.95429237166986747</v>
      </c>
      <c r="G921">
        <f t="shared" si="186"/>
        <v>0.9775151105346197</v>
      </c>
      <c r="H921">
        <f t="shared" si="187"/>
        <v>0.89781912370975991</v>
      </c>
      <c r="I921">
        <f t="shared" si="188"/>
        <v>0.9191192812426896</v>
      </c>
      <c r="J921">
        <f t="shared" si="176"/>
        <v>2.6449595721507763E-2</v>
      </c>
      <c r="K921">
        <f t="shared" si="177"/>
        <v>2.2310021403839982E-2</v>
      </c>
      <c r="L921">
        <f t="shared" si="178"/>
        <v>1.8717553863895908E-2</v>
      </c>
      <c r="M921">
        <f t="shared" si="179"/>
        <v>-1.5209922865371046</v>
      </c>
      <c r="N921">
        <f t="shared" si="180"/>
        <v>-0.1512656811433403</v>
      </c>
      <c r="O921">
        <f t="shared" si="181"/>
        <v>1.8791499510533196</v>
      </c>
      <c r="P921">
        <f>RSQ($A$2:A921,$B$2:B921)</f>
        <v>0.56436689366981885</v>
      </c>
      <c r="Q921">
        <f>RSQ($A$2:A921,$C$2:C921)</f>
        <v>0.21448344894972546</v>
      </c>
      <c r="R921">
        <f>RSQ($B$2:B921,$C$2:C921)</f>
        <v>5.7366309410989864E-2</v>
      </c>
      <c r="S921" t="str">
        <f t="shared" si="182"/>
        <v>1&amp;2</v>
      </c>
    </row>
    <row r="922" spans="1:19">
      <c r="A922">
        <v>84.820129080000001</v>
      </c>
      <c r="B922">
        <v>91.62105364</v>
      </c>
      <c r="C922">
        <v>95.99236655</v>
      </c>
      <c r="D922">
        <f t="shared" si="183"/>
        <v>0.92577115968648016</v>
      </c>
      <c r="E922">
        <f t="shared" si="184"/>
        <v>0.8836132718513543</v>
      </c>
      <c r="F922">
        <f t="shared" si="185"/>
        <v>0.95446186955164714</v>
      </c>
      <c r="G922">
        <f t="shared" si="186"/>
        <v>0.96955450271182897</v>
      </c>
      <c r="H922">
        <f t="shared" si="187"/>
        <v>0.89563360803923597</v>
      </c>
      <c r="I922">
        <f t="shared" si="188"/>
        <v>0.92455660252099081</v>
      </c>
      <c r="J922">
        <f t="shared" si="176"/>
        <v>2.7649383964357458E-2</v>
      </c>
      <c r="K922">
        <f t="shared" si="177"/>
        <v>2.1406741158933606E-2</v>
      </c>
      <c r="L922">
        <f t="shared" si="178"/>
        <v>1.9815206238864257E-2</v>
      </c>
      <c r="M922">
        <f t="shared" si="179"/>
        <v>-1.5835196575008497</v>
      </c>
      <c r="N922">
        <f t="shared" si="180"/>
        <v>-0.56152106939758395</v>
      </c>
      <c r="O922">
        <f t="shared" si="181"/>
        <v>1.5092079623174488</v>
      </c>
      <c r="P922">
        <f>RSQ($A$2:A922,$B$2:B922)</f>
        <v>0.56456545150318571</v>
      </c>
      <c r="Q922">
        <f>RSQ($A$2:A922,$C$2:C922)</f>
        <v>0.21478031650007726</v>
      </c>
      <c r="R922">
        <f>RSQ($B$2:B922,$C$2:C922)</f>
        <v>5.7623841740944211E-2</v>
      </c>
      <c r="S922" t="str">
        <f t="shared" si="182"/>
        <v>1&amp;2</v>
      </c>
    </row>
    <row r="923" spans="1:19">
      <c r="A923">
        <v>86.802192219999995</v>
      </c>
      <c r="B923">
        <v>91.528763729999994</v>
      </c>
      <c r="C923">
        <v>96.191962320000002</v>
      </c>
      <c r="D923">
        <f t="shared" si="183"/>
        <v>0.9483597142867255</v>
      </c>
      <c r="E923">
        <f t="shared" si="184"/>
        <v>0.90238508630520253</v>
      </c>
      <c r="F923">
        <f t="shared" si="185"/>
        <v>0.95152195175635323</v>
      </c>
      <c r="G923">
        <f t="shared" si="186"/>
        <v>0.96629376603104378</v>
      </c>
      <c r="H923">
        <f t="shared" si="187"/>
        <v>0.89667229700323081</v>
      </c>
      <c r="I923">
        <f t="shared" si="188"/>
        <v>0.9287051177879696</v>
      </c>
      <c r="J923">
        <f t="shared" si="176"/>
        <v>2.9285697437981345E-2</v>
      </c>
      <c r="K923">
        <f t="shared" si="177"/>
        <v>2.0877129755812109E-2</v>
      </c>
      <c r="L923">
        <f t="shared" si="178"/>
        <v>2.0538655213525277E-2</v>
      </c>
      <c r="M923">
        <f t="shared" si="179"/>
        <v>-0.61238260698067459</v>
      </c>
      <c r="N923">
        <f t="shared" si="180"/>
        <v>0.27363863561662749</v>
      </c>
      <c r="O923">
        <f t="shared" si="181"/>
        <v>1.1109215151222809</v>
      </c>
      <c r="P923">
        <f>RSQ($A$2:A923,$B$2:B923)</f>
        <v>0.56468169478868968</v>
      </c>
      <c r="Q923">
        <f>RSQ($A$2:A923,$C$2:C923)</f>
        <v>0.21499085181451144</v>
      </c>
      <c r="R923">
        <f>RSQ($B$2:B923,$C$2:C923)</f>
        <v>5.7897038465985276E-2</v>
      </c>
      <c r="S923" t="str">
        <f t="shared" si="182"/>
        <v>1&amp;2</v>
      </c>
    </row>
    <row r="924" spans="1:19">
      <c r="A924">
        <v>86.994595250000003</v>
      </c>
      <c r="B924">
        <v>91.60145292</v>
      </c>
      <c r="C924">
        <v>95.690708659999999</v>
      </c>
      <c r="D924">
        <f t="shared" si="183"/>
        <v>0.94970759171229102</v>
      </c>
      <c r="E924">
        <f t="shared" si="184"/>
        <v>0.90912269820366487</v>
      </c>
      <c r="F924">
        <f t="shared" si="185"/>
        <v>0.95726590598749151</v>
      </c>
      <c r="G924">
        <f t="shared" si="186"/>
        <v>0.96374204690508181</v>
      </c>
      <c r="H924">
        <f t="shared" si="187"/>
        <v>0.89858774334175917</v>
      </c>
      <c r="I924">
        <f t="shared" si="188"/>
        <v>0.93309908520328066</v>
      </c>
      <c r="J924">
        <f t="shared" si="176"/>
        <v>2.9768030078685444E-2</v>
      </c>
      <c r="K924">
        <f t="shared" si="177"/>
        <v>2.0534494588345553E-2</v>
      </c>
      <c r="L924">
        <f t="shared" si="178"/>
        <v>2.1288310273745566E-2</v>
      </c>
      <c r="M924">
        <f t="shared" si="179"/>
        <v>-0.47146066285520716</v>
      </c>
      <c r="N924">
        <f t="shared" si="180"/>
        <v>0.51303696891984185</v>
      </c>
      <c r="O924">
        <f t="shared" si="181"/>
        <v>1.1352155466286717</v>
      </c>
      <c r="P924">
        <f>RSQ($A$2:A924,$B$2:B924)</f>
        <v>0.56478927357764686</v>
      </c>
      <c r="Q924">
        <f>RSQ($A$2:A924,$C$2:C924)</f>
        <v>0.21518041412398031</v>
      </c>
      <c r="R924">
        <f>RSQ($B$2:B924,$C$2:C924)</f>
        <v>5.8136493508918578E-2</v>
      </c>
      <c r="S924" t="str">
        <f t="shared" si="182"/>
        <v>1&amp;2</v>
      </c>
    </row>
    <row r="925" spans="1:19">
      <c r="A925">
        <v>87.124672180000005</v>
      </c>
      <c r="B925">
        <v>89.737912960000003</v>
      </c>
      <c r="C925">
        <v>95.907263760000006</v>
      </c>
      <c r="D925">
        <f t="shared" si="183"/>
        <v>0.97087918925454808</v>
      </c>
      <c r="E925">
        <f t="shared" si="184"/>
        <v>0.90842621053210615</v>
      </c>
      <c r="F925">
        <f t="shared" si="185"/>
        <v>0.93567378988688188</v>
      </c>
      <c r="G925">
        <f t="shared" si="186"/>
        <v>0.96484006880499973</v>
      </c>
      <c r="H925">
        <f t="shared" si="187"/>
        <v>0.90010135367873567</v>
      </c>
      <c r="I925">
        <f t="shared" si="188"/>
        <v>0.93349519361614242</v>
      </c>
      <c r="J925">
        <f t="shared" si="176"/>
        <v>2.9806737881344705E-2</v>
      </c>
      <c r="K925">
        <f t="shared" si="177"/>
        <v>1.9905528978447551E-2</v>
      </c>
      <c r="L925">
        <f t="shared" si="178"/>
        <v>2.2785435746302766E-2</v>
      </c>
      <c r="M925">
        <f t="shared" si="179"/>
        <v>0.20260923800480987</v>
      </c>
      <c r="N925">
        <f t="shared" si="180"/>
        <v>0.41821831825640532</v>
      </c>
      <c r="O925">
        <f t="shared" si="181"/>
        <v>9.5613544327014646E-2</v>
      </c>
      <c r="P925">
        <f>RSQ($A$2:A925,$B$2:B925)</f>
        <v>0.56482279860001106</v>
      </c>
      <c r="Q925">
        <f>RSQ($A$2:A925,$C$2:C925)</f>
        <v>0.21536848032915662</v>
      </c>
      <c r="R925">
        <f>RSQ($B$2:B925,$C$2:C925)</f>
        <v>5.8464452616512494E-2</v>
      </c>
      <c r="S925" t="str">
        <f t="shared" si="182"/>
        <v>1&amp;2</v>
      </c>
    </row>
    <row r="926" spans="1:19">
      <c r="A926">
        <v>86.156899170000003</v>
      </c>
      <c r="B926">
        <v>90.943759220000004</v>
      </c>
      <c r="C926">
        <v>95.784921940000004</v>
      </c>
      <c r="D926">
        <f t="shared" si="183"/>
        <v>0.9473646120299446</v>
      </c>
      <c r="E926">
        <f t="shared" si="184"/>
        <v>0.89948289798648029</v>
      </c>
      <c r="F926">
        <f t="shared" si="185"/>
        <v>0.94945798752091148</v>
      </c>
      <c r="G926">
        <f t="shared" si="186"/>
        <v>0.96215153699345279</v>
      </c>
      <c r="H926">
        <f t="shared" si="187"/>
        <v>0.90000620664915787</v>
      </c>
      <c r="I926">
        <f t="shared" si="188"/>
        <v>0.93595100806303</v>
      </c>
      <c r="J926">
        <f t="shared" si="176"/>
        <v>2.9660139668648017E-2</v>
      </c>
      <c r="K926">
        <f t="shared" si="177"/>
        <v>2.0107067670205942E-2</v>
      </c>
      <c r="L926">
        <f t="shared" si="178"/>
        <v>2.3083491415940637E-2</v>
      </c>
      <c r="M926">
        <f t="shared" si="179"/>
        <v>-0.49854535847444381</v>
      </c>
      <c r="N926">
        <f t="shared" si="180"/>
        <v>-2.6026105410338021E-2</v>
      </c>
      <c r="O926">
        <f t="shared" si="181"/>
        <v>0.58513589710064595</v>
      </c>
      <c r="P926">
        <f>RSQ($A$2:A926,$B$2:B926)</f>
        <v>0.56496241275458481</v>
      </c>
      <c r="Q926">
        <f>RSQ($A$2:A926,$C$2:C926)</f>
        <v>0.21559619727261489</v>
      </c>
      <c r="R926">
        <f>RSQ($B$2:B926,$C$2:C926)</f>
        <v>5.8735358368629143E-2</v>
      </c>
      <c r="S926" t="str">
        <f t="shared" si="182"/>
        <v>1&amp;2</v>
      </c>
    </row>
    <row r="927" spans="1:19">
      <c r="A927">
        <v>85.646254510000006</v>
      </c>
      <c r="B927">
        <v>89.566452889999994</v>
      </c>
      <c r="C927">
        <v>95.839646180000003</v>
      </c>
      <c r="D927">
        <f t="shared" si="183"/>
        <v>0.95623139854813122</v>
      </c>
      <c r="E927">
        <f t="shared" si="184"/>
        <v>0.89364118007222804</v>
      </c>
      <c r="F927">
        <f t="shared" si="185"/>
        <v>0.93454490349204655</v>
      </c>
      <c r="G927">
        <f t="shared" si="186"/>
        <v>0.96124074646340329</v>
      </c>
      <c r="H927">
        <f t="shared" si="187"/>
        <v>0.89902697179116864</v>
      </c>
      <c r="I927">
        <f t="shared" si="188"/>
        <v>0.93573468428287865</v>
      </c>
      <c r="J927">
        <f t="shared" si="176"/>
        <v>3.0103276427167529E-2</v>
      </c>
      <c r="K927">
        <f t="shared" si="177"/>
        <v>2.0107322841039724E-2</v>
      </c>
      <c r="L927">
        <f t="shared" si="178"/>
        <v>2.3956029378853248E-2</v>
      </c>
      <c r="M927">
        <f t="shared" si="179"/>
        <v>-0.16640540531831458</v>
      </c>
      <c r="N927">
        <f t="shared" si="180"/>
        <v>-0.26785225271004354</v>
      </c>
      <c r="O927">
        <f t="shared" si="181"/>
        <v>-4.9665191673305978E-2</v>
      </c>
      <c r="P927">
        <f>RSQ($A$2:A927,$B$2:B927)</f>
        <v>0.56509946318220183</v>
      </c>
      <c r="Q927">
        <f>RSQ($A$2:A927,$C$2:C927)</f>
        <v>0.21584720318358291</v>
      </c>
      <c r="R927">
        <f>RSQ($B$2:B927,$C$2:C927)</f>
        <v>5.906325923898989E-2</v>
      </c>
      <c r="S927" t="str">
        <f t="shared" si="182"/>
        <v>1&amp;2</v>
      </c>
    </row>
    <row r="928" spans="1:19">
      <c r="A928">
        <v>84.779546319999994</v>
      </c>
      <c r="B928">
        <v>88.642924980000004</v>
      </c>
      <c r="C928">
        <v>95.252846849999997</v>
      </c>
      <c r="D928">
        <f t="shared" si="183"/>
        <v>0.95641639013072188</v>
      </c>
      <c r="E928">
        <f t="shared" si="184"/>
        <v>0.89004737520871269</v>
      </c>
      <c r="F928">
        <f t="shared" si="185"/>
        <v>0.93060656884713366</v>
      </c>
      <c r="G928">
        <f t="shared" si="186"/>
        <v>0.96049853779683692</v>
      </c>
      <c r="H928">
        <f t="shared" si="187"/>
        <v>0.89764549539386773</v>
      </c>
      <c r="I928">
        <f t="shared" si="188"/>
        <v>0.93494574344661019</v>
      </c>
      <c r="J928">
        <f t="shared" si="176"/>
        <v>3.0025080215771556E-2</v>
      </c>
      <c r="K928">
        <f t="shared" si="177"/>
        <v>2.005041205152697E-2</v>
      </c>
      <c r="L928">
        <f t="shared" si="178"/>
        <v>2.4114420371228636E-2</v>
      </c>
      <c r="M928">
        <f t="shared" si="179"/>
        <v>-0.13595792706561244</v>
      </c>
      <c r="N928">
        <f t="shared" si="180"/>
        <v>-0.3789508248323703</v>
      </c>
      <c r="O928">
        <f t="shared" si="181"/>
        <v>-0.17994106981122696</v>
      </c>
      <c r="P928">
        <f>RSQ($A$2:A928,$B$2:B928)</f>
        <v>0.56526835340441928</v>
      </c>
      <c r="Q928">
        <f>RSQ($A$2:A928,$C$2:C928)</f>
        <v>0.21609560183799717</v>
      </c>
      <c r="R928">
        <f>RSQ($B$2:B928,$C$2:C928)</f>
        <v>5.9364949108752098E-2</v>
      </c>
      <c r="S928" t="str">
        <f t="shared" si="182"/>
        <v>1&amp;2</v>
      </c>
    </row>
    <row r="929" spans="1:19">
      <c r="A929">
        <v>85.153508889999998</v>
      </c>
      <c r="B929">
        <v>90.551405270000004</v>
      </c>
      <c r="C929">
        <v>95.866761260000004</v>
      </c>
      <c r="D929">
        <f t="shared" si="183"/>
        <v>0.94038859624646431</v>
      </c>
      <c r="E929">
        <f t="shared" si="184"/>
        <v>0.88824852087216521</v>
      </c>
      <c r="F929">
        <f t="shared" si="185"/>
        <v>0.94455475578668779</v>
      </c>
      <c r="G929">
        <f t="shared" si="186"/>
        <v>0.95740470063524108</v>
      </c>
      <c r="H929">
        <f t="shared" si="187"/>
        <v>0.89619980700591351</v>
      </c>
      <c r="I929">
        <f t="shared" si="188"/>
        <v>0.9364240530373914</v>
      </c>
      <c r="J929">
        <f t="shared" ref="J929:J992" si="189">STDEV(D899:D928)</f>
        <v>2.9900476706274919E-2</v>
      </c>
      <c r="K929">
        <f t="shared" ref="K929:K992" si="190">STDEV(E899:E928)</f>
        <v>2.0053649550625094E-2</v>
      </c>
      <c r="L929">
        <f t="shared" ref="L929:L992" si="191">STDEV(F899:F928)</f>
        <v>2.3949212209596248E-2</v>
      </c>
      <c r="M929">
        <f t="shared" ref="M929:M992" si="192">(D929-G929)/J929</f>
        <v>-0.56909140800440017</v>
      </c>
      <c r="N929">
        <f t="shared" ref="N929:N992" si="193">(E929-H929)/K929</f>
        <v>-0.39650070246193375</v>
      </c>
      <c r="O929">
        <f t="shared" ref="O929:O992" si="194">(F929-I929)/L929</f>
        <v>0.33949771199732776</v>
      </c>
      <c r="P929">
        <f>RSQ($A$2:A929,$B$2:B929)</f>
        <v>0.5654549411266383</v>
      </c>
      <c r="Q929">
        <f>RSQ($A$2:A929,$C$2:C929)</f>
        <v>0.2163670474863188</v>
      </c>
      <c r="R929">
        <f>RSQ($B$2:B929,$C$2:C929)</f>
        <v>5.9656120356119613E-2</v>
      </c>
      <c r="S929" t="str">
        <f t="shared" ref="S929:S992" si="195">IF(P929=MAX(P929,Q929,R929),"1&amp;2",IF(Q929=MAX(P929,Q929,R929),"1&amp;3","2&amp;3"))</f>
        <v>1&amp;2</v>
      </c>
    </row>
    <row r="930" spans="1:19">
      <c r="A930">
        <v>83.321431779999998</v>
      </c>
      <c r="B930">
        <v>90.261613819999994</v>
      </c>
      <c r="C930">
        <v>96.293557789999994</v>
      </c>
      <c r="D930">
        <f t="shared" si="183"/>
        <v>0.92311037055198097</v>
      </c>
      <c r="E930">
        <f t="shared" si="184"/>
        <v>0.86528562961304212</v>
      </c>
      <c r="F930">
        <f t="shared" si="185"/>
        <v>0.9373588004386062</v>
      </c>
      <c r="G930">
        <f t="shared" si="186"/>
        <v>0.95212864985320111</v>
      </c>
      <c r="H930">
        <f t="shared" si="187"/>
        <v>0.89144377971470257</v>
      </c>
      <c r="I930">
        <f t="shared" si="188"/>
        <v>0.93656786032988604</v>
      </c>
      <c r="J930">
        <f t="shared" si="189"/>
        <v>3.054562379029277E-2</v>
      </c>
      <c r="K930">
        <f t="shared" si="190"/>
        <v>1.9865698524752111E-2</v>
      </c>
      <c r="L930">
        <f t="shared" si="191"/>
        <v>2.4460931402400275E-2</v>
      </c>
      <c r="M930">
        <f t="shared" si="192"/>
        <v>-0.94999792770452407</v>
      </c>
      <c r="N930">
        <f t="shared" si="193"/>
        <v>-1.3167495756098442</v>
      </c>
      <c r="O930">
        <f t="shared" si="194"/>
        <v>3.2334832051511712E-2</v>
      </c>
      <c r="P930">
        <f>RSQ($A$2:A930,$B$2:B930)</f>
        <v>0.5657289049795281</v>
      </c>
      <c r="Q930">
        <f>RSQ($A$2:A930,$C$2:C930)</f>
        <v>0.21674074559186005</v>
      </c>
      <c r="R930">
        <f>RSQ($B$2:B930,$C$2:C930)</f>
        <v>5.9991205324230724E-2</v>
      </c>
      <c r="S930" t="str">
        <f t="shared" si="195"/>
        <v>1&amp;2</v>
      </c>
    </row>
    <row r="931" spans="1:19">
      <c r="A931">
        <v>82.421367200000006</v>
      </c>
      <c r="B931">
        <v>90.205527579999995</v>
      </c>
      <c r="C931">
        <v>96.311779630000004</v>
      </c>
      <c r="D931">
        <f t="shared" si="183"/>
        <v>0.91370639262547959</v>
      </c>
      <c r="E931">
        <f t="shared" si="184"/>
        <v>0.85577659884011426</v>
      </c>
      <c r="F931">
        <f t="shared" si="185"/>
        <v>0.93659911515020966</v>
      </c>
      <c r="G931">
        <f t="shared" si="186"/>
        <v>0.94621753335662862</v>
      </c>
      <c r="H931">
        <f t="shared" si="187"/>
        <v>0.88595652111861201</v>
      </c>
      <c r="I931">
        <f t="shared" si="188"/>
        <v>0.93657266876378198</v>
      </c>
      <c r="J931">
        <f t="shared" si="189"/>
        <v>3.19023844488893E-2</v>
      </c>
      <c r="K931">
        <f t="shared" si="190"/>
        <v>1.9928384515950852E-2</v>
      </c>
      <c r="L931">
        <f t="shared" si="191"/>
        <v>2.4506397926203703E-2</v>
      </c>
      <c r="M931">
        <f t="shared" si="192"/>
        <v>-1.0190818427141397</v>
      </c>
      <c r="N931">
        <f t="shared" si="193"/>
        <v>-1.5144189060754765</v>
      </c>
      <c r="O931">
        <f t="shared" si="194"/>
        <v>1.0791625316506788E-3</v>
      </c>
      <c r="P931">
        <f>RSQ($A$2:A931,$B$2:B931)</f>
        <v>0.56603913973030251</v>
      </c>
      <c r="Q931">
        <f>RSQ($A$2:A931,$C$2:C931)</f>
        <v>0.21715217630059519</v>
      </c>
      <c r="R931">
        <f>RSQ($B$2:B931,$C$2:C931)</f>
        <v>6.032981161296485E-2</v>
      </c>
      <c r="S931" t="str">
        <f t="shared" si="195"/>
        <v>1&amp;2</v>
      </c>
    </row>
    <row r="932" spans="1:19">
      <c r="A932">
        <v>83.333985510000005</v>
      </c>
      <c r="B932">
        <v>90.218429979999996</v>
      </c>
      <c r="C932">
        <v>95.742701589999996</v>
      </c>
      <c r="D932">
        <f t="shared" si="183"/>
        <v>0.92369137357493181</v>
      </c>
      <c r="E932">
        <f t="shared" si="184"/>
        <v>0.87039517504803687</v>
      </c>
      <c r="F932">
        <f t="shared" si="185"/>
        <v>0.94230085930041285</v>
      </c>
      <c r="G932">
        <f t="shared" si="186"/>
        <v>0.94275197031329061</v>
      </c>
      <c r="H932">
        <f t="shared" si="187"/>
        <v>0.88356246787698511</v>
      </c>
      <c r="I932">
        <f t="shared" si="188"/>
        <v>0.9374539288463406</v>
      </c>
      <c r="J932">
        <f t="shared" si="189"/>
        <v>3.2542745217932913E-2</v>
      </c>
      <c r="K932">
        <f t="shared" si="190"/>
        <v>1.8985350270420365E-2</v>
      </c>
      <c r="L932">
        <f t="shared" si="191"/>
        <v>2.4710890921285346E-2</v>
      </c>
      <c r="M932">
        <f t="shared" si="192"/>
        <v>-0.58570955248899303</v>
      </c>
      <c r="N932">
        <f t="shared" si="193"/>
        <v>-0.69355016585936802</v>
      </c>
      <c r="O932">
        <f t="shared" si="194"/>
        <v>0.19614551614151743</v>
      </c>
      <c r="P932">
        <f>RSQ($A$2:A932,$B$2:B932)</f>
        <v>0.56631128406355802</v>
      </c>
      <c r="Q932">
        <f>RSQ($A$2:A932,$C$2:C932)</f>
        <v>0.21748081482948017</v>
      </c>
      <c r="R932">
        <f>RSQ($B$2:B932,$C$2:C932)</f>
        <v>6.0623165319242292E-2</v>
      </c>
      <c r="S932" t="str">
        <f t="shared" si="195"/>
        <v>1&amp;2</v>
      </c>
    </row>
    <row r="933" spans="1:19">
      <c r="A933">
        <v>82.433785259999993</v>
      </c>
      <c r="B933">
        <v>89.388454609999997</v>
      </c>
      <c r="C933">
        <v>95.957347310000003</v>
      </c>
      <c r="D933">
        <f t="shared" si="183"/>
        <v>0.9221972302760677</v>
      </c>
      <c r="E933">
        <f t="shared" si="184"/>
        <v>0.85906694558457564</v>
      </c>
      <c r="F933">
        <f t="shared" si="185"/>
        <v>0.93154361928348717</v>
      </c>
      <c r="G933">
        <f t="shared" si="186"/>
        <v>0.93958970261525632</v>
      </c>
      <c r="H933">
        <f t="shared" si="187"/>
        <v>0.87979392598584516</v>
      </c>
      <c r="I933">
        <f t="shared" si="188"/>
        <v>0.93654465045205548</v>
      </c>
      <c r="J933">
        <f t="shared" si="189"/>
        <v>3.2998803360159236E-2</v>
      </c>
      <c r="K933">
        <f t="shared" si="190"/>
        <v>1.675507117679103E-2</v>
      </c>
      <c r="L933">
        <f t="shared" si="191"/>
        <v>2.4806272766205065E-2</v>
      </c>
      <c r="M933">
        <f t="shared" si="192"/>
        <v>-0.52706372862560324</v>
      </c>
      <c r="N933">
        <f t="shared" si="193"/>
        <v>-1.2370571382579589</v>
      </c>
      <c r="O933">
        <f t="shared" si="194"/>
        <v>-0.20160349020194165</v>
      </c>
      <c r="P933">
        <f>RSQ($A$2:A933,$B$2:B933)</f>
        <v>0.5666360331678123</v>
      </c>
      <c r="Q933">
        <f>RSQ($A$2:A933,$C$2:C933)</f>
        <v>0.217858081763422</v>
      </c>
      <c r="R933">
        <f>RSQ($B$2:B933,$C$2:C933)</f>
        <v>6.0965817880344629E-2</v>
      </c>
      <c r="S933" t="str">
        <f t="shared" si="195"/>
        <v>1&amp;2</v>
      </c>
    </row>
    <row r="934" spans="1:19">
      <c r="A934">
        <v>82.070312659999999</v>
      </c>
      <c r="B934">
        <v>91.379220029999999</v>
      </c>
      <c r="C934">
        <v>95.243000280000004</v>
      </c>
      <c r="D934">
        <f t="shared" si="183"/>
        <v>0.89812883753063477</v>
      </c>
      <c r="E934">
        <f t="shared" si="184"/>
        <v>0.86169390316060712</v>
      </c>
      <c r="F934">
        <f t="shared" si="185"/>
        <v>0.95943239672583736</v>
      </c>
      <c r="G934">
        <f t="shared" si="186"/>
        <v>0.93321110798685303</v>
      </c>
      <c r="H934">
        <f t="shared" si="187"/>
        <v>0.87700930708965474</v>
      </c>
      <c r="I934">
        <f t="shared" si="188"/>
        <v>0.94006584218648348</v>
      </c>
      <c r="J934">
        <f t="shared" si="189"/>
        <v>3.4187678978165596E-2</v>
      </c>
      <c r="K934">
        <f t="shared" si="190"/>
        <v>1.7869046328191203E-2</v>
      </c>
      <c r="L934">
        <f t="shared" si="191"/>
        <v>2.4672467219337128E-2</v>
      </c>
      <c r="M934">
        <f t="shared" si="192"/>
        <v>-1.0261670726060113</v>
      </c>
      <c r="N934">
        <f t="shared" si="193"/>
        <v>-0.85709128779218546</v>
      </c>
      <c r="O934">
        <f t="shared" si="194"/>
        <v>0.78494600346151333</v>
      </c>
      <c r="P934">
        <f>RSQ($A$2:A934,$B$2:B934)</f>
        <v>0.56690225363292546</v>
      </c>
      <c r="Q934">
        <f>RSQ($A$2:A934,$C$2:C934)</f>
        <v>0.2181717523705626</v>
      </c>
      <c r="R934">
        <f>RSQ($B$2:B934,$C$2:C934)</f>
        <v>6.1181108067102002E-2</v>
      </c>
      <c r="S934" t="str">
        <f t="shared" si="195"/>
        <v>1&amp;2</v>
      </c>
    </row>
    <row r="935" spans="1:19">
      <c r="A935">
        <v>82.656130610000005</v>
      </c>
      <c r="B935">
        <v>90.356771089999995</v>
      </c>
      <c r="C935">
        <v>93.944599710000006</v>
      </c>
      <c r="D935">
        <f t="shared" si="183"/>
        <v>0.91477516972878814</v>
      </c>
      <c r="E935">
        <f t="shared" si="184"/>
        <v>0.87983908457913851</v>
      </c>
      <c r="F935">
        <f t="shared" si="185"/>
        <v>0.96180910205509018</v>
      </c>
      <c r="G935">
        <f t="shared" si="186"/>
        <v>0.93037480979330456</v>
      </c>
      <c r="H935">
        <f t="shared" si="187"/>
        <v>0.87744465747265221</v>
      </c>
      <c r="I935">
        <f t="shared" si="188"/>
        <v>0.94341095908934602</v>
      </c>
      <c r="J935">
        <f t="shared" si="189"/>
        <v>3.6550317269380024E-2</v>
      </c>
      <c r="K935">
        <f t="shared" si="190"/>
        <v>1.8681658450022696E-2</v>
      </c>
      <c r="L935">
        <f t="shared" si="191"/>
        <v>2.5281688093679516E-2</v>
      </c>
      <c r="M935">
        <f t="shared" si="192"/>
        <v>-0.42679903294806676</v>
      </c>
      <c r="N935">
        <f t="shared" si="193"/>
        <v>0.12816994341759777</v>
      </c>
      <c r="O935">
        <f t="shared" si="194"/>
        <v>0.72772604810134256</v>
      </c>
      <c r="P935">
        <f>RSQ($A$2:A935,$B$2:B935)</f>
        <v>0.56719539577622158</v>
      </c>
      <c r="Q935">
        <f>RSQ($A$2:A935,$C$2:C935)</f>
        <v>0.2183215254292705</v>
      </c>
      <c r="R935">
        <f>RSQ($B$2:B935,$C$2:C935)</f>
        <v>6.1320001621945799E-2</v>
      </c>
      <c r="S935" t="str">
        <f t="shared" si="195"/>
        <v>1&amp;2</v>
      </c>
    </row>
    <row r="936" spans="1:19">
      <c r="A936">
        <v>84.315942849999999</v>
      </c>
      <c r="B936">
        <v>91.438073279999998</v>
      </c>
      <c r="C936">
        <v>94.228665950000007</v>
      </c>
      <c r="D936">
        <f t="shared" si="183"/>
        <v>0.92210979327844389</v>
      </c>
      <c r="E936">
        <f t="shared" si="184"/>
        <v>0.89480140676872222</v>
      </c>
      <c r="F936">
        <f t="shared" si="185"/>
        <v>0.97038488615045482</v>
      </c>
      <c r="G936">
        <f t="shared" si="186"/>
        <v>0.92910326879101834</v>
      </c>
      <c r="H936">
        <f t="shared" si="187"/>
        <v>0.88011492659512447</v>
      </c>
      <c r="I936">
        <f t="shared" si="188"/>
        <v>0.94756079402182425</v>
      </c>
      <c r="J936">
        <f t="shared" si="189"/>
        <v>3.7364164643911624E-2</v>
      </c>
      <c r="K936">
        <f t="shared" si="190"/>
        <v>1.8634639616422637E-2</v>
      </c>
      <c r="L936">
        <f t="shared" si="191"/>
        <v>2.4973471133917569E-2</v>
      </c>
      <c r="M936">
        <f t="shared" si="192"/>
        <v>-0.18717066417043582</v>
      </c>
      <c r="N936">
        <f t="shared" si="193"/>
        <v>0.7881279421499845</v>
      </c>
      <c r="O936">
        <f t="shared" si="194"/>
        <v>0.91393350993295308</v>
      </c>
      <c r="P936">
        <f>RSQ($A$2:A936,$B$2:B936)</f>
        <v>0.56740456568492381</v>
      </c>
      <c r="Q936">
        <f>RSQ($A$2:A936,$C$2:C936)</f>
        <v>0.21848977149637885</v>
      </c>
      <c r="R936">
        <f>RSQ($B$2:B936,$C$2:C936)</f>
        <v>6.1463476602156078E-2</v>
      </c>
      <c r="S936" t="str">
        <f t="shared" si="195"/>
        <v>1&amp;2</v>
      </c>
    </row>
    <row r="937" spans="1:19">
      <c r="A937">
        <v>85.781343089999993</v>
      </c>
      <c r="B937">
        <v>91.185762100000005</v>
      </c>
      <c r="C937">
        <v>94.869584450000005</v>
      </c>
      <c r="D937">
        <f t="shared" si="183"/>
        <v>0.94073176682919879</v>
      </c>
      <c r="E937">
        <f t="shared" si="184"/>
        <v>0.90420279151965854</v>
      </c>
      <c r="F937">
        <f t="shared" si="185"/>
        <v>0.96116961646499555</v>
      </c>
      <c r="G937">
        <f t="shared" si="186"/>
        <v>0.93089226848919993</v>
      </c>
      <c r="H937">
        <f t="shared" si="187"/>
        <v>0.8838207519681297</v>
      </c>
      <c r="I937">
        <f t="shared" si="188"/>
        <v>0.94965445901308132</v>
      </c>
      <c r="J937">
        <f t="shared" si="189"/>
        <v>3.7771669839905417E-2</v>
      </c>
      <c r="K937">
        <f t="shared" si="190"/>
        <v>1.8637814747657976E-2</v>
      </c>
      <c r="L937">
        <f t="shared" si="191"/>
        <v>2.5674706766174563E-2</v>
      </c>
      <c r="M937">
        <f t="shared" si="192"/>
        <v>0.26049942673181808</v>
      </c>
      <c r="N937">
        <f t="shared" si="193"/>
        <v>1.0935852634810657</v>
      </c>
      <c r="O937">
        <f t="shared" si="194"/>
        <v>0.44850200459095418</v>
      </c>
      <c r="P937">
        <f>RSQ($A$2:A937,$B$2:B937)</f>
        <v>0.56755881262020857</v>
      </c>
      <c r="Q937">
        <f>RSQ($A$2:A937,$C$2:C937)</f>
        <v>0.21867886234670844</v>
      </c>
      <c r="R937">
        <f>RSQ($B$2:B937,$C$2:C937)</f>
        <v>6.1658038563893444E-2</v>
      </c>
      <c r="S937" t="str">
        <f t="shared" si="195"/>
        <v>1&amp;2</v>
      </c>
    </row>
    <row r="938" spans="1:19">
      <c r="A938">
        <v>86.719379180000004</v>
      </c>
      <c r="B938">
        <v>90.414017119999997</v>
      </c>
      <c r="C938">
        <v>94.047097629999996</v>
      </c>
      <c r="D938">
        <f t="shared" si="183"/>
        <v>0.95913644744822735</v>
      </c>
      <c r="E938">
        <f t="shared" si="184"/>
        <v>0.92208458703501206</v>
      </c>
      <c r="F938">
        <f t="shared" si="185"/>
        <v>0.96136956268131457</v>
      </c>
      <c r="G938">
        <f t="shared" si="186"/>
        <v>0.9352375267905888</v>
      </c>
      <c r="H938">
        <f t="shared" si="187"/>
        <v>0.88970749582457309</v>
      </c>
      <c r="I938">
        <f t="shared" si="188"/>
        <v>0.95145678265434797</v>
      </c>
      <c r="J938">
        <f t="shared" si="189"/>
        <v>3.6690851814174898E-2</v>
      </c>
      <c r="K938">
        <f t="shared" si="190"/>
        <v>1.7265187879938838E-2</v>
      </c>
      <c r="L938">
        <f t="shared" si="191"/>
        <v>2.6302570977337698E-2</v>
      </c>
      <c r="M938">
        <f t="shared" si="192"/>
        <v>0.65135911203908314</v>
      </c>
      <c r="N938">
        <f t="shared" si="193"/>
        <v>1.8752817192368523</v>
      </c>
      <c r="O938">
        <f t="shared" si="194"/>
        <v>0.37687494638860436</v>
      </c>
      <c r="P938">
        <f>RSQ($A$2:A938,$B$2:B938)</f>
        <v>0.56764558236043072</v>
      </c>
      <c r="Q938">
        <f>RSQ($A$2:A938,$C$2:C938)</f>
        <v>0.21879778560518845</v>
      </c>
      <c r="R938">
        <f>RSQ($B$2:B938,$C$2:C938)</f>
        <v>6.1804126836299905E-2</v>
      </c>
      <c r="S938" t="str">
        <f t="shared" si="195"/>
        <v>1&amp;2</v>
      </c>
    </row>
    <row r="939" spans="1:19">
      <c r="A939">
        <v>87.632730789999997</v>
      </c>
      <c r="B939">
        <v>90.066080510000006</v>
      </c>
      <c r="C939">
        <v>94.009557099999995</v>
      </c>
      <c r="D939">
        <f t="shared" si="183"/>
        <v>0.97298261780438156</v>
      </c>
      <c r="E939">
        <f t="shared" si="184"/>
        <v>0.93216831876766715</v>
      </c>
      <c r="F939">
        <f t="shared" si="185"/>
        <v>0.95805238625041889</v>
      </c>
      <c r="G939">
        <f t="shared" si="186"/>
        <v>0.94104446386963381</v>
      </c>
      <c r="H939">
        <f t="shared" si="187"/>
        <v>0.89623993012351066</v>
      </c>
      <c r="I939">
        <f t="shared" si="188"/>
        <v>0.95247149089989736</v>
      </c>
      <c r="J939">
        <f t="shared" si="189"/>
        <v>3.413658602238441E-2</v>
      </c>
      <c r="K939">
        <f t="shared" si="190"/>
        <v>1.7501113028837067E-2</v>
      </c>
      <c r="L939">
        <f t="shared" si="191"/>
        <v>2.5824996015903278E-2</v>
      </c>
      <c r="M939">
        <f t="shared" si="192"/>
        <v>0.93559894694228996</v>
      </c>
      <c r="N939">
        <f t="shared" si="193"/>
        <v>2.0529202105578248</v>
      </c>
      <c r="O939">
        <f t="shared" si="194"/>
        <v>0.2161044031559487</v>
      </c>
      <c r="P939">
        <f>RSQ($A$2:A939,$B$2:B939)</f>
        <v>0.56765223189235803</v>
      </c>
      <c r="Q939">
        <f>RSQ($A$2:A939,$C$2:C939)</f>
        <v>0.21889875138035739</v>
      </c>
      <c r="R939">
        <f>RSQ($B$2:B939,$C$2:C939)</f>
        <v>6.195151565749419E-2</v>
      </c>
      <c r="S939" t="str">
        <f t="shared" si="195"/>
        <v>1&amp;2</v>
      </c>
    </row>
    <row r="940" spans="1:19">
      <c r="A940">
        <v>87.311463239999995</v>
      </c>
      <c r="B940">
        <v>92.84688285</v>
      </c>
      <c r="C940">
        <v>94.239102779999996</v>
      </c>
      <c r="D940">
        <f t="shared" si="183"/>
        <v>0.94038120139215853</v>
      </c>
      <c r="E940">
        <f t="shared" si="184"/>
        <v>0.92648869380502819</v>
      </c>
      <c r="F940">
        <f t="shared" si="185"/>
        <v>0.98522672766473474</v>
      </c>
      <c r="G940">
        <f t="shared" si="186"/>
        <v>0.94094242348848378</v>
      </c>
      <c r="H940">
        <f t="shared" si="187"/>
        <v>0.90089358607451331</v>
      </c>
      <c r="I940">
        <f t="shared" si="188"/>
        <v>0.95751075809448771</v>
      </c>
      <c r="J940">
        <f t="shared" si="189"/>
        <v>3.3070006456580155E-2</v>
      </c>
      <c r="K940">
        <f t="shared" si="190"/>
        <v>1.8927099224283296E-2</v>
      </c>
      <c r="L940">
        <f t="shared" si="191"/>
        <v>2.5363290804363049E-2</v>
      </c>
      <c r="M940">
        <f t="shared" si="192"/>
        <v>-1.6970728356588617E-2</v>
      </c>
      <c r="N940">
        <f t="shared" si="193"/>
        <v>1.352299548241211</v>
      </c>
      <c r="O940">
        <f t="shared" si="194"/>
        <v>1.0927592079447066</v>
      </c>
      <c r="P940">
        <f>RSQ($A$2:A940,$B$2:B940)</f>
        <v>0.56774924057673148</v>
      </c>
      <c r="Q940">
        <f>RSQ($A$2:A940,$C$2:C940)</f>
        <v>0.21901661337289455</v>
      </c>
      <c r="R940">
        <f>RSQ($B$2:B940,$C$2:C940)</f>
        <v>6.2065236447314202E-2</v>
      </c>
      <c r="S940" t="str">
        <f t="shared" si="195"/>
        <v>1&amp;2</v>
      </c>
    </row>
    <row r="941" spans="1:19">
      <c r="A941">
        <v>86.244270990000004</v>
      </c>
      <c r="B941">
        <v>91.008698769999995</v>
      </c>
      <c r="C941">
        <v>93.350246960000007</v>
      </c>
      <c r="D941">
        <f t="shared" si="183"/>
        <v>0.94764865508031493</v>
      </c>
      <c r="E941">
        <f t="shared" si="184"/>
        <v>0.9238783377504628</v>
      </c>
      <c r="F941">
        <f t="shared" si="185"/>
        <v>0.97491652924064198</v>
      </c>
      <c r="G941">
        <f t="shared" si="186"/>
        <v>0.94197415142568852</v>
      </c>
      <c r="H941">
        <f t="shared" si="187"/>
        <v>0.90442970171696713</v>
      </c>
      <c r="I941">
        <f t="shared" si="188"/>
        <v>0.9601885690400499</v>
      </c>
      <c r="J941">
        <f t="shared" si="189"/>
        <v>3.2834566290047038E-2</v>
      </c>
      <c r="K941">
        <f t="shared" si="190"/>
        <v>1.986458606442788E-2</v>
      </c>
      <c r="L941">
        <f t="shared" si="191"/>
        <v>2.6337034383902575E-2</v>
      </c>
      <c r="M941">
        <f t="shared" si="192"/>
        <v>0.17282103270377253</v>
      </c>
      <c r="N941">
        <f t="shared" si="193"/>
        <v>0.97906072497140706</v>
      </c>
      <c r="O941">
        <f t="shared" si="194"/>
        <v>0.55921103287141316</v>
      </c>
      <c r="P941">
        <f>RSQ($A$2:A941,$B$2:B941)</f>
        <v>0.56787783848177886</v>
      </c>
      <c r="Q941">
        <f>RSQ($A$2:A941,$C$2:C941)</f>
        <v>0.21908964435151551</v>
      </c>
      <c r="R941">
        <f>RSQ($B$2:B941,$C$2:C941)</f>
        <v>6.2145977615707136E-2</v>
      </c>
      <c r="S941" t="str">
        <f t="shared" si="195"/>
        <v>1&amp;2</v>
      </c>
    </row>
    <row r="942" spans="1:19">
      <c r="A942">
        <v>86.810088759999999</v>
      </c>
      <c r="B942">
        <v>88.562669909999997</v>
      </c>
      <c r="C942">
        <v>94.051601020000007</v>
      </c>
      <c r="D942">
        <f t="shared" si="183"/>
        <v>0.98021083655471297</v>
      </c>
      <c r="E942">
        <f t="shared" si="184"/>
        <v>0.92300490176174566</v>
      </c>
      <c r="F942">
        <f t="shared" si="185"/>
        <v>0.94163915286425803</v>
      </c>
      <c r="G942">
        <f t="shared" si="186"/>
        <v>0.9478567183686154</v>
      </c>
      <c r="H942">
        <f t="shared" si="187"/>
        <v>0.90728742480077917</v>
      </c>
      <c r="I942">
        <f t="shared" si="188"/>
        <v>0.95733481270531273</v>
      </c>
      <c r="J942">
        <f t="shared" si="189"/>
        <v>3.2444392663140594E-2</v>
      </c>
      <c r="K942">
        <f t="shared" si="190"/>
        <v>2.0571670944941878E-2</v>
      </c>
      <c r="L942">
        <f t="shared" si="191"/>
        <v>2.6938669250108009E-2</v>
      </c>
      <c r="M942">
        <f t="shared" si="192"/>
        <v>0.99721756304763309</v>
      </c>
      <c r="N942">
        <f t="shared" si="193"/>
        <v>0.76403501704031795</v>
      </c>
      <c r="O942">
        <f t="shared" si="194"/>
        <v>-0.58264421658437227</v>
      </c>
      <c r="P942">
        <f>RSQ($A$2:A942,$B$2:B942)</f>
        <v>0.56785992712041078</v>
      </c>
      <c r="Q942">
        <f>RSQ($A$2:A942,$C$2:C942)</f>
        <v>0.21920631498172216</v>
      </c>
      <c r="R942">
        <f>RSQ($B$2:B942,$C$2:C942)</f>
        <v>6.2315058916614402E-2</v>
      </c>
      <c r="S942" t="str">
        <f t="shared" si="195"/>
        <v>1&amp;2</v>
      </c>
    </row>
    <row r="943" spans="1:19">
      <c r="A943">
        <v>86.530032199999994</v>
      </c>
      <c r="B943">
        <v>88.259465809999995</v>
      </c>
      <c r="C943">
        <v>93.003807309999999</v>
      </c>
      <c r="D943">
        <f t="shared" si="183"/>
        <v>0.98040512035589444</v>
      </c>
      <c r="E943">
        <f t="shared" si="184"/>
        <v>0.93039236460049812</v>
      </c>
      <c r="F943">
        <f t="shared" si="185"/>
        <v>0.94898766365353004</v>
      </c>
      <c r="G943">
        <f t="shared" si="186"/>
        <v>0.9528641648281968</v>
      </c>
      <c r="H943">
        <f t="shared" si="187"/>
        <v>0.91084203092381288</v>
      </c>
      <c r="I943">
        <f t="shared" si="188"/>
        <v>0.95605063592811534</v>
      </c>
      <c r="J943">
        <f t="shared" si="189"/>
        <v>3.2603712898790584E-2</v>
      </c>
      <c r="K943">
        <f t="shared" si="190"/>
        <v>2.0950728950289599E-2</v>
      </c>
      <c r="L943">
        <f t="shared" si="191"/>
        <v>2.6043857108830577E-2</v>
      </c>
      <c r="M943">
        <f t="shared" si="192"/>
        <v>0.84471837956588247</v>
      </c>
      <c r="N943">
        <f t="shared" si="193"/>
        <v>0.9331576826311333</v>
      </c>
      <c r="O943">
        <f t="shared" si="194"/>
        <v>-0.27119532429743243</v>
      </c>
      <c r="P943">
        <f>RSQ($A$2:A943,$B$2:B943)</f>
        <v>0.56784747392027757</v>
      </c>
      <c r="Q943">
        <f>RSQ($A$2:A943,$C$2:C943)</f>
        <v>0.21924979862205302</v>
      </c>
      <c r="R943">
        <f>RSQ($B$2:B943,$C$2:C943)</f>
        <v>6.2363554428907023E-2</v>
      </c>
      <c r="S943" t="str">
        <f t="shared" si="195"/>
        <v>1&amp;2</v>
      </c>
    </row>
    <row r="944" spans="1:19">
      <c r="A944">
        <v>85.074677530000002</v>
      </c>
      <c r="B944">
        <v>88.205675749999997</v>
      </c>
      <c r="C944">
        <v>93.408724289999995</v>
      </c>
      <c r="D944">
        <f t="shared" si="183"/>
        <v>0.96450343820420203</v>
      </c>
      <c r="E944">
        <f t="shared" si="184"/>
        <v>0.91077871126763466</v>
      </c>
      <c r="F944">
        <f t="shared" si="185"/>
        <v>0.94429804518209204</v>
      </c>
      <c r="G944">
        <f t="shared" si="186"/>
        <v>0.95465482227065912</v>
      </c>
      <c r="H944">
        <f t="shared" si="187"/>
        <v>0.91083228943824701</v>
      </c>
      <c r="I944">
        <f t="shared" si="188"/>
        <v>0.95424254504411177</v>
      </c>
      <c r="J944">
        <f t="shared" si="189"/>
        <v>3.2773154550049997E-2</v>
      </c>
      <c r="K944">
        <f t="shared" si="190"/>
        <v>2.115788240648284E-2</v>
      </c>
      <c r="L944">
        <f t="shared" si="191"/>
        <v>2.4469423803851201E-2</v>
      </c>
      <c r="M944">
        <f t="shared" si="192"/>
        <v>0.30050863484936913</v>
      </c>
      <c r="N944">
        <f t="shared" si="193"/>
        <v>-2.5323030718773457E-3</v>
      </c>
      <c r="O944">
        <f t="shared" si="194"/>
        <v>-0.40640515043327585</v>
      </c>
      <c r="P944">
        <f>RSQ($A$2:A944,$B$2:B944)</f>
        <v>0.56796456084054692</v>
      </c>
      <c r="Q944">
        <f>RSQ($A$2:A944,$C$2:C944)</f>
        <v>0.21933049345727376</v>
      </c>
      <c r="R944">
        <f>RSQ($B$2:B944,$C$2:C944)</f>
        <v>6.2460373496117702E-2</v>
      </c>
      <c r="S944" t="str">
        <f t="shared" si="195"/>
        <v>1&amp;2</v>
      </c>
    </row>
    <row r="945" spans="1:19">
      <c r="A945">
        <v>86.624022780000004</v>
      </c>
      <c r="B945">
        <v>88.896740260000001</v>
      </c>
      <c r="C945">
        <v>93.210311320000002</v>
      </c>
      <c r="D945">
        <f t="shared" si="183"/>
        <v>0.97443418652525515</v>
      </c>
      <c r="E945">
        <f t="shared" si="184"/>
        <v>0.92933948565638158</v>
      </c>
      <c r="F945">
        <f t="shared" si="185"/>
        <v>0.95372216872883198</v>
      </c>
      <c r="G945">
        <f t="shared" si="186"/>
        <v>0.95769780138675087</v>
      </c>
      <c r="H945">
        <f t="shared" si="187"/>
        <v>0.91367955039488313</v>
      </c>
      <c r="I945">
        <f t="shared" si="188"/>
        <v>0.95416248714945329</v>
      </c>
      <c r="J945">
        <f t="shared" si="189"/>
        <v>3.0169489009437306E-2</v>
      </c>
      <c r="K945">
        <f t="shared" si="190"/>
        <v>2.1246825471678013E-2</v>
      </c>
      <c r="L945">
        <f t="shared" si="191"/>
        <v>2.1923651287400894E-2</v>
      </c>
      <c r="M945">
        <f t="shared" si="192"/>
        <v>0.55474539635951348</v>
      </c>
      <c r="N945">
        <f t="shared" si="193"/>
        <v>0.73704823727069813</v>
      </c>
      <c r="O945">
        <f t="shared" si="194"/>
        <v>-2.008417370122801E-2</v>
      </c>
      <c r="P945">
        <f>RSQ($A$2:A945,$B$2:B945)</f>
        <v>0.5679860442631226</v>
      </c>
      <c r="Q945">
        <f>RSQ($A$2:A945,$C$2:C945)</f>
        <v>0.21939044199336719</v>
      </c>
      <c r="R945">
        <f>RSQ($B$2:B945,$C$2:C945)</f>
        <v>6.2533704827166775E-2</v>
      </c>
      <c r="S945" t="str">
        <f t="shared" si="195"/>
        <v>1&amp;2</v>
      </c>
    </row>
    <row r="946" spans="1:19">
      <c r="A946">
        <v>86.861572030000005</v>
      </c>
      <c r="B946">
        <v>88.736483089999993</v>
      </c>
      <c r="C946">
        <v>92.717771220000003</v>
      </c>
      <c r="D946">
        <f t="shared" si="183"/>
        <v>0.97887102356650335</v>
      </c>
      <c r="E946">
        <f t="shared" si="184"/>
        <v>0.93683843870551575</v>
      </c>
      <c r="F946">
        <f t="shared" si="185"/>
        <v>0.95706013984575578</v>
      </c>
      <c r="G946">
        <f t="shared" si="186"/>
        <v>0.96095522018363588</v>
      </c>
      <c r="H946">
        <f t="shared" si="187"/>
        <v>0.91724245628882661</v>
      </c>
      <c r="I946">
        <f t="shared" si="188"/>
        <v>0.9546082798719614</v>
      </c>
      <c r="J946">
        <f t="shared" si="189"/>
        <v>2.6830833870599431E-2</v>
      </c>
      <c r="K946">
        <f t="shared" si="190"/>
        <v>2.1946133234762969E-2</v>
      </c>
      <c r="L946">
        <f t="shared" si="191"/>
        <v>1.8346312679837544E-2</v>
      </c>
      <c r="M946">
        <f t="shared" si="192"/>
        <v>0.66773188896298763</v>
      </c>
      <c r="N946">
        <f t="shared" si="193"/>
        <v>0.89291276085250593</v>
      </c>
      <c r="O946">
        <f t="shared" si="194"/>
        <v>0.13364320212905531</v>
      </c>
      <c r="P946">
        <f>RSQ($A$2:A946,$B$2:B946)</f>
        <v>0.56797650302316871</v>
      </c>
      <c r="Q946">
        <f>RSQ($A$2:A946,$C$2:C946)</f>
        <v>0.21941047646528156</v>
      </c>
      <c r="R946">
        <f>RSQ($B$2:B946,$C$2:C946)</f>
        <v>6.2550721215266433E-2</v>
      </c>
      <c r="S946" t="str">
        <f t="shared" si="195"/>
        <v>1&amp;2</v>
      </c>
    </row>
    <row r="947" spans="1:19">
      <c r="A947">
        <v>87.574418910000006</v>
      </c>
      <c r="B947">
        <v>88.573385470000005</v>
      </c>
      <c r="C947">
        <v>92.950903960000005</v>
      </c>
      <c r="D947">
        <f t="shared" si="183"/>
        <v>0.98872159447559615</v>
      </c>
      <c r="E947">
        <f t="shared" si="184"/>
        <v>0.94215779706334335</v>
      </c>
      <c r="F947">
        <f t="shared" si="185"/>
        <v>0.95290504660520792</v>
      </c>
      <c r="G947">
        <f t="shared" si="186"/>
        <v>0.9652269700747067</v>
      </c>
      <c r="H947">
        <f t="shared" si="187"/>
        <v>0.92107558563875225</v>
      </c>
      <c r="I947">
        <f t="shared" si="188"/>
        <v>0.95434624398476853</v>
      </c>
      <c r="J947">
        <f t="shared" si="189"/>
        <v>2.4973587655998972E-2</v>
      </c>
      <c r="K947">
        <f t="shared" si="190"/>
        <v>2.281923422129075E-2</v>
      </c>
      <c r="L947">
        <f t="shared" si="191"/>
        <v>1.6775671696571084E-2</v>
      </c>
      <c r="M947">
        <f t="shared" si="192"/>
        <v>0.94077890307625645</v>
      </c>
      <c r="N947">
        <f t="shared" si="193"/>
        <v>0.92387900576089554</v>
      </c>
      <c r="O947">
        <f t="shared" si="194"/>
        <v>-8.5909965671013236E-2</v>
      </c>
      <c r="P947">
        <f>RSQ($A$2:A947,$B$2:B947)</f>
        <v>0.56788812929062682</v>
      </c>
      <c r="Q947">
        <f>RSQ($A$2:A947,$C$2:C947)</f>
        <v>0.21944951393503501</v>
      </c>
      <c r="R947">
        <f>RSQ($B$2:B947,$C$2:C947)</f>
        <v>6.2593786154395939E-2</v>
      </c>
      <c r="S947" t="str">
        <f t="shared" si="195"/>
        <v>1&amp;2</v>
      </c>
    </row>
    <row r="948" spans="1:19">
      <c r="A948">
        <v>86.837717209999994</v>
      </c>
      <c r="B948">
        <v>91.423625560000005</v>
      </c>
      <c r="C948">
        <v>92.591282809999996</v>
      </c>
      <c r="D948">
        <f t="shared" si="183"/>
        <v>0.94983891393597875</v>
      </c>
      <c r="E948">
        <f t="shared" si="184"/>
        <v>0.93786061251784913</v>
      </c>
      <c r="F948">
        <f t="shared" si="185"/>
        <v>0.9873891233109271</v>
      </c>
      <c r="G948">
        <f t="shared" si="186"/>
        <v>0.96285957682259471</v>
      </c>
      <c r="H948">
        <f t="shared" si="187"/>
        <v>0.92365789746630567</v>
      </c>
      <c r="I948">
        <f t="shared" si="188"/>
        <v>0.95942976388110057</v>
      </c>
      <c r="J948">
        <f t="shared" si="189"/>
        <v>2.3465592422953558E-2</v>
      </c>
      <c r="K948">
        <f t="shared" si="190"/>
        <v>2.4057873804900386E-2</v>
      </c>
      <c r="L948">
        <f t="shared" si="191"/>
        <v>1.383608703874406E-2</v>
      </c>
      <c r="M948">
        <f t="shared" si="192"/>
        <v>-0.55488319459087765</v>
      </c>
      <c r="N948">
        <f t="shared" si="193"/>
        <v>0.59035620382423382</v>
      </c>
      <c r="O948">
        <f t="shared" si="194"/>
        <v>2.0207562551127514</v>
      </c>
      <c r="P948">
        <f>RSQ($A$2:A948,$B$2:B948)</f>
        <v>0.56799225128725639</v>
      </c>
      <c r="Q948">
        <f>RSQ($A$2:A948,$C$2:C948)</f>
        <v>0.21945848620083819</v>
      </c>
      <c r="R948">
        <f>RSQ($B$2:B948,$C$2:C948)</f>
        <v>6.2611913214176834E-2</v>
      </c>
      <c r="S948" t="str">
        <f t="shared" si="195"/>
        <v>1&amp;2</v>
      </c>
    </row>
    <row r="949" spans="1:19">
      <c r="A949">
        <v>87.400804230000006</v>
      </c>
      <c r="B949">
        <v>91.504817189999997</v>
      </c>
      <c r="C949">
        <v>92.823410609999996</v>
      </c>
      <c r="D949">
        <f t="shared" si="183"/>
        <v>0.95514976056967094</v>
      </c>
      <c r="E949">
        <f t="shared" si="184"/>
        <v>0.94158147880621179</v>
      </c>
      <c r="F949">
        <f t="shared" si="185"/>
        <v>0.98579460276955233</v>
      </c>
      <c r="G949">
        <f t="shared" si="186"/>
        <v>0.96167345124522186</v>
      </c>
      <c r="H949">
        <f t="shared" si="187"/>
        <v>0.92641537151859887</v>
      </c>
      <c r="I949">
        <f t="shared" si="188"/>
        <v>0.9634858929408624</v>
      </c>
      <c r="J949">
        <f t="shared" si="189"/>
        <v>2.3041532596928906E-2</v>
      </c>
      <c r="K949">
        <f t="shared" si="190"/>
        <v>2.4956662115104378E-2</v>
      </c>
      <c r="L949">
        <f t="shared" si="191"/>
        <v>1.4558539019884966E-2</v>
      </c>
      <c r="M949">
        <f t="shared" si="192"/>
        <v>-0.28312746333637678</v>
      </c>
      <c r="N949">
        <f t="shared" si="193"/>
        <v>0.60769774490131123</v>
      </c>
      <c r="O949">
        <f t="shared" si="194"/>
        <v>1.5323453677748362</v>
      </c>
      <c r="P949">
        <f>RSQ($A$2:A949,$B$2:B949)</f>
        <v>0.56806970638041343</v>
      </c>
      <c r="Q949">
        <f>RSQ($A$2:A949,$C$2:C949)</f>
        <v>0.21948833304750043</v>
      </c>
      <c r="R949">
        <f>RSQ($B$2:B949,$C$2:C949)</f>
        <v>6.2648194991275843E-2</v>
      </c>
      <c r="S949" t="str">
        <f t="shared" si="195"/>
        <v>1&amp;2</v>
      </c>
    </row>
    <row r="950" spans="1:19">
      <c r="A950">
        <v>87.825088300000004</v>
      </c>
      <c r="B950">
        <v>92.155840510000004</v>
      </c>
      <c r="C950">
        <v>92.862908509999997</v>
      </c>
      <c r="D950">
        <f t="shared" si="183"/>
        <v>0.95300621006728203</v>
      </c>
      <c r="E950">
        <f t="shared" si="184"/>
        <v>0.94574992006138281</v>
      </c>
      <c r="F950">
        <f t="shared" si="185"/>
        <v>0.99238589431081781</v>
      </c>
      <c r="G950">
        <f t="shared" si="186"/>
        <v>0.96034002952553876</v>
      </c>
      <c r="H950">
        <f t="shared" si="187"/>
        <v>0.92938991744825794</v>
      </c>
      <c r="I950">
        <f t="shared" si="188"/>
        <v>0.96793204699777857</v>
      </c>
      <c r="J950">
        <f t="shared" si="189"/>
        <v>2.3052297199498504E-2</v>
      </c>
      <c r="K950">
        <f t="shared" si="190"/>
        <v>2.5888349460865677E-2</v>
      </c>
      <c r="L950">
        <f t="shared" si="191"/>
        <v>1.5526864848282199E-2</v>
      </c>
      <c r="M950">
        <f t="shared" si="192"/>
        <v>-0.31813833540269792</v>
      </c>
      <c r="N950">
        <f t="shared" si="193"/>
        <v>0.63194459878006481</v>
      </c>
      <c r="O950">
        <f t="shared" si="194"/>
        <v>1.5749378610547167</v>
      </c>
      <c r="P950">
        <f>RSQ($A$2:A950,$B$2:B950)</f>
        <v>0.56814009218926353</v>
      </c>
      <c r="Q950">
        <f>RSQ($A$2:A950,$C$2:C950)</f>
        <v>0.2195210880039758</v>
      </c>
      <c r="R950">
        <f>RSQ($B$2:B950,$C$2:C950)</f>
        <v>6.2686481089985188E-2</v>
      </c>
      <c r="S950" t="str">
        <f t="shared" si="195"/>
        <v>1&amp;2</v>
      </c>
    </row>
    <row r="951" spans="1:19">
      <c r="A951">
        <v>87.648336029999996</v>
      </c>
      <c r="B951">
        <v>92.348920750000005</v>
      </c>
      <c r="C951">
        <v>94.121095949999997</v>
      </c>
      <c r="D951">
        <f t="shared" si="183"/>
        <v>0.94909973303613282</v>
      </c>
      <c r="E951">
        <f t="shared" si="184"/>
        <v>0.93122944591042023</v>
      </c>
      <c r="F951">
        <f t="shared" si="185"/>
        <v>0.98117132846666566</v>
      </c>
      <c r="G951">
        <f t="shared" si="186"/>
        <v>0.95861075314255328</v>
      </c>
      <c r="H951">
        <f t="shared" si="187"/>
        <v>0.92967292182705219</v>
      </c>
      <c r="I951">
        <f t="shared" si="188"/>
        <v>0.96996885953145351</v>
      </c>
      <c r="J951">
        <f t="shared" si="189"/>
        <v>2.2934809954264966E-2</v>
      </c>
      <c r="K951">
        <f t="shared" si="190"/>
        <v>2.6973237061604961E-2</v>
      </c>
      <c r="L951">
        <f t="shared" si="191"/>
        <v>1.6958432570359755E-2</v>
      </c>
      <c r="M951">
        <f t="shared" si="192"/>
        <v>-0.41469801255762279</v>
      </c>
      <c r="N951">
        <f t="shared" si="193"/>
        <v>5.7706239700227584E-2</v>
      </c>
      <c r="O951">
        <f t="shared" si="194"/>
        <v>0.66058398314429256</v>
      </c>
      <c r="P951">
        <f>RSQ($A$2:A951,$B$2:B951)</f>
        <v>0.56822050068569574</v>
      </c>
      <c r="Q951">
        <f>RSQ($A$2:A951,$C$2:C951)</f>
        <v>0.21962429887701887</v>
      </c>
      <c r="R951">
        <f>RSQ($B$2:B951,$C$2:C951)</f>
        <v>6.2801331780468983E-2</v>
      </c>
      <c r="S951" t="str">
        <f t="shared" si="195"/>
        <v>1&amp;2</v>
      </c>
    </row>
    <row r="952" spans="1:19">
      <c r="A952">
        <v>85.66838482</v>
      </c>
      <c r="B952">
        <v>91.801017279999996</v>
      </c>
      <c r="C952">
        <v>94.448522749999995</v>
      </c>
      <c r="D952">
        <f t="shared" si="183"/>
        <v>0.933196465118736</v>
      </c>
      <c r="E952">
        <f t="shared" si="184"/>
        <v>0.90703784797946985</v>
      </c>
      <c r="F952">
        <f t="shared" si="185"/>
        <v>0.9719687995861217</v>
      </c>
      <c r="G952">
        <f t="shared" si="186"/>
        <v>0.95470086267735066</v>
      </c>
      <c r="H952">
        <f t="shared" si="187"/>
        <v>0.92619060277357801</v>
      </c>
      <c r="I952">
        <f t="shared" si="188"/>
        <v>0.97027654261678709</v>
      </c>
      <c r="J952">
        <f t="shared" si="189"/>
        <v>2.2848037595967523E-2</v>
      </c>
      <c r="K952">
        <f t="shared" si="190"/>
        <v>2.7291015327224409E-2</v>
      </c>
      <c r="L952">
        <f t="shared" si="191"/>
        <v>1.7605218663665569E-2</v>
      </c>
      <c r="M952">
        <f t="shared" si="192"/>
        <v>-0.94119232202287684</v>
      </c>
      <c r="N952">
        <f t="shared" si="193"/>
        <v>-0.70179707733343843</v>
      </c>
      <c r="O952">
        <f t="shared" si="194"/>
        <v>9.6122462416622562E-2</v>
      </c>
      <c r="P952">
        <f>RSQ($A$2:A952,$B$2:B952)</f>
        <v>0.56837284786634013</v>
      </c>
      <c r="Q952">
        <f>RSQ($A$2:A952,$C$2:C952)</f>
        <v>0.21978455282879608</v>
      </c>
      <c r="R952">
        <f>RSQ($B$2:B952,$C$2:C952)</f>
        <v>6.2947442528243885E-2</v>
      </c>
      <c r="S952" t="str">
        <f t="shared" si="195"/>
        <v>1&amp;2</v>
      </c>
    </row>
    <row r="953" spans="1:19">
      <c r="A953">
        <v>86.091105900000002</v>
      </c>
      <c r="B953">
        <v>90.973546429999999</v>
      </c>
      <c r="C953">
        <v>95.509174810000005</v>
      </c>
      <c r="D953">
        <f t="shared" si="183"/>
        <v>0.94633120592086828</v>
      </c>
      <c r="E953">
        <f t="shared" si="184"/>
        <v>0.90139095088261711</v>
      </c>
      <c r="F953">
        <f t="shared" si="185"/>
        <v>0.95251107143347324</v>
      </c>
      <c r="G953">
        <f t="shared" si="186"/>
        <v>0.95341322317635335</v>
      </c>
      <c r="H953">
        <f t="shared" si="187"/>
        <v>0.92237527171343014</v>
      </c>
      <c r="I953">
        <f t="shared" si="188"/>
        <v>0.96754339320396954</v>
      </c>
      <c r="J953">
        <f t="shared" si="189"/>
        <v>2.2635185666175117E-2</v>
      </c>
      <c r="K953">
        <f t="shared" si="190"/>
        <v>2.6941973011225799E-2</v>
      </c>
      <c r="L953">
        <f t="shared" si="191"/>
        <v>1.7836983452042095E-2</v>
      </c>
      <c r="M953">
        <f t="shared" si="192"/>
        <v>-0.31287648177183208</v>
      </c>
      <c r="N953">
        <f t="shared" si="193"/>
        <v>-0.77887097660106708</v>
      </c>
      <c r="O953">
        <f t="shared" si="194"/>
        <v>-0.84276143502141854</v>
      </c>
      <c r="P953">
        <f>RSQ($A$2:A953,$B$2:B953)</f>
        <v>0.56850562299719687</v>
      </c>
      <c r="Q953">
        <f>RSQ($A$2:A953,$C$2:C953)</f>
        <v>0.21999035321746099</v>
      </c>
      <c r="R953">
        <f>RSQ($B$2:B953,$C$2:C953)</f>
        <v>6.3187474230801427E-2</v>
      </c>
      <c r="S953" t="str">
        <f t="shared" si="195"/>
        <v>1&amp;2</v>
      </c>
    </row>
    <row r="954" spans="1:19">
      <c r="A954">
        <v>86.877097829999997</v>
      </c>
      <c r="B954">
        <v>88.358365890000002</v>
      </c>
      <c r="C954">
        <v>95.930240810000001</v>
      </c>
      <c r="D954">
        <f t="shared" si="183"/>
        <v>0.98323567842071591</v>
      </c>
      <c r="E954">
        <f t="shared" si="184"/>
        <v>0.90562785099298648</v>
      </c>
      <c r="F954">
        <f t="shared" si="185"/>
        <v>0.9210689470174801</v>
      </c>
      <c r="G954">
        <f t="shared" si="186"/>
        <v>0.95800129321394756</v>
      </c>
      <c r="H954">
        <f t="shared" si="187"/>
        <v>0.91979874544874651</v>
      </c>
      <c r="I954">
        <f t="shared" si="188"/>
        <v>0.96039347840604805</v>
      </c>
      <c r="J954">
        <f t="shared" si="189"/>
        <v>2.263868836472013E-2</v>
      </c>
      <c r="K954">
        <f t="shared" si="190"/>
        <v>2.694900705337238E-2</v>
      </c>
      <c r="L954">
        <f t="shared" si="191"/>
        <v>1.7827986871229124E-2</v>
      </c>
      <c r="M954">
        <f t="shared" si="192"/>
        <v>1.1146575632046476</v>
      </c>
      <c r="N954">
        <f t="shared" si="193"/>
        <v>-0.52584106077432247</v>
      </c>
      <c r="O954">
        <f t="shared" si="194"/>
        <v>-2.2057752046042864</v>
      </c>
      <c r="P954">
        <f>RSQ($A$2:A954,$B$2:B954)</f>
        <v>0.56846797927769543</v>
      </c>
      <c r="Q954">
        <f>RSQ($A$2:A954,$C$2:C954)</f>
        <v>0.22017549744428946</v>
      </c>
      <c r="R954">
        <f>RSQ($B$2:B954,$C$2:C954)</f>
        <v>6.3556732298158433E-2</v>
      </c>
      <c r="S954" t="str">
        <f t="shared" si="195"/>
        <v>1&amp;2</v>
      </c>
    </row>
    <row r="955" spans="1:19">
      <c r="A955">
        <v>87.754232459999997</v>
      </c>
      <c r="B955">
        <v>87.928793479999996</v>
      </c>
      <c r="C955">
        <v>96.151047590000005</v>
      </c>
      <c r="D955">
        <f t="shared" si="183"/>
        <v>0.99801474564711612</v>
      </c>
      <c r="E955">
        <f t="shared" si="184"/>
        <v>0.91267058091966846</v>
      </c>
      <c r="F955">
        <f t="shared" si="185"/>
        <v>0.91448606836754687</v>
      </c>
      <c r="G955">
        <f t="shared" si="186"/>
        <v>0.96415720897289658</v>
      </c>
      <c r="H955">
        <f t="shared" si="187"/>
        <v>0.91870210475196523</v>
      </c>
      <c r="I955">
        <f t="shared" si="188"/>
        <v>0.95333079993858638</v>
      </c>
      <c r="J955">
        <f t="shared" si="189"/>
        <v>2.3513831960944555E-2</v>
      </c>
      <c r="K955">
        <f t="shared" si="190"/>
        <v>2.6948858982342453E-2</v>
      </c>
      <c r="L955">
        <f t="shared" si="191"/>
        <v>1.8978672079462428E-2</v>
      </c>
      <c r="M955">
        <f t="shared" si="192"/>
        <v>1.4398987255865152</v>
      </c>
      <c r="N955">
        <f t="shared" si="193"/>
        <v>-0.22381369972839188</v>
      </c>
      <c r="O955">
        <f t="shared" si="194"/>
        <v>-2.046757086502113</v>
      </c>
      <c r="P955">
        <f>RSQ($A$2:A955,$B$2:B955)</f>
        <v>0.56830539302051553</v>
      </c>
      <c r="Q955">
        <f>RSQ($A$2:A955,$C$2:C955)</f>
        <v>0.22031934556050212</v>
      </c>
      <c r="R955">
        <f>RSQ($B$2:B955,$C$2:C955)</f>
        <v>6.3964452611208186E-2</v>
      </c>
      <c r="S955" t="str">
        <f t="shared" si="195"/>
        <v>1&amp;2</v>
      </c>
    </row>
    <row r="956" spans="1:19">
      <c r="A956">
        <v>88.146858679999994</v>
      </c>
      <c r="B956">
        <v>89.576383340000007</v>
      </c>
      <c r="C956">
        <v>97.231175230000005</v>
      </c>
      <c r="D956">
        <f t="shared" si="183"/>
        <v>0.98404127732447011</v>
      </c>
      <c r="E956">
        <f t="shared" si="184"/>
        <v>0.90656991928246167</v>
      </c>
      <c r="F956">
        <f t="shared" si="185"/>
        <v>0.92127224759041926</v>
      </c>
      <c r="G956">
        <f t="shared" si="186"/>
        <v>0.96721629641160023</v>
      </c>
      <c r="H956">
        <f t="shared" si="187"/>
        <v>0.91683561467973396</v>
      </c>
      <c r="I956">
        <f t="shared" si="188"/>
        <v>0.94839871496194528</v>
      </c>
      <c r="J956">
        <f t="shared" si="189"/>
        <v>2.4846262540711376E-2</v>
      </c>
      <c r="K956">
        <f t="shared" si="190"/>
        <v>2.6966198414255141E-2</v>
      </c>
      <c r="L956">
        <f t="shared" si="191"/>
        <v>2.0103942102750089E-2</v>
      </c>
      <c r="M956">
        <f t="shared" si="192"/>
        <v>0.6771634520605111</v>
      </c>
      <c r="N956">
        <f t="shared" si="193"/>
        <v>-0.38068752738411715</v>
      </c>
      <c r="O956">
        <f t="shared" si="194"/>
        <v>-1.3493108581831468</v>
      </c>
      <c r="P956">
        <f>RSQ($A$2:A956,$B$2:B956)</f>
        <v>0.56824150507289617</v>
      </c>
      <c r="Q956">
        <f>RSQ($A$2:A956,$C$2:C956)</f>
        <v>0.2204256635026256</v>
      </c>
      <c r="R956">
        <f>RSQ($B$2:B956,$C$2:C956)</f>
        <v>6.4393455285434234E-2</v>
      </c>
      <c r="S956" t="str">
        <f t="shared" si="195"/>
        <v>1&amp;2</v>
      </c>
    </row>
    <row r="957" spans="1:19">
      <c r="A957">
        <v>90.724490419999995</v>
      </c>
      <c r="B957">
        <v>91.130540980000006</v>
      </c>
      <c r="C957">
        <v>97.052765750000006</v>
      </c>
      <c r="D957">
        <f t="shared" si="183"/>
        <v>0.99554429771146513</v>
      </c>
      <c r="E957">
        <f t="shared" si="184"/>
        <v>0.93479551787013337</v>
      </c>
      <c r="F957">
        <f t="shared" si="185"/>
        <v>0.93897933022068458</v>
      </c>
      <c r="G957">
        <f t="shared" si="186"/>
        <v>0.97157445045773327</v>
      </c>
      <c r="H957">
        <f t="shared" si="187"/>
        <v>0.91959867670902617</v>
      </c>
      <c r="I957">
        <f t="shared" si="188"/>
        <v>0.9469495788479052</v>
      </c>
      <c r="J957">
        <f t="shared" si="189"/>
        <v>2.557983463243135E-2</v>
      </c>
      <c r="K957">
        <f t="shared" si="190"/>
        <v>2.6925231239985744E-2</v>
      </c>
      <c r="L957">
        <f t="shared" si="191"/>
        <v>2.1001907297659994E-2</v>
      </c>
      <c r="M957">
        <f t="shared" si="192"/>
        <v>0.93706028980115952</v>
      </c>
      <c r="N957">
        <f t="shared" si="193"/>
        <v>0.56440893768588651</v>
      </c>
      <c r="O957">
        <f t="shared" si="194"/>
        <v>-0.37950118121455839</v>
      </c>
      <c r="P957">
        <f>RSQ($A$2:A957,$B$2:B957)</f>
        <v>0.56808163362010344</v>
      </c>
      <c r="Q957">
        <f>RSQ($A$2:A957,$C$2:C957)</f>
        <v>0.22035280767268473</v>
      </c>
      <c r="R957">
        <f>RSQ($B$2:B957,$C$2:C957)</f>
        <v>6.4721713085175228E-2</v>
      </c>
      <c r="S957" t="str">
        <f t="shared" si="195"/>
        <v>1&amp;2</v>
      </c>
    </row>
    <row r="958" spans="1:19">
      <c r="A958">
        <v>93.350619480000006</v>
      </c>
      <c r="B958">
        <v>90.933340860000001</v>
      </c>
      <c r="C958">
        <v>97.296591849999999</v>
      </c>
      <c r="D958">
        <f t="shared" si="183"/>
        <v>1.0265829738260868</v>
      </c>
      <c r="E958">
        <f t="shared" si="184"/>
        <v>0.95944387881454873</v>
      </c>
      <c r="F958">
        <f t="shared" si="185"/>
        <v>0.93459944619838198</v>
      </c>
      <c r="G958">
        <f t="shared" si="186"/>
        <v>0.98003730020671076</v>
      </c>
      <c r="H958">
        <f t="shared" si="187"/>
        <v>0.92572870780218353</v>
      </c>
      <c r="I958">
        <f t="shared" si="188"/>
        <v>0.94504955844028626</v>
      </c>
      <c r="J958">
        <f t="shared" si="189"/>
        <v>2.6798467490245451E-2</v>
      </c>
      <c r="K958">
        <f t="shared" si="190"/>
        <v>2.7232899244538002E-2</v>
      </c>
      <c r="L958">
        <f t="shared" si="191"/>
        <v>2.0876329819865407E-2</v>
      </c>
      <c r="M958">
        <f t="shared" si="192"/>
        <v>1.7368781866469964</v>
      </c>
      <c r="N958">
        <f t="shared" si="193"/>
        <v>1.2380309092182806</v>
      </c>
      <c r="O958">
        <f t="shared" si="194"/>
        <v>-0.50057229082289234</v>
      </c>
      <c r="P958">
        <f>RSQ($A$2:A958,$B$2:B958)</f>
        <v>0.56766283394513262</v>
      </c>
      <c r="Q958">
        <f>RSQ($A$2:A958,$C$2:C958)</f>
        <v>0.22004877229776293</v>
      </c>
      <c r="R958">
        <f>RSQ($B$2:B958,$C$2:C958)</f>
        <v>6.5075234485877986E-2</v>
      </c>
      <c r="S958" t="str">
        <f t="shared" si="195"/>
        <v>1&amp;2</v>
      </c>
    </row>
    <row r="959" spans="1:19">
      <c r="A959">
        <v>94.976639309999996</v>
      </c>
      <c r="B959">
        <v>90.788833640000007</v>
      </c>
      <c r="C959">
        <v>97.697979439999997</v>
      </c>
      <c r="D959">
        <f t="shared" si="183"/>
        <v>1.0461268803893402</v>
      </c>
      <c r="E959">
        <f t="shared" si="184"/>
        <v>0.97214537961175262</v>
      </c>
      <c r="F959">
        <f t="shared" si="185"/>
        <v>0.92928056609151111</v>
      </c>
      <c r="G959">
        <f t="shared" si="186"/>
        <v>0.99020492792711534</v>
      </c>
      <c r="H959">
        <f t="shared" si="187"/>
        <v>0.93286973423442487</v>
      </c>
      <c r="I959">
        <f t="shared" si="188"/>
        <v>0.94262355961739774</v>
      </c>
      <c r="J959">
        <f t="shared" si="189"/>
        <v>2.9979996180382676E-2</v>
      </c>
      <c r="K959">
        <f t="shared" si="190"/>
        <v>2.8483210903559687E-2</v>
      </c>
      <c r="L959">
        <f t="shared" si="191"/>
        <v>2.0734074844299805E-2</v>
      </c>
      <c r="M959">
        <f t="shared" si="192"/>
        <v>1.8653088588055671</v>
      </c>
      <c r="N959">
        <f t="shared" si="193"/>
        <v>1.3789051209960068</v>
      </c>
      <c r="O959">
        <f t="shared" si="194"/>
        <v>-0.64352972708376621</v>
      </c>
      <c r="P959">
        <f>RSQ($A$2:A959,$B$2:B959)</f>
        <v>0.56704835226515449</v>
      </c>
      <c r="Q959">
        <f>RSQ($A$2:A959,$C$2:C959)</f>
        <v>0.21954773280373713</v>
      </c>
      <c r="R959">
        <f>RSQ($B$2:B959,$C$2:C959)</f>
        <v>6.5460816415123871E-2</v>
      </c>
      <c r="S959" t="str">
        <f t="shared" si="195"/>
        <v>1&amp;2</v>
      </c>
    </row>
    <row r="960" spans="1:19">
      <c r="A960">
        <v>98.595042960000001</v>
      </c>
      <c r="B960">
        <v>90.401391140000001</v>
      </c>
      <c r="C960">
        <v>97.762708989999993</v>
      </c>
      <c r="D960">
        <f t="shared" si="183"/>
        <v>1.0906363465946105</v>
      </c>
      <c r="E960">
        <f t="shared" si="184"/>
        <v>1.0085138185981031</v>
      </c>
      <c r="F960">
        <f t="shared" si="185"/>
        <v>0.92470219037452239</v>
      </c>
      <c r="G960">
        <f t="shared" si="186"/>
        <v>1.0056559154144222</v>
      </c>
      <c r="H960">
        <f t="shared" si="187"/>
        <v>0.94450728567499076</v>
      </c>
      <c r="I960">
        <f t="shared" si="188"/>
        <v>0.93986642588772462</v>
      </c>
      <c r="J960">
        <f t="shared" si="189"/>
        <v>3.4094898883927825E-2</v>
      </c>
      <c r="K960">
        <f t="shared" si="190"/>
        <v>3.0203815635227359E-2</v>
      </c>
      <c r="L960">
        <f t="shared" si="191"/>
        <v>2.1161336784296735E-2</v>
      </c>
      <c r="M960">
        <f t="shared" si="192"/>
        <v>2.4924676113425184</v>
      </c>
      <c r="N960">
        <f t="shared" si="193"/>
        <v>2.119153874335669</v>
      </c>
      <c r="O960">
        <f t="shared" si="194"/>
        <v>-0.71660101948073551</v>
      </c>
      <c r="P960">
        <f>RSQ($A$2:A960,$B$2:B960)</f>
        <v>0.56588849812400821</v>
      </c>
      <c r="Q960">
        <f>RSQ($A$2:A960,$C$2:C960)</f>
        <v>0.21867029208016533</v>
      </c>
      <c r="R960">
        <f>RSQ($B$2:B960,$C$2:C960)</f>
        <v>6.5875165422767876E-2</v>
      </c>
      <c r="S960" t="str">
        <f t="shared" si="195"/>
        <v>1&amp;2</v>
      </c>
    </row>
    <row r="961" spans="1:19">
      <c r="A961">
        <v>98.067565400000007</v>
      </c>
      <c r="B961">
        <v>89.960816789999996</v>
      </c>
      <c r="C961">
        <v>97.316518880000004</v>
      </c>
      <c r="D961">
        <f t="shared" si="183"/>
        <v>1.0901142174923111</v>
      </c>
      <c r="E961">
        <f t="shared" si="184"/>
        <v>1.0077175645886605</v>
      </c>
      <c r="F961">
        <f t="shared" si="185"/>
        <v>0.92441466079288914</v>
      </c>
      <c r="G961">
        <f t="shared" si="186"/>
        <v>1.018649500349482</v>
      </c>
      <c r="H961">
        <f t="shared" si="187"/>
        <v>0.95423194396940147</v>
      </c>
      <c r="I961">
        <f t="shared" si="188"/>
        <v>0.93748923125774997</v>
      </c>
      <c r="J961">
        <f t="shared" si="189"/>
        <v>4.1047322335101499E-2</v>
      </c>
      <c r="K961">
        <f t="shared" si="190"/>
        <v>3.336877519764829E-2</v>
      </c>
      <c r="L961">
        <f t="shared" si="191"/>
        <v>2.161867847915629E-2</v>
      </c>
      <c r="M961">
        <f t="shared" si="192"/>
        <v>1.7410323762267983</v>
      </c>
      <c r="N961">
        <f t="shared" si="193"/>
        <v>1.6028643635391346</v>
      </c>
      <c r="O961">
        <f t="shared" si="194"/>
        <v>-0.60478120702274696</v>
      </c>
      <c r="P961">
        <f>RSQ($A$2:A961,$B$2:B961)</f>
        <v>0.56471801111953446</v>
      </c>
      <c r="Q961">
        <f>RSQ($A$2:A961,$C$2:C961)</f>
        <v>0.21793712429259066</v>
      </c>
      <c r="R961">
        <f>RSQ($B$2:B961,$C$2:C961)</f>
        <v>6.6286130543287136E-2</v>
      </c>
      <c r="S961" t="str">
        <f t="shared" si="195"/>
        <v>1&amp;2</v>
      </c>
    </row>
    <row r="962" spans="1:19">
      <c r="A962">
        <v>99.591857709999999</v>
      </c>
      <c r="B962">
        <v>92.635776539999995</v>
      </c>
      <c r="C962">
        <v>97.434970509999999</v>
      </c>
      <c r="D962">
        <f t="shared" si="183"/>
        <v>1.075090655358153</v>
      </c>
      <c r="E962">
        <f t="shared" si="184"/>
        <v>1.0221366844851525</v>
      </c>
      <c r="F962">
        <f t="shared" si="185"/>
        <v>0.95074464594303487</v>
      </c>
      <c r="G962">
        <f t="shared" si="186"/>
        <v>1.0273327549662006</v>
      </c>
      <c r="H962">
        <f t="shared" si="187"/>
        <v>0.96467882712567088</v>
      </c>
      <c r="I962">
        <f t="shared" si="188"/>
        <v>0.93952852582471691</v>
      </c>
      <c r="J962">
        <f t="shared" si="189"/>
        <v>4.5878985832233848E-2</v>
      </c>
      <c r="K962">
        <f t="shared" si="190"/>
        <v>3.4948200592497175E-2</v>
      </c>
      <c r="L962">
        <f t="shared" si="191"/>
        <v>2.2052087340078727E-2</v>
      </c>
      <c r="M962">
        <f t="shared" si="192"/>
        <v>1.0409537073593818</v>
      </c>
      <c r="N962">
        <f t="shared" si="193"/>
        <v>1.6440862872870456</v>
      </c>
      <c r="O962">
        <f t="shared" si="194"/>
        <v>0.50861943113807384</v>
      </c>
      <c r="P962">
        <f>RSQ($A$2:A962,$B$2:B962)</f>
        <v>0.56388142344446901</v>
      </c>
      <c r="Q962">
        <f>RSQ($A$2:A962,$C$2:C962)</f>
        <v>0.21703096671572741</v>
      </c>
      <c r="R962">
        <f>RSQ($B$2:B962,$C$2:C962)</f>
        <v>6.6537003142103548E-2</v>
      </c>
      <c r="S962" t="str">
        <f t="shared" si="195"/>
        <v>1&amp;2</v>
      </c>
    </row>
    <row r="963" spans="1:19">
      <c r="A963">
        <v>99.721774999999994</v>
      </c>
      <c r="B963">
        <v>91.810665319999998</v>
      </c>
      <c r="C963">
        <v>98.236099449999998</v>
      </c>
      <c r="D963">
        <f t="shared" ref="D963:D1002" si="196">A963/B963</f>
        <v>1.0861676544051428</v>
      </c>
      <c r="E963">
        <f t="shared" ref="E963:E1002" si="197">A963/C963</f>
        <v>1.0151235193408323</v>
      </c>
      <c r="F963">
        <f t="shared" ref="F963:F1002" si="198">B963/C963</f>
        <v>0.93459192531081303</v>
      </c>
      <c r="G963">
        <f t="shared" si="186"/>
        <v>1.0363842779568071</v>
      </c>
      <c r="H963">
        <f t="shared" si="187"/>
        <v>0.97243954900492646</v>
      </c>
      <c r="I963">
        <f t="shared" si="188"/>
        <v>0.93876904882257783</v>
      </c>
      <c r="J963">
        <f t="shared" si="189"/>
        <v>4.8805616941122801E-2</v>
      </c>
      <c r="K963">
        <f t="shared" si="190"/>
        <v>3.7790322306720615E-2</v>
      </c>
      <c r="L963">
        <f t="shared" si="191"/>
        <v>2.1966811947712786E-2</v>
      </c>
      <c r="M963">
        <f t="shared" si="192"/>
        <v>1.0200337495660075</v>
      </c>
      <c r="N963">
        <f t="shared" si="193"/>
        <v>1.1294947417877665</v>
      </c>
      <c r="O963">
        <f t="shared" si="194"/>
        <v>-0.19015611012228517</v>
      </c>
      <c r="P963">
        <f>RSQ($A$2:A963,$B$2:B963)</f>
        <v>0.56287033109390905</v>
      </c>
      <c r="Q963">
        <f>RSQ($A$2:A963,$C$2:C963)</f>
        <v>0.21594388478162399</v>
      </c>
      <c r="R963">
        <f>RSQ($B$2:B963,$C$2:C963)</f>
        <v>6.687542428682576E-2</v>
      </c>
      <c r="S963" t="str">
        <f t="shared" si="195"/>
        <v>1&amp;2</v>
      </c>
    </row>
    <row r="964" spans="1:19">
      <c r="A964">
        <v>97.428555369999998</v>
      </c>
      <c r="B964">
        <v>92.002662540000003</v>
      </c>
      <c r="C964">
        <v>98.777703439999996</v>
      </c>
      <c r="D964">
        <f t="shared" si="196"/>
        <v>1.0589753891920355</v>
      </c>
      <c r="E964">
        <f t="shared" si="197"/>
        <v>0.98634157281435986</v>
      </c>
      <c r="F964">
        <f t="shared" si="198"/>
        <v>0.93141123285868532</v>
      </c>
      <c r="G964">
        <f t="shared" si="186"/>
        <v>1.0398598335314577</v>
      </c>
      <c r="H964">
        <f t="shared" si="187"/>
        <v>0.97457832189868543</v>
      </c>
      <c r="I964">
        <f t="shared" si="188"/>
        <v>0.93763707713582511</v>
      </c>
      <c r="J964">
        <f t="shared" si="189"/>
        <v>5.1738272337977127E-2</v>
      </c>
      <c r="K964">
        <f t="shared" si="190"/>
        <v>3.8559146558829797E-2</v>
      </c>
      <c r="L964">
        <f t="shared" si="191"/>
        <v>2.1870455124521373E-2</v>
      </c>
      <c r="M964">
        <f t="shared" si="192"/>
        <v>0.36946644711494342</v>
      </c>
      <c r="N964">
        <f t="shared" si="193"/>
        <v>0.30507031315455085</v>
      </c>
      <c r="O964">
        <f t="shared" si="194"/>
        <v>-0.28466916859719632</v>
      </c>
      <c r="P964">
        <f>RSQ($A$2:A964,$B$2:B964)</f>
        <v>0.56218088671955235</v>
      </c>
      <c r="Q964">
        <f>RSQ($A$2:A964,$C$2:C964)</f>
        <v>0.21501902982008084</v>
      </c>
      <c r="R964">
        <f>RSQ($B$2:B964,$C$2:C964)</f>
        <v>6.7218550765092297E-2</v>
      </c>
      <c r="S964" t="str">
        <f t="shared" si="195"/>
        <v>1&amp;2</v>
      </c>
    </row>
    <row r="965" spans="1:19">
      <c r="A965">
        <v>97.688189080000001</v>
      </c>
      <c r="B965">
        <v>92.013248809999993</v>
      </c>
      <c r="C965">
        <v>99.248938420000002</v>
      </c>
      <c r="D965">
        <f t="shared" si="196"/>
        <v>1.0616752515903258</v>
      </c>
      <c r="E965">
        <f t="shared" si="197"/>
        <v>0.98427439764246905</v>
      </c>
      <c r="F965">
        <f t="shared" si="198"/>
        <v>0.92709554656010384</v>
      </c>
      <c r="G965">
        <f t="shared" si="186"/>
        <v>1.0432160516943605</v>
      </c>
      <c r="H965">
        <f t="shared" si="187"/>
        <v>0.9760700258592675</v>
      </c>
      <c r="I965">
        <f t="shared" si="188"/>
        <v>0.93601530320109871</v>
      </c>
      <c r="J965">
        <f t="shared" si="189"/>
        <v>5.1202788718496338E-2</v>
      </c>
      <c r="K965">
        <f t="shared" si="190"/>
        <v>3.7162565491940129E-2</v>
      </c>
      <c r="L965">
        <f t="shared" si="191"/>
        <v>2.2191600313337431E-2</v>
      </c>
      <c r="M965">
        <f t="shared" si="192"/>
        <v>0.36051161192509801</v>
      </c>
      <c r="N965">
        <f t="shared" si="193"/>
        <v>0.22076979009915026</v>
      </c>
      <c r="O965">
        <f t="shared" si="194"/>
        <v>-0.40194292052177882</v>
      </c>
      <c r="P965">
        <f>RSQ($A$2:A965,$B$2:B965)</f>
        <v>0.56146585804596472</v>
      </c>
      <c r="Q965">
        <f>RSQ($A$2:A965,$C$2:C965)</f>
        <v>0.21397391152429968</v>
      </c>
      <c r="R965">
        <f>RSQ($B$2:B965,$C$2:C965)</f>
        <v>6.7575807075921188E-2</v>
      </c>
      <c r="S965" t="str">
        <f t="shared" si="195"/>
        <v>1&amp;2</v>
      </c>
    </row>
    <row r="966" spans="1:19">
      <c r="A966">
        <v>94.514068820000006</v>
      </c>
      <c r="B966">
        <v>90.935183120000005</v>
      </c>
      <c r="C966">
        <v>99.564332350000001</v>
      </c>
      <c r="D966">
        <f t="shared" si="196"/>
        <v>1.0393564468361738</v>
      </c>
      <c r="E966">
        <f t="shared" si="197"/>
        <v>0.94927637828929812</v>
      </c>
      <c r="F966">
        <f t="shared" si="198"/>
        <v>0.91333091854956838</v>
      </c>
      <c r="G966">
        <f t="shared" si="186"/>
        <v>1.0426222663315625</v>
      </c>
      <c r="H966">
        <f t="shared" si="187"/>
        <v>0.97194792623311832</v>
      </c>
      <c r="I966">
        <f t="shared" si="188"/>
        <v>0.93252539787009403</v>
      </c>
      <c r="J966">
        <f t="shared" si="189"/>
        <v>5.1160699628898999E-2</v>
      </c>
      <c r="K966">
        <f t="shared" si="190"/>
        <v>3.6371061865560259E-2</v>
      </c>
      <c r="L966">
        <f t="shared" si="191"/>
        <v>2.257907998200603E-2</v>
      </c>
      <c r="M966">
        <f t="shared" si="192"/>
        <v>-6.3834535475038326E-2</v>
      </c>
      <c r="N966">
        <f t="shared" si="193"/>
        <v>-0.62334028155740706</v>
      </c>
      <c r="O966">
        <f t="shared" si="194"/>
        <v>-0.85010015181408294</v>
      </c>
      <c r="P966">
        <f>RSQ($A$2:A966,$B$2:B966)</f>
        <v>0.56094244693913731</v>
      </c>
      <c r="Q966">
        <f>RSQ($A$2:A966,$C$2:C966)</f>
        <v>0.21326872559331711</v>
      </c>
      <c r="R966">
        <f>RSQ($B$2:B966,$C$2:C966)</f>
        <v>6.8042043497270943E-2</v>
      </c>
      <c r="S966" t="str">
        <f t="shared" si="195"/>
        <v>1&amp;2</v>
      </c>
    </row>
    <row r="967" spans="1:19">
      <c r="A967">
        <v>95.721620459999997</v>
      </c>
      <c r="B967">
        <v>91.820685639999994</v>
      </c>
      <c r="C967">
        <v>100.39405309999999</v>
      </c>
      <c r="D967">
        <f t="shared" si="196"/>
        <v>1.0424842702143866</v>
      </c>
      <c r="E967">
        <f t="shared" si="197"/>
        <v>0.95345906957909243</v>
      </c>
      <c r="F967">
        <f t="shared" si="198"/>
        <v>0.91460283557373379</v>
      </c>
      <c r="G967">
        <f t="shared" si="186"/>
        <v>1.0426010361596894</v>
      </c>
      <c r="H967">
        <f t="shared" si="187"/>
        <v>0.9691034867478836</v>
      </c>
      <c r="I967">
        <f t="shared" si="188"/>
        <v>0.92976808059373095</v>
      </c>
      <c r="J967">
        <f t="shared" si="189"/>
        <v>5.0177679908923925E-2</v>
      </c>
      <c r="K967">
        <f t="shared" si="190"/>
        <v>3.5283266739134733E-2</v>
      </c>
      <c r="L967">
        <f t="shared" si="191"/>
        <v>2.3292001509115059E-2</v>
      </c>
      <c r="M967">
        <f t="shared" si="192"/>
        <v>-2.3270495071649822E-3</v>
      </c>
      <c r="N967">
        <f t="shared" si="193"/>
        <v>-0.44339480480811128</v>
      </c>
      <c r="O967">
        <f t="shared" si="194"/>
        <v>-0.65109239384440276</v>
      </c>
      <c r="P967">
        <f>RSQ($A$2:A967,$B$2:B967)</f>
        <v>0.56041660609857946</v>
      </c>
      <c r="Q967">
        <f>RSQ($A$2:A967,$C$2:C967)</f>
        <v>0.21226433653981372</v>
      </c>
      <c r="R967">
        <f>RSQ($B$2:B967,$C$2:C967)</f>
        <v>6.8450398664735151E-2</v>
      </c>
      <c r="S967" t="str">
        <f t="shared" si="195"/>
        <v>1&amp;2</v>
      </c>
    </row>
    <row r="968" spans="1:19">
      <c r="A968">
        <v>93.574751719999995</v>
      </c>
      <c r="B968">
        <v>91.963241359999998</v>
      </c>
      <c r="C968">
        <v>99.726601860000002</v>
      </c>
      <c r="D968">
        <f t="shared" si="196"/>
        <v>1.0175234184459807</v>
      </c>
      <c r="E968">
        <f t="shared" si="197"/>
        <v>0.93831284707127383</v>
      </c>
      <c r="F968">
        <f t="shared" si="198"/>
        <v>0.92215356429272</v>
      </c>
      <c r="G968">
        <f t="shared" si="186"/>
        <v>1.0387429411268112</v>
      </c>
      <c r="H968">
        <f t="shared" si="187"/>
        <v>0.96436646525917435</v>
      </c>
      <c r="I968">
        <f t="shared" si="188"/>
        <v>0.92859661654742154</v>
      </c>
      <c r="J968">
        <f t="shared" si="189"/>
        <v>4.9820142626920576E-2</v>
      </c>
      <c r="K968">
        <f t="shared" si="190"/>
        <v>3.4519999721780902E-2</v>
      </c>
      <c r="L968">
        <f t="shared" si="191"/>
        <v>2.4008695504921258E-2</v>
      </c>
      <c r="M968">
        <f t="shared" si="192"/>
        <v>-0.42592255987168559</v>
      </c>
      <c r="N968">
        <f t="shared" si="193"/>
        <v>-0.75473981453892125</v>
      </c>
      <c r="O968">
        <f t="shared" si="194"/>
        <v>-0.2683632791869453</v>
      </c>
      <c r="P968">
        <f>RSQ($A$2:A968,$B$2:B968)</f>
        <v>0.56011284698248653</v>
      </c>
      <c r="Q968">
        <f>RSQ($A$2:A968,$C$2:C968)</f>
        <v>0.21165836434256469</v>
      </c>
      <c r="R968">
        <f>RSQ($B$2:B968,$C$2:C968)</f>
        <v>6.8824638497299043E-2</v>
      </c>
      <c r="S968" t="str">
        <f t="shared" si="195"/>
        <v>1&amp;2</v>
      </c>
    </row>
    <row r="969" spans="1:19">
      <c r="A969">
        <v>96.031114700000003</v>
      </c>
      <c r="B969">
        <v>91.040783910000002</v>
      </c>
      <c r="C969">
        <v>99.537928640000004</v>
      </c>
      <c r="D969">
        <f t="shared" si="196"/>
        <v>1.054814233530033</v>
      </c>
      <c r="E969">
        <f t="shared" si="197"/>
        <v>0.96476906855593569</v>
      </c>
      <c r="F969">
        <f t="shared" si="198"/>
        <v>0.91463410133104417</v>
      </c>
      <c r="G969">
        <f t="shared" si="186"/>
        <v>1.0412154476503839</v>
      </c>
      <c r="H969">
        <f t="shared" si="187"/>
        <v>0.96442840422790688</v>
      </c>
      <c r="I969">
        <f t="shared" si="188"/>
        <v>0.92644853728336352</v>
      </c>
      <c r="J969">
        <f t="shared" si="189"/>
        <v>4.9371895462470991E-2</v>
      </c>
      <c r="K969">
        <f t="shared" si="190"/>
        <v>3.42693192953272E-2</v>
      </c>
      <c r="L969">
        <f t="shared" si="191"/>
        <v>2.43026441043761E-2</v>
      </c>
      <c r="M969">
        <f t="shared" si="192"/>
        <v>0.27543576669009934</v>
      </c>
      <c r="N969">
        <f t="shared" si="193"/>
        <v>9.9407964626618134E-3</v>
      </c>
      <c r="O969">
        <f t="shared" si="194"/>
        <v>-0.48613788284016218</v>
      </c>
      <c r="P969">
        <f>RSQ($A$2:A969,$B$2:B969)</f>
        <v>0.55943917201456239</v>
      </c>
      <c r="Q969">
        <f>RSQ($A$2:A969,$C$2:C969)</f>
        <v>0.21078974440235571</v>
      </c>
      <c r="R969">
        <f>RSQ($B$2:B969,$C$2:C969)</f>
        <v>6.9277664827364721E-2</v>
      </c>
      <c r="S969" t="str">
        <f t="shared" si="195"/>
        <v>1&amp;2</v>
      </c>
    </row>
    <row r="970" spans="1:19">
      <c r="A970">
        <v>95.956151090000006</v>
      </c>
      <c r="B970">
        <v>91.501000070000003</v>
      </c>
      <c r="C970">
        <v>99.82296753</v>
      </c>
      <c r="D970">
        <f t="shared" si="196"/>
        <v>1.0486896429174732</v>
      </c>
      <c r="E970">
        <f t="shared" si="197"/>
        <v>0.96126325899059362</v>
      </c>
      <c r="F970">
        <f t="shared" si="198"/>
        <v>0.9166327382774011</v>
      </c>
      <c r="G970">
        <f t="shared" si="186"/>
        <v>1.0423653238453208</v>
      </c>
      <c r="H970">
        <f t="shared" si="187"/>
        <v>0.96394145880678173</v>
      </c>
      <c r="I970">
        <f t="shared" si="188"/>
        <v>0.9249384143593693</v>
      </c>
      <c r="J970">
        <f t="shared" si="189"/>
        <v>5.0063724532120268E-2</v>
      </c>
      <c r="K970">
        <f t="shared" si="190"/>
        <v>3.4336451189032828E-2</v>
      </c>
      <c r="L970">
        <f t="shared" si="191"/>
        <v>2.4868489717294773E-2</v>
      </c>
      <c r="M970">
        <f t="shared" si="192"/>
        <v>0.1263253809271595</v>
      </c>
      <c r="N970">
        <f t="shared" si="193"/>
        <v>-7.799873671987205E-2</v>
      </c>
      <c r="O970">
        <f t="shared" si="194"/>
        <v>-0.33398393615322841</v>
      </c>
      <c r="P970">
        <f>RSQ($A$2:A970,$B$2:B970)</f>
        <v>0.55884715849276423</v>
      </c>
      <c r="Q970">
        <f>RSQ($A$2:A970,$C$2:C970)</f>
        <v>0.20988452992950707</v>
      </c>
      <c r="R970">
        <f>RSQ($B$2:B970,$C$2:C970)</f>
        <v>6.96979130595511E-2</v>
      </c>
      <c r="S970" t="str">
        <f t="shared" si="195"/>
        <v>1&amp;2</v>
      </c>
    </row>
    <row r="971" spans="1:19">
      <c r="A971">
        <v>95.728807270000004</v>
      </c>
      <c r="B971">
        <v>90.943690779999997</v>
      </c>
      <c r="C971">
        <v>99.385973239999998</v>
      </c>
      <c r="D971">
        <f t="shared" si="196"/>
        <v>1.0526162557177889</v>
      </c>
      <c r="E971">
        <f t="shared" si="197"/>
        <v>0.96320239314688227</v>
      </c>
      <c r="F971">
        <f t="shared" si="198"/>
        <v>0.91505559401613601</v>
      </c>
      <c r="G971">
        <f t="shared" si="186"/>
        <v>1.0439423902872389</v>
      </c>
      <c r="H971">
        <f t="shared" si="187"/>
        <v>0.96382775639756646</v>
      </c>
      <c r="I971">
        <f t="shared" si="188"/>
        <v>0.92341798046041035</v>
      </c>
      <c r="J971">
        <f t="shared" si="189"/>
        <v>4.9286134522522361E-2</v>
      </c>
      <c r="K971">
        <f t="shared" si="190"/>
        <v>3.4208143925922238E-2</v>
      </c>
      <c r="L971">
        <f t="shared" si="191"/>
        <v>2.417774866805638E-2</v>
      </c>
      <c r="M971">
        <f t="shared" si="192"/>
        <v>0.17598997191768678</v>
      </c>
      <c r="N971">
        <f t="shared" si="193"/>
        <v>-1.8281121946820914E-2</v>
      </c>
      <c r="O971">
        <f t="shared" si="194"/>
        <v>-0.34587117928489003</v>
      </c>
      <c r="P971">
        <f>RSQ($A$2:A971,$B$2:B971)</f>
        <v>0.55819796287480616</v>
      </c>
      <c r="Q971">
        <f>RSQ($A$2:A971,$C$2:C971)</f>
        <v>0.20909220941902798</v>
      </c>
      <c r="R971">
        <f>RSQ($B$2:B971,$C$2:C971)</f>
        <v>7.0151405300824116E-2</v>
      </c>
      <c r="S971" t="str">
        <f t="shared" si="195"/>
        <v>1&amp;2</v>
      </c>
    </row>
    <row r="972" spans="1:19">
      <c r="A972">
        <v>95.58654224</v>
      </c>
      <c r="B972">
        <v>90.939279920000004</v>
      </c>
      <c r="C972">
        <v>98.955890400000001</v>
      </c>
      <c r="D972">
        <f t="shared" si="196"/>
        <v>1.0511029153088547</v>
      </c>
      <c r="E972">
        <f t="shared" si="197"/>
        <v>0.96595100962276825</v>
      </c>
      <c r="F972">
        <f t="shared" si="198"/>
        <v>0.91898804156483038</v>
      </c>
      <c r="G972">
        <f t="shared" si="186"/>
        <v>1.0450440095213336</v>
      </c>
      <c r="H972">
        <f t="shared" si="187"/>
        <v>0.96415441073990515</v>
      </c>
      <c r="I972">
        <f t="shared" si="188"/>
        <v>0.92273645139955185</v>
      </c>
      <c r="J972">
        <f t="shared" si="189"/>
        <v>4.8672764397327331E-2</v>
      </c>
      <c r="K972">
        <f t="shared" si="190"/>
        <v>3.3999886734546632E-2</v>
      </c>
      <c r="L972">
        <f t="shared" si="191"/>
        <v>2.3889277214824339E-2</v>
      </c>
      <c r="M972">
        <f t="shared" si="192"/>
        <v>0.12448246699243998</v>
      </c>
      <c r="N972">
        <f t="shared" si="193"/>
        <v>5.2841319645856609E-2</v>
      </c>
      <c r="O972">
        <f t="shared" si="194"/>
        <v>-0.15690762851524928</v>
      </c>
      <c r="P972">
        <f>RSQ($A$2:A972,$B$2:B972)</f>
        <v>0.55756678024614925</v>
      </c>
      <c r="Q972">
        <f>RSQ($A$2:A972,$C$2:C972)</f>
        <v>0.20839364490591739</v>
      </c>
      <c r="R972">
        <f>RSQ($B$2:B972,$C$2:C972)</f>
        <v>7.0584431123984465E-2</v>
      </c>
      <c r="S972" t="str">
        <f t="shared" si="195"/>
        <v>1&amp;2</v>
      </c>
    </row>
    <row r="973" spans="1:19">
      <c r="A973">
        <v>95.358698649999994</v>
      </c>
      <c r="B973">
        <v>89.807711150000003</v>
      </c>
      <c r="C973">
        <v>98.932376770000005</v>
      </c>
      <c r="D973">
        <f t="shared" si="196"/>
        <v>1.0618096979526461</v>
      </c>
      <c r="E973">
        <f t="shared" si="197"/>
        <v>0.96387756731743979</v>
      </c>
      <c r="F973">
        <f t="shared" si="198"/>
        <v>0.90776866059517392</v>
      </c>
      <c r="G973">
        <f t="shared" si="186"/>
        <v>1.047623346203074</v>
      </c>
      <c r="H973">
        <f t="shared" si="187"/>
        <v>0.96411181944414126</v>
      </c>
      <c r="I973">
        <f t="shared" si="188"/>
        <v>0.92043371435272447</v>
      </c>
      <c r="J973">
        <f t="shared" si="189"/>
        <v>4.8887921952387982E-2</v>
      </c>
      <c r="K973">
        <f t="shared" si="190"/>
        <v>3.3751961957395708E-2</v>
      </c>
      <c r="L973">
        <f t="shared" si="191"/>
        <v>2.4212042633591134E-2</v>
      </c>
      <c r="M973">
        <f t="shared" si="192"/>
        <v>0.29018111596946738</v>
      </c>
      <c r="N973">
        <f t="shared" si="193"/>
        <v>-6.9404002942751548E-3</v>
      </c>
      <c r="O973">
        <f t="shared" si="194"/>
        <v>-0.52308902430146087</v>
      </c>
      <c r="P973">
        <f>RSQ($A$2:A973,$B$2:B973)</f>
        <v>0.55678360337471056</v>
      </c>
      <c r="Q973">
        <f>RSQ($A$2:A973,$C$2:C973)</f>
        <v>0.20772857966320443</v>
      </c>
      <c r="R973">
        <f>RSQ($B$2:B973,$C$2:C973)</f>
        <v>7.1107597686695626E-2</v>
      </c>
      <c r="S973" t="str">
        <f t="shared" si="195"/>
        <v>1&amp;2</v>
      </c>
    </row>
    <row r="974" spans="1:19">
      <c r="A974">
        <v>95.09277419</v>
      </c>
      <c r="B974">
        <v>89.669435899999996</v>
      </c>
      <c r="C974">
        <v>98.993494170000005</v>
      </c>
      <c r="D974">
        <f t="shared" si="196"/>
        <v>1.060481458766487</v>
      </c>
      <c r="E974">
        <f t="shared" si="197"/>
        <v>0.960596198642091</v>
      </c>
      <c r="F974">
        <f t="shared" si="198"/>
        <v>0.90581140358589685</v>
      </c>
      <c r="G974">
        <f t="shared" si="186"/>
        <v>1.049601517366676</v>
      </c>
      <c r="H974">
        <f t="shared" si="187"/>
        <v>0.96357095470536425</v>
      </c>
      <c r="I974">
        <f t="shared" si="188"/>
        <v>0.91818412808090488</v>
      </c>
      <c r="J974">
        <f t="shared" si="189"/>
        <v>4.9299921591017482E-2</v>
      </c>
      <c r="K974">
        <f t="shared" si="190"/>
        <v>3.3604942175907336E-2</v>
      </c>
      <c r="L974">
        <f t="shared" si="191"/>
        <v>2.4838497965286872E-2</v>
      </c>
      <c r="M974">
        <f t="shared" si="192"/>
        <v>0.22068881752123148</v>
      </c>
      <c r="N974">
        <f t="shared" si="193"/>
        <v>-8.8521386161049806E-2</v>
      </c>
      <c r="O974">
        <f t="shared" si="194"/>
        <v>-0.498126920246932</v>
      </c>
      <c r="P974">
        <f>RSQ($A$2:A974,$B$2:B974)</f>
        <v>0.55601487272876038</v>
      </c>
      <c r="Q974">
        <f>RSQ($A$2:A974,$C$2:C974)</f>
        <v>0.2070875463007604</v>
      </c>
      <c r="R974">
        <f>RSQ($B$2:B974,$C$2:C974)</f>
        <v>7.164516125071517E-2</v>
      </c>
      <c r="S974" t="str">
        <f t="shared" si="195"/>
        <v>1&amp;2</v>
      </c>
    </row>
    <row r="975" spans="1:19">
      <c r="A975">
        <v>94.537745990000005</v>
      </c>
      <c r="B975">
        <v>89.087858400000002</v>
      </c>
      <c r="C975">
        <v>99.180566630000001</v>
      </c>
      <c r="D975">
        <f t="shared" si="196"/>
        <v>1.061174302400786</v>
      </c>
      <c r="E975">
        <f t="shared" si="197"/>
        <v>0.95318820210696753</v>
      </c>
      <c r="F975">
        <f t="shared" si="198"/>
        <v>0.89823905455539943</v>
      </c>
      <c r="G975">
        <f t="shared" si="186"/>
        <v>1.0513819458334621</v>
      </c>
      <c r="H975">
        <f t="shared" si="187"/>
        <v>0.9619736081517648</v>
      </c>
      <c r="I975">
        <f t="shared" si="188"/>
        <v>0.91511565523082716</v>
      </c>
      <c r="J975">
        <f t="shared" si="189"/>
        <v>4.9005969923911888E-2</v>
      </c>
      <c r="K975">
        <f t="shared" si="190"/>
        <v>3.2717872299718412E-2</v>
      </c>
      <c r="L975">
        <f t="shared" si="191"/>
        <v>2.5513472705073929E-2</v>
      </c>
      <c r="M975">
        <f t="shared" si="192"/>
        <v>0.1998196665126272</v>
      </c>
      <c r="N975">
        <f t="shared" si="193"/>
        <v>-0.26852009092513285</v>
      </c>
      <c r="O975">
        <f t="shared" si="194"/>
        <v>-0.66147799127601481</v>
      </c>
      <c r="P975">
        <f>RSQ($A$2:A975,$B$2:B975)</f>
        <v>0.55522505671842148</v>
      </c>
      <c r="Q975">
        <f>RSQ($A$2:A975,$C$2:C975)</f>
        <v>0.20648382920474373</v>
      </c>
      <c r="R975">
        <f>RSQ($B$2:B975,$C$2:C975)</f>
        <v>7.2242213574121847E-2</v>
      </c>
      <c r="S975" t="str">
        <f t="shared" si="195"/>
        <v>1&amp;2</v>
      </c>
    </row>
    <row r="976" spans="1:19">
      <c r="A976">
        <v>94.24467697</v>
      </c>
      <c r="B976">
        <v>91.276579799999993</v>
      </c>
      <c r="C976">
        <v>99.195412750000003</v>
      </c>
      <c r="D976">
        <f t="shared" si="196"/>
        <v>1.0325176203633346</v>
      </c>
      <c r="E976">
        <f t="shared" si="197"/>
        <v>0.9500910814043666</v>
      </c>
      <c r="F976">
        <f t="shared" si="198"/>
        <v>0.92016936337613042</v>
      </c>
      <c r="G976">
        <f t="shared" ref="G976:G1002" si="199">((D976-G975)*2/13)+G975</f>
        <v>1.0484797419149809</v>
      </c>
      <c r="H976">
        <f t="shared" ref="H976:H1002" si="200">((E976-H975)*2/13)+H975</f>
        <v>0.96014552711370349</v>
      </c>
      <c r="I976">
        <f t="shared" ref="I976:I1002" si="201">((F976-I975)*2/13)+I975</f>
        <v>0.91589314879164307</v>
      </c>
      <c r="J976">
        <f t="shared" si="189"/>
        <v>4.8877680048979258E-2</v>
      </c>
      <c r="K976">
        <f t="shared" si="190"/>
        <v>3.2395167639175056E-2</v>
      </c>
      <c r="L976">
        <f t="shared" si="191"/>
        <v>2.6275406740504843E-2</v>
      </c>
      <c r="M976">
        <f t="shared" si="192"/>
        <v>-0.32657281474184213</v>
      </c>
      <c r="N976">
        <f t="shared" si="193"/>
        <v>-0.31036868897625891</v>
      </c>
      <c r="O976">
        <f t="shared" si="194"/>
        <v>0.16274589492444852</v>
      </c>
      <c r="P976">
        <f>RSQ($A$2:A976,$B$2:B976)</f>
        <v>0.55479343173645912</v>
      </c>
      <c r="Q976">
        <f>RSQ($A$2:A976,$C$2:C976)</f>
        <v>0.20591426295284712</v>
      </c>
      <c r="R976">
        <f>RSQ($B$2:B976,$C$2:C976)</f>
        <v>7.2654386048807917E-2</v>
      </c>
      <c r="S976" t="str">
        <f t="shared" si="195"/>
        <v>1&amp;2</v>
      </c>
    </row>
    <row r="977" spans="1:19">
      <c r="A977">
        <v>94.047951679999997</v>
      </c>
      <c r="B977">
        <v>90.730153340000001</v>
      </c>
      <c r="C977">
        <v>99.003589500000004</v>
      </c>
      <c r="D977">
        <f t="shared" si="196"/>
        <v>1.0365677585440307</v>
      </c>
      <c r="E977">
        <f t="shared" si="197"/>
        <v>0.9499448672010018</v>
      </c>
      <c r="F977">
        <f t="shared" si="198"/>
        <v>0.91643296771578164</v>
      </c>
      <c r="G977">
        <f t="shared" si="199"/>
        <v>1.046647129088681</v>
      </c>
      <c r="H977">
        <f t="shared" si="200"/>
        <v>0.95857619481944167</v>
      </c>
      <c r="I977">
        <f t="shared" si="201"/>
        <v>0.91597619785689521</v>
      </c>
      <c r="J977">
        <f t="shared" si="189"/>
        <v>4.8247286097685083E-2</v>
      </c>
      <c r="K977">
        <f t="shared" si="190"/>
        <v>3.2236886652199488E-2</v>
      </c>
      <c r="L977">
        <f t="shared" si="191"/>
        <v>2.6087797526116896E-2</v>
      </c>
      <c r="M977">
        <f t="shared" si="192"/>
        <v>-0.208910621920636</v>
      </c>
      <c r="N977">
        <f t="shared" si="193"/>
        <v>-0.2677469357249786</v>
      </c>
      <c r="O977">
        <f t="shared" si="194"/>
        <v>1.75089467951118E-2</v>
      </c>
      <c r="P977">
        <f>RSQ($A$2:A977,$B$2:B977)</f>
        <v>0.55431351675718743</v>
      </c>
      <c r="Q977">
        <f>RSQ($A$2:A977,$C$2:C977)</f>
        <v>0.20539623839110246</v>
      </c>
      <c r="R977">
        <f>RSQ($B$2:B977,$C$2:C977)</f>
        <v>7.3103571226454028E-2</v>
      </c>
      <c r="S977" t="str">
        <f t="shared" si="195"/>
        <v>1&amp;2</v>
      </c>
    </row>
    <row r="978" spans="1:19">
      <c r="A978">
        <v>93.773821650000002</v>
      </c>
      <c r="B978">
        <v>91.928492109999993</v>
      </c>
      <c r="C978">
        <v>99.908293619999995</v>
      </c>
      <c r="D978">
        <f t="shared" si="196"/>
        <v>1.0200735321296461</v>
      </c>
      <c r="E978">
        <f t="shared" si="197"/>
        <v>0.93859897163960793</v>
      </c>
      <c r="F978">
        <f t="shared" si="198"/>
        <v>0.92012873785682814</v>
      </c>
      <c r="G978">
        <f t="shared" si="199"/>
        <v>1.0425588834026756</v>
      </c>
      <c r="H978">
        <f t="shared" si="200"/>
        <v>0.95550277586869803</v>
      </c>
      <c r="I978">
        <f t="shared" si="201"/>
        <v>0.91661505016457723</v>
      </c>
      <c r="J978">
        <f t="shared" si="189"/>
        <v>4.7859652626385737E-2</v>
      </c>
      <c r="K978">
        <f t="shared" si="190"/>
        <v>3.2162192258394007E-2</v>
      </c>
      <c r="L978">
        <f t="shared" si="191"/>
        <v>2.603286649492937E-2</v>
      </c>
      <c r="M978">
        <f t="shared" si="192"/>
        <v>-0.46981852226467918</v>
      </c>
      <c r="N978">
        <f t="shared" si="193"/>
        <v>-0.52557997580772442</v>
      </c>
      <c r="O978">
        <f t="shared" si="194"/>
        <v>0.1349712177464322</v>
      </c>
      <c r="P978">
        <f>RSQ($A$2:A978,$B$2:B978)</f>
        <v>0.5540031111479875</v>
      </c>
      <c r="Q978">
        <f>RSQ($A$2:A978,$C$2:C978)</f>
        <v>0.20478509592102712</v>
      </c>
      <c r="R978">
        <f>RSQ($B$2:B978,$C$2:C978)</f>
        <v>7.3478173945495662E-2</v>
      </c>
      <c r="S978" t="str">
        <f t="shared" si="195"/>
        <v>1&amp;2</v>
      </c>
    </row>
    <row r="979" spans="1:19">
      <c r="A979">
        <v>95.3547619</v>
      </c>
      <c r="B979">
        <v>89.990348609999998</v>
      </c>
      <c r="C979">
        <v>100.54638370000001</v>
      </c>
      <c r="D979">
        <f t="shared" si="196"/>
        <v>1.0596109846540132</v>
      </c>
      <c r="E979">
        <f t="shared" si="197"/>
        <v>0.94836590229351025</v>
      </c>
      <c r="F979">
        <f t="shared" si="198"/>
        <v>0.89501327942836784</v>
      </c>
      <c r="G979">
        <f t="shared" si="199"/>
        <v>1.0451822835951889</v>
      </c>
      <c r="H979">
        <f t="shared" si="200"/>
        <v>0.95440479531866917</v>
      </c>
      <c r="I979">
        <f t="shared" si="201"/>
        <v>0.913291700820545</v>
      </c>
      <c r="J979">
        <f t="shared" si="189"/>
        <v>4.5740691339167729E-2</v>
      </c>
      <c r="K979">
        <f t="shared" si="190"/>
        <v>3.2148794551124349E-2</v>
      </c>
      <c r="L979">
        <f t="shared" si="191"/>
        <v>2.3997065822854199E-2</v>
      </c>
      <c r="M979">
        <f t="shared" si="192"/>
        <v>0.31544562699840356</v>
      </c>
      <c r="N979">
        <f t="shared" si="193"/>
        <v>-0.1878419738430821</v>
      </c>
      <c r="O979">
        <f t="shared" si="194"/>
        <v>-0.76169401405605441</v>
      </c>
      <c r="P979">
        <f>RSQ($A$2:A979,$B$2:B979)</f>
        <v>0.55326601266935149</v>
      </c>
      <c r="Q979">
        <f>RSQ($A$2:A979,$C$2:C979)</f>
        <v>0.20387682408786606</v>
      </c>
      <c r="R979">
        <f>RSQ($B$2:B979,$C$2:C979)</f>
        <v>7.4072877089080683E-2</v>
      </c>
      <c r="S979" t="str">
        <f t="shared" si="195"/>
        <v>1&amp;2</v>
      </c>
    </row>
    <row r="980" spans="1:19">
      <c r="A980">
        <v>94.485082980000001</v>
      </c>
      <c r="B980">
        <v>91.265051569999997</v>
      </c>
      <c r="C980">
        <v>100.27556199999999</v>
      </c>
      <c r="D980">
        <f t="shared" si="196"/>
        <v>1.0352821956993061</v>
      </c>
      <c r="E980">
        <f t="shared" si="197"/>
        <v>0.94225433490963639</v>
      </c>
      <c r="F980">
        <f t="shared" si="198"/>
        <v>0.91014250879990088</v>
      </c>
      <c r="G980">
        <f t="shared" si="199"/>
        <v>1.0436591931496686</v>
      </c>
      <c r="H980">
        <f t="shared" si="200"/>
        <v>0.95253549371727952</v>
      </c>
      <c r="I980">
        <f t="shared" si="201"/>
        <v>0.91280720974044594</v>
      </c>
      <c r="J980">
        <f t="shared" si="189"/>
        <v>4.4020399899190085E-2</v>
      </c>
      <c r="K980">
        <f t="shared" si="190"/>
        <v>3.2073738985057366E-2</v>
      </c>
      <c r="L980">
        <f t="shared" si="191"/>
        <v>2.2483605824077189E-2</v>
      </c>
      <c r="M980">
        <f t="shared" si="192"/>
        <v>-0.19029807701761908</v>
      </c>
      <c r="N980">
        <f t="shared" si="193"/>
        <v>-0.32054756111948646</v>
      </c>
      <c r="O980">
        <f t="shared" si="194"/>
        <v>-0.11851750833006876</v>
      </c>
      <c r="P980">
        <f>RSQ($A$2:A980,$B$2:B980)</f>
        <v>0.55281507403272223</v>
      </c>
      <c r="Q980">
        <f>RSQ($A$2:A980,$C$2:C980)</f>
        <v>0.20313352961884132</v>
      </c>
      <c r="R980">
        <f>RSQ($B$2:B980,$C$2:C980)</f>
        <v>7.4523842342259866E-2</v>
      </c>
      <c r="S980" t="str">
        <f t="shared" si="195"/>
        <v>1&amp;2</v>
      </c>
    </row>
    <row r="981" spans="1:19">
      <c r="A981">
        <v>95.237051890000004</v>
      </c>
      <c r="B981">
        <v>90.698351939999995</v>
      </c>
      <c r="C981">
        <v>100.1289821</v>
      </c>
      <c r="D981">
        <f t="shared" si="196"/>
        <v>1.0500417025548878</v>
      </c>
      <c r="E981">
        <f t="shared" si="197"/>
        <v>0.95114371376396922</v>
      </c>
      <c r="F981">
        <f t="shared" si="198"/>
        <v>0.90581517995877037</v>
      </c>
      <c r="G981">
        <f t="shared" si="199"/>
        <v>1.0446411176735484</v>
      </c>
      <c r="H981">
        <f t="shared" si="200"/>
        <v>0.95232137372446257</v>
      </c>
      <c r="I981">
        <f t="shared" si="201"/>
        <v>0.91173151285095744</v>
      </c>
      <c r="J981">
        <f t="shared" si="189"/>
        <v>4.15139762046959E-2</v>
      </c>
      <c r="K981">
        <f t="shared" si="190"/>
        <v>3.211628467208668E-2</v>
      </c>
      <c r="L981">
        <f t="shared" si="191"/>
        <v>1.9074237655517072E-2</v>
      </c>
      <c r="M981">
        <f t="shared" si="192"/>
        <v>0.13009076400464234</v>
      </c>
      <c r="N981">
        <f t="shared" si="193"/>
        <v>-3.6668623799965633E-2</v>
      </c>
      <c r="O981">
        <f t="shared" si="194"/>
        <v>-0.31017401581319914</v>
      </c>
      <c r="P981">
        <f>RSQ($A$2:A981,$B$2:B981)</f>
        <v>0.55220703625591838</v>
      </c>
      <c r="Q981">
        <f>RSQ($A$2:A981,$C$2:C981)</f>
        <v>0.20232655801580576</v>
      </c>
      <c r="R981">
        <f>RSQ($B$2:B981,$C$2:C981)</f>
        <v>7.5025282463436441E-2</v>
      </c>
      <c r="S981" t="str">
        <f t="shared" si="195"/>
        <v>1&amp;2</v>
      </c>
    </row>
    <row r="982" spans="1:19">
      <c r="A982">
        <v>95.746205209999999</v>
      </c>
      <c r="B982">
        <v>91.327248890000007</v>
      </c>
      <c r="C982">
        <v>99.906535450000007</v>
      </c>
      <c r="D982">
        <f t="shared" si="196"/>
        <v>1.0483859568059741</v>
      </c>
      <c r="E982">
        <f t="shared" si="197"/>
        <v>0.95835777688355417</v>
      </c>
      <c r="F982">
        <f t="shared" si="198"/>
        <v>0.91412687346871657</v>
      </c>
      <c r="G982">
        <f t="shared" si="199"/>
        <v>1.0452172467708447</v>
      </c>
      <c r="H982">
        <f t="shared" si="200"/>
        <v>0.95325005113355354</v>
      </c>
      <c r="I982">
        <f t="shared" si="201"/>
        <v>0.91210002986907424</v>
      </c>
      <c r="J982">
        <f t="shared" si="189"/>
        <v>3.8430534682949782E-2</v>
      </c>
      <c r="K982">
        <f t="shared" si="190"/>
        <v>3.1806517539240561E-2</v>
      </c>
      <c r="L982">
        <f t="shared" si="191"/>
        <v>1.6147457493006875E-2</v>
      </c>
      <c r="M982">
        <f t="shared" si="192"/>
        <v>8.2452926072227109E-2</v>
      </c>
      <c r="N982">
        <f t="shared" si="193"/>
        <v>0.16058739356482787</v>
      </c>
      <c r="O982">
        <f t="shared" si="194"/>
        <v>0.12552091253499936</v>
      </c>
      <c r="P982">
        <f>RSQ($A$2:A982,$B$2:B982)</f>
        <v>0.55163666868631334</v>
      </c>
      <c r="Q982">
        <f>RSQ($A$2:A982,$C$2:C982)</f>
        <v>0.20150090766163437</v>
      </c>
      <c r="R982">
        <f>RSQ($B$2:B982,$C$2:C982)</f>
        <v>7.5455281107563416E-2</v>
      </c>
      <c r="S982" t="str">
        <f t="shared" si="195"/>
        <v>1&amp;2</v>
      </c>
    </row>
    <row r="983" spans="1:19">
      <c r="A983">
        <v>97.617573800000002</v>
      </c>
      <c r="B983">
        <v>92.095646579999993</v>
      </c>
      <c r="C983">
        <v>99.069673120000004</v>
      </c>
      <c r="D983">
        <f t="shared" si="196"/>
        <v>1.0599586128667149</v>
      </c>
      <c r="E983">
        <f t="shared" si="197"/>
        <v>0.98534264549110684</v>
      </c>
      <c r="F983">
        <f t="shared" si="198"/>
        <v>0.92960482940573963</v>
      </c>
      <c r="G983">
        <f t="shared" si="199"/>
        <v>1.0474851492471324</v>
      </c>
      <c r="H983">
        <f t="shared" si="200"/>
        <v>0.95818737334240789</v>
      </c>
      <c r="I983">
        <f t="shared" si="201"/>
        <v>0.91479307595163817</v>
      </c>
      <c r="J983">
        <f t="shared" si="189"/>
        <v>3.3124723179082174E-2</v>
      </c>
      <c r="K983">
        <f t="shared" si="190"/>
        <v>3.0436486648852911E-2</v>
      </c>
      <c r="L983">
        <f t="shared" si="191"/>
        <v>1.3211153661378929E-2</v>
      </c>
      <c r="M983">
        <f t="shared" si="192"/>
        <v>0.37656053915219695</v>
      </c>
      <c r="N983">
        <f t="shared" si="193"/>
        <v>0.89219470243036003</v>
      </c>
      <c r="O983">
        <f t="shared" si="194"/>
        <v>1.1211551870297047</v>
      </c>
      <c r="P983">
        <f>RSQ($A$2:A983,$B$2:B983)</f>
        <v>0.5509814686682728</v>
      </c>
      <c r="Q983">
        <f>RSQ($A$2:A983,$C$2:C983)</f>
        <v>0.20060925670809093</v>
      </c>
      <c r="R983">
        <f>RSQ($B$2:B983,$C$2:C983)</f>
        <v>7.5786111308909831E-2</v>
      </c>
      <c r="S983" t="str">
        <f t="shared" si="195"/>
        <v>1&amp;2</v>
      </c>
    </row>
    <row r="984" spans="1:19">
      <c r="A984">
        <v>97.694545079999997</v>
      </c>
      <c r="B984">
        <v>91.080974179999998</v>
      </c>
      <c r="C984">
        <v>98.669230089999999</v>
      </c>
      <c r="D984">
        <f t="shared" si="196"/>
        <v>1.072611991247808</v>
      </c>
      <c r="E984">
        <f t="shared" si="197"/>
        <v>0.99012169235423286</v>
      </c>
      <c r="F984">
        <f t="shared" si="198"/>
        <v>0.92309399897943401</v>
      </c>
      <c r="G984">
        <f t="shared" si="199"/>
        <v>1.0513508172472363</v>
      </c>
      <c r="H984">
        <f t="shared" si="200"/>
        <v>0.96310034549807322</v>
      </c>
      <c r="I984">
        <f t="shared" si="201"/>
        <v>0.91607014103283757</v>
      </c>
      <c r="J984">
        <f t="shared" si="189"/>
        <v>2.8100896885418739E-2</v>
      </c>
      <c r="K984">
        <f t="shared" si="190"/>
        <v>2.8906758572823134E-2</v>
      </c>
      <c r="L984">
        <f t="shared" si="191"/>
        <v>1.189173314346095E-2</v>
      </c>
      <c r="M984">
        <f t="shared" si="192"/>
        <v>0.75660126035350506</v>
      </c>
      <c r="N984">
        <f t="shared" si="193"/>
        <v>0.93477609355910041</v>
      </c>
      <c r="O984">
        <f t="shared" si="194"/>
        <v>0.59065048482514326</v>
      </c>
      <c r="P984">
        <f>RSQ($A$2:A984,$B$2:B984)</f>
        <v>0.55014909953796709</v>
      </c>
      <c r="Q984">
        <f>RSQ($A$2:A984,$C$2:C984)</f>
        <v>0.19978693456305147</v>
      </c>
      <c r="R984">
        <f>RSQ($B$2:B984,$C$2:C984)</f>
        <v>7.6185088885321509E-2</v>
      </c>
      <c r="S984" t="str">
        <f t="shared" si="195"/>
        <v>1&amp;2</v>
      </c>
    </row>
    <row r="985" spans="1:19">
      <c r="A985">
        <v>99.196342630000004</v>
      </c>
      <c r="B985">
        <v>92.203028059999994</v>
      </c>
      <c r="C985">
        <v>98.050071630000005</v>
      </c>
      <c r="D985">
        <f t="shared" si="196"/>
        <v>1.0758469078200903</v>
      </c>
      <c r="E985">
        <f t="shared" si="197"/>
        <v>1.0116906696848273</v>
      </c>
      <c r="F985">
        <f t="shared" si="198"/>
        <v>0.94036675881212706</v>
      </c>
      <c r="G985">
        <f t="shared" si="199"/>
        <v>1.0551194465661369</v>
      </c>
      <c r="H985">
        <f t="shared" si="200"/>
        <v>0.9705757799883431</v>
      </c>
      <c r="I985">
        <f t="shared" si="201"/>
        <v>0.91980808222965138</v>
      </c>
      <c r="J985">
        <f t="shared" si="189"/>
        <v>2.6069143826809416E-2</v>
      </c>
      <c r="K985">
        <f t="shared" si="190"/>
        <v>2.7461696841017992E-2</v>
      </c>
      <c r="L985">
        <f t="shared" si="191"/>
        <v>1.1905453050854792E-2</v>
      </c>
      <c r="M985">
        <f t="shared" si="192"/>
        <v>0.79509558854930129</v>
      </c>
      <c r="N985">
        <f t="shared" si="193"/>
        <v>1.4971722226236672</v>
      </c>
      <c r="O985">
        <f t="shared" si="194"/>
        <v>1.7268285796985774</v>
      </c>
      <c r="P985">
        <f>RSQ($A$2:A985,$B$2:B985)</f>
        <v>0.54933738737350113</v>
      </c>
      <c r="Q985">
        <f>RSQ($A$2:A985,$C$2:C985)</f>
        <v>0.19892509580098933</v>
      </c>
      <c r="R985">
        <f>RSQ($B$2:B985,$C$2:C985)</f>
        <v>7.6472998809597639E-2</v>
      </c>
      <c r="S985" t="str">
        <f t="shared" si="195"/>
        <v>1&amp;2</v>
      </c>
    </row>
    <row r="986" spans="1:19">
      <c r="A986">
        <v>96.695644180000002</v>
      </c>
      <c r="B986">
        <v>91.899454860000006</v>
      </c>
      <c r="C986">
        <v>97.334218719999996</v>
      </c>
      <c r="D986">
        <f t="shared" si="196"/>
        <v>1.052189529603919</v>
      </c>
      <c r="E986">
        <f t="shared" si="197"/>
        <v>0.9934393623496689</v>
      </c>
      <c r="F986">
        <f t="shared" si="198"/>
        <v>0.94416389290970626</v>
      </c>
      <c r="G986">
        <f t="shared" si="199"/>
        <v>1.054668690110411</v>
      </c>
      <c r="H986">
        <f t="shared" si="200"/>
        <v>0.97409325419777781</v>
      </c>
      <c r="I986">
        <f t="shared" si="201"/>
        <v>0.92355513002658285</v>
      </c>
      <c r="J986">
        <f t="shared" si="189"/>
        <v>2.4842386371002955E-2</v>
      </c>
      <c r="K986">
        <f t="shared" si="190"/>
        <v>2.7119962121162047E-2</v>
      </c>
      <c r="L986">
        <f t="shared" si="191"/>
        <v>1.2434726369321912E-2</v>
      </c>
      <c r="M986">
        <f t="shared" si="192"/>
        <v>-9.9795586038617143E-2</v>
      </c>
      <c r="N986">
        <f t="shared" si="193"/>
        <v>0.71335306684647148</v>
      </c>
      <c r="O986">
        <f t="shared" si="194"/>
        <v>1.6573555598270269</v>
      </c>
      <c r="P986">
        <f>RSQ($A$2:A986,$B$2:B986)</f>
        <v>0.54875781897693765</v>
      </c>
      <c r="Q986">
        <f>RSQ($A$2:A986,$C$2:C986)</f>
        <v>0.19841724183540471</v>
      </c>
      <c r="R986">
        <f>RSQ($B$2:B986,$C$2:C986)</f>
        <v>7.6752642283384895E-2</v>
      </c>
      <c r="S986" t="str">
        <f t="shared" si="195"/>
        <v>1&amp;2</v>
      </c>
    </row>
    <row r="987" spans="1:19">
      <c r="A987">
        <v>97.553568049999996</v>
      </c>
      <c r="B987">
        <v>90.161946090000001</v>
      </c>
      <c r="C987">
        <v>97.289256629999997</v>
      </c>
      <c r="D987">
        <f t="shared" si="196"/>
        <v>1.0819816150887165</v>
      </c>
      <c r="E987">
        <f t="shared" si="197"/>
        <v>1.0027167585523364</v>
      </c>
      <c r="F987">
        <f t="shared" si="198"/>
        <v>0.92674103198150837</v>
      </c>
      <c r="G987">
        <f t="shared" si="199"/>
        <v>1.0588706785686117</v>
      </c>
      <c r="H987">
        <f t="shared" si="200"/>
        <v>0.97849687025232535</v>
      </c>
      <c r="I987">
        <f t="shared" si="201"/>
        <v>0.92404526878887905</v>
      </c>
      <c r="J987">
        <f t="shared" si="189"/>
        <v>2.1507994197796962E-2</v>
      </c>
      <c r="K987">
        <f t="shared" si="190"/>
        <v>2.5052372860872127E-2</v>
      </c>
      <c r="L987">
        <f t="shared" si="191"/>
        <v>1.3156290627980972E-2</v>
      </c>
      <c r="M987">
        <f t="shared" si="192"/>
        <v>1.0745277457101039</v>
      </c>
      <c r="N987">
        <f t="shared" si="193"/>
        <v>0.9667702310881201</v>
      </c>
      <c r="O987">
        <f t="shared" si="194"/>
        <v>0.20490298282830074</v>
      </c>
      <c r="P987">
        <f>RSQ($A$2:A987,$B$2:B987)</f>
        <v>0.54778387449673838</v>
      </c>
      <c r="Q987">
        <f>RSQ($A$2:A987,$C$2:C987)</f>
        <v>0.19784506064982341</v>
      </c>
      <c r="R987">
        <f>RSQ($B$2:B987,$C$2:C987)</f>
        <v>7.7132064677477491E-2</v>
      </c>
      <c r="S987" t="str">
        <f t="shared" si="195"/>
        <v>1&amp;2</v>
      </c>
    </row>
    <row r="988" spans="1:19">
      <c r="A988">
        <v>97.152541369999994</v>
      </c>
      <c r="B988">
        <v>89.670109080000003</v>
      </c>
      <c r="C988">
        <v>96.768187449999999</v>
      </c>
      <c r="D988">
        <f t="shared" si="196"/>
        <v>1.0834439967428218</v>
      </c>
      <c r="E988">
        <f t="shared" si="197"/>
        <v>1.0039719036816577</v>
      </c>
      <c r="F988">
        <f t="shared" si="198"/>
        <v>0.92664863776985007</v>
      </c>
      <c r="G988">
        <f t="shared" si="199"/>
        <v>1.0626511890569517</v>
      </c>
      <c r="H988">
        <f t="shared" si="200"/>
        <v>0.98241610616453034</v>
      </c>
      <c r="I988">
        <f t="shared" si="201"/>
        <v>0.92444578709364378</v>
      </c>
      <c r="J988">
        <f t="shared" si="189"/>
        <v>1.9346628148760175E-2</v>
      </c>
      <c r="K988">
        <f t="shared" si="190"/>
        <v>2.4880337073354759E-2</v>
      </c>
      <c r="L988">
        <f t="shared" si="191"/>
        <v>1.2776770589804363E-2</v>
      </c>
      <c r="M988">
        <f t="shared" si="192"/>
        <v>1.0747509863729205</v>
      </c>
      <c r="N988">
        <f t="shared" si="193"/>
        <v>0.86637883777757185</v>
      </c>
      <c r="O988">
        <f t="shared" si="194"/>
        <v>0.17241059943301537</v>
      </c>
      <c r="P988">
        <f>RSQ($A$2:A988,$B$2:B988)</f>
        <v>0.54677565935035877</v>
      </c>
      <c r="Q988">
        <f>RSQ($A$2:A988,$C$2:C988)</f>
        <v>0.19738191153447993</v>
      </c>
      <c r="R988">
        <f>RSQ($B$2:B988,$C$2:C988)</f>
        <v>7.7497979619824575E-2</v>
      </c>
      <c r="S988" t="str">
        <f t="shared" si="195"/>
        <v>1&amp;2</v>
      </c>
    </row>
    <row r="989" spans="1:19">
      <c r="A989">
        <v>98.255291630000002</v>
      </c>
      <c r="B989">
        <v>90.901885190000002</v>
      </c>
      <c r="C989">
        <v>97.048815489999996</v>
      </c>
      <c r="D989">
        <f t="shared" si="196"/>
        <v>1.080893882724546</v>
      </c>
      <c r="E989">
        <f t="shared" si="197"/>
        <v>1.0124316420958721</v>
      </c>
      <c r="F989">
        <f t="shared" si="198"/>
        <v>0.93666145981314552</v>
      </c>
      <c r="G989">
        <f t="shared" si="199"/>
        <v>1.0654577573135047</v>
      </c>
      <c r="H989">
        <f t="shared" si="200"/>
        <v>0.98703388092319833</v>
      </c>
      <c r="I989">
        <f t="shared" si="201"/>
        <v>0.92632512135818246</v>
      </c>
      <c r="J989">
        <f t="shared" si="189"/>
        <v>1.9250052036191904E-2</v>
      </c>
      <c r="K989">
        <f t="shared" si="190"/>
        <v>2.544440511802867E-2</v>
      </c>
      <c r="L989">
        <f t="shared" si="191"/>
        <v>1.256556472792655E-2</v>
      </c>
      <c r="M989">
        <f t="shared" si="192"/>
        <v>0.80187447711933302</v>
      </c>
      <c r="N989">
        <f t="shared" si="193"/>
        <v>0.99816682900863585</v>
      </c>
      <c r="O989">
        <f t="shared" si="194"/>
        <v>0.82259243247467417</v>
      </c>
      <c r="P989">
        <f>RSQ($A$2:A989,$B$2:B989)</f>
        <v>0.5458549948129735</v>
      </c>
      <c r="Q989">
        <f>RSQ($A$2:A989,$C$2:C989)</f>
        <v>0.19679175192800247</v>
      </c>
      <c r="R989">
        <f>RSQ($B$2:B989,$C$2:C989)</f>
        <v>7.7819468964972965E-2</v>
      </c>
      <c r="S989" t="str">
        <f t="shared" si="195"/>
        <v>1&amp;2</v>
      </c>
    </row>
    <row r="990" spans="1:19">
      <c r="A990">
        <v>100.32706779999999</v>
      </c>
      <c r="B990">
        <v>89.599365800000001</v>
      </c>
      <c r="C990">
        <v>96.723502819999993</v>
      </c>
      <c r="D990">
        <f t="shared" si="196"/>
        <v>1.1197296644258166</v>
      </c>
      <c r="E990">
        <f t="shared" si="197"/>
        <v>1.0372563531606807</v>
      </c>
      <c r="F990">
        <f t="shared" si="198"/>
        <v>0.92634533683857756</v>
      </c>
      <c r="G990">
        <f t="shared" si="199"/>
        <v>1.0738072814846296</v>
      </c>
      <c r="H990">
        <f t="shared" si="200"/>
        <v>0.99476041511358027</v>
      </c>
      <c r="I990">
        <f t="shared" si="201"/>
        <v>0.92632823143208942</v>
      </c>
      <c r="J990">
        <f t="shared" si="189"/>
        <v>1.9621338532394055E-2</v>
      </c>
      <c r="K990">
        <f t="shared" si="190"/>
        <v>2.6430467220462682E-2</v>
      </c>
      <c r="L990">
        <f t="shared" si="191"/>
        <v>1.2808657602534841E-2</v>
      </c>
      <c r="M990">
        <f t="shared" si="192"/>
        <v>2.3404306931135692</v>
      </c>
      <c r="N990">
        <f t="shared" si="193"/>
        <v>1.6078390780091731</v>
      </c>
      <c r="O990">
        <f t="shared" si="194"/>
        <v>1.3354566121552829E-3</v>
      </c>
      <c r="P990">
        <f>RSQ($A$2:A990,$B$2:B990)</f>
        <v>0.54435756174193639</v>
      </c>
      <c r="Q990">
        <f>RSQ($A$2:A990,$C$2:C990)</f>
        <v>0.1960848326351384</v>
      </c>
      <c r="R990">
        <f>RSQ($B$2:B990,$C$2:C990)</f>
        <v>7.8184078796078457E-2</v>
      </c>
      <c r="S990" t="str">
        <f t="shared" si="195"/>
        <v>1&amp;2</v>
      </c>
    </row>
    <row r="991" spans="1:19">
      <c r="A991">
        <v>101.93266970000001</v>
      </c>
      <c r="B991">
        <v>87.765112549999998</v>
      </c>
      <c r="C991">
        <v>97.646206800000002</v>
      </c>
      <c r="D991">
        <f t="shared" si="196"/>
        <v>1.1614258415259107</v>
      </c>
      <c r="E991">
        <f t="shared" si="197"/>
        <v>1.0438978946594371</v>
      </c>
      <c r="F991">
        <f t="shared" si="198"/>
        <v>0.89880718797158643</v>
      </c>
      <c r="G991">
        <f t="shared" si="199"/>
        <v>1.0872870599525191</v>
      </c>
      <c r="H991">
        <f t="shared" si="200"/>
        <v>1.0023200273514044</v>
      </c>
      <c r="I991">
        <f t="shared" si="201"/>
        <v>0.92209422474585823</v>
      </c>
      <c r="J991">
        <f t="shared" si="189"/>
        <v>2.1875831668507168E-2</v>
      </c>
      <c r="K991">
        <f t="shared" si="190"/>
        <v>2.8167953453604889E-2</v>
      </c>
      <c r="L991">
        <f t="shared" si="191"/>
        <v>1.2828637330185359E-2</v>
      </c>
      <c r="M991">
        <f t="shared" si="192"/>
        <v>3.3890725937575708</v>
      </c>
      <c r="N991">
        <f t="shared" si="193"/>
        <v>1.4760698670038321</v>
      </c>
      <c r="O991">
        <f t="shared" si="194"/>
        <v>-1.815238530399341</v>
      </c>
      <c r="P991">
        <f>RSQ($A$2:A991,$B$2:B991)</f>
        <v>0.54208768594899615</v>
      </c>
      <c r="Q991">
        <f>RSQ($A$2:A991,$C$2:C991)</f>
        <v>0.19505231488472863</v>
      </c>
      <c r="R991">
        <f>RSQ($B$2:B991,$C$2:C991)</f>
        <v>7.8726397210806778E-2</v>
      </c>
      <c r="S991" t="str">
        <f t="shared" si="195"/>
        <v>1&amp;2</v>
      </c>
    </row>
    <row r="992" spans="1:19">
      <c r="A992">
        <v>102.23537570000001</v>
      </c>
      <c r="B992">
        <v>90.283673780000001</v>
      </c>
      <c r="C992">
        <v>96.609142320000004</v>
      </c>
      <c r="D992">
        <f t="shared" si="196"/>
        <v>1.1323794371629525</v>
      </c>
      <c r="E992">
        <f t="shared" si="197"/>
        <v>1.0582370699593227</v>
      </c>
      <c r="F992">
        <f t="shared" si="198"/>
        <v>0.93452515581757212</v>
      </c>
      <c r="G992">
        <f t="shared" si="199"/>
        <v>1.0942243487541241</v>
      </c>
      <c r="H992">
        <f t="shared" si="200"/>
        <v>1.0109226492910841</v>
      </c>
      <c r="I992">
        <f t="shared" si="201"/>
        <v>0.92400667567996808</v>
      </c>
      <c r="J992">
        <f t="shared" si="189"/>
        <v>2.8299929554544221E-2</v>
      </c>
      <c r="K992">
        <f t="shared" si="190"/>
        <v>3.0289247385826508E-2</v>
      </c>
      <c r="L992">
        <f t="shared" si="191"/>
        <v>1.3433404496504139E-2</v>
      </c>
      <c r="M992">
        <f t="shared" si="192"/>
        <v>1.3482396956250275</v>
      </c>
      <c r="N992">
        <f t="shared" si="193"/>
        <v>1.5620863755888093</v>
      </c>
      <c r="O992">
        <f t="shared" si="194"/>
        <v>0.78300926175053598</v>
      </c>
      <c r="P992">
        <f>RSQ($A$2:A992,$B$2:B992)</f>
        <v>0.54046283730257838</v>
      </c>
      <c r="Q992">
        <f>RSQ($A$2:A992,$C$2:C992)</f>
        <v>0.19421370271058663</v>
      </c>
      <c r="R992">
        <f>RSQ($B$2:B992,$C$2:C992)</f>
        <v>7.9048943793619805E-2</v>
      </c>
      <c r="S992" t="str">
        <f t="shared" si="195"/>
        <v>1&amp;2</v>
      </c>
    </row>
    <row r="993" spans="1:19">
      <c r="A993">
        <v>102.0475708</v>
      </c>
      <c r="B993">
        <v>89.925547649999999</v>
      </c>
      <c r="C993">
        <v>97.012285829999996</v>
      </c>
      <c r="D993">
        <f t="shared" si="196"/>
        <v>1.1348006597322069</v>
      </c>
      <c r="E993">
        <f t="shared" si="197"/>
        <v>1.0519035803240799</v>
      </c>
      <c r="F993">
        <f t="shared" si="198"/>
        <v>0.92695009586292521</v>
      </c>
      <c r="G993">
        <f t="shared" si="199"/>
        <v>1.1004668581353676</v>
      </c>
      <c r="H993">
        <f t="shared" si="200"/>
        <v>1.0172274079115451</v>
      </c>
      <c r="I993">
        <f t="shared" si="201"/>
        <v>0.92445950955426914</v>
      </c>
      <c r="J993">
        <f t="shared" ref="J993:J1002" si="202">STDEV(D963:D992)</f>
        <v>3.1053314407582827E-2</v>
      </c>
      <c r="K993">
        <f t="shared" ref="K993:K1002" si="203">STDEV(E963:E992)</f>
        <v>3.2771476083435447E-2</v>
      </c>
      <c r="L993">
        <f t="shared" ref="L993:L1002" si="204">STDEV(F963:F992)</f>
        <v>1.2451238933292674E-2</v>
      </c>
      <c r="M993">
        <f t="shared" ref="M993:M1002" si="205">(D993-G993)/J993</f>
        <v>1.1056404848190831</v>
      </c>
      <c r="N993">
        <f t="shared" ref="N993:N1002" si="206">(E993-H993)/K993</f>
        <v>1.0581205535036042</v>
      </c>
      <c r="O993">
        <f t="shared" ref="O993:O1002" si="207">(F993-I993)/L993</f>
        <v>0.20002718781635634</v>
      </c>
      <c r="P993">
        <f>RSQ($A$2:A993,$B$2:B993)</f>
        <v>0.53878609110904674</v>
      </c>
      <c r="Q993">
        <f>RSQ($A$2:A993,$C$2:C993)</f>
        <v>0.19331466057109126</v>
      </c>
      <c r="R993">
        <f>RSQ($B$2:B993,$C$2:C993)</f>
        <v>7.9418026989565224E-2</v>
      </c>
      <c r="S993" t="str">
        <f t="shared" ref="S993:S1002" si="208">IF(P993=MAX(P993,Q993,R993),"1&amp;2",IF(Q993=MAX(P993,Q993,R993),"1&amp;3","2&amp;3"))</f>
        <v>1&amp;2</v>
      </c>
    </row>
    <row r="994" spans="1:19">
      <c r="A994">
        <v>102.90078320000001</v>
      </c>
      <c r="B994">
        <v>88.445024900000007</v>
      </c>
      <c r="C994">
        <v>96.794057620000004</v>
      </c>
      <c r="D994">
        <f t="shared" si="196"/>
        <v>1.1634434307225798</v>
      </c>
      <c r="E994">
        <f t="shared" si="197"/>
        <v>1.0630898810335461</v>
      </c>
      <c r="F994">
        <f t="shared" si="198"/>
        <v>0.91374436690341942</v>
      </c>
      <c r="G994">
        <f t="shared" si="199"/>
        <v>1.1101555616103234</v>
      </c>
      <c r="H994">
        <f t="shared" si="200"/>
        <v>1.0242831730072375</v>
      </c>
      <c r="I994">
        <f t="shared" si="201"/>
        <v>0.92281102606952303</v>
      </c>
      <c r="J994">
        <f t="shared" si="202"/>
        <v>3.3462734948539172E-2</v>
      </c>
      <c r="K994">
        <f t="shared" si="203"/>
        <v>3.4834458452627226E-2</v>
      </c>
      <c r="L994">
        <f t="shared" si="204"/>
        <v>1.2210578390277799E-2</v>
      </c>
      <c r="M994">
        <f t="shared" si="205"/>
        <v>1.5924540894282992</v>
      </c>
      <c r="N994">
        <f t="shared" si="206"/>
        <v>1.1140321896803242</v>
      </c>
      <c r="O994">
        <f t="shared" si="207"/>
        <v>-0.74252495470014623</v>
      </c>
      <c r="P994">
        <f>RSQ($A$2:A994,$B$2:B994)</f>
        <v>0.53655803895671828</v>
      </c>
      <c r="Q994">
        <f>RSQ($A$2:A994,$C$2:C994)</f>
        <v>0.19238920239487062</v>
      </c>
      <c r="R994">
        <f>RSQ($B$2:B994,$C$2:C994)</f>
        <v>7.9839745398339948E-2</v>
      </c>
      <c r="S994" t="str">
        <f t="shared" si="208"/>
        <v>1&amp;2</v>
      </c>
    </row>
    <row r="995" spans="1:19">
      <c r="A995">
        <v>102.2870437</v>
      </c>
      <c r="B995">
        <v>87.821504950000005</v>
      </c>
      <c r="C995">
        <v>95.83524328</v>
      </c>
      <c r="D995">
        <f t="shared" si="196"/>
        <v>1.1647152227490949</v>
      </c>
      <c r="E995">
        <f t="shared" si="197"/>
        <v>1.0673217931022505</v>
      </c>
      <c r="F995">
        <f t="shared" si="198"/>
        <v>0.91638004917891835</v>
      </c>
      <c r="G995">
        <f t="shared" si="199"/>
        <v>1.1185493556316728</v>
      </c>
      <c r="H995">
        <f t="shared" si="200"/>
        <v>1.030904499175701</v>
      </c>
      <c r="I995">
        <f t="shared" si="201"/>
        <v>0.92182164500942998</v>
      </c>
      <c r="J995">
        <f t="shared" si="202"/>
        <v>3.7954028600099859E-2</v>
      </c>
      <c r="K995">
        <f t="shared" si="203"/>
        <v>3.8051109816041338E-2</v>
      </c>
      <c r="L995">
        <f t="shared" si="204"/>
        <v>1.2035187209333768E-2</v>
      </c>
      <c r="M995">
        <f t="shared" si="205"/>
        <v>1.2163627635908099</v>
      </c>
      <c r="N995">
        <f t="shared" si="206"/>
        <v>0.95706259561440965</v>
      </c>
      <c r="O995">
        <f t="shared" si="207"/>
        <v>-0.45214052227550316</v>
      </c>
      <c r="P995">
        <f>RSQ($A$2:A995,$B$2:B995)</f>
        <v>0.5342822972533614</v>
      </c>
      <c r="Q995">
        <f>RSQ($A$2:A995,$C$2:C995)</f>
        <v>0.19171030463735006</v>
      </c>
      <c r="R995">
        <f>RSQ($B$2:B995,$C$2:C995)</f>
        <v>8.0183746386170818E-2</v>
      </c>
      <c r="S995" t="str">
        <f t="shared" si="208"/>
        <v>1&amp;2</v>
      </c>
    </row>
    <row r="996" spans="1:19">
      <c r="A996">
        <v>101.3707144</v>
      </c>
      <c r="B996">
        <v>88.462662769999994</v>
      </c>
      <c r="C996">
        <v>95.626683920000005</v>
      </c>
      <c r="D996">
        <f t="shared" si="196"/>
        <v>1.1459152508619428</v>
      </c>
      <c r="E996">
        <f t="shared" si="197"/>
        <v>1.0600672348400721</v>
      </c>
      <c r="F996">
        <f t="shared" si="198"/>
        <v>0.92508345101673362</v>
      </c>
      <c r="G996">
        <f t="shared" si="199"/>
        <v>1.1227594933594067</v>
      </c>
      <c r="H996">
        <f t="shared" si="200"/>
        <v>1.0353910738932965</v>
      </c>
      <c r="I996">
        <f t="shared" si="201"/>
        <v>0.92232346131824594</v>
      </c>
      <c r="J996">
        <f t="shared" si="202"/>
        <v>4.1790099136315782E-2</v>
      </c>
      <c r="K996">
        <f t="shared" si="203"/>
        <v>4.1140274495525535E-2</v>
      </c>
      <c r="L996">
        <f t="shared" si="204"/>
        <v>1.1938913202025864E-2</v>
      </c>
      <c r="M996">
        <f t="shared" si="205"/>
        <v>0.55409673537753379</v>
      </c>
      <c r="N996">
        <f t="shared" si="206"/>
        <v>0.59980545218431669</v>
      </c>
      <c r="O996">
        <f t="shared" si="207"/>
        <v>0.23117595812819411</v>
      </c>
      <c r="P996">
        <f>RSQ($A$2:A996,$B$2:B996)</f>
        <v>0.53237375479934179</v>
      </c>
      <c r="Q996">
        <f>RSQ($A$2:A996,$C$2:C996)</f>
        <v>0.19113727330518174</v>
      </c>
      <c r="R996">
        <f>RSQ($B$2:B996,$C$2:C996)</f>
        <v>8.0486141343291628E-2</v>
      </c>
      <c r="S996" t="str">
        <f t="shared" si="208"/>
        <v>1&amp;2</v>
      </c>
    </row>
    <row r="997" spans="1:19">
      <c r="A997">
        <v>100.6686314</v>
      </c>
      <c r="B997">
        <v>85.740706900000006</v>
      </c>
      <c r="C997">
        <v>94.891349880000007</v>
      </c>
      <c r="D997">
        <f t="shared" si="196"/>
        <v>1.1741054516544929</v>
      </c>
      <c r="E997">
        <f t="shared" si="197"/>
        <v>1.0608831208250906</v>
      </c>
      <c r="F997">
        <f t="shared" si="198"/>
        <v>0.90356715347002714</v>
      </c>
      <c r="G997">
        <f t="shared" si="199"/>
        <v>1.1306588715586507</v>
      </c>
      <c r="H997">
        <f t="shared" si="200"/>
        <v>1.0393129272674186</v>
      </c>
      <c r="I997">
        <f t="shared" si="201"/>
        <v>0.91943787549544309</v>
      </c>
      <c r="J997">
        <f t="shared" si="202"/>
        <v>4.3428132293735926E-2</v>
      </c>
      <c r="K997">
        <f t="shared" si="203"/>
        <v>4.2810945006035446E-2</v>
      </c>
      <c r="L997">
        <f t="shared" si="204"/>
        <v>1.1958427360532571E-2</v>
      </c>
      <c r="M997">
        <f t="shared" si="205"/>
        <v>1.000424789212242</v>
      </c>
      <c r="N997">
        <f t="shared" si="206"/>
        <v>0.50384763883700845</v>
      </c>
      <c r="O997">
        <f t="shared" si="207"/>
        <v>-1.32715795705675</v>
      </c>
      <c r="P997">
        <f>RSQ($A$2:A997,$B$2:B997)</f>
        <v>0.52984624119514212</v>
      </c>
      <c r="Q997">
        <f>RSQ($A$2:A997,$C$2:C997)</f>
        <v>0.19072746197786339</v>
      </c>
      <c r="R997">
        <f>RSQ($B$2:B997,$C$2:C997)</f>
        <v>8.0746983658200197E-2</v>
      </c>
      <c r="S997" t="str">
        <f t="shared" si="208"/>
        <v>1&amp;2</v>
      </c>
    </row>
    <row r="998" spans="1:19">
      <c r="A998">
        <v>102.85985549999999</v>
      </c>
      <c r="B998">
        <v>86.461853520000005</v>
      </c>
      <c r="C998">
        <v>95.20447034</v>
      </c>
      <c r="D998">
        <f t="shared" si="196"/>
        <v>1.1896559154402915</v>
      </c>
      <c r="E998">
        <f t="shared" si="197"/>
        <v>1.0804099338262227</v>
      </c>
      <c r="F998">
        <f t="shared" si="198"/>
        <v>0.90817010179482294</v>
      </c>
      <c r="G998">
        <f t="shared" si="199"/>
        <v>1.139735339848134</v>
      </c>
      <c r="H998">
        <f t="shared" si="200"/>
        <v>1.0456355436610809</v>
      </c>
      <c r="I998">
        <f t="shared" si="201"/>
        <v>0.91770437184919385</v>
      </c>
      <c r="J998">
        <f t="shared" si="202"/>
        <v>4.6524533655660921E-2</v>
      </c>
      <c r="K998">
        <f t="shared" si="203"/>
        <v>4.4275743802004677E-2</v>
      </c>
      <c r="L998">
        <f t="shared" si="204"/>
        <v>1.225883346181534E-2</v>
      </c>
      <c r="M998">
        <f t="shared" si="205"/>
        <v>1.07299464754728</v>
      </c>
      <c r="N998">
        <f t="shared" si="206"/>
        <v>0.78540499106346684</v>
      </c>
      <c r="O998">
        <f t="shared" si="207"/>
        <v>-0.77774692706846127</v>
      </c>
      <c r="P998">
        <f>RSQ($A$2:A998,$B$2:B998)</f>
        <v>0.52708122637817734</v>
      </c>
      <c r="Q998">
        <f>RSQ($A$2:A998,$C$2:C998)</f>
        <v>0.19013336729613106</v>
      </c>
      <c r="R998">
        <f>RSQ($B$2:B998,$C$2:C998)</f>
        <v>8.1042127002255493E-2</v>
      </c>
      <c r="S998" t="str">
        <f t="shared" si="208"/>
        <v>1&amp;2</v>
      </c>
    </row>
    <row r="999" spans="1:19">
      <c r="A999">
        <v>105.13255820000001</v>
      </c>
      <c r="B999">
        <v>87.299631169999998</v>
      </c>
      <c r="C999">
        <v>95.911660119999993</v>
      </c>
      <c r="D999">
        <f t="shared" si="196"/>
        <v>1.2042726503079224</v>
      </c>
      <c r="E999">
        <f t="shared" si="197"/>
        <v>1.0961394899062666</v>
      </c>
      <c r="F999">
        <f t="shared" si="198"/>
        <v>0.91020873854935835</v>
      </c>
      <c r="G999">
        <f t="shared" si="199"/>
        <v>1.1496641568419477</v>
      </c>
      <c r="H999">
        <f t="shared" si="200"/>
        <v>1.0534053815449556</v>
      </c>
      <c r="I999">
        <f t="shared" si="201"/>
        <v>0.91655119749537295</v>
      </c>
      <c r="J999">
        <f t="shared" si="202"/>
        <v>4.9120612589409161E-2</v>
      </c>
      <c r="K999">
        <f t="shared" si="203"/>
        <v>4.5932448816049791E-2</v>
      </c>
      <c r="L999">
        <f t="shared" si="204"/>
        <v>1.2378803351592093E-2</v>
      </c>
      <c r="M999">
        <f t="shared" si="205"/>
        <v>1.1117225658897587</v>
      </c>
      <c r="N999">
        <f t="shared" si="206"/>
        <v>0.93036860569861157</v>
      </c>
      <c r="O999">
        <f t="shared" si="207"/>
        <v>-0.51236446414659809</v>
      </c>
      <c r="P999">
        <f>RSQ($A$2:A999,$B$2:B999)</f>
        <v>0.52410792710553167</v>
      </c>
      <c r="Q999">
        <f>RSQ($A$2:A999,$C$2:C999)</f>
        <v>0.18923050079371861</v>
      </c>
      <c r="R999">
        <f>RSQ($B$2:B999,$C$2:C999)</f>
        <v>8.1407710925775034E-2</v>
      </c>
      <c r="S999" t="str">
        <f t="shared" si="208"/>
        <v>1&amp;2</v>
      </c>
    </row>
    <row r="1000" spans="1:19">
      <c r="A1000">
        <v>105.78239019999999</v>
      </c>
      <c r="B1000">
        <v>89.234454319999998</v>
      </c>
      <c r="C1000">
        <v>95.315951600000005</v>
      </c>
      <c r="D1000">
        <f t="shared" si="196"/>
        <v>1.1854433470356431</v>
      </c>
      <c r="E1000">
        <f t="shared" si="197"/>
        <v>1.10980783829262</v>
      </c>
      <c r="F1000">
        <f t="shared" si="198"/>
        <v>0.93619643744919601</v>
      </c>
      <c r="G1000">
        <f t="shared" si="199"/>
        <v>1.1551686476409777</v>
      </c>
      <c r="H1000">
        <f t="shared" si="200"/>
        <v>1.0620826825830578</v>
      </c>
      <c r="I1000">
        <f t="shared" si="201"/>
        <v>0.91957354210365339</v>
      </c>
      <c r="J1000">
        <f t="shared" si="202"/>
        <v>5.3298225410890819E-2</v>
      </c>
      <c r="K1000">
        <f t="shared" si="203"/>
        <v>4.896697946161712E-2</v>
      </c>
      <c r="L1000">
        <f t="shared" si="204"/>
        <v>1.2446401814936722E-2</v>
      </c>
      <c r="M1000">
        <f t="shared" si="205"/>
        <v>0.56802452917089385</v>
      </c>
      <c r="N1000">
        <f t="shared" si="206"/>
        <v>0.97463956801688423</v>
      </c>
      <c r="O1000">
        <f t="shared" si="207"/>
        <v>1.3355583077507396</v>
      </c>
      <c r="P1000">
        <f>RSQ($A$2:A1000,$B$2:B1000)</f>
        <v>0.52164304429598241</v>
      </c>
      <c r="Q1000">
        <f>RSQ($A$2:A1000,$C$2:C1000)</f>
        <v>0.1884166613534311</v>
      </c>
      <c r="R1000">
        <f>RSQ($B$2:B1000,$C$2:C1000)</f>
        <v>8.1656298987966433E-2</v>
      </c>
      <c r="S1000" t="str">
        <f t="shared" si="208"/>
        <v>1&amp;2</v>
      </c>
    </row>
    <row r="1001" spans="1:19">
      <c r="A1001">
        <v>105.3785335</v>
      </c>
      <c r="B1001">
        <v>90.915916539999998</v>
      </c>
      <c r="C1001">
        <v>95.903451860000004</v>
      </c>
      <c r="D1001">
        <f t="shared" si="196"/>
        <v>1.1590768427620364</v>
      </c>
      <c r="E1001">
        <f t="shared" si="197"/>
        <v>1.0987981293293982</v>
      </c>
      <c r="F1001">
        <f t="shared" si="198"/>
        <v>0.94799420434542003</v>
      </c>
      <c r="G1001">
        <f t="shared" si="199"/>
        <v>1.1557699084288329</v>
      </c>
      <c r="H1001">
        <f t="shared" si="200"/>
        <v>1.0677312128517256</v>
      </c>
      <c r="I1001">
        <f t="shared" si="201"/>
        <v>0.92394595167930982</v>
      </c>
      <c r="J1001">
        <f t="shared" si="202"/>
        <v>5.5403370383209638E-2</v>
      </c>
      <c r="K1001">
        <f t="shared" si="203"/>
        <v>5.222690320776293E-2</v>
      </c>
      <c r="L1001">
        <f t="shared" si="204"/>
        <v>1.2885402806145129E-2</v>
      </c>
      <c r="M1001">
        <f t="shared" si="205"/>
        <v>5.9688324199960452E-2</v>
      </c>
      <c r="N1001">
        <f t="shared" si="206"/>
        <v>0.59484508116604051</v>
      </c>
      <c r="O1001">
        <f t="shared" si="207"/>
        <v>1.8663174933608946</v>
      </c>
      <c r="P1001">
        <f>RSQ($A$2:A1001,$B$2:B1001)</f>
        <v>0.51975922308691402</v>
      </c>
      <c r="Q1001">
        <f>RSQ($A$2:A1001,$C$2:C1001)</f>
        <v>0.18750598092828322</v>
      </c>
      <c r="R1001">
        <f>RSQ($B$2:B1001,$C$2:C1001)</f>
        <v>8.1898196449616198E-2</v>
      </c>
      <c r="S1001" t="str">
        <f t="shared" si="208"/>
        <v>1&amp;2</v>
      </c>
    </row>
    <row r="1002" spans="1:19">
      <c r="A1002">
        <v>107.2340537</v>
      </c>
      <c r="B1002">
        <v>89.515488849999997</v>
      </c>
      <c r="C1002">
        <v>95.782067339999998</v>
      </c>
      <c r="D1002">
        <f t="shared" si="196"/>
        <v>1.1979385364212309</v>
      </c>
      <c r="E1002">
        <f t="shared" si="197"/>
        <v>1.1195629482432092</v>
      </c>
      <c r="F1002">
        <f t="shared" si="198"/>
        <v>0.93457461648060514</v>
      </c>
      <c r="G1002">
        <f t="shared" si="199"/>
        <v>1.1622573896584325</v>
      </c>
      <c r="H1002">
        <f t="shared" si="200"/>
        <v>1.0757053259888769</v>
      </c>
      <c r="I1002">
        <f t="shared" si="201"/>
        <v>0.92558113087950911</v>
      </c>
      <c r="J1002">
        <f t="shared" si="202"/>
        <v>5.5995858539978571E-2</v>
      </c>
      <c r="K1002">
        <f t="shared" si="203"/>
        <v>5.4240948947026968E-2</v>
      </c>
      <c r="L1002">
        <f t="shared" si="204"/>
        <v>1.3941951918799572E-2</v>
      </c>
      <c r="M1002">
        <f t="shared" si="205"/>
        <v>0.63721045972218948</v>
      </c>
      <c r="N1002">
        <f t="shared" si="206"/>
        <v>0.80857033488047458</v>
      </c>
      <c r="O1002">
        <f t="shared" si="207"/>
        <v>0.64506646224830655</v>
      </c>
      <c r="P1002">
        <f>RSQ($A$2:A1002,$B$2:B1002)</f>
        <v>0.51712400311504636</v>
      </c>
      <c r="Q1002">
        <f>RSQ($A$2:A1002,$C$2:C1002)</f>
        <v>0.18647804519428296</v>
      </c>
      <c r="R1002">
        <f>RSQ($B$2:B1002,$C$2:C1002)</f>
        <v>8.2180143347253334E-2</v>
      </c>
      <c r="S1002" t="str">
        <f t="shared" si="208"/>
        <v>1&amp;2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Round1</vt:lpstr>
      <vt:lpstr>Round1NEW</vt:lpstr>
      <vt:lpstr>Round2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Embert Lin</dc:creator>
  <cp:lastModifiedBy>Embert Lin</cp:lastModifiedBy>
  <dcterms:created xsi:type="dcterms:W3CDTF">2015-04-03T02:36:09Z</dcterms:created>
  <dcterms:modified xsi:type="dcterms:W3CDTF">2015-04-04T07:19:18Z</dcterms:modified>
</cp:coreProperties>
</file>