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黄钇茗\IdeaProjects\ExperimentReport\src\main\webapp\scripts\"/>
    </mc:Choice>
  </mc:AlternateContent>
  <xr:revisionPtr revIDLastSave="0" documentId="13_ncr:1_{66422D2D-4E8A-4034-A6FB-11F755E0760F}" xr6:coauthVersionLast="47" xr6:coauthVersionMax="47" xr10:uidLastSave="{00000000-0000-0000-0000-000000000000}"/>
  <bookViews>
    <workbookView xWindow="5940" yWindow="1944" windowWidth="14592" windowHeight="10416" xr2:uid="{A2CD0BA2-7679-4839-A827-C9160657015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I20" i="1"/>
  <c r="C21" i="1"/>
  <c r="C20" i="1"/>
  <c r="C19" i="1"/>
  <c r="I16" i="1"/>
  <c r="E15" i="1"/>
  <c r="B13" i="1"/>
  <c r="C13" i="1"/>
  <c r="D13" i="1"/>
  <c r="E13" i="1"/>
  <c r="B12" i="1"/>
  <c r="C12" i="1"/>
  <c r="D12" i="1"/>
  <c r="E12" i="1"/>
  <c r="C14" i="1"/>
  <c r="D14" i="1"/>
  <c r="E14" i="1"/>
  <c r="B14" i="1"/>
  <c r="C15" i="1"/>
  <c r="D15" i="1"/>
  <c r="B15" i="1"/>
  <c r="I12" i="1"/>
  <c r="I14" i="1"/>
</calcChain>
</file>

<file path=xl/sharedStrings.xml><?xml version="1.0" encoding="utf-8"?>
<sst xmlns="http://schemas.openxmlformats.org/spreadsheetml/2006/main" count="42" uniqueCount="35">
  <si>
    <t>次数\测量值</t>
    <phoneticPr fontId="1" type="noConversion"/>
  </si>
  <si>
    <t>实验数据</t>
    <phoneticPr fontId="1" type="noConversion"/>
  </si>
  <si>
    <t>内径D1</t>
    <phoneticPr fontId="1" type="noConversion"/>
  </si>
  <si>
    <t>外经D2</t>
    <phoneticPr fontId="1" type="noConversion"/>
  </si>
  <si>
    <t>高H</t>
    <phoneticPr fontId="1" type="noConversion"/>
  </si>
  <si>
    <t>游标卡尺分度值δ</t>
    <phoneticPr fontId="1" type="noConversion"/>
  </si>
  <si>
    <t>游标卡尺零点读数D0</t>
    <phoneticPr fontId="1" type="noConversion"/>
  </si>
  <si>
    <t>游标卡尺仪器误差ΔN仪</t>
    <phoneticPr fontId="1" type="noConversion"/>
  </si>
  <si>
    <t>螺旋测微器分度值δ</t>
    <phoneticPr fontId="1" type="noConversion"/>
  </si>
  <si>
    <t>螺旋测微器仪器误差ΔN仪</t>
    <phoneticPr fontId="1" type="noConversion"/>
  </si>
  <si>
    <t>辅助数据</t>
    <phoneticPr fontId="1" type="noConversion"/>
  </si>
  <si>
    <t>修正测量值</t>
    <phoneticPr fontId="1" type="noConversion"/>
  </si>
  <si>
    <t>外径D2</t>
    <phoneticPr fontId="1" type="noConversion"/>
  </si>
  <si>
    <t>钢球直径D</t>
    <phoneticPr fontId="1" type="noConversion"/>
  </si>
  <si>
    <t>螺旋测微器零点读数D0</t>
    <phoneticPr fontId="1" type="noConversion"/>
  </si>
  <si>
    <t>A类不确定度</t>
    <phoneticPr fontId="1" type="noConversion"/>
  </si>
  <si>
    <t>B类不确定度</t>
    <phoneticPr fontId="1" type="noConversion"/>
  </si>
  <si>
    <t>实验结果</t>
    <phoneticPr fontId="1" type="noConversion"/>
  </si>
  <si>
    <t>D1±uD1</t>
    <phoneticPr fontId="1" type="noConversion"/>
  </si>
  <si>
    <t>不确定度u</t>
    <phoneticPr fontId="1" type="noConversion"/>
  </si>
  <si>
    <t>D2±uD2</t>
    <phoneticPr fontId="1" type="noConversion"/>
  </si>
  <si>
    <t>H±uH</t>
    <phoneticPr fontId="1" type="noConversion"/>
  </si>
  <si>
    <t>D±uD</t>
    <phoneticPr fontId="1" type="noConversion"/>
  </si>
  <si>
    <t>E(D1)</t>
    <phoneticPr fontId="1" type="noConversion"/>
  </si>
  <si>
    <t>E(D2)</t>
    <phoneticPr fontId="1" type="noConversion"/>
  </si>
  <si>
    <t>E(H)</t>
    <phoneticPr fontId="1" type="noConversion"/>
  </si>
  <si>
    <t>E(D）</t>
    <phoneticPr fontId="1" type="noConversion"/>
  </si>
  <si>
    <t>数据处理</t>
    <phoneticPr fontId="1" type="noConversion"/>
  </si>
  <si>
    <t>空心圆柱体的体积</t>
    <phoneticPr fontId="1" type="noConversion"/>
  </si>
  <si>
    <t>体积v</t>
    <phoneticPr fontId="1" type="noConversion"/>
  </si>
  <si>
    <t>相对不确定度E</t>
    <phoneticPr fontId="1" type="noConversion"/>
  </si>
  <si>
    <t>不确定度Uv</t>
    <phoneticPr fontId="1" type="noConversion"/>
  </si>
  <si>
    <t>体积V</t>
    <phoneticPr fontId="1" type="noConversion"/>
  </si>
  <si>
    <t>V±uV</t>
    <phoneticPr fontId="1" type="noConversion"/>
  </si>
  <si>
    <t>E(V)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</si>
</sst>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536A4-AF5D-4D2A-82F3-1A90C5D5A294}">
  <sheetPr>
    <pageSetUpPr fitToPage="1"/>
  </sheetPr>
  <dimension ref="A1:K22"/>
  <sheetViews>
    <sheetView tabSelected="1" workbookViewId="0">
      <selection activeCell="I20" sqref="I20"/>
    </sheetView>
  </sheetViews>
  <sheetFormatPr defaultRowHeight="13.8" x14ac:dyDescent="0.25"/>
  <cols>
    <col min="1" max="1" width="12.44140625" customWidth="1"/>
    <col min="2" max="2" width="10.33203125" customWidth="1"/>
    <col min="3" max="3" width="12.109375" customWidth="1"/>
    <col min="4" max="4" width="11.77734375" customWidth="1"/>
    <col min="5" max="5" width="10.77734375" customWidth="1"/>
    <col min="7" max="7" width="23.44140625" customWidth="1"/>
  </cols>
  <sheetData>
    <row r="1" spans="1:11" ht="14.4" thickBot="1" x14ac:dyDescent="0.3">
      <c r="A1" s="27" t="s">
        <v>1</v>
      </c>
      <c r="B1" s="28"/>
      <c r="C1" s="28"/>
      <c r="D1" s="28"/>
      <c r="E1" s="29"/>
      <c r="F1" s="8"/>
      <c r="G1" s="27" t="s">
        <v>10</v>
      </c>
      <c r="H1" s="29"/>
      <c r="I1" s="8"/>
      <c r="J1" s="16"/>
      <c r="K1" s="16"/>
    </row>
    <row r="2" spans="1:11" x14ac:dyDescent="0.25">
      <c r="A2" s="3" t="s">
        <v>0</v>
      </c>
      <c r="B2" s="9" t="s">
        <v>2</v>
      </c>
      <c r="C2" s="9" t="s">
        <v>3</v>
      </c>
      <c r="D2" s="9" t="s">
        <v>4</v>
      </c>
      <c r="E2" s="10" t="s">
        <v>13</v>
      </c>
      <c r="F2" s="8"/>
      <c r="G2" s="5" t="s">
        <v>5</v>
      </c>
      <c r="H2" s="11">
        <v>0.02</v>
      </c>
      <c r="I2" s="8"/>
      <c r="J2" s="1"/>
      <c r="K2" s="1"/>
    </row>
    <row r="3" spans="1:11" x14ac:dyDescent="0.25">
      <c r="A3" s="3">
        <v>1</v>
      </c>
      <c r="B3" s="9"/>
      <c r="C3" s="9"/>
      <c r="D3" s="9"/>
      <c r="E3" s="10"/>
      <c r="F3" s="8"/>
      <c r="G3" s="3" t="s">
        <v>6</v>
      </c>
      <c r="H3" s="10"/>
      <c r="I3" s="8"/>
      <c r="J3" s="2"/>
      <c r="K3" s="1"/>
    </row>
    <row r="4" spans="1:11" x14ac:dyDescent="0.25">
      <c r="A4" s="3">
        <v>2</v>
      </c>
      <c r="B4" s="9"/>
      <c r="C4" s="9"/>
      <c r="D4" s="9"/>
      <c r="E4" s="10"/>
      <c r="F4" s="8"/>
      <c r="G4" s="3" t="s">
        <v>7</v>
      </c>
      <c r="H4" s="10">
        <v>0.02</v>
      </c>
      <c r="I4" s="8"/>
      <c r="J4" s="1"/>
      <c r="K4" s="1"/>
    </row>
    <row r="5" spans="1:11" x14ac:dyDescent="0.25">
      <c r="A5" s="3">
        <v>3</v>
      </c>
      <c r="B5" s="9"/>
      <c r="C5" s="9"/>
      <c r="D5" s="9"/>
      <c r="E5" s="10"/>
      <c r="F5" s="8"/>
      <c r="G5" s="3" t="s">
        <v>8</v>
      </c>
      <c r="H5" s="10">
        <v>0.01</v>
      </c>
      <c r="I5" s="8"/>
    </row>
    <row r="6" spans="1:11" x14ac:dyDescent="0.25">
      <c r="A6" s="3">
        <v>4</v>
      </c>
      <c r="B6" s="9"/>
      <c r="C6" s="9"/>
      <c r="D6" s="9"/>
      <c r="E6" s="10"/>
      <c r="F6" s="8"/>
      <c r="G6" s="3" t="s">
        <v>14</v>
      </c>
      <c r="H6" s="10"/>
      <c r="I6" s="8"/>
    </row>
    <row r="7" spans="1:11" ht="14.4" thickBot="1" x14ac:dyDescent="0.3">
      <c r="A7" s="4">
        <v>5</v>
      </c>
      <c r="B7" s="7"/>
      <c r="C7" s="7"/>
      <c r="D7" s="7"/>
      <c r="E7" s="12"/>
      <c r="F7" s="8"/>
      <c r="G7" s="4" t="s">
        <v>9</v>
      </c>
      <c r="H7" s="12">
        <v>4.0000000000000001E-3</v>
      </c>
      <c r="I7" s="8"/>
    </row>
    <row r="8" spans="1:11" x14ac:dyDescent="0.25">
      <c r="A8" s="8"/>
      <c r="B8" s="8"/>
      <c r="C8" s="8"/>
      <c r="D8" s="8"/>
      <c r="E8" s="8"/>
      <c r="F8" s="8"/>
      <c r="G8" s="13"/>
      <c r="H8" s="8"/>
      <c r="I8" s="8"/>
    </row>
    <row r="9" spans="1:11" ht="14.4" thickBot="1" x14ac:dyDescent="0.3">
      <c r="A9" s="8"/>
      <c r="B9" s="8"/>
      <c r="C9" s="8"/>
      <c r="D9" s="8"/>
      <c r="E9" s="8"/>
      <c r="F9" s="8"/>
      <c r="G9" s="8"/>
      <c r="H9" s="8"/>
      <c r="I9" s="8"/>
    </row>
    <row r="10" spans="1:11" ht="14.4" thickBot="1" x14ac:dyDescent="0.3">
      <c r="A10" s="24" t="s">
        <v>27</v>
      </c>
      <c r="B10" s="25"/>
      <c r="C10" s="25"/>
      <c r="D10" s="25"/>
      <c r="E10" s="26"/>
      <c r="F10" s="8"/>
      <c r="G10" s="27" t="s">
        <v>17</v>
      </c>
      <c r="H10" s="28"/>
      <c r="I10" s="29"/>
    </row>
    <row r="11" spans="1:11" x14ac:dyDescent="0.25">
      <c r="A11" s="5"/>
      <c r="B11" s="6" t="s">
        <v>11</v>
      </c>
      <c r="C11" s="6" t="s">
        <v>15</v>
      </c>
      <c r="D11" s="6" t="s">
        <v>16</v>
      </c>
      <c r="E11" s="11" t="s">
        <v>19</v>
      </c>
      <c r="F11" s="8"/>
      <c r="G11" s="17" t="s">
        <v>2</v>
      </c>
      <c r="H11" s="9" t="s">
        <v>18</v>
      </c>
      <c r="I11" s="10"/>
    </row>
    <row r="12" spans="1:11" x14ac:dyDescent="0.25">
      <c r="A12" s="3" t="s">
        <v>2</v>
      </c>
      <c r="B12" s="9" t="e">
        <f>AVERAGE(B3:B7)-H3</f>
        <v>#DIV/0!</v>
      </c>
      <c r="C12" s="9" t="e">
        <f>1/2*_xlfn.STDEV.S(B3:B7)</f>
        <v>#DIV/0!</v>
      </c>
      <c r="D12" s="9">
        <f>$H$4/SQRT(3)</f>
        <v>1.1547005383792516E-2</v>
      </c>
      <c r="E12" s="10" t="e">
        <f>SQRT(C12*C12+D12*D12)</f>
        <v>#DIV/0!</v>
      </c>
      <c r="F12" s="8"/>
      <c r="G12" s="17"/>
      <c r="H12" s="9" t="s">
        <v>23</v>
      </c>
      <c r="I12" s="14" t="e">
        <f>E12/B12</f>
        <v>#DIV/0!</v>
      </c>
    </row>
    <row r="13" spans="1:11" x14ac:dyDescent="0.25">
      <c r="A13" s="3" t="s">
        <v>12</v>
      </c>
      <c r="B13" s="9" t="e">
        <f>AVERAGE(C3:C7)-H3</f>
        <v>#DIV/0!</v>
      </c>
      <c r="C13" s="9" t="e">
        <f>1/2*_xlfn.STDEV.S(C3:C7)</f>
        <v>#DIV/0!</v>
      </c>
      <c r="D13" s="9">
        <f t="shared" ref="D13" si="0">$H$4/SQRT(3)</f>
        <v>1.1547005383792516E-2</v>
      </c>
      <c r="E13" s="10" t="e">
        <f t="shared" ref="E13:E14" si="1">SQRT(C13*C13+D13*D13)</f>
        <v>#DIV/0!</v>
      </c>
      <c r="F13" s="8"/>
      <c r="G13" s="17" t="s">
        <v>3</v>
      </c>
      <c r="H13" s="9" t="s">
        <v>20</v>
      </c>
      <c r="I13" s="10"/>
    </row>
    <row r="14" spans="1:11" x14ac:dyDescent="0.25">
      <c r="A14" s="3" t="s">
        <v>4</v>
      </c>
      <c r="B14" s="9" t="e">
        <f>AVERAGE(D3:D7)-H3</f>
        <v>#DIV/0!</v>
      </c>
      <c r="C14" s="9" t="e">
        <f>1/2*_xlfn.STDEV.S(D3:D7)</f>
        <v>#DIV/0!</v>
      </c>
      <c r="D14" s="9">
        <f>$H$4/SQRT(3)</f>
        <v>1.1547005383792516E-2</v>
      </c>
      <c r="E14" s="10" t="e">
        <f t="shared" si="1"/>
        <v>#DIV/0!</v>
      </c>
      <c r="F14" s="8"/>
      <c r="G14" s="17"/>
      <c r="H14" s="9" t="s">
        <v>24</v>
      </c>
      <c r="I14" s="14" t="e">
        <f>E13/B13</f>
        <v>#DIV/0!</v>
      </c>
    </row>
    <row r="15" spans="1:11" ht="14.4" thickBot="1" x14ac:dyDescent="0.3">
      <c r="A15" s="4" t="s">
        <v>13</v>
      </c>
      <c r="B15" s="7" t="e">
        <f>AVERAGE(E3:E7)-H6</f>
        <v>#DIV/0!</v>
      </c>
      <c r="C15" s="7" t="e">
        <f>1/2*_xlfn.STDEV.S(E3:E7)</f>
        <v>#DIV/0!</v>
      </c>
      <c r="D15" s="7">
        <f>H7/SQRT(3)</f>
        <v>2.3094010767585032E-3</v>
      </c>
      <c r="E15" s="12" t="e">
        <f>SQRT(C15*C15+D15*D15)</f>
        <v>#DIV/0!</v>
      </c>
      <c r="F15" s="8"/>
      <c r="G15" s="17" t="s">
        <v>4</v>
      </c>
      <c r="H15" s="9" t="s">
        <v>21</v>
      </c>
      <c r="I15" s="10"/>
    </row>
    <row r="16" spans="1:11" x14ac:dyDescent="0.25">
      <c r="A16" s="8"/>
      <c r="B16" s="8"/>
      <c r="C16" s="8"/>
      <c r="D16" s="8"/>
      <c r="E16" s="8"/>
      <c r="F16" s="8"/>
      <c r="G16" s="17"/>
      <c r="H16" s="9" t="s">
        <v>25</v>
      </c>
      <c r="I16" s="14" t="e">
        <f>E14/B14</f>
        <v>#DIV/0!</v>
      </c>
    </row>
    <row r="17" spans="1:9" ht="14.4" thickBot="1" x14ac:dyDescent="0.3">
      <c r="A17" s="8"/>
      <c r="B17" s="8"/>
      <c r="C17" s="8"/>
      <c r="D17" s="8"/>
      <c r="E17" s="8"/>
      <c r="F17" s="8"/>
      <c r="G17" s="17" t="s">
        <v>13</v>
      </c>
      <c r="H17" s="9" t="s">
        <v>22</v>
      </c>
      <c r="I17" s="10"/>
    </row>
    <row r="18" spans="1:9" ht="14.4" thickBot="1" x14ac:dyDescent="0.3">
      <c r="A18" s="24" t="s">
        <v>28</v>
      </c>
      <c r="B18" s="25"/>
      <c r="C18" s="26"/>
      <c r="D18" s="9"/>
      <c r="E18" s="9"/>
      <c r="F18" s="8"/>
      <c r="G18" s="17"/>
      <c r="H18" s="9" t="s">
        <v>26</v>
      </c>
      <c r="I18" s="14" t="e">
        <f>E15/B15</f>
        <v>#DIV/0!</v>
      </c>
    </row>
    <row r="19" spans="1:9" ht="12.6" customHeight="1" x14ac:dyDescent="0.25">
      <c r="A19" s="19" t="s">
        <v>29</v>
      </c>
      <c r="B19" s="20"/>
      <c r="C19" s="11" t="e">
        <f>B14*(B13*B13-B12*B12)*PI()/4</f>
        <v>#DIV/0!</v>
      </c>
      <c r="D19" s="8"/>
      <c r="E19" s="8"/>
      <c r="F19" s="8"/>
      <c r="G19" s="17" t="s">
        <v>32</v>
      </c>
      <c r="H19" s="13" t="s">
        <v>33</v>
      </c>
      <c r="I19" s="10"/>
    </row>
    <row r="20" spans="1:9" ht="14.4" customHeight="1" thickBot="1" x14ac:dyDescent="0.3">
      <c r="A20" s="21" t="s">
        <v>30</v>
      </c>
      <c r="B20" s="22"/>
      <c r="C20" s="10" t="e">
        <f>SQRT((2*B13*E13)/(B13*B13-B12*B12)*(2*B13*E13)/(B13*B13-B12*B12)+(-2*B12*E12)/(B13*B13-B12*B12)*(-2*B12*E12)/(B13*B13-B12*B12)+(E14/B14)*(E14/B14))</f>
        <v>#DIV/0!</v>
      </c>
      <c r="D20" s="8"/>
      <c r="E20" s="8"/>
      <c r="F20" s="8"/>
      <c r="G20" s="18"/>
      <c r="H20" s="15" t="s">
        <v>34</v>
      </c>
      <c r="I20" s="30" t="e">
        <f>C20</f>
        <v>#DIV/0!</v>
      </c>
    </row>
    <row r="21" spans="1:9" ht="14.4" thickBot="1" x14ac:dyDescent="0.3">
      <c r="A21" s="18" t="s">
        <v>31</v>
      </c>
      <c r="B21" s="23"/>
      <c r="C21" s="12" t="e">
        <f>C20*C19</f>
        <v>#DIV/0!</v>
      </c>
      <c r="D21" s="8"/>
      <c r="E21" s="8"/>
      <c r="F21" s="8"/>
      <c r="G21" s="8"/>
      <c r="H21" s="8"/>
      <c r="I21" s="8"/>
    </row>
    <row r="22" spans="1:9" x14ac:dyDescent="0.25">
      <c r="A22" s="1"/>
      <c r="B22" s="1"/>
    </row>
  </sheetData>
  <mergeCells count="14">
    <mergeCell ref="J1:K1"/>
    <mergeCell ref="G19:G20"/>
    <mergeCell ref="A19:B19"/>
    <mergeCell ref="A20:B20"/>
    <mergeCell ref="A21:B21"/>
    <mergeCell ref="A18:C18"/>
    <mergeCell ref="G15:G16"/>
    <mergeCell ref="G17:G18"/>
    <mergeCell ref="A1:E1"/>
    <mergeCell ref="G1:H1"/>
    <mergeCell ref="G10:I10"/>
    <mergeCell ref="G11:G12"/>
    <mergeCell ref="G13:G14"/>
    <mergeCell ref="A10:E10"/>
  </mergeCells>
  <phoneticPr fontId="1" type="noConversion"/>
  <pageMargins left="0.7" right="0.7" top="0.75" bottom="0.75" header="0.3" footer="0.3"/>
  <pageSetup paperSize="7" scale="8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黄钇茗</dc:creator>
  <cp:lastModifiedBy>黄钇茗</cp:lastModifiedBy>
  <cp:lastPrinted>2021-10-16T08:08:17Z</cp:lastPrinted>
  <dcterms:created xsi:type="dcterms:W3CDTF">2021-10-13T14:39:36Z</dcterms:created>
  <dcterms:modified xsi:type="dcterms:W3CDTF">2021-10-16T08:11:28Z</dcterms:modified>
</cp:coreProperties>
</file>