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rX" sheetId="1" r:id="rId4"/>
    <sheet state="visible" name="BX-Multiple" sheetId="2" r:id="rId5"/>
    <sheet state="visible" name="BX-ExactMatch" sheetId="3" r:id="rId6"/>
    <sheet state="visible" name="BX-Coincidencia-Busqueda" sheetId="4" r:id="rId7"/>
    <sheet state="visible" name="BX-Horizontal" sheetId="5" r:id="rId8"/>
    <sheet state="visible" name="BXconSuma" sheetId="6" r:id="rId9"/>
    <sheet state="visible" name="BuscarV" sheetId="7" r:id="rId10"/>
  </sheets>
  <definedNames/>
  <calcPr/>
</workbook>
</file>

<file path=xl/sharedStrings.xml><?xml version="1.0" encoding="utf-8"?>
<sst xmlns="http://schemas.openxmlformats.org/spreadsheetml/2006/main" count="337" uniqueCount="93">
  <si>
    <t>EmployeeID</t>
  </si>
  <si>
    <t>FirstName</t>
  </si>
  <si>
    <t>LastName</t>
  </si>
  <si>
    <t>FullName</t>
  </si>
  <si>
    <t>Age</t>
  </si>
  <si>
    <t>Gender</t>
  </si>
  <si>
    <t>JobTitle</t>
  </si>
  <si>
    <t>Salary</t>
  </si>
  <si>
    <t>StartDate</t>
  </si>
  <si>
    <t>EndDate</t>
  </si>
  <si>
    <t>Email</t>
  </si>
  <si>
    <t>Full Name</t>
  </si>
  <si>
    <t>Jim</t>
  </si>
  <si>
    <t>Halpert</t>
  </si>
  <si>
    <t>Male</t>
  </si>
  <si>
    <t>Salesman</t>
  </si>
  <si>
    <t>Toby Flenderson</t>
  </si>
  <si>
    <t>Pam</t>
  </si>
  <si>
    <t>Beasley</t>
  </si>
  <si>
    <t>Female</t>
  </si>
  <si>
    <t>Receptionist</t>
  </si>
  <si>
    <t>Pam Beasley</t>
  </si>
  <si>
    <t>Dwight</t>
  </si>
  <si>
    <t>Schrute</t>
  </si>
  <si>
    <t>Meredith Palmer</t>
  </si>
  <si>
    <t>Angela</t>
  </si>
  <si>
    <t>Martin</t>
  </si>
  <si>
    <t>Accountant</t>
  </si>
  <si>
    <t>Kevin Malone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</si>
  <si>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</si>
  <si>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</si>
  <si>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</si>
  <si>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</si>
  <si>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</si>
  <si>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</si>
  <si>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</si>
  <si>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</si>
  <si>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</si>
  <si>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</si>
  <si>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</si>
  <si>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</si>
  <si>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</si>
  <si>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Toby.Flenderson@gmail.com</t>
  </si>
  <si>
    <t>Pam.Beasley@gmail.com</t>
  </si>
  <si>
    <t>Meredith.Palmer@gmail.com</t>
  </si>
  <si>
    <t>Kevin.Malone@gmail.com</t>
  </si>
  <si>
    <t>Toby Flender</t>
  </si>
  <si>
    <t>Kevin Malo</t>
  </si>
  <si>
    <t>Nota: Aqui al usar BuscarX notemos que si al nombre le falta algo lo marcará como "No Encontrado" (valor dado por nosotros), entonces usamos "*" para decir que</t>
  </si>
  <si>
    <t>cualquier nombre que tenga esos caracteres se considere correcto y usamos &amp; para refererirnos si antes o despues de los caracteres</t>
  </si>
  <si>
    <t>Start Date</t>
  </si>
  <si>
    <t>Person</t>
  </si>
  <si>
    <t>Nota: Aquí utilizamos 1 (modo coincidencia) que representa buscar el valor o el mayor mas cercano, en este caso como ninguna persona entro el 1/1/2000,</t>
  </si>
  <si>
    <t>la persona mas cercana hacia delante fue Angela que ingresó el 1/5/2000</t>
  </si>
  <si>
    <t xml:space="preserve">Nota: Aquí utilizamos 1 y -1 (modo busqueda) que representan buscar en las filas de arriba hacia abajo y buscar en las filas de abajo hacia arriba, respectivamente. </t>
  </si>
  <si>
    <t>Por esto para la misma fecha tenemos dos busquedas diferentes, debido a que dos personas tienen la misma fecha de ingreso.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</si>
  <si>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</si>
  <si>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</si>
  <si>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</si>
  <si>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</si>
  <si>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</si>
  <si>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</si>
  <si>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</si>
  <si>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</si>
  <si>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</si>
  <si>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</si>
  <si>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</si>
  <si>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</si>
  <si>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</si>
  <si>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</si>
  <si>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</si>
  <si>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February-April</t>
  </si>
  <si>
    <t>Nota: Aqui lo que hacemos es componer dos funciones, le damos el inicio y el final a la suma buscando los valores pedidos</t>
  </si>
  <si>
    <t>Address</t>
  </si>
  <si>
    <t>Jim Halpert</t>
  </si>
  <si>
    <t>Jim.Halpert@DunderMifflin.com</t>
  </si>
  <si>
    <t>Dwight Schrute</t>
  </si>
  <si>
    <t>Pam.Beasley@DunderMifflin.com</t>
  </si>
  <si>
    <t>Michael Scott</t>
  </si>
  <si>
    <t>Dwight.Schrute@AOL.com</t>
  </si>
  <si>
    <t>Stanley Hudson</t>
  </si>
  <si>
    <t>Angela Martin</t>
  </si>
  <si>
    <t>Angela.Martin@DunderMifflin.com</t>
  </si>
  <si>
    <t>8/30/2017</t>
  </si>
  <si>
    <t>Toby.Flenderson@DunderMifflinCorporate.com</t>
  </si>
  <si>
    <t>Michael.Scott@DunderMifflin.com</t>
  </si>
  <si>
    <t>Meredith.Palmer@Yahoo.com</t>
  </si>
  <si>
    <t>4/22/2015</t>
  </si>
  <si>
    <t>Stanley.Hudson@gmail.com</t>
  </si>
  <si>
    <t>Kevin.Malone@DunderMifflin.com</t>
  </si>
  <si>
    <t xml:space="preserve">Nota: Esta es una manera diferente de buscar, ya que tenemos que entregar la columna especifica de la tabla donde queremos buscar. </t>
  </si>
  <si>
    <t xml:space="preserve">Esto puede representar una desventaja con respecto a BX debido a que si se agregar una nueva columna tendremos que modificar el </t>
  </si>
  <si>
    <t>numero de la columna donde estamos buscando, ya que la nueva columna la desplazará, lo cual no ocurre en BX.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</si>
</sst>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/&quot;dd&quot;/&quot;yyyy"/>
    <numFmt numFmtId="165" formatCode="d/m/yyyy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E1" s="1" t="s">
        <v>0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10</v>
      </c>
    </row>
    <row r="2">
      <c r="A2" s="3" t="s">
        <v>11</v>
      </c>
      <c r="B2" s="3" t="s">
        <v>10</v>
      </c>
      <c r="E2" s="4">
        <v>1001.0</v>
      </c>
      <c r="F2" s="1" t="s">
        <v>12</v>
      </c>
      <c r="G2" s="1" t="s">
        <v>13</v>
      </c>
      <c r="H2" s="1" t="str">
        <f t="shared" ref="H2:H10" si="1">CONCATENATE(F2," ",G2)</f>
        <v>Jim Halpert</v>
      </c>
      <c r="I2" s="4">
        <v>30.0</v>
      </c>
      <c r="J2" s="1" t="s">
        <v>14</v>
      </c>
      <c r="K2" s="1" t="s">
        <v>15</v>
      </c>
      <c r="L2" s="4">
        <v>45000.0</v>
      </c>
      <c r="M2" s="5">
        <v>37197.0</v>
      </c>
      <c r="N2" s="5">
        <v>42253.0</v>
      </c>
      <c r="O2" s="6" t="str">
        <f t="shared" ref="O2:O10" si="2">CONCATENATE(F2,".",G2,"@gmail.com")</f>
        <v>Jim.Halpert@gmail.com</v>
      </c>
    </row>
    <row r="3">
      <c r="A3" s="3" t="s">
        <v>16</v>
      </c>
      <c r="B3" s="6" t="str">
        <f t="shared" ref="B3:B6" si="3">XLOOKUP(A3,H2:H10,O2:O10)</f>
        <v>Toby.Flenderson@gmail.com</v>
      </c>
      <c r="E3" s="4">
        <v>1002.0</v>
      </c>
      <c r="F3" s="1" t="s">
        <v>17</v>
      </c>
      <c r="G3" s="1" t="s">
        <v>18</v>
      </c>
      <c r="H3" s="1" t="str">
        <f t="shared" si="1"/>
        <v>Pam Beasley</v>
      </c>
      <c r="I3" s="4">
        <v>30.0</v>
      </c>
      <c r="J3" s="1" t="s">
        <v>19</v>
      </c>
      <c r="K3" s="1" t="s">
        <v>20</v>
      </c>
      <c r="L3" s="4">
        <v>36000.0</v>
      </c>
      <c r="M3" s="5">
        <v>36436.0</v>
      </c>
      <c r="N3" s="5">
        <v>42287.0</v>
      </c>
      <c r="O3" s="6" t="str">
        <f t="shared" si="2"/>
        <v>Pam.Beasley@gmail.com</v>
      </c>
    </row>
    <row r="4">
      <c r="A4" s="3" t="s">
        <v>21</v>
      </c>
      <c r="B4" s="6" t="str">
        <f t="shared" si="3"/>
        <v>Pam.Beasley@gmail.com</v>
      </c>
      <c r="E4" s="4">
        <v>1003.0</v>
      </c>
      <c r="F4" s="1" t="s">
        <v>22</v>
      </c>
      <c r="G4" s="1" t="s">
        <v>23</v>
      </c>
      <c r="H4" s="1" t="str">
        <f t="shared" si="1"/>
        <v>Dwight Schrute</v>
      </c>
      <c r="I4" s="4">
        <v>29.0</v>
      </c>
      <c r="J4" s="1" t="s">
        <v>14</v>
      </c>
      <c r="K4" s="1" t="s">
        <v>15</v>
      </c>
      <c r="L4" s="4">
        <v>63000.0</v>
      </c>
      <c r="M4" s="5">
        <v>36711.0</v>
      </c>
      <c r="N4" s="5">
        <v>42986.0</v>
      </c>
      <c r="O4" s="6" t="str">
        <f t="shared" si="2"/>
        <v>Dwight.Schrute@gmail.com</v>
      </c>
    </row>
    <row r="5">
      <c r="A5" s="3" t="s">
        <v>24</v>
      </c>
      <c r="B5" s="6" t="str">
        <f t="shared" si="3"/>
        <v>Meredith.Palmer@gmail.com</v>
      </c>
      <c r="E5" s="4">
        <v>1004.0</v>
      </c>
      <c r="F5" s="1" t="s">
        <v>25</v>
      </c>
      <c r="G5" s="1" t="s">
        <v>26</v>
      </c>
      <c r="H5" s="1" t="str">
        <f t="shared" si="1"/>
        <v>Angela Martin</v>
      </c>
      <c r="I5" s="4">
        <v>31.0</v>
      </c>
      <c r="J5" s="1" t="s">
        <v>19</v>
      </c>
      <c r="K5" s="1" t="s">
        <v>27</v>
      </c>
      <c r="L5" s="4">
        <v>47000.0</v>
      </c>
      <c r="M5" s="5">
        <v>36530.0</v>
      </c>
      <c r="N5" s="5">
        <v>42341.0</v>
      </c>
      <c r="O5" s="6" t="str">
        <f t="shared" si="2"/>
        <v>Angela.Martin@gmail.com</v>
      </c>
    </row>
    <row r="6">
      <c r="A6" s="3" t="s">
        <v>28</v>
      </c>
      <c r="B6" s="6" t="str">
        <f t="shared" si="3"/>
        <v>Kevin.Malone@gmail.com</v>
      </c>
      <c r="E6" s="4">
        <v>1005.0</v>
      </c>
      <c r="F6" s="1" t="s">
        <v>29</v>
      </c>
      <c r="G6" s="1" t="s">
        <v>30</v>
      </c>
      <c r="H6" s="1" t="str">
        <f t="shared" si="1"/>
        <v>Toby Flenderson</v>
      </c>
      <c r="I6" s="4">
        <v>32.0</v>
      </c>
      <c r="J6" s="1" t="s">
        <v>14</v>
      </c>
      <c r="K6" s="1" t="s">
        <v>31</v>
      </c>
      <c r="L6" s="4">
        <v>50000.0</v>
      </c>
      <c r="M6" s="5">
        <v>37017.0</v>
      </c>
      <c r="N6" s="5">
        <v>41489.0</v>
      </c>
      <c r="O6" s="6" t="str">
        <f t="shared" si="2"/>
        <v>Toby.Flenderson@gmail.com</v>
      </c>
    </row>
    <row r="7">
      <c r="E7" s="4">
        <v>1006.0</v>
      </c>
      <c r="F7" s="1" t="s">
        <v>32</v>
      </c>
      <c r="G7" s="1" t="s">
        <v>33</v>
      </c>
      <c r="H7" s="1" t="str">
        <f t="shared" si="1"/>
        <v>Michael Scott</v>
      </c>
      <c r="I7" s="4">
        <v>35.0</v>
      </c>
      <c r="J7" s="1" t="s">
        <v>14</v>
      </c>
      <c r="K7" s="1" t="s">
        <v>34</v>
      </c>
      <c r="L7" s="4">
        <v>65000.0</v>
      </c>
      <c r="M7" s="5">
        <v>37017.0</v>
      </c>
      <c r="N7" s="5">
        <v>41528.0</v>
      </c>
      <c r="O7" s="6" t="str">
        <f t="shared" si="2"/>
        <v>Michael.Scott@gmail.com</v>
      </c>
    </row>
    <row r="8">
      <c r="E8" s="4">
        <v>1007.0</v>
      </c>
      <c r="F8" s="1" t="s">
        <v>35</v>
      </c>
      <c r="G8" s="1" t="s">
        <v>36</v>
      </c>
      <c r="H8" s="1" t="str">
        <f t="shared" si="1"/>
        <v>Meredith Palmer</v>
      </c>
      <c r="I8" s="4">
        <v>32.0</v>
      </c>
      <c r="J8" s="1" t="s">
        <v>19</v>
      </c>
      <c r="K8" s="1" t="s">
        <v>37</v>
      </c>
      <c r="L8" s="4">
        <v>41000.0</v>
      </c>
      <c r="M8" s="5">
        <v>37933.0</v>
      </c>
      <c r="N8" s="5">
        <v>41528.0</v>
      </c>
      <c r="O8" s="6" t="str">
        <f t="shared" si="2"/>
        <v>Meredith.Palmer@gmail.com</v>
      </c>
    </row>
    <row r="9">
      <c r="E9" s="4">
        <v>1008.0</v>
      </c>
      <c r="F9" s="1" t="s">
        <v>38</v>
      </c>
      <c r="G9" s="1" t="s">
        <v>39</v>
      </c>
      <c r="H9" s="1" t="str">
        <f t="shared" si="1"/>
        <v>Stanley Hudson</v>
      </c>
      <c r="I9" s="4">
        <v>38.0</v>
      </c>
      <c r="J9" s="1" t="s">
        <v>14</v>
      </c>
      <c r="K9" s="1" t="s">
        <v>15</v>
      </c>
      <c r="L9" s="4">
        <v>48000.0</v>
      </c>
      <c r="M9" s="5">
        <v>37416.0</v>
      </c>
      <c r="N9" s="5">
        <v>42116.0</v>
      </c>
      <c r="O9" s="6" t="str">
        <f t="shared" si="2"/>
        <v>Stanley.Hudson@gmail.com</v>
      </c>
    </row>
    <row r="10">
      <c r="E10" s="4">
        <v>1009.0</v>
      </c>
      <c r="F10" s="1" t="s">
        <v>40</v>
      </c>
      <c r="G10" s="1" t="s">
        <v>41</v>
      </c>
      <c r="H10" s="1" t="str">
        <f t="shared" si="1"/>
        <v>Kevin Malone</v>
      </c>
      <c r="I10" s="4">
        <v>31.0</v>
      </c>
      <c r="J10" s="1" t="s">
        <v>14</v>
      </c>
      <c r="K10" s="1" t="s">
        <v>27</v>
      </c>
      <c r="L10" s="4">
        <v>42000.0</v>
      </c>
      <c r="M10" s="5">
        <v>37843.0</v>
      </c>
      <c r="N10" s="5">
        <v>42116.0</v>
      </c>
      <c r="O10" s="6" t="str">
        <f t="shared" si="2"/>
        <v>Kevin.Malone@gmail.com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24.38"/>
  </cols>
  <sheetData>
    <row r="1">
      <c r="E1" s="1" t="s">
        <v>0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10</v>
      </c>
    </row>
    <row r="2">
      <c r="A2" s="3" t="s">
        <v>11</v>
      </c>
      <c r="B2" s="3" t="s">
        <v>9</v>
      </c>
      <c r="C2" s="3" t="s">
        <v>10</v>
      </c>
      <c r="E2" s="4">
        <v>1001.0</v>
      </c>
      <c r="F2" s="1" t="s">
        <v>12</v>
      </c>
      <c r="G2" s="1" t="s">
        <v>13</v>
      </c>
      <c r="H2" s="1" t="str">
        <f t="shared" ref="H2:H10" si="1">CONCATENATE(F2," ",G2)</f>
        <v>Jim Halpert</v>
      </c>
      <c r="I2" s="4">
        <v>30.0</v>
      </c>
      <c r="J2" s="1" t="s">
        <v>14</v>
      </c>
      <c r="K2" s="1" t="s">
        <v>15</v>
      </c>
      <c r="L2" s="4">
        <v>45000.0</v>
      </c>
      <c r="M2" s="5">
        <v>37197.0</v>
      </c>
      <c r="N2" s="5">
        <v>42253.0</v>
      </c>
      <c r="O2" s="6" t="str">
        <f t="shared" ref="O2:O10" si="2">CONCATENATE(F2,".",G2,"@gmail.com")</f>
        <v>Jim.Halpert@gmail.com</v>
      </c>
    </row>
    <row r="3">
      <c r="A3" s="3" t="s">
        <v>16</v>
      </c>
      <c r="B3" s="7">
        <f t="shared" ref="B3:B6" si="3">XLOOKUP(A3,H2:H10,N2:O10)</f>
        <v>41489</v>
      </c>
      <c r="C3" s="6" t="s">
        <v>42</v>
      </c>
      <c r="E3" s="4">
        <v>1002.0</v>
      </c>
      <c r="F3" s="1" t="s">
        <v>17</v>
      </c>
      <c r="G3" s="1" t="s">
        <v>18</v>
      </c>
      <c r="H3" s="1" t="str">
        <f t="shared" si="1"/>
        <v>Pam Beasley</v>
      </c>
      <c r="I3" s="4">
        <v>30.0</v>
      </c>
      <c r="J3" s="1" t="s">
        <v>19</v>
      </c>
      <c r="K3" s="1" t="s">
        <v>20</v>
      </c>
      <c r="L3" s="4">
        <v>36000.0</v>
      </c>
      <c r="M3" s="5">
        <v>36436.0</v>
      </c>
      <c r="N3" s="5">
        <v>42287.0</v>
      </c>
      <c r="O3" s="6" t="str">
        <f t="shared" si="2"/>
        <v>Pam.Beasley@gmail.com</v>
      </c>
    </row>
    <row r="4">
      <c r="A4" s="3" t="s">
        <v>21</v>
      </c>
      <c r="B4" s="7">
        <f t="shared" si="3"/>
        <v>42287</v>
      </c>
      <c r="C4" s="6" t="s">
        <v>43</v>
      </c>
      <c r="E4" s="4">
        <v>1003.0</v>
      </c>
      <c r="F4" s="1" t="s">
        <v>22</v>
      </c>
      <c r="G4" s="1" t="s">
        <v>23</v>
      </c>
      <c r="H4" s="1" t="str">
        <f t="shared" si="1"/>
        <v>Dwight Schrute</v>
      </c>
      <c r="I4" s="4">
        <v>29.0</v>
      </c>
      <c r="J4" s="1" t="s">
        <v>14</v>
      </c>
      <c r="K4" s="1" t="s">
        <v>15</v>
      </c>
      <c r="L4" s="4">
        <v>63000.0</v>
      </c>
      <c r="M4" s="5">
        <v>36711.0</v>
      </c>
      <c r="N4" s="5">
        <v>42986.0</v>
      </c>
      <c r="O4" s="6" t="str">
        <f t="shared" si="2"/>
        <v>Dwight.Schrute@gmail.com</v>
      </c>
    </row>
    <row r="5">
      <c r="A5" s="3" t="s">
        <v>24</v>
      </c>
      <c r="B5" s="7">
        <f t="shared" si="3"/>
        <v>41528</v>
      </c>
      <c r="C5" s="6" t="s">
        <v>44</v>
      </c>
      <c r="E5" s="4">
        <v>1004.0</v>
      </c>
      <c r="F5" s="1" t="s">
        <v>25</v>
      </c>
      <c r="G5" s="1" t="s">
        <v>26</v>
      </c>
      <c r="H5" s="1" t="str">
        <f t="shared" si="1"/>
        <v>Angela Martin</v>
      </c>
      <c r="I5" s="4">
        <v>31.0</v>
      </c>
      <c r="J5" s="1" t="s">
        <v>19</v>
      </c>
      <c r="K5" s="1" t="s">
        <v>27</v>
      </c>
      <c r="L5" s="4">
        <v>47000.0</v>
      </c>
      <c r="M5" s="5">
        <v>36530.0</v>
      </c>
      <c r="N5" s="5">
        <v>42341.0</v>
      </c>
      <c r="O5" s="6" t="str">
        <f t="shared" si="2"/>
        <v>Angela.Martin@gmail.com</v>
      </c>
    </row>
    <row r="6">
      <c r="A6" s="3" t="s">
        <v>28</v>
      </c>
      <c r="B6" s="7">
        <f t="shared" si="3"/>
        <v>42116</v>
      </c>
      <c r="C6" s="6" t="s">
        <v>45</v>
      </c>
      <c r="E6" s="4">
        <v>1005.0</v>
      </c>
      <c r="F6" s="1" t="s">
        <v>29</v>
      </c>
      <c r="G6" s="1" t="s">
        <v>30</v>
      </c>
      <c r="H6" s="1" t="str">
        <f t="shared" si="1"/>
        <v>Toby Flenderson</v>
      </c>
      <c r="I6" s="4">
        <v>32.0</v>
      </c>
      <c r="J6" s="1" t="s">
        <v>14</v>
      </c>
      <c r="K6" s="1" t="s">
        <v>31</v>
      </c>
      <c r="L6" s="4">
        <v>50000.0</v>
      </c>
      <c r="M6" s="5">
        <v>37017.0</v>
      </c>
      <c r="N6" s="5">
        <v>41489.0</v>
      </c>
      <c r="O6" s="6" t="str">
        <f t="shared" si="2"/>
        <v>Toby.Flenderson@gmail.com</v>
      </c>
    </row>
    <row r="7">
      <c r="E7" s="4">
        <v>1006.0</v>
      </c>
      <c r="F7" s="1" t="s">
        <v>32</v>
      </c>
      <c r="G7" s="1" t="s">
        <v>33</v>
      </c>
      <c r="H7" s="1" t="str">
        <f t="shared" si="1"/>
        <v>Michael Scott</v>
      </c>
      <c r="I7" s="4">
        <v>35.0</v>
      </c>
      <c r="J7" s="1" t="s">
        <v>14</v>
      </c>
      <c r="K7" s="1" t="s">
        <v>34</v>
      </c>
      <c r="L7" s="4">
        <v>65000.0</v>
      </c>
      <c r="M7" s="5">
        <v>37017.0</v>
      </c>
      <c r="N7" s="5">
        <v>41528.0</v>
      </c>
      <c r="O7" s="6" t="str">
        <f t="shared" si="2"/>
        <v>Michael.Scott@gmail.com</v>
      </c>
    </row>
    <row r="8">
      <c r="E8" s="4">
        <v>1007.0</v>
      </c>
      <c r="F8" s="1" t="s">
        <v>35</v>
      </c>
      <c r="G8" s="1" t="s">
        <v>36</v>
      </c>
      <c r="H8" s="1" t="str">
        <f t="shared" si="1"/>
        <v>Meredith Palmer</v>
      </c>
      <c r="I8" s="4">
        <v>32.0</v>
      </c>
      <c r="J8" s="1" t="s">
        <v>19</v>
      </c>
      <c r="K8" s="1" t="s">
        <v>37</v>
      </c>
      <c r="L8" s="4">
        <v>41000.0</v>
      </c>
      <c r="M8" s="5">
        <v>37933.0</v>
      </c>
      <c r="N8" s="5">
        <v>41528.0</v>
      </c>
      <c r="O8" s="6" t="str">
        <f t="shared" si="2"/>
        <v>Meredith.Palmer@gmail.com</v>
      </c>
    </row>
    <row r="9">
      <c r="E9" s="4">
        <v>1008.0</v>
      </c>
      <c r="F9" s="1" t="s">
        <v>38</v>
      </c>
      <c r="G9" s="1" t="s">
        <v>39</v>
      </c>
      <c r="H9" s="1" t="str">
        <f t="shared" si="1"/>
        <v>Stanley Hudson</v>
      </c>
      <c r="I9" s="4">
        <v>38.0</v>
      </c>
      <c r="J9" s="1" t="s">
        <v>14</v>
      </c>
      <c r="K9" s="1" t="s">
        <v>15</v>
      </c>
      <c r="L9" s="4">
        <v>48000.0</v>
      </c>
      <c r="M9" s="5">
        <v>37416.0</v>
      </c>
      <c r="N9" s="5">
        <v>42116.0</v>
      </c>
      <c r="O9" s="6" t="str">
        <f t="shared" si="2"/>
        <v>Stanley.Hudson@gmail.com</v>
      </c>
    </row>
    <row r="10">
      <c r="E10" s="4">
        <v>1009.0</v>
      </c>
      <c r="F10" s="1" t="s">
        <v>40</v>
      </c>
      <c r="G10" s="1" t="s">
        <v>41</v>
      </c>
      <c r="H10" s="1" t="str">
        <f t="shared" si="1"/>
        <v>Kevin Malone</v>
      </c>
      <c r="I10" s="4">
        <v>31.0</v>
      </c>
      <c r="J10" s="1" t="s">
        <v>14</v>
      </c>
      <c r="K10" s="1" t="s">
        <v>27</v>
      </c>
      <c r="L10" s="4">
        <v>42000.0</v>
      </c>
      <c r="M10" s="5">
        <v>37843.0</v>
      </c>
      <c r="N10" s="5">
        <v>42116.0</v>
      </c>
      <c r="O10" s="6" t="str">
        <f t="shared" si="2"/>
        <v>Kevin.Malone@gmail.com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E1" s="1" t="s">
        <v>0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10</v>
      </c>
    </row>
    <row r="2">
      <c r="A2" s="3" t="s">
        <v>11</v>
      </c>
      <c r="B2" s="3" t="s">
        <v>10</v>
      </c>
      <c r="E2" s="4">
        <v>1001.0</v>
      </c>
      <c r="F2" s="1" t="s">
        <v>12</v>
      </c>
      <c r="G2" s="1" t="s">
        <v>13</v>
      </c>
      <c r="H2" s="1" t="str">
        <f t="shared" ref="H2:H10" si="1">CONCATENATE(F2," ",G2)</f>
        <v>Jim Halpert</v>
      </c>
      <c r="I2" s="4">
        <v>30.0</v>
      </c>
      <c r="J2" s="1" t="s">
        <v>14</v>
      </c>
      <c r="K2" s="1" t="s">
        <v>15</v>
      </c>
      <c r="L2" s="4">
        <v>45000.0</v>
      </c>
      <c r="M2" s="5">
        <v>37197.0</v>
      </c>
      <c r="N2" s="5">
        <v>42253.0</v>
      </c>
      <c r="O2" s="6" t="str">
        <f t="shared" ref="O2:O10" si="2">CONCATENATE(F2,".",G2,"@gmail.com")</f>
        <v>Jim.Halpert@gmail.com</v>
      </c>
    </row>
    <row r="3">
      <c r="A3" s="3" t="s">
        <v>46</v>
      </c>
      <c r="B3" s="6" t="str">
        <f t="array" ref="B3">XLOOKUP(A3,H2:H10,O2:O10,"No Encontrado")</f>
        <v>No Encontrado</v>
      </c>
      <c r="E3" s="4">
        <v>1002.0</v>
      </c>
      <c r="F3" s="1" t="s">
        <v>17</v>
      </c>
      <c r="G3" s="1" t="s">
        <v>18</v>
      </c>
      <c r="H3" s="1" t="str">
        <f t="shared" si="1"/>
        <v>Pam Beasley</v>
      </c>
      <c r="I3" s="4">
        <v>30.0</v>
      </c>
      <c r="J3" s="1" t="s">
        <v>19</v>
      </c>
      <c r="K3" s="1" t="s">
        <v>20</v>
      </c>
      <c r="L3" s="4">
        <v>36000.0</v>
      </c>
      <c r="M3" s="5">
        <v>36436.0</v>
      </c>
      <c r="N3" s="5">
        <v>42287.0</v>
      </c>
      <c r="O3" s="6" t="str">
        <f t="shared" si="2"/>
        <v>Pam.Beasley@gmail.com</v>
      </c>
    </row>
    <row r="4">
      <c r="A4" s="3" t="s">
        <v>18</v>
      </c>
      <c r="B4" s="6" t="str">
        <f t="array" ref="B4">XLOOKUP("*"&amp;A4,H2:H10,O2:O10,"No Encontrado",2)</f>
        <v>Pam.Beasley@gmail.com</v>
      </c>
      <c r="E4" s="4">
        <v>1003.0</v>
      </c>
      <c r="F4" s="1" t="s">
        <v>22</v>
      </c>
      <c r="G4" s="1" t="s">
        <v>23</v>
      </c>
      <c r="H4" s="1" t="str">
        <f t="shared" si="1"/>
        <v>Dwight Schrute</v>
      </c>
      <c r="I4" s="4">
        <v>29.0</v>
      </c>
      <c r="J4" s="1" t="s">
        <v>14</v>
      </c>
      <c r="K4" s="1" t="s">
        <v>15</v>
      </c>
      <c r="L4" s="4">
        <v>63000.0</v>
      </c>
      <c r="M4" s="5">
        <v>36711.0</v>
      </c>
      <c r="N4" s="5">
        <v>42986.0</v>
      </c>
      <c r="O4" s="6" t="str">
        <f t="shared" si="2"/>
        <v>Dwight.Schrute@gmail.com</v>
      </c>
    </row>
    <row r="5">
      <c r="A5" s="3" t="s">
        <v>35</v>
      </c>
      <c r="B5" s="6" t="str">
        <f t="shared" ref="B5:B6" si="3">XLOOKUP(A5&amp;"*",H2:H10,O2:O10,"No Encontrado",2)</f>
        <v>Meredith.Palmer@gmail.com</v>
      </c>
      <c r="E5" s="4">
        <v>1004.0</v>
      </c>
      <c r="F5" s="1" t="s">
        <v>25</v>
      </c>
      <c r="G5" s="1" t="s">
        <v>26</v>
      </c>
      <c r="H5" s="1" t="str">
        <f t="shared" si="1"/>
        <v>Angela Martin</v>
      </c>
      <c r="I5" s="4">
        <v>31.0</v>
      </c>
      <c r="J5" s="1" t="s">
        <v>19</v>
      </c>
      <c r="K5" s="1" t="s">
        <v>27</v>
      </c>
      <c r="L5" s="4">
        <v>47000.0</v>
      </c>
      <c r="M5" s="5">
        <v>36530.0</v>
      </c>
      <c r="N5" s="5">
        <v>42341.0</v>
      </c>
      <c r="O5" s="6" t="str">
        <f t="shared" si="2"/>
        <v>Angela.Martin@gmail.com</v>
      </c>
    </row>
    <row r="6">
      <c r="A6" s="3" t="s">
        <v>47</v>
      </c>
      <c r="B6" s="6" t="str">
        <f t="shared" si="3"/>
        <v>Kevin.Malone@gmail.com</v>
      </c>
      <c r="E6" s="4">
        <v>1005.0</v>
      </c>
      <c r="F6" s="1" t="s">
        <v>29</v>
      </c>
      <c r="G6" s="1" t="s">
        <v>30</v>
      </c>
      <c r="H6" s="1" t="str">
        <f t="shared" si="1"/>
        <v>Toby Flenderson</v>
      </c>
      <c r="I6" s="4">
        <v>32.0</v>
      </c>
      <c r="J6" s="1" t="s">
        <v>14</v>
      </c>
      <c r="K6" s="1" t="s">
        <v>31</v>
      </c>
      <c r="L6" s="4">
        <v>50000.0</v>
      </c>
      <c r="M6" s="5">
        <v>37017.0</v>
      </c>
      <c r="N6" s="5">
        <v>41489.0</v>
      </c>
      <c r="O6" s="6" t="str">
        <f t="shared" si="2"/>
        <v>Toby.Flenderson@gmail.com</v>
      </c>
    </row>
    <row r="7">
      <c r="E7" s="4">
        <v>1006.0</v>
      </c>
      <c r="F7" s="1" t="s">
        <v>32</v>
      </c>
      <c r="G7" s="1" t="s">
        <v>33</v>
      </c>
      <c r="H7" s="1" t="str">
        <f t="shared" si="1"/>
        <v>Michael Scott</v>
      </c>
      <c r="I7" s="4">
        <v>35.0</v>
      </c>
      <c r="J7" s="1" t="s">
        <v>14</v>
      </c>
      <c r="K7" s="1" t="s">
        <v>34</v>
      </c>
      <c r="L7" s="4">
        <v>65000.0</v>
      </c>
      <c r="M7" s="5">
        <v>37017.0</v>
      </c>
      <c r="N7" s="5">
        <v>41528.0</v>
      </c>
      <c r="O7" s="6" t="str">
        <f t="shared" si="2"/>
        <v>Michael.Scott@gmail.com</v>
      </c>
    </row>
    <row r="8">
      <c r="E8" s="4">
        <v>1007.0</v>
      </c>
      <c r="F8" s="1" t="s">
        <v>35</v>
      </c>
      <c r="G8" s="1" t="s">
        <v>36</v>
      </c>
      <c r="H8" s="1" t="str">
        <f t="shared" si="1"/>
        <v>Meredith Palmer</v>
      </c>
      <c r="I8" s="4">
        <v>32.0</v>
      </c>
      <c r="J8" s="1" t="s">
        <v>19</v>
      </c>
      <c r="K8" s="1" t="s">
        <v>37</v>
      </c>
      <c r="L8" s="4">
        <v>41000.0</v>
      </c>
      <c r="M8" s="5">
        <v>37933.0</v>
      </c>
      <c r="N8" s="5">
        <v>41528.0</v>
      </c>
      <c r="O8" s="6" t="str">
        <f t="shared" si="2"/>
        <v>Meredith.Palmer@gmail.com</v>
      </c>
    </row>
    <row r="9">
      <c r="E9" s="4">
        <v>1008.0</v>
      </c>
      <c r="F9" s="1" t="s">
        <v>38</v>
      </c>
      <c r="G9" s="1" t="s">
        <v>39</v>
      </c>
      <c r="H9" s="1" t="str">
        <f t="shared" si="1"/>
        <v>Stanley Hudson</v>
      </c>
      <c r="I9" s="4">
        <v>38.0</v>
      </c>
      <c r="J9" s="1" t="s">
        <v>14</v>
      </c>
      <c r="K9" s="1" t="s">
        <v>15</v>
      </c>
      <c r="L9" s="4">
        <v>48000.0</v>
      </c>
      <c r="M9" s="5">
        <v>37416.0</v>
      </c>
      <c r="N9" s="5">
        <v>42116.0</v>
      </c>
      <c r="O9" s="6" t="str">
        <f t="shared" si="2"/>
        <v>Stanley.Hudson@gmail.com</v>
      </c>
    </row>
    <row r="10">
      <c r="E10" s="4">
        <v>1009.0</v>
      </c>
      <c r="F10" s="1" t="s">
        <v>40</v>
      </c>
      <c r="G10" s="1" t="s">
        <v>41</v>
      </c>
      <c r="H10" s="1" t="str">
        <f t="shared" si="1"/>
        <v>Kevin Malone</v>
      </c>
      <c r="I10" s="4">
        <v>31.0</v>
      </c>
      <c r="J10" s="1" t="s">
        <v>14</v>
      </c>
      <c r="K10" s="1" t="s">
        <v>27</v>
      </c>
      <c r="L10" s="4">
        <v>42000.0</v>
      </c>
      <c r="M10" s="5">
        <v>37843.0</v>
      </c>
      <c r="N10" s="5">
        <v>42116.0</v>
      </c>
      <c r="O10" s="6" t="str">
        <f t="shared" si="2"/>
        <v>Kevin.Malone@gmail.com</v>
      </c>
    </row>
    <row r="13">
      <c r="A13" s="3" t="s">
        <v>48</v>
      </c>
    </row>
    <row r="14">
      <c r="A14" s="3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10</v>
      </c>
    </row>
    <row r="2">
      <c r="A2" s="3" t="s">
        <v>50</v>
      </c>
      <c r="B2" s="3" t="s">
        <v>51</v>
      </c>
      <c r="E2" s="4">
        <v>1001.0</v>
      </c>
      <c r="F2" s="1" t="s">
        <v>12</v>
      </c>
      <c r="G2" s="1" t="s">
        <v>13</v>
      </c>
      <c r="H2" s="1" t="str">
        <f t="shared" ref="H2:H10" si="1">CONCATENATE(F2," ",G2)</f>
        <v>Jim Halpert</v>
      </c>
      <c r="I2" s="4">
        <v>30.0</v>
      </c>
      <c r="J2" s="1" t="s">
        <v>14</v>
      </c>
      <c r="K2" s="1" t="s">
        <v>15</v>
      </c>
      <c r="L2" s="4">
        <v>45000.0</v>
      </c>
      <c r="M2" s="5">
        <v>37197.0</v>
      </c>
      <c r="N2" s="5">
        <v>42253.0</v>
      </c>
      <c r="O2" s="6" t="str">
        <f t="shared" ref="O2:O10" si="2">CONCATENATE(F2,".",G2,"@gmail.com")</f>
        <v>Jim.Halpert@gmail.com</v>
      </c>
    </row>
    <row r="3">
      <c r="A3" s="8">
        <v>36526.0</v>
      </c>
      <c r="B3" s="6" t="str">
        <f t="array" ref="B3">XLOOKUP(A3,M2:M10,H2:H10,,1)</f>
        <v>Angela Martin</v>
      </c>
      <c r="E3" s="4">
        <v>1002.0</v>
      </c>
      <c r="F3" s="1" t="s">
        <v>17</v>
      </c>
      <c r="G3" s="1" t="s">
        <v>18</v>
      </c>
      <c r="H3" s="1" t="str">
        <f t="shared" si="1"/>
        <v>Pam Beasley</v>
      </c>
      <c r="I3" s="4">
        <v>30.0</v>
      </c>
      <c r="J3" s="1" t="s">
        <v>19</v>
      </c>
      <c r="K3" s="1" t="s">
        <v>20</v>
      </c>
      <c r="L3" s="4">
        <v>36000.0</v>
      </c>
      <c r="M3" s="5">
        <v>36436.0</v>
      </c>
      <c r="N3" s="5">
        <v>42287.0</v>
      </c>
      <c r="O3" s="6" t="str">
        <f t="shared" si="2"/>
        <v>Pam.Beasley@gmail.com</v>
      </c>
    </row>
    <row r="4">
      <c r="A4" s="8">
        <v>37017.0</v>
      </c>
      <c r="B4" s="6" t="str">
        <f t="array" ref="B4">XLOOKUP(A4,M2:M10,H2:H10,,,1)</f>
        <v>Toby Flenderson</v>
      </c>
      <c r="E4" s="4">
        <v>1003.0</v>
      </c>
      <c r="F4" s="1" t="s">
        <v>22</v>
      </c>
      <c r="G4" s="1" t="s">
        <v>23</v>
      </c>
      <c r="H4" s="1" t="str">
        <f t="shared" si="1"/>
        <v>Dwight Schrute</v>
      </c>
      <c r="I4" s="4">
        <v>29.0</v>
      </c>
      <c r="J4" s="1" t="s">
        <v>14</v>
      </c>
      <c r="K4" s="1" t="s">
        <v>15</v>
      </c>
      <c r="L4" s="4">
        <v>63000.0</v>
      </c>
      <c r="M4" s="5">
        <v>36711.0</v>
      </c>
      <c r="N4" s="5">
        <v>42986.0</v>
      </c>
      <c r="O4" s="6" t="str">
        <f t="shared" si="2"/>
        <v>Dwight.Schrute@gmail.com</v>
      </c>
    </row>
    <row r="5">
      <c r="A5" s="8">
        <v>37017.0</v>
      </c>
      <c r="B5" s="6" t="str">
        <f t="array" ref="B5">XLOOKUP(A5,M2:M10,H2:H10,,,-1)</f>
        <v>Michael Scott</v>
      </c>
      <c r="E5" s="4">
        <v>1004.0</v>
      </c>
      <c r="F5" s="1" t="s">
        <v>25</v>
      </c>
      <c r="G5" s="1" t="s">
        <v>26</v>
      </c>
      <c r="H5" s="1" t="str">
        <f t="shared" si="1"/>
        <v>Angela Martin</v>
      </c>
      <c r="I5" s="4">
        <v>31.0</v>
      </c>
      <c r="J5" s="1" t="s">
        <v>19</v>
      </c>
      <c r="K5" s="1" t="s">
        <v>27</v>
      </c>
      <c r="L5" s="4">
        <v>47000.0</v>
      </c>
      <c r="M5" s="5">
        <v>36530.0</v>
      </c>
      <c r="N5" s="5">
        <v>42341.0</v>
      </c>
      <c r="O5" s="6" t="str">
        <f t="shared" si="2"/>
        <v>Angela.Martin@gmail.com</v>
      </c>
    </row>
    <row r="6">
      <c r="E6" s="4">
        <v>1005.0</v>
      </c>
      <c r="F6" s="1" t="s">
        <v>29</v>
      </c>
      <c r="G6" s="1" t="s">
        <v>30</v>
      </c>
      <c r="H6" s="1" t="str">
        <f t="shared" si="1"/>
        <v>Toby Flenderson</v>
      </c>
      <c r="I6" s="4">
        <v>32.0</v>
      </c>
      <c r="J6" s="1" t="s">
        <v>14</v>
      </c>
      <c r="K6" s="1" t="s">
        <v>31</v>
      </c>
      <c r="L6" s="4">
        <v>50000.0</v>
      </c>
      <c r="M6" s="5">
        <v>37017.0</v>
      </c>
      <c r="N6" s="5">
        <v>41489.0</v>
      </c>
      <c r="O6" s="6" t="str">
        <f t="shared" si="2"/>
        <v>Toby.Flenderson@gmail.com</v>
      </c>
    </row>
    <row r="7">
      <c r="E7" s="4">
        <v>1006.0</v>
      </c>
      <c r="F7" s="1" t="s">
        <v>32</v>
      </c>
      <c r="G7" s="1" t="s">
        <v>33</v>
      </c>
      <c r="H7" s="1" t="str">
        <f t="shared" si="1"/>
        <v>Michael Scott</v>
      </c>
      <c r="I7" s="4">
        <v>35.0</v>
      </c>
      <c r="J7" s="1" t="s">
        <v>14</v>
      </c>
      <c r="K7" s="1" t="s">
        <v>34</v>
      </c>
      <c r="L7" s="4">
        <v>65000.0</v>
      </c>
      <c r="M7" s="5">
        <v>37017.0</v>
      </c>
      <c r="N7" s="5">
        <v>41528.0</v>
      </c>
      <c r="O7" s="6" t="str">
        <f t="shared" si="2"/>
        <v>Michael.Scott@gmail.com</v>
      </c>
    </row>
    <row r="8">
      <c r="E8" s="4">
        <v>1007.0</v>
      </c>
      <c r="F8" s="1" t="s">
        <v>35</v>
      </c>
      <c r="G8" s="1" t="s">
        <v>36</v>
      </c>
      <c r="H8" s="1" t="str">
        <f t="shared" si="1"/>
        <v>Meredith Palmer</v>
      </c>
      <c r="I8" s="4">
        <v>32.0</v>
      </c>
      <c r="J8" s="1" t="s">
        <v>19</v>
      </c>
      <c r="K8" s="1" t="s">
        <v>37</v>
      </c>
      <c r="L8" s="4">
        <v>41000.0</v>
      </c>
      <c r="M8" s="5">
        <v>37933.0</v>
      </c>
      <c r="N8" s="5">
        <v>41528.0</v>
      </c>
      <c r="O8" s="6" t="str">
        <f t="shared" si="2"/>
        <v>Meredith.Palmer@gmail.com</v>
      </c>
    </row>
    <row r="9">
      <c r="E9" s="4">
        <v>1008.0</v>
      </c>
      <c r="F9" s="1" t="s">
        <v>38</v>
      </c>
      <c r="G9" s="1" t="s">
        <v>39</v>
      </c>
      <c r="H9" s="1" t="str">
        <f t="shared" si="1"/>
        <v>Stanley Hudson</v>
      </c>
      <c r="I9" s="4">
        <v>38.0</v>
      </c>
      <c r="J9" s="1" t="s">
        <v>14</v>
      </c>
      <c r="K9" s="1" t="s">
        <v>15</v>
      </c>
      <c r="L9" s="4">
        <v>48000.0</v>
      </c>
      <c r="M9" s="5">
        <v>37416.0</v>
      </c>
      <c r="N9" s="5">
        <v>42116.0</v>
      </c>
      <c r="O9" s="6" t="str">
        <f t="shared" si="2"/>
        <v>Stanley.Hudson@gmail.com</v>
      </c>
    </row>
    <row r="10">
      <c r="E10" s="4">
        <v>1009.0</v>
      </c>
      <c r="F10" s="1" t="s">
        <v>40</v>
      </c>
      <c r="G10" s="1" t="s">
        <v>41</v>
      </c>
      <c r="H10" s="1" t="str">
        <f t="shared" si="1"/>
        <v>Kevin Malone</v>
      </c>
      <c r="I10" s="4">
        <v>31.0</v>
      </c>
      <c r="J10" s="1" t="s">
        <v>14</v>
      </c>
      <c r="K10" s="1" t="s">
        <v>27</v>
      </c>
      <c r="L10" s="4">
        <v>42000.0</v>
      </c>
      <c r="M10" s="5">
        <v>37843.0</v>
      </c>
      <c r="N10" s="5">
        <v>42116.0</v>
      </c>
      <c r="O10" s="6" t="str">
        <f t="shared" si="2"/>
        <v>Kevin.Malone@gmail.com</v>
      </c>
    </row>
    <row r="12">
      <c r="A12" s="3" t="s">
        <v>52</v>
      </c>
    </row>
    <row r="13">
      <c r="A13" s="3" t="s">
        <v>53</v>
      </c>
    </row>
    <row r="15">
      <c r="A15" s="3" t="s">
        <v>54</v>
      </c>
    </row>
    <row r="16">
      <c r="A16" s="3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B1" s="10" t="s">
        <v>56</v>
      </c>
      <c r="C1" s="9"/>
      <c r="D1" s="9"/>
      <c r="E1" s="9"/>
      <c r="F1" s="9"/>
      <c r="G1" s="9"/>
      <c r="H1" s="10" t="s">
        <v>57</v>
      </c>
      <c r="I1" s="10" t="s">
        <v>56</v>
      </c>
      <c r="J1" s="10" t="s">
        <v>58</v>
      </c>
      <c r="K1" s="10" t="s">
        <v>59</v>
      </c>
      <c r="L1" s="10" t="s">
        <v>60</v>
      </c>
      <c r="M1" s="10" t="s">
        <v>61</v>
      </c>
      <c r="N1" s="10" t="s">
        <v>62</v>
      </c>
      <c r="O1" s="10" t="s">
        <v>63</v>
      </c>
      <c r="P1" s="10" t="s">
        <v>64</v>
      </c>
      <c r="Q1" s="10" t="s">
        <v>65</v>
      </c>
      <c r="R1" s="10" t="s">
        <v>66</v>
      </c>
      <c r="S1" s="10" t="s">
        <v>67</v>
      </c>
    </row>
    <row r="2">
      <c r="A2" s="10" t="s">
        <v>68</v>
      </c>
      <c r="B2" s="9">
        <f t="shared" ref="B2:B4" si="1">XLOOKUP(I1,H1:S1,H2:S2)</f>
        <v>310</v>
      </c>
      <c r="C2" s="9"/>
      <c r="D2" s="9"/>
      <c r="E2" s="9"/>
      <c r="F2" s="9"/>
      <c r="G2" s="10" t="s">
        <v>68</v>
      </c>
      <c r="H2" s="11">
        <v>450.0</v>
      </c>
      <c r="I2" s="11">
        <v>310.0</v>
      </c>
      <c r="J2" s="11">
        <v>150.0</v>
      </c>
      <c r="K2" s="11">
        <v>750.0</v>
      </c>
      <c r="L2" s="11">
        <v>440.0</v>
      </c>
      <c r="M2" s="11">
        <v>485.0</v>
      </c>
      <c r="N2" s="11">
        <v>510.0</v>
      </c>
      <c r="O2" s="11">
        <v>347.0</v>
      </c>
      <c r="P2" s="11">
        <v>736.0</v>
      </c>
      <c r="Q2" s="11">
        <v>155.0</v>
      </c>
      <c r="R2" s="11">
        <v>450.0</v>
      </c>
      <c r="S2" s="11">
        <v>288.0</v>
      </c>
    </row>
    <row r="3">
      <c r="A3" s="10" t="s">
        <v>69</v>
      </c>
      <c r="B3" s="9">
        <f t="shared" si="1"/>
        <v>40</v>
      </c>
      <c r="C3" s="9"/>
      <c r="D3" s="9"/>
      <c r="E3" s="9"/>
      <c r="F3" s="9"/>
      <c r="G3" s="10" t="s">
        <v>69</v>
      </c>
      <c r="H3" s="11">
        <v>75.0</v>
      </c>
      <c r="I3" s="11">
        <v>40.0</v>
      </c>
      <c r="J3" s="11">
        <v>65.0</v>
      </c>
      <c r="K3" s="11">
        <v>50.0</v>
      </c>
      <c r="L3" s="11">
        <v>24.0</v>
      </c>
      <c r="M3" s="11">
        <v>71.0</v>
      </c>
      <c r="N3" s="11">
        <v>57.0</v>
      </c>
      <c r="O3" s="11">
        <v>61.0</v>
      </c>
      <c r="P3" s="11">
        <v>34.0</v>
      </c>
      <c r="Q3" s="11">
        <v>41.0</v>
      </c>
      <c r="R3" s="11">
        <v>58.0</v>
      </c>
      <c r="S3" s="11">
        <v>91.0</v>
      </c>
    </row>
    <row r="4">
      <c r="A4" s="10" t="s">
        <v>70</v>
      </c>
      <c r="B4" s="9">
        <f t="shared" si="1"/>
        <v>118</v>
      </c>
      <c r="C4" s="9"/>
      <c r="D4" s="9"/>
      <c r="E4" s="9"/>
      <c r="F4" s="9"/>
      <c r="G4" s="10" t="s">
        <v>70</v>
      </c>
      <c r="H4" s="11">
        <v>200.0</v>
      </c>
      <c r="I4" s="11">
        <v>118.0</v>
      </c>
      <c r="J4" s="11">
        <v>145.0</v>
      </c>
      <c r="K4" s="11">
        <v>210.0</v>
      </c>
      <c r="L4" s="11">
        <v>45.0</v>
      </c>
      <c r="M4" s="11">
        <v>170.0</v>
      </c>
      <c r="N4" s="11">
        <v>130.0</v>
      </c>
      <c r="O4" s="11">
        <v>90.0</v>
      </c>
      <c r="P4" s="11">
        <v>55.0</v>
      </c>
      <c r="Q4" s="11">
        <v>110.0</v>
      </c>
      <c r="R4" s="11">
        <v>130.0</v>
      </c>
      <c r="S4" s="11">
        <v>180.0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B1" s="10" t="s">
        <v>56</v>
      </c>
      <c r="C1" s="9"/>
      <c r="D1" s="9"/>
      <c r="E1" s="9"/>
      <c r="F1" s="9"/>
      <c r="G1" s="9"/>
      <c r="H1" s="10" t="s">
        <v>57</v>
      </c>
      <c r="I1" s="10" t="s">
        <v>56</v>
      </c>
      <c r="J1" s="10" t="s">
        <v>58</v>
      </c>
      <c r="K1" s="10" t="s">
        <v>59</v>
      </c>
      <c r="L1" s="10" t="s">
        <v>60</v>
      </c>
      <c r="M1" s="10" t="s">
        <v>61</v>
      </c>
      <c r="N1" s="10" t="s">
        <v>62</v>
      </c>
      <c r="O1" s="10" t="s">
        <v>63</v>
      </c>
      <c r="P1" s="10" t="s">
        <v>64</v>
      </c>
      <c r="Q1" s="10" t="s">
        <v>65</v>
      </c>
      <c r="R1" s="10" t="s">
        <v>66</v>
      </c>
      <c r="S1" s="10" t="s">
        <v>67</v>
      </c>
    </row>
    <row r="2">
      <c r="A2" s="10" t="s">
        <v>68</v>
      </c>
      <c r="B2" s="9">
        <f t="shared" ref="B2:B4" si="1">XLOOKUP(I1,H1:S1,H2:S2)</f>
        <v>310</v>
      </c>
      <c r="C2" s="9"/>
      <c r="D2" s="9"/>
      <c r="E2" s="9"/>
      <c r="F2" s="9"/>
      <c r="G2" s="10" t="s">
        <v>68</v>
      </c>
      <c r="H2" s="11">
        <v>450.0</v>
      </c>
      <c r="I2" s="11">
        <v>310.0</v>
      </c>
      <c r="J2" s="11">
        <v>150.0</v>
      </c>
      <c r="K2" s="11">
        <v>750.0</v>
      </c>
      <c r="L2" s="11">
        <v>440.0</v>
      </c>
      <c r="M2" s="11">
        <v>485.0</v>
      </c>
      <c r="N2" s="11">
        <v>510.0</v>
      </c>
      <c r="O2" s="11">
        <v>347.0</v>
      </c>
      <c r="P2" s="11">
        <v>736.0</v>
      </c>
      <c r="Q2" s="11">
        <v>155.0</v>
      </c>
      <c r="R2" s="11">
        <v>450.0</v>
      </c>
      <c r="S2" s="11">
        <v>288.0</v>
      </c>
    </row>
    <row r="3">
      <c r="A3" s="10" t="s">
        <v>69</v>
      </c>
      <c r="B3" s="9">
        <f t="shared" si="1"/>
        <v>40</v>
      </c>
      <c r="C3" s="9"/>
      <c r="D3" s="9"/>
      <c r="E3" s="9"/>
      <c r="F3" s="9"/>
      <c r="G3" s="10" t="s">
        <v>69</v>
      </c>
      <c r="H3" s="11">
        <v>75.0</v>
      </c>
      <c r="I3" s="11">
        <v>40.0</v>
      </c>
      <c r="J3" s="11">
        <v>65.0</v>
      </c>
      <c r="K3" s="11">
        <v>50.0</v>
      </c>
      <c r="L3" s="11">
        <v>24.0</v>
      </c>
      <c r="M3" s="11">
        <v>71.0</v>
      </c>
      <c r="N3" s="11">
        <v>57.0</v>
      </c>
      <c r="O3" s="11">
        <v>61.0</v>
      </c>
      <c r="P3" s="11">
        <v>34.0</v>
      </c>
      <c r="Q3" s="11">
        <v>41.0</v>
      </c>
      <c r="R3" s="11">
        <v>58.0</v>
      </c>
      <c r="S3" s="11">
        <v>91.0</v>
      </c>
    </row>
    <row r="4">
      <c r="A4" s="10" t="s">
        <v>70</v>
      </c>
      <c r="B4" s="9">
        <f t="shared" si="1"/>
        <v>118</v>
      </c>
      <c r="C4" s="9"/>
      <c r="D4" s="9"/>
      <c r="E4" s="9"/>
      <c r="F4" s="9"/>
      <c r="G4" s="10" t="s">
        <v>70</v>
      </c>
      <c r="H4" s="11">
        <v>200.0</v>
      </c>
      <c r="I4" s="11">
        <v>118.0</v>
      </c>
      <c r="J4" s="11">
        <v>145.0</v>
      </c>
      <c r="K4" s="11">
        <v>210.0</v>
      </c>
      <c r="L4" s="11">
        <v>45.0</v>
      </c>
      <c r="M4" s="11">
        <v>170.0</v>
      </c>
      <c r="N4" s="11">
        <v>130.0</v>
      </c>
      <c r="O4" s="11">
        <v>90.0</v>
      </c>
      <c r="P4" s="11">
        <v>55.0</v>
      </c>
      <c r="Q4" s="11">
        <v>110.0</v>
      </c>
      <c r="R4" s="11">
        <v>130.0</v>
      </c>
      <c r="S4" s="11">
        <v>180.0</v>
      </c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10" t="s">
        <v>71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>
      <c r="A7" s="10" t="s">
        <v>68</v>
      </c>
      <c r="B7" s="9">
        <f t="array" ref="B7">SUM(XLOOKUP(I1,H1:S1,H2:S2):XLOOKUP(K1,H1:S1,H2:S2))</f>
        <v>1210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>
      <c r="A9" s="3" t="s">
        <v>72</v>
      </c>
    </row>
  </sheetData>
  <mergeCells count="1">
    <mergeCell ref="B6:C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B1" s="9"/>
      <c r="C1" s="9"/>
      <c r="D1" s="9"/>
      <c r="E1" s="10" t="s">
        <v>0</v>
      </c>
      <c r="F1" s="10" t="s">
        <v>1</v>
      </c>
      <c r="G1" s="10" t="s">
        <v>2</v>
      </c>
      <c r="H1" s="10" t="s">
        <v>11</v>
      </c>
      <c r="I1" s="10" t="s">
        <v>4</v>
      </c>
      <c r="J1" s="10" t="s">
        <v>5</v>
      </c>
      <c r="K1" s="10" t="s">
        <v>73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</row>
    <row r="2">
      <c r="A2" s="10" t="s">
        <v>11</v>
      </c>
      <c r="B2" s="10" t="s">
        <v>10</v>
      </c>
      <c r="C2" s="9"/>
      <c r="D2" s="9"/>
      <c r="E2" s="11">
        <v>1001.0</v>
      </c>
      <c r="F2" s="10" t="s">
        <v>12</v>
      </c>
      <c r="G2" s="10" t="s">
        <v>13</v>
      </c>
      <c r="H2" s="10" t="s">
        <v>74</v>
      </c>
      <c r="I2" s="11">
        <v>30.0</v>
      </c>
      <c r="J2" s="10" t="s">
        <v>14</v>
      </c>
      <c r="K2" s="9"/>
      <c r="L2" s="10" t="s">
        <v>15</v>
      </c>
      <c r="M2" s="11">
        <v>45000.0</v>
      </c>
      <c r="N2" s="12">
        <v>36933.0</v>
      </c>
      <c r="O2" s="12">
        <v>42164.0</v>
      </c>
      <c r="P2" s="10" t="s">
        <v>75</v>
      </c>
    </row>
    <row r="3">
      <c r="A3" s="10" t="s">
        <v>76</v>
      </c>
      <c r="B3" s="9" t="str">
        <f t="shared" ref="B3:B5" si="1">VLOOKUP(A3,H2:P10,9,FALSE)</f>
        <v>Dwight.Schrute@AOL.com</v>
      </c>
      <c r="C3" s="9"/>
      <c r="D3" s="9"/>
      <c r="E3" s="11">
        <v>1002.0</v>
      </c>
      <c r="F3" s="10" t="s">
        <v>17</v>
      </c>
      <c r="G3" s="10" t="s">
        <v>18</v>
      </c>
      <c r="H3" s="10" t="s">
        <v>21</v>
      </c>
      <c r="I3" s="11">
        <v>30.0</v>
      </c>
      <c r="J3" s="10" t="s">
        <v>19</v>
      </c>
      <c r="K3" s="9"/>
      <c r="L3" s="10" t="s">
        <v>20</v>
      </c>
      <c r="M3" s="11">
        <v>36000.0</v>
      </c>
      <c r="N3" s="12">
        <v>36229.0</v>
      </c>
      <c r="O3" s="12">
        <v>42287.0</v>
      </c>
      <c r="P3" s="10" t="s">
        <v>77</v>
      </c>
    </row>
    <row r="4">
      <c r="A4" s="10" t="s">
        <v>78</v>
      </c>
      <c r="B4" s="9" t="str">
        <f t="shared" si="1"/>
        <v>Michael.Scott@DunderMifflin.com</v>
      </c>
      <c r="C4" s="9"/>
      <c r="D4" s="9"/>
      <c r="E4" s="11">
        <v>1003.0</v>
      </c>
      <c r="F4" s="10" t="s">
        <v>22</v>
      </c>
      <c r="G4" s="10" t="s">
        <v>23</v>
      </c>
      <c r="H4" s="10" t="s">
        <v>76</v>
      </c>
      <c r="I4" s="11">
        <v>29.0</v>
      </c>
      <c r="J4" s="10" t="s">
        <v>14</v>
      </c>
      <c r="K4" s="9"/>
      <c r="L4" s="10" t="s">
        <v>15</v>
      </c>
      <c r="M4" s="11">
        <v>63000.0</v>
      </c>
      <c r="N4" s="12">
        <v>36623.0</v>
      </c>
      <c r="O4" s="12">
        <v>42956.0</v>
      </c>
      <c r="P4" s="10" t="s">
        <v>79</v>
      </c>
    </row>
    <row r="5">
      <c r="A5" s="10" t="s">
        <v>80</v>
      </c>
      <c r="B5" s="9" t="str">
        <f t="shared" si="1"/>
        <v>Stanley.Hudson@gmail.com</v>
      </c>
      <c r="C5" s="9"/>
      <c r="D5" s="9"/>
      <c r="E5" s="11">
        <v>1004.0</v>
      </c>
      <c r="F5" s="10" t="s">
        <v>25</v>
      </c>
      <c r="G5" s="10" t="s">
        <v>26</v>
      </c>
      <c r="H5" s="10" t="s">
        <v>81</v>
      </c>
      <c r="I5" s="11">
        <v>31.0</v>
      </c>
      <c r="J5" s="10" t="s">
        <v>19</v>
      </c>
      <c r="K5" s="9"/>
      <c r="L5" s="10" t="s">
        <v>27</v>
      </c>
      <c r="M5" s="11">
        <v>47000.0</v>
      </c>
      <c r="N5" s="12">
        <v>36647.0</v>
      </c>
      <c r="O5" s="12">
        <v>42075.0</v>
      </c>
      <c r="P5" s="10" t="s">
        <v>82</v>
      </c>
    </row>
    <row r="6">
      <c r="A6" s="9"/>
      <c r="B6" s="9"/>
      <c r="C6" s="9"/>
      <c r="D6" s="9"/>
      <c r="E6" s="11">
        <v>1005.0</v>
      </c>
      <c r="F6" s="10" t="s">
        <v>29</v>
      </c>
      <c r="G6" s="10" t="s">
        <v>30</v>
      </c>
      <c r="H6" s="10" t="s">
        <v>16</v>
      </c>
      <c r="I6" s="11">
        <v>32.0</v>
      </c>
      <c r="J6" s="10" t="s">
        <v>14</v>
      </c>
      <c r="K6" s="9"/>
      <c r="L6" s="10" t="s">
        <v>31</v>
      </c>
      <c r="M6" s="11">
        <v>50000.0</v>
      </c>
      <c r="N6" s="12">
        <v>37047.0</v>
      </c>
      <c r="O6" s="10" t="s">
        <v>83</v>
      </c>
      <c r="P6" s="10" t="s">
        <v>84</v>
      </c>
    </row>
    <row r="7">
      <c r="A7" s="9"/>
      <c r="B7" s="9"/>
      <c r="C7" s="9"/>
      <c r="D7" s="9"/>
      <c r="E7" s="11">
        <v>1006.0</v>
      </c>
      <c r="F7" s="10" t="s">
        <v>32</v>
      </c>
      <c r="G7" s="10" t="s">
        <v>33</v>
      </c>
      <c r="H7" s="10" t="s">
        <v>78</v>
      </c>
      <c r="I7" s="11">
        <v>35.0</v>
      </c>
      <c r="J7" s="10" t="s">
        <v>14</v>
      </c>
      <c r="K7" s="9"/>
      <c r="L7" s="10" t="s">
        <v>34</v>
      </c>
      <c r="M7" s="11">
        <v>65000.0</v>
      </c>
      <c r="N7" s="12">
        <v>37047.0</v>
      </c>
      <c r="O7" s="12">
        <v>41587.0</v>
      </c>
      <c r="P7" s="10" t="s">
        <v>85</v>
      </c>
    </row>
    <row r="8">
      <c r="A8" s="9"/>
      <c r="B8" s="9"/>
      <c r="C8" s="9"/>
      <c r="D8" s="9"/>
      <c r="E8" s="11">
        <v>1007.0</v>
      </c>
      <c r="F8" s="10" t="s">
        <v>35</v>
      </c>
      <c r="G8" s="10" t="s">
        <v>36</v>
      </c>
      <c r="H8" s="10" t="s">
        <v>24</v>
      </c>
      <c r="I8" s="11">
        <v>32.0</v>
      </c>
      <c r="J8" s="10" t="s">
        <v>19</v>
      </c>
      <c r="K8" s="9"/>
      <c r="L8" s="10" t="s">
        <v>37</v>
      </c>
      <c r="M8" s="11">
        <v>41000.0</v>
      </c>
      <c r="N8" s="12">
        <v>37844.0</v>
      </c>
      <c r="O8" s="12">
        <v>41587.0</v>
      </c>
      <c r="P8" s="10" t="s">
        <v>86</v>
      </c>
    </row>
    <row r="9">
      <c r="A9" s="9"/>
      <c r="B9" s="9"/>
      <c r="C9" s="9"/>
      <c r="D9" s="9"/>
      <c r="E9" s="11">
        <v>1008.0</v>
      </c>
      <c r="F9" s="10" t="s">
        <v>38</v>
      </c>
      <c r="G9" s="10" t="s">
        <v>39</v>
      </c>
      <c r="H9" s="10" t="s">
        <v>80</v>
      </c>
      <c r="I9" s="11">
        <v>38.0</v>
      </c>
      <c r="J9" s="10" t="s">
        <v>14</v>
      </c>
      <c r="K9" s="9"/>
      <c r="L9" s="10" t="s">
        <v>15</v>
      </c>
      <c r="M9" s="11">
        <v>48000.0</v>
      </c>
      <c r="N9" s="12">
        <v>37505.0</v>
      </c>
      <c r="O9" s="10" t="s">
        <v>87</v>
      </c>
      <c r="P9" s="10" t="s">
        <v>88</v>
      </c>
    </row>
    <row r="10">
      <c r="A10" s="9"/>
      <c r="B10" s="9"/>
      <c r="C10" s="9"/>
      <c r="D10" s="9"/>
      <c r="E10" s="11">
        <v>1009.0</v>
      </c>
      <c r="F10" s="10" t="s">
        <v>40</v>
      </c>
      <c r="G10" s="10" t="s">
        <v>41</v>
      </c>
      <c r="H10" s="10" t="s">
        <v>28</v>
      </c>
      <c r="I10" s="11">
        <v>31.0</v>
      </c>
      <c r="J10" s="10" t="s">
        <v>14</v>
      </c>
      <c r="K10" s="9"/>
      <c r="L10" s="10" t="s">
        <v>27</v>
      </c>
      <c r="M10" s="11">
        <v>42000.0</v>
      </c>
      <c r="N10" s="12">
        <v>37902.0</v>
      </c>
      <c r="O10" s="10" t="s">
        <v>87</v>
      </c>
      <c r="P10" s="10" t="s">
        <v>89</v>
      </c>
    </row>
    <row r="12">
      <c r="A12" s="3" t="s">
        <v>90</v>
      </c>
    </row>
    <row r="13">
      <c r="A13" s="3" t="s">
        <v>91</v>
      </c>
    </row>
    <row r="14">
      <c r="A14" s="3" t="s">
        <v>92</v>
      </c>
    </row>
  </sheetData>
  <drawing r:id="rId1"/>
</worksheet>
</file>