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xMin" sheetId="1" r:id="rId4"/>
    <sheet state="visible" name="Si-IFS" sheetId="2" r:id="rId5"/>
    <sheet state="visible" name="Largo" sheetId="3" r:id="rId6"/>
    <sheet state="visible" name="IzqDer" sheetId="4" r:id="rId7"/>
    <sheet state="visible" name="DateToText" sheetId="5" r:id="rId8"/>
    <sheet state="visible" name="BorraEspa" sheetId="6" r:id="rId9"/>
    <sheet state="visible" name="Concatenar" sheetId="7" r:id="rId10"/>
    <sheet state="visible" name="Sustituir" sheetId="8" r:id="rId11"/>
    <sheet state="visible" name="SumaConIFS" sheetId="9" r:id="rId12"/>
    <sheet state="visible" name="ContarConIFS" sheetId="10" r:id="rId13"/>
    <sheet state="visible" name="Dias-DiasLabor" sheetId="11" r:id="rId14"/>
  </sheets>
  <definedNames/>
  <calcPr/>
</workbook>
</file>

<file path=xl/sharedStrings.xml><?xml version="1.0" encoding="utf-8"?>
<sst xmlns="http://schemas.openxmlformats.org/spreadsheetml/2006/main" count="537" uniqueCount="73">
  <si>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</si>
  <si>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</si>
  <si>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</si>
  <si>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</si>
  <si>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</si>
  <si>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</si>
  <si>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</si>
  <si>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</si>
  <si>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</si>
  <si>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</si>
  <si>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</si>
  <si>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</si>
  <si>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</si>
  <si>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</si>
  <si>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</si>
  <si>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</si>
  <si>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</si>
  <si>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</si>
  <si>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</si>
  <si>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</si>
  <si>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</si>
  <si>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</si>
  <si>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</si>
  <si>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</si>
  <si>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</si>
  <si>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</si>
  <si>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</si>
  <si>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</si>
  <si>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</si>
  <si>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</si>
  <si>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</si>
  <si>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</si>
  <si>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</si>
  <si>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</si>
  <si>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</si>
  <si>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</si>
  <si>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</si>
  <si>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</si>
  <si>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</si>
  <si>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</si>
  <si>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</si>
  <si>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</si>
  <si>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</si>
  <si>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</si>
  <si>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Jim.Halpert@DunderMifflin.com</t>
  </si>
  <si>
    <t>Pam.Beasley@DunderMifflin.com</t>
  </si>
  <si>
    <t>Dwight.Schrute@AOL.com</t>
  </si>
  <si>
    <t>Angela.Martin@DunderMifflin.com</t>
  </si>
  <si>
    <t>8/30/2017</t>
  </si>
  <si>
    <t>Toby.Flenderson@DunderMifflinCorporate.com</t>
  </si>
  <si>
    <t>Michael.Scott@DunderMifflin.com</t>
  </si>
  <si>
    <t>Meredith.Palmer@Yahoo.com</t>
  </si>
  <si>
    <t>4/22/2015</t>
  </si>
  <si>
    <t>Stanley.Hudson@gmail.com</t>
  </si>
  <si>
    <t>Kevin.Malone@DunderMifflin.com</t>
  </si>
  <si>
    <t>TEXT(H2,"dd/mm/yyyy")</t>
  </si>
  <si>
    <t>TRIM(C2)</t>
  </si>
  <si>
    <t>It just removes unwanted spaces on both sides</t>
  </si>
  <si>
    <t xml:space="preserve">  Scott</t>
  </si>
  <si>
    <t xml:space="preserve"> Hudson</t>
  </si>
  <si>
    <t>CONCATENATE(B2," ",C2)</t>
  </si>
  <si>
    <t>Con espacio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</si>
  <si>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</si>
  <si>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</si>
  <si>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</si>
  <si>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</si>
  <si>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</si>
  <si>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</si>
  <si>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</si>
  <si>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</si>
  <si>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</si>
  <si>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DAYS</t>
  </si>
  <si>
    <t>NETWORKDAYS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</si>
</sst>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-mm-yyyy"/>
    <numFmt numFmtId="165" formatCode="d-m-yyyy"/>
    <numFmt numFmtId="166" formatCode="d/m/yyyy"/>
    <numFmt numFmtId="167" formatCode="d/MM/yyyy"/>
    <numFmt numFmtId="168" formatCode="mm&quot;/&quot;dd&quot;/&quot;yyyy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6" xfId="0" applyAlignment="1" applyFont="1" applyNumberFormat="1">
      <alignment readingOrder="0" shrinkToFit="0" vertical="bottom" wrapText="0"/>
    </xf>
    <xf borderId="0" fillId="0" fontId="1" numFmtId="167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8" xfId="0" applyAlignment="1" applyFont="1" applyNumberFormat="1">
      <alignment readingOrder="0" shrinkToFit="0" vertical="bottom" wrapText="0"/>
    </xf>
    <xf borderId="0" fillId="0" fontId="1" numFmtId="168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1001.0</v>
      </c>
      <c r="B2" s="1" t="s">
        <v>11</v>
      </c>
      <c r="C2" s="1" t="s">
        <v>12</v>
      </c>
      <c r="D2" s="2">
        <v>30.0</v>
      </c>
      <c r="E2" s="1" t="s">
        <v>13</v>
      </c>
      <c r="F2" s="1" t="s">
        <v>14</v>
      </c>
      <c r="G2" s="3">
        <v>45000.0</v>
      </c>
      <c r="H2" s="4">
        <v>37197.0</v>
      </c>
      <c r="I2" s="4">
        <v>42253.0</v>
      </c>
      <c r="J2" s="4">
        <f>MAX(H2:H10)</f>
        <v>37933</v>
      </c>
      <c r="K2" s="4">
        <f>MIN(H2:H10)</f>
        <v>35040</v>
      </c>
    </row>
    <row r="3">
      <c r="A3" s="2">
        <v>1002.0</v>
      </c>
      <c r="B3" s="1" t="s">
        <v>15</v>
      </c>
      <c r="C3" s="1" t="s">
        <v>16</v>
      </c>
      <c r="D3" s="2">
        <v>30.0</v>
      </c>
      <c r="E3" s="1" t="s">
        <v>17</v>
      </c>
      <c r="F3" s="1" t="s">
        <v>18</v>
      </c>
      <c r="G3" s="3">
        <v>36000.0</v>
      </c>
      <c r="H3" s="4">
        <v>36436.0</v>
      </c>
      <c r="I3" s="5">
        <v>42287.0</v>
      </c>
      <c r="J3" s="3">
        <f>MAX(G2:G10)</f>
        <v>65000</v>
      </c>
      <c r="K3" s="3">
        <f>MIN(G2:G10)</f>
        <v>36000</v>
      </c>
    </row>
    <row r="4">
      <c r="A4" s="2">
        <v>1003.0</v>
      </c>
      <c r="B4" s="1" t="s">
        <v>19</v>
      </c>
      <c r="C4" s="1" t="s">
        <v>20</v>
      </c>
      <c r="D4" s="2">
        <v>29.0</v>
      </c>
      <c r="E4" s="1" t="s">
        <v>13</v>
      </c>
      <c r="F4" s="1" t="s">
        <v>14</v>
      </c>
      <c r="G4" s="3">
        <v>63000.0</v>
      </c>
      <c r="H4" s="4">
        <v>36711.0</v>
      </c>
      <c r="I4" s="4">
        <v>42986.0</v>
      </c>
      <c r="J4" s="6"/>
      <c r="K4" s="6"/>
    </row>
    <row r="5">
      <c r="A5" s="2">
        <v>1004.0</v>
      </c>
      <c r="B5" s="1" t="s">
        <v>21</v>
      </c>
      <c r="C5" s="1" t="s">
        <v>22</v>
      </c>
      <c r="D5" s="2">
        <v>31.0</v>
      </c>
      <c r="E5" s="1" t="s">
        <v>17</v>
      </c>
      <c r="F5" s="1" t="s">
        <v>23</v>
      </c>
      <c r="G5" s="3">
        <v>47000.0</v>
      </c>
      <c r="H5" s="4">
        <v>36530.0</v>
      </c>
      <c r="I5" s="4">
        <v>42341.0</v>
      </c>
      <c r="J5" s="6"/>
      <c r="K5" s="6"/>
    </row>
    <row r="6">
      <c r="A6" s="2">
        <v>1005.0</v>
      </c>
      <c r="B6" s="1" t="s">
        <v>24</v>
      </c>
      <c r="C6" s="1" t="s">
        <v>25</v>
      </c>
      <c r="D6" s="2">
        <v>32.0</v>
      </c>
      <c r="E6" s="1" t="s">
        <v>13</v>
      </c>
      <c r="F6" s="1" t="s">
        <v>26</v>
      </c>
      <c r="G6" s="3">
        <v>50000.0</v>
      </c>
      <c r="H6" s="4">
        <v>37017.0</v>
      </c>
      <c r="I6" s="4">
        <v>42977.0</v>
      </c>
      <c r="J6" s="6"/>
      <c r="K6" s="6"/>
    </row>
    <row r="7">
      <c r="A7" s="2">
        <v>1006.0</v>
      </c>
      <c r="B7" s="1" t="s">
        <v>27</v>
      </c>
      <c r="C7" s="1" t="s">
        <v>28</v>
      </c>
      <c r="D7" s="2">
        <v>35.0</v>
      </c>
      <c r="E7" s="1" t="s">
        <v>13</v>
      </c>
      <c r="F7" s="1" t="s">
        <v>29</v>
      </c>
      <c r="G7" s="3">
        <v>65000.0</v>
      </c>
      <c r="H7" s="4">
        <v>35040.0</v>
      </c>
      <c r="I7" s="4">
        <v>41528.0</v>
      </c>
      <c r="J7" s="6"/>
      <c r="K7" s="6"/>
    </row>
    <row r="8">
      <c r="A8" s="2">
        <v>1007.0</v>
      </c>
      <c r="B8" s="1" t="s">
        <v>30</v>
      </c>
      <c r="C8" s="1" t="s">
        <v>31</v>
      </c>
      <c r="D8" s="2">
        <v>32.0</v>
      </c>
      <c r="E8" s="1" t="s">
        <v>17</v>
      </c>
      <c r="F8" s="1" t="s">
        <v>32</v>
      </c>
      <c r="G8" s="3">
        <v>41000.0</v>
      </c>
      <c r="H8" s="4">
        <v>37933.0</v>
      </c>
      <c r="I8" s="4">
        <v>41551.0</v>
      </c>
      <c r="J8" s="6"/>
      <c r="K8" s="6"/>
    </row>
    <row r="9">
      <c r="A9" s="2">
        <v>1008.0</v>
      </c>
      <c r="B9" s="1" t="s">
        <v>33</v>
      </c>
      <c r="C9" s="1" t="s">
        <v>34</v>
      </c>
      <c r="D9" s="2">
        <v>38.0</v>
      </c>
      <c r="E9" s="1" t="s">
        <v>13</v>
      </c>
      <c r="F9" s="1" t="s">
        <v>14</v>
      </c>
      <c r="G9" s="3">
        <v>48000.0</v>
      </c>
      <c r="H9" s="4">
        <v>37416.0</v>
      </c>
      <c r="I9" s="4">
        <v>42116.0</v>
      </c>
      <c r="J9" s="6"/>
      <c r="K9" s="6"/>
    </row>
    <row r="10">
      <c r="A10" s="2">
        <v>1009.0</v>
      </c>
      <c r="B10" s="1" t="s">
        <v>35</v>
      </c>
      <c r="C10" s="1" t="s">
        <v>36</v>
      </c>
      <c r="D10" s="2">
        <v>31.0</v>
      </c>
      <c r="E10" s="1" t="s">
        <v>13</v>
      </c>
      <c r="F10" s="1" t="s">
        <v>23</v>
      </c>
      <c r="G10" s="3">
        <v>42000.0</v>
      </c>
      <c r="H10" s="4">
        <v>37843.0</v>
      </c>
      <c r="I10" s="4">
        <v>40800.0</v>
      </c>
      <c r="J10" s="6"/>
      <c r="K10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68</v>
      </c>
      <c r="K1" s="1" t="s">
        <v>69</v>
      </c>
      <c r="L1" s="1" t="s">
        <v>70</v>
      </c>
    </row>
    <row r="2">
      <c r="A2" s="2">
        <v>1001.0</v>
      </c>
      <c r="B2" s="1" t="s">
        <v>11</v>
      </c>
      <c r="C2" s="1" t="s">
        <v>12</v>
      </c>
      <c r="D2" s="2">
        <v>30.0</v>
      </c>
      <c r="E2" s="1" t="s">
        <v>13</v>
      </c>
      <c r="F2" s="1" t="s">
        <v>14</v>
      </c>
      <c r="G2" s="2">
        <v>45000.0</v>
      </c>
      <c r="H2" s="4">
        <v>37197.0</v>
      </c>
      <c r="I2" s="4">
        <v>42253.0</v>
      </c>
      <c r="J2" s="6">
        <f>COUNT(G2:G10)</f>
        <v>9</v>
      </c>
      <c r="K2" s="6">
        <f>COUNTIF(G2:G10,"&gt;45000")</f>
        <v>5</v>
      </c>
      <c r="L2" s="6">
        <f>COUNTIFS(A2:A10,"&gt;1005",E2:E10,"Male")</f>
        <v>3</v>
      </c>
    </row>
    <row r="3">
      <c r="A3" s="2">
        <v>1002.0</v>
      </c>
      <c r="B3" s="1" t="s">
        <v>15</v>
      </c>
      <c r="C3" s="1" t="s">
        <v>16</v>
      </c>
      <c r="D3" s="2">
        <v>30.0</v>
      </c>
      <c r="E3" s="1" t="s">
        <v>17</v>
      </c>
      <c r="F3" s="1" t="s">
        <v>18</v>
      </c>
      <c r="G3" s="2">
        <v>36000.0</v>
      </c>
      <c r="H3" s="4">
        <v>36436.0</v>
      </c>
      <c r="I3" s="5">
        <v>42287.0</v>
      </c>
      <c r="J3" s="6"/>
      <c r="K3" s="6"/>
      <c r="L3" s="6"/>
    </row>
    <row r="4">
      <c r="A4" s="2">
        <v>1003.0</v>
      </c>
      <c r="B4" s="1" t="s">
        <v>19</v>
      </c>
      <c r="C4" s="1" t="s">
        <v>20</v>
      </c>
      <c r="D4" s="2">
        <v>29.0</v>
      </c>
      <c r="E4" s="1" t="s">
        <v>13</v>
      </c>
      <c r="F4" s="1" t="s">
        <v>14</v>
      </c>
      <c r="G4" s="2">
        <v>63000.0</v>
      </c>
      <c r="H4" s="4">
        <v>36711.0</v>
      </c>
      <c r="I4" s="4">
        <v>42986.0</v>
      </c>
      <c r="J4" s="6"/>
      <c r="K4" s="6"/>
      <c r="L4" s="6"/>
    </row>
    <row r="5">
      <c r="A5" s="2">
        <v>1004.0</v>
      </c>
      <c r="B5" s="1" t="s">
        <v>21</v>
      </c>
      <c r="C5" s="1" t="s">
        <v>22</v>
      </c>
      <c r="D5" s="2">
        <v>31.0</v>
      </c>
      <c r="E5" s="1" t="s">
        <v>17</v>
      </c>
      <c r="F5" s="1" t="s">
        <v>23</v>
      </c>
      <c r="G5" s="2">
        <v>47000.0</v>
      </c>
      <c r="H5" s="4">
        <v>36530.0</v>
      </c>
      <c r="I5" s="4">
        <v>42341.0</v>
      </c>
      <c r="J5" s="6"/>
      <c r="K5" s="6"/>
      <c r="L5" s="6"/>
    </row>
    <row r="6">
      <c r="A6" s="2">
        <v>1005.0</v>
      </c>
      <c r="B6" s="1" t="s">
        <v>24</v>
      </c>
      <c r="C6" s="1" t="s">
        <v>25</v>
      </c>
      <c r="D6" s="2">
        <v>32.0</v>
      </c>
      <c r="E6" s="1" t="s">
        <v>13</v>
      </c>
      <c r="F6" s="1" t="s">
        <v>26</v>
      </c>
      <c r="G6" s="2">
        <v>50000.0</v>
      </c>
      <c r="H6" s="4">
        <v>37017.0</v>
      </c>
      <c r="I6" s="4">
        <v>42977.0</v>
      </c>
      <c r="J6" s="6"/>
      <c r="K6" s="6"/>
      <c r="L6" s="6"/>
    </row>
    <row r="7">
      <c r="A7" s="2">
        <v>1006.0</v>
      </c>
      <c r="B7" s="1" t="s">
        <v>27</v>
      </c>
      <c r="C7" s="1" t="s">
        <v>28</v>
      </c>
      <c r="D7" s="2">
        <v>35.0</v>
      </c>
      <c r="E7" s="1" t="s">
        <v>13</v>
      </c>
      <c r="F7" s="1" t="s">
        <v>29</v>
      </c>
      <c r="G7" s="2">
        <v>65000.0</v>
      </c>
      <c r="H7" s="4">
        <v>35040.0</v>
      </c>
      <c r="I7" s="4">
        <v>41528.0</v>
      </c>
      <c r="J7" s="6"/>
      <c r="K7" s="6"/>
      <c r="L7" s="6"/>
    </row>
    <row r="8">
      <c r="A8" s="2">
        <v>1007.0</v>
      </c>
      <c r="B8" s="1" t="s">
        <v>30</v>
      </c>
      <c r="C8" s="1" t="s">
        <v>31</v>
      </c>
      <c r="D8" s="2">
        <v>32.0</v>
      </c>
      <c r="E8" s="1" t="s">
        <v>17</v>
      </c>
      <c r="F8" s="1" t="s">
        <v>32</v>
      </c>
      <c r="G8" s="2">
        <v>41000.0</v>
      </c>
      <c r="H8" s="4">
        <v>37933.0</v>
      </c>
      <c r="I8" s="4">
        <v>41551.0</v>
      </c>
      <c r="J8" s="6"/>
      <c r="K8" s="6"/>
      <c r="L8" s="6"/>
    </row>
    <row r="9">
      <c r="A9" s="2">
        <v>1008.0</v>
      </c>
      <c r="B9" s="1" t="s">
        <v>33</v>
      </c>
      <c r="C9" s="1" t="s">
        <v>34</v>
      </c>
      <c r="D9" s="2">
        <v>38.0</v>
      </c>
      <c r="E9" s="1" t="s">
        <v>13</v>
      </c>
      <c r="F9" s="1" t="s">
        <v>14</v>
      </c>
      <c r="G9" s="2">
        <v>48000.0</v>
      </c>
      <c r="H9" s="4">
        <v>37416.0</v>
      </c>
      <c r="I9" s="4">
        <v>42116.0</v>
      </c>
      <c r="J9" s="6"/>
      <c r="K9" s="6"/>
      <c r="L9" s="6"/>
    </row>
    <row r="10">
      <c r="A10" s="2">
        <v>1009.0</v>
      </c>
      <c r="B10" s="1" t="s">
        <v>35</v>
      </c>
      <c r="C10" s="1" t="s">
        <v>36</v>
      </c>
      <c r="D10" s="2">
        <v>31.0</v>
      </c>
      <c r="E10" s="1" t="s">
        <v>13</v>
      </c>
      <c r="F10" s="1" t="s">
        <v>23</v>
      </c>
      <c r="G10" s="2">
        <v>42000.0</v>
      </c>
      <c r="H10" s="4">
        <v>37843.0</v>
      </c>
      <c r="I10" s="4">
        <v>40800.0</v>
      </c>
      <c r="J10" s="6"/>
      <c r="K10" s="6"/>
      <c r="L10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71</v>
      </c>
      <c r="K1" s="1" t="s">
        <v>72</v>
      </c>
    </row>
    <row r="2">
      <c r="A2" s="2">
        <v>1001.0</v>
      </c>
      <c r="B2" s="1" t="s">
        <v>11</v>
      </c>
      <c r="C2" s="1" t="s">
        <v>12</v>
      </c>
      <c r="D2" s="2">
        <v>30.0</v>
      </c>
      <c r="E2" s="1" t="s">
        <v>13</v>
      </c>
      <c r="F2" s="1" t="s">
        <v>14</v>
      </c>
      <c r="G2" s="2">
        <v>45000.0</v>
      </c>
      <c r="H2" s="11">
        <v>37197.0</v>
      </c>
      <c r="I2" s="11">
        <v>42253.0</v>
      </c>
      <c r="J2" s="6">
        <f t="shared" ref="J2:J10" si="1">DAYS(I2,H2)</f>
        <v>5056</v>
      </c>
      <c r="K2" s="6">
        <f t="shared" ref="K2:K10" si="2">NETWORKDAYS(H2,I2)</f>
        <v>3611</v>
      </c>
    </row>
    <row r="3">
      <c r="A3" s="2">
        <v>1002.0</v>
      </c>
      <c r="B3" s="1" t="s">
        <v>15</v>
      </c>
      <c r="C3" s="1" t="s">
        <v>16</v>
      </c>
      <c r="D3" s="2">
        <v>30.0</v>
      </c>
      <c r="E3" s="1" t="s">
        <v>17</v>
      </c>
      <c r="F3" s="1" t="s">
        <v>18</v>
      </c>
      <c r="G3" s="2">
        <v>36000.0</v>
      </c>
      <c r="H3" s="11">
        <v>36436.0</v>
      </c>
      <c r="I3" s="11">
        <v>42287.0</v>
      </c>
      <c r="J3" s="6">
        <f t="shared" si="1"/>
        <v>5851</v>
      </c>
      <c r="K3" s="6">
        <f t="shared" si="2"/>
        <v>4180</v>
      </c>
    </row>
    <row r="4">
      <c r="A4" s="2">
        <v>1003.0</v>
      </c>
      <c r="B4" s="1" t="s">
        <v>19</v>
      </c>
      <c r="C4" s="1" t="s">
        <v>20</v>
      </c>
      <c r="D4" s="2">
        <v>29.0</v>
      </c>
      <c r="E4" s="1" t="s">
        <v>13</v>
      </c>
      <c r="F4" s="1" t="s">
        <v>14</v>
      </c>
      <c r="G4" s="2">
        <v>63000.0</v>
      </c>
      <c r="H4" s="11">
        <v>36711.0</v>
      </c>
      <c r="I4" s="11">
        <v>42986.0</v>
      </c>
      <c r="J4" s="6">
        <f t="shared" si="1"/>
        <v>6275</v>
      </c>
      <c r="K4" s="6">
        <f t="shared" si="2"/>
        <v>4484</v>
      </c>
    </row>
    <row r="5">
      <c r="A5" s="2">
        <v>1004.0</v>
      </c>
      <c r="B5" s="1" t="s">
        <v>21</v>
      </c>
      <c r="C5" s="1" t="s">
        <v>22</v>
      </c>
      <c r="D5" s="2">
        <v>31.0</v>
      </c>
      <c r="E5" s="1" t="s">
        <v>17</v>
      </c>
      <c r="F5" s="1" t="s">
        <v>23</v>
      </c>
      <c r="G5" s="2">
        <v>47000.0</v>
      </c>
      <c r="H5" s="11">
        <v>36530.0</v>
      </c>
      <c r="I5" s="11">
        <v>42341.0</v>
      </c>
      <c r="J5" s="6">
        <f t="shared" si="1"/>
        <v>5811</v>
      </c>
      <c r="K5" s="6">
        <f t="shared" si="2"/>
        <v>4152</v>
      </c>
    </row>
    <row r="6">
      <c r="A6" s="2">
        <v>1005.0</v>
      </c>
      <c r="B6" s="1" t="s">
        <v>24</v>
      </c>
      <c r="C6" s="1" t="s">
        <v>25</v>
      </c>
      <c r="D6" s="2">
        <v>32.0</v>
      </c>
      <c r="E6" s="1" t="s">
        <v>13</v>
      </c>
      <c r="F6" s="1" t="s">
        <v>26</v>
      </c>
      <c r="G6" s="2">
        <v>50000.0</v>
      </c>
      <c r="H6" s="11">
        <v>37017.0</v>
      </c>
      <c r="I6" s="12">
        <v>41489.0</v>
      </c>
      <c r="J6" s="6">
        <f t="shared" si="1"/>
        <v>4472</v>
      </c>
      <c r="K6" s="6">
        <f t="shared" si="2"/>
        <v>3195</v>
      </c>
    </row>
    <row r="7">
      <c r="A7" s="2">
        <v>1006.0</v>
      </c>
      <c r="B7" s="1" t="s">
        <v>27</v>
      </c>
      <c r="C7" s="1" t="s">
        <v>28</v>
      </c>
      <c r="D7" s="2">
        <v>35.0</v>
      </c>
      <c r="E7" s="1" t="s">
        <v>13</v>
      </c>
      <c r="F7" s="1" t="s">
        <v>29</v>
      </c>
      <c r="G7" s="2">
        <v>65000.0</v>
      </c>
      <c r="H7" s="11">
        <v>37017.0</v>
      </c>
      <c r="I7" s="11">
        <v>41528.0</v>
      </c>
      <c r="J7" s="6">
        <f t="shared" si="1"/>
        <v>4511</v>
      </c>
      <c r="K7" s="6">
        <f t="shared" si="2"/>
        <v>3223</v>
      </c>
    </row>
    <row r="8">
      <c r="A8" s="2">
        <v>1007.0</v>
      </c>
      <c r="B8" s="1" t="s">
        <v>30</v>
      </c>
      <c r="C8" s="1" t="s">
        <v>31</v>
      </c>
      <c r="D8" s="2">
        <v>32.0</v>
      </c>
      <c r="E8" s="1" t="s">
        <v>17</v>
      </c>
      <c r="F8" s="1" t="s">
        <v>32</v>
      </c>
      <c r="G8" s="2">
        <v>41000.0</v>
      </c>
      <c r="H8" s="11">
        <v>37933.0</v>
      </c>
      <c r="I8" s="11">
        <v>41528.0</v>
      </c>
      <c r="J8" s="6">
        <f t="shared" si="1"/>
        <v>3595</v>
      </c>
      <c r="K8" s="6">
        <f t="shared" si="2"/>
        <v>2568</v>
      </c>
    </row>
    <row r="9">
      <c r="A9" s="2">
        <v>1008.0</v>
      </c>
      <c r="B9" s="1" t="s">
        <v>33</v>
      </c>
      <c r="C9" s="1" t="s">
        <v>34</v>
      </c>
      <c r="D9" s="2">
        <v>38.0</v>
      </c>
      <c r="E9" s="1" t="s">
        <v>13</v>
      </c>
      <c r="F9" s="1" t="s">
        <v>14</v>
      </c>
      <c r="G9" s="2">
        <v>48000.0</v>
      </c>
      <c r="H9" s="11">
        <v>37416.0</v>
      </c>
      <c r="I9" s="12">
        <v>42116.0</v>
      </c>
      <c r="J9" s="6">
        <f t="shared" si="1"/>
        <v>4700</v>
      </c>
      <c r="K9" s="6">
        <f t="shared" si="2"/>
        <v>3358</v>
      </c>
    </row>
    <row r="10">
      <c r="A10" s="2">
        <v>1009.0</v>
      </c>
      <c r="B10" s="1" t="s">
        <v>35</v>
      </c>
      <c r="C10" s="1" t="s">
        <v>36</v>
      </c>
      <c r="D10" s="2">
        <v>31.0</v>
      </c>
      <c r="E10" s="1" t="s">
        <v>13</v>
      </c>
      <c r="F10" s="1" t="s">
        <v>23</v>
      </c>
      <c r="G10" s="2">
        <v>42000.0</v>
      </c>
      <c r="H10" s="11">
        <v>37843.0</v>
      </c>
      <c r="I10" s="12">
        <v>42116.0</v>
      </c>
      <c r="J10" s="6">
        <f t="shared" si="1"/>
        <v>4273</v>
      </c>
      <c r="K10" s="6">
        <f t="shared" si="2"/>
        <v>3053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37</v>
      </c>
      <c r="K1" s="1" t="s">
        <v>38</v>
      </c>
    </row>
    <row r="2">
      <c r="A2" s="2">
        <v>1001.0</v>
      </c>
      <c r="B2" s="1" t="s">
        <v>11</v>
      </c>
      <c r="C2" s="1" t="s">
        <v>12</v>
      </c>
      <c r="D2" s="2">
        <v>30.0</v>
      </c>
      <c r="E2" s="1" t="s">
        <v>13</v>
      </c>
      <c r="F2" s="1" t="s">
        <v>14</v>
      </c>
      <c r="G2" s="2">
        <v>45000.0</v>
      </c>
      <c r="H2" s="4">
        <v>37197.0</v>
      </c>
      <c r="I2" s="4">
        <v>42253.0</v>
      </c>
      <c r="J2" s="1" t="str">
        <f t="shared" ref="J2:J10" si="1">IF(D2:D10&gt;30,"Old","Young")</f>
        <v>Young</v>
      </c>
      <c r="K2" s="6" t="str">
        <f t="shared" ref="K2:K10" si="2">IFS(F2:F10="Salesman","Sales",F2:F10="HR","Fire Immediately",F2:F10="Regional Manager","Give Christmas Bonus")</f>
        <v>Sales</v>
      </c>
    </row>
    <row r="3">
      <c r="A3" s="2">
        <v>1002.0</v>
      </c>
      <c r="B3" s="1" t="s">
        <v>15</v>
      </c>
      <c r="C3" s="1" t="s">
        <v>16</v>
      </c>
      <c r="D3" s="2">
        <v>30.0</v>
      </c>
      <c r="E3" s="1" t="s">
        <v>17</v>
      </c>
      <c r="F3" s="1" t="s">
        <v>18</v>
      </c>
      <c r="G3" s="2">
        <v>36000.0</v>
      </c>
      <c r="H3" s="4">
        <v>36436.0</v>
      </c>
      <c r="I3" s="5">
        <v>42287.0</v>
      </c>
      <c r="J3" s="1" t="str">
        <f t="shared" si="1"/>
        <v>Young</v>
      </c>
      <c r="K3" s="6" t="str">
        <f t="shared" si="2"/>
        <v>#N/A</v>
      </c>
    </row>
    <row r="4">
      <c r="A4" s="2">
        <v>1003.0</v>
      </c>
      <c r="B4" s="1" t="s">
        <v>19</v>
      </c>
      <c r="C4" s="1" t="s">
        <v>20</v>
      </c>
      <c r="D4" s="2">
        <v>29.0</v>
      </c>
      <c r="E4" s="1" t="s">
        <v>13</v>
      </c>
      <c r="F4" s="1" t="s">
        <v>14</v>
      </c>
      <c r="G4" s="2">
        <v>63000.0</v>
      </c>
      <c r="H4" s="4">
        <v>36711.0</v>
      </c>
      <c r="I4" s="4">
        <v>42986.0</v>
      </c>
      <c r="J4" s="1" t="str">
        <f t="shared" si="1"/>
        <v>Young</v>
      </c>
      <c r="K4" s="6" t="str">
        <f t="shared" si="2"/>
        <v>Sales</v>
      </c>
    </row>
    <row r="5">
      <c r="A5" s="2">
        <v>1004.0</v>
      </c>
      <c r="B5" s="1" t="s">
        <v>21</v>
      </c>
      <c r="C5" s="1" t="s">
        <v>22</v>
      </c>
      <c r="D5" s="2">
        <v>31.0</v>
      </c>
      <c r="E5" s="1" t="s">
        <v>17</v>
      </c>
      <c r="F5" s="1" t="s">
        <v>23</v>
      </c>
      <c r="G5" s="2">
        <v>47000.0</v>
      </c>
      <c r="H5" s="4">
        <v>36530.0</v>
      </c>
      <c r="I5" s="4">
        <v>42341.0</v>
      </c>
      <c r="J5" s="1" t="str">
        <f t="shared" si="1"/>
        <v>Old</v>
      </c>
      <c r="K5" s="6" t="str">
        <f t="shared" si="2"/>
        <v>#N/A</v>
      </c>
    </row>
    <row r="6">
      <c r="A6" s="2">
        <v>1005.0</v>
      </c>
      <c r="B6" s="1" t="s">
        <v>24</v>
      </c>
      <c r="C6" s="1" t="s">
        <v>25</v>
      </c>
      <c r="D6" s="2">
        <v>32.0</v>
      </c>
      <c r="E6" s="1" t="s">
        <v>13</v>
      </c>
      <c r="F6" s="1" t="s">
        <v>26</v>
      </c>
      <c r="G6" s="2">
        <v>50000.0</v>
      </c>
      <c r="H6" s="4">
        <v>37017.0</v>
      </c>
      <c r="I6" s="4">
        <v>42977.0</v>
      </c>
      <c r="J6" s="1" t="str">
        <f t="shared" si="1"/>
        <v>Old</v>
      </c>
      <c r="K6" s="6" t="str">
        <f t="shared" si="2"/>
        <v>Fire Immediately</v>
      </c>
    </row>
    <row r="7">
      <c r="A7" s="2">
        <v>1006.0</v>
      </c>
      <c r="B7" s="1" t="s">
        <v>27</v>
      </c>
      <c r="C7" s="1" t="s">
        <v>28</v>
      </c>
      <c r="D7" s="2">
        <v>35.0</v>
      </c>
      <c r="E7" s="1" t="s">
        <v>13</v>
      </c>
      <c r="F7" s="1" t="s">
        <v>29</v>
      </c>
      <c r="G7" s="2">
        <v>65000.0</v>
      </c>
      <c r="H7" s="4">
        <v>35040.0</v>
      </c>
      <c r="I7" s="4">
        <v>41528.0</v>
      </c>
      <c r="J7" s="1" t="str">
        <f t="shared" si="1"/>
        <v>Old</v>
      </c>
      <c r="K7" s="6" t="str">
        <f t="shared" si="2"/>
        <v>Give Christmas Bonus</v>
      </c>
    </row>
    <row r="8">
      <c r="A8" s="2">
        <v>1007.0</v>
      </c>
      <c r="B8" s="1" t="s">
        <v>30</v>
      </c>
      <c r="C8" s="1" t="s">
        <v>31</v>
      </c>
      <c r="D8" s="2">
        <v>32.0</v>
      </c>
      <c r="E8" s="1" t="s">
        <v>17</v>
      </c>
      <c r="F8" s="1" t="s">
        <v>32</v>
      </c>
      <c r="G8" s="2">
        <v>41000.0</v>
      </c>
      <c r="H8" s="4">
        <v>37933.0</v>
      </c>
      <c r="I8" s="4">
        <v>41551.0</v>
      </c>
      <c r="J8" s="1" t="str">
        <f t="shared" si="1"/>
        <v>Old</v>
      </c>
      <c r="K8" s="6" t="str">
        <f t="shared" si="2"/>
        <v>#N/A</v>
      </c>
    </row>
    <row r="9">
      <c r="A9" s="2">
        <v>1008.0</v>
      </c>
      <c r="B9" s="1" t="s">
        <v>33</v>
      </c>
      <c r="C9" s="1" t="s">
        <v>34</v>
      </c>
      <c r="D9" s="2">
        <v>38.0</v>
      </c>
      <c r="E9" s="1" t="s">
        <v>13</v>
      </c>
      <c r="F9" s="1" t="s">
        <v>14</v>
      </c>
      <c r="G9" s="2">
        <v>48000.0</v>
      </c>
      <c r="H9" s="4">
        <v>37416.0</v>
      </c>
      <c r="I9" s="4">
        <v>42116.0</v>
      </c>
      <c r="J9" s="1" t="str">
        <f t="shared" si="1"/>
        <v>Old</v>
      </c>
      <c r="K9" s="6" t="str">
        <f t="shared" si="2"/>
        <v>Sales</v>
      </c>
    </row>
    <row r="10">
      <c r="A10" s="2">
        <v>1009.0</v>
      </c>
      <c r="B10" s="1" t="s">
        <v>35</v>
      </c>
      <c r="C10" s="1" t="s">
        <v>36</v>
      </c>
      <c r="D10" s="2">
        <v>31.0</v>
      </c>
      <c r="E10" s="1" t="s">
        <v>13</v>
      </c>
      <c r="F10" s="1" t="s">
        <v>23</v>
      </c>
      <c r="G10" s="2">
        <v>42000.0</v>
      </c>
      <c r="H10" s="4">
        <v>37843.0</v>
      </c>
      <c r="I10" s="4">
        <v>40800.0</v>
      </c>
      <c r="J10" s="1" t="str">
        <f t="shared" si="1"/>
        <v>Old</v>
      </c>
      <c r="K10" s="6" t="str">
        <f t="shared" si="2"/>
        <v>#N/A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  <c r="K1" s="6"/>
      <c r="L1" s="1" t="s">
        <v>40</v>
      </c>
    </row>
    <row r="2">
      <c r="A2" s="2">
        <v>1001.0</v>
      </c>
      <c r="B2" s="1" t="s">
        <v>11</v>
      </c>
      <c r="C2" s="1" t="s">
        <v>12</v>
      </c>
      <c r="D2" s="2">
        <v>30.0</v>
      </c>
      <c r="E2" s="1" t="s">
        <v>13</v>
      </c>
      <c r="F2" s="1" t="s">
        <v>14</v>
      </c>
      <c r="G2" s="2">
        <v>45000.0</v>
      </c>
      <c r="H2" s="4">
        <v>37197.0</v>
      </c>
      <c r="I2" s="4">
        <v>42253.0</v>
      </c>
      <c r="J2" s="6">
        <f t="shared" ref="J2:J10" si="1">LEN(C2:C10)</f>
        <v>7</v>
      </c>
      <c r="K2" s="6"/>
      <c r="L2" s="6"/>
    </row>
    <row r="3">
      <c r="A3" s="2">
        <v>1002.0</v>
      </c>
      <c r="B3" s="1" t="s">
        <v>15</v>
      </c>
      <c r="C3" s="1" t="s">
        <v>16</v>
      </c>
      <c r="D3" s="2">
        <v>30.0</v>
      </c>
      <c r="E3" s="1" t="s">
        <v>17</v>
      </c>
      <c r="F3" s="1" t="s">
        <v>18</v>
      </c>
      <c r="G3" s="2">
        <v>36000.0</v>
      </c>
      <c r="H3" s="4">
        <v>36436.0</v>
      </c>
      <c r="I3" s="5">
        <v>42287.0</v>
      </c>
      <c r="J3" s="6">
        <f t="shared" si="1"/>
        <v>7</v>
      </c>
      <c r="K3" s="6"/>
      <c r="L3" s="6"/>
    </row>
    <row r="4">
      <c r="A4" s="2">
        <v>1003.0</v>
      </c>
      <c r="B4" s="1" t="s">
        <v>19</v>
      </c>
      <c r="C4" s="1" t="s">
        <v>20</v>
      </c>
      <c r="D4" s="2">
        <v>29.0</v>
      </c>
      <c r="E4" s="1" t="s">
        <v>13</v>
      </c>
      <c r="F4" s="1" t="s">
        <v>14</v>
      </c>
      <c r="G4" s="2">
        <v>63000.0</v>
      </c>
      <c r="H4" s="4">
        <v>36711.0</v>
      </c>
      <c r="I4" s="4">
        <v>42986.0</v>
      </c>
      <c r="J4" s="6">
        <f t="shared" si="1"/>
        <v>7</v>
      </c>
      <c r="K4" s="6"/>
      <c r="L4" s="6"/>
    </row>
    <row r="5">
      <c r="A5" s="2">
        <v>1004.0</v>
      </c>
      <c r="B5" s="1" t="s">
        <v>21</v>
      </c>
      <c r="C5" s="1" t="s">
        <v>22</v>
      </c>
      <c r="D5" s="2">
        <v>31.0</v>
      </c>
      <c r="E5" s="1" t="s">
        <v>17</v>
      </c>
      <c r="F5" s="1" t="s">
        <v>23</v>
      </c>
      <c r="G5" s="2">
        <v>47000.0</v>
      </c>
      <c r="H5" s="4">
        <v>36530.0</v>
      </c>
      <c r="I5" s="4">
        <v>42341.0</v>
      </c>
      <c r="J5" s="6">
        <f t="shared" si="1"/>
        <v>6</v>
      </c>
      <c r="K5" s="6"/>
      <c r="L5" s="6"/>
    </row>
    <row r="6">
      <c r="A6" s="2">
        <v>1005.0</v>
      </c>
      <c r="B6" s="1" t="s">
        <v>24</v>
      </c>
      <c r="C6" s="1" t="s">
        <v>25</v>
      </c>
      <c r="D6" s="2">
        <v>32.0</v>
      </c>
      <c r="E6" s="1" t="s">
        <v>13</v>
      </c>
      <c r="F6" s="1" t="s">
        <v>26</v>
      </c>
      <c r="G6" s="2">
        <v>50000.0</v>
      </c>
      <c r="H6" s="4">
        <v>37017.0</v>
      </c>
      <c r="I6" s="4">
        <v>42977.0</v>
      </c>
      <c r="J6" s="6">
        <f t="shared" si="1"/>
        <v>10</v>
      </c>
      <c r="K6" s="6"/>
      <c r="L6" s="6"/>
    </row>
    <row r="7">
      <c r="A7" s="2">
        <v>1006.0</v>
      </c>
      <c r="B7" s="1" t="s">
        <v>27</v>
      </c>
      <c r="C7" s="1" t="s">
        <v>28</v>
      </c>
      <c r="D7" s="2">
        <v>35.0</v>
      </c>
      <c r="E7" s="1" t="s">
        <v>13</v>
      </c>
      <c r="F7" s="1" t="s">
        <v>29</v>
      </c>
      <c r="G7" s="2">
        <v>65000.0</v>
      </c>
      <c r="H7" s="4">
        <v>35040.0</v>
      </c>
      <c r="I7" s="4">
        <v>41528.0</v>
      </c>
      <c r="J7" s="6">
        <f t="shared" si="1"/>
        <v>5</v>
      </c>
      <c r="K7" s="6"/>
      <c r="L7" s="6"/>
    </row>
    <row r="8">
      <c r="A8" s="2">
        <v>1007.0</v>
      </c>
      <c r="B8" s="1" t="s">
        <v>30</v>
      </c>
      <c r="C8" s="1" t="s">
        <v>31</v>
      </c>
      <c r="D8" s="2">
        <v>32.0</v>
      </c>
      <c r="E8" s="1" t="s">
        <v>17</v>
      </c>
      <c r="F8" s="1" t="s">
        <v>32</v>
      </c>
      <c r="G8" s="2">
        <v>41000.0</v>
      </c>
      <c r="H8" s="4">
        <v>37933.0</v>
      </c>
      <c r="I8" s="4">
        <v>41551.0</v>
      </c>
      <c r="J8" s="6">
        <f t="shared" si="1"/>
        <v>6</v>
      </c>
      <c r="K8" s="6"/>
      <c r="L8" s="6"/>
    </row>
    <row r="9">
      <c r="A9" s="2">
        <v>1008.0</v>
      </c>
      <c r="B9" s="1" t="s">
        <v>33</v>
      </c>
      <c r="C9" s="1" t="s">
        <v>34</v>
      </c>
      <c r="D9" s="2">
        <v>38.0</v>
      </c>
      <c r="E9" s="1" t="s">
        <v>13</v>
      </c>
      <c r="F9" s="1" t="s">
        <v>14</v>
      </c>
      <c r="G9" s="2">
        <v>48000.0</v>
      </c>
      <c r="H9" s="4">
        <v>37416.0</v>
      </c>
      <c r="I9" s="4">
        <v>42116.0</v>
      </c>
      <c r="J9" s="6">
        <f t="shared" si="1"/>
        <v>6</v>
      </c>
      <c r="K9" s="6"/>
      <c r="L9" s="6"/>
    </row>
    <row r="10">
      <c r="A10" s="2">
        <v>1009.0</v>
      </c>
      <c r="B10" s="1" t="s">
        <v>35</v>
      </c>
      <c r="C10" s="1" t="s">
        <v>36</v>
      </c>
      <c r="D10" s="2">
        <v>31.0</v>
      </c>
      <c r="E10" s="1" t="s">
        <v>13</v>
      </c>
      <c r="F10" s="1" t="s">
        <v>23</v>
      </c>
      <c r="G10" s="2">
        <v>42000.0</v>
      </c>
      <c r="H10" s="4">
        <v>37843.0</v>
      </c>
      <c r="I10" s="4">
        <v>40800.0</v>
      </c>
      <c r="J10" s="6">
        <f t="shared" si="1"/>
        <v>6</v>
      </c>
      <c r="K10" s="6"/>
      <c r="L1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3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41</v>
      </c>
      <c r="K1" s="1" t="s">
        <v>42</v>
      </c>
      <c r="L1" s="1" t="s">
        <v>43</v>
      </c>
      <c r="M1" s="1" t="s">
        <v>43</v>
      </c>
    </row>
    <row r="2">
      <c r="A2" s="2">
        <v>1001.0</v>
      </c>
      <c r="B2" s="1" t="s">
        <v>11</v>
      </c>
      <c r="C2" s="1" t="s">
        <v>12</v>
      </c>
      <c r="D2" s="2">
        <v>30.0</v>
      </c>
      <c r="E2" s="1" t="s">
        <v>13</v>
      </c>
      <c r="F2" s="1" t="s">
        <v>14</v>
      </c>
      <c r="G2" s="2">
        <v>45000.0</v>
      </c>
      <c r="H2" s="7">
        <v>36933.0</v>
      </c>
      <c r="I2" s="7">
        <v>42164.0</v>
      </c>
      <c r="J2" s="1" t="s">
        <v>44</v>
      </c>
      <c r="K2" s="6" t="str">
        <f t="shared" ref="K2:K10" si="1">LEFT(B2:B10,3)</f>
        <v>Jim</v>
      </c>
      <c r="L2" s="6" t="str">
        <f t="shared" ref="L2:L10" si="2">RIGHT(A2:A10,1)</f>
        <v>1</v>
      </c>
      <c r="M2" s="6" t="str">
        <f t="shared" ref="M2:M10" si="3">RIGHT(H2:H10,4)</f>
        <v>2001</v>
      </c>
    </row>
    <row r="3">
      <c r="A3" s="2">
        <v>1002.0</v>
      </c>
      <c r="B3" s="1" t="s">
        <v>15</v>
      </c>
      <c r="C3" s="1" t="s">
        <v>16</v>
      </c>
      <c r="D3" s="2">
        <v>30.0</v>
      </c>
      <c r="E3" s="1" t="s">
        <v>17</v>
      </c>
      <c r="F3" s="1" t="s">
        <v>18</v>
      </c>
      <c r="G3" s="2">
        <v>36000.0</v>
      </c>
      <c r="H3" s="7">
        <v>36229.0</v>
      </c>
      <c r="I3" s="7">
        <v>42287.0</v>
      </c>
      <c r="J3" s="1" t="s">
        <v>45</v>
      </c>
      <c r="K3" s="6" t="str">
        <f t="shared" si="1"/>
        <v>Pam</v>
      </c>
      <c r="L3" s="6" t="str">
        <f t="shared" si="2"/>
        <v>2</v>
      </c>
      <c r="M3" s="6" t="str">
        <f t="shared" si="3"/>
        <v>1999</v>
      </c>
    </row>
    <row r="4">
      <c r="A4" s="2">
        <v>1003.0</v>
      </c>
      <c r="B4" s="1" t="s">
        <v>19</v>
      </c>
      <c r="C4" s="1" t="s">
        <v>20</v>
      </c>
      <c r="D4" s="2">
        <v>29.0</v>
      </c>
      <c r="E4" s="1" t="s">
        <v>13</v>
      </c>
      <c r="F4" s="1" t="s">
        <v>14</v>
      </c>
      <c r="G4" s="2">
        <v>63000.0</v>
      </c>
      <c r="H4" s="7">
        <v>36623.0</v>
      </c>
      <c r="I4" s="7">
        <v>42956.0</v>
      </c>
      <c r="J4" s="1" t="s">
        <v>46</v>
      </c>
      <c r="K4" s="6" t="str">
        <f t="shared" si="1"/>
        <v>Dwi</v>
      </c>
      <c r="L4" s="6" t="str">
        <f t="shared" si="2"/>
        <v>3</v>
      </c>
      <c r="M4" s="6" t="str">
        <f t="shared" si="3"/>
        <v>2000</v>
      </c>
    </row>
    <row r="5">
      <c r="A5" s="2">
        <v>1004.0</v>
      </c>
      <c r="B5" s="1" t="s">
        <v>21</v>
      </c>
      <c r="C5" s="1" t="s">
        <v>22</v>
      </c>
      <c r="D5" s="2">
        <v>31.0</v>
      </c>
      <c r="E5" s="1" t="s">
        <v>17</v>
      </c>
      <c r="F5" s="1" t="s">
        <v>23</v>
      </c>
      <c r="G5" s="2">
        <v>47000.0</v>
      </c>
      <c r="H5" s="7">
        <v>36647.0</v>
      </c>
      <c r="I5" s="7">
        <v>42075.0</v>
      </c>
      <c r="J5" s="1" t="s">
        <v>47</v>
      </c>
      <c r="K5" s="6" t="str">
        <f t="shared" si="1"/>
        <v>Ang</v>
      </c>
      <c r="L5" s="6" t="str">
        <f t="shared" si="2"/>
        <v>4</v>
      </c>
      <c r="M5" s="6" t="str">
        <f t="shared" si="3"/>
        <v>2000</v>
      </c>
    </row>
    <row r="6">
      <c r="A6" s="2">
        <v>1005.0</v>
      </c>
      <c r="B6" s="1" t="s">
        <v>24</v>
      </c>
      <c r="C6" s="1" t="s">
        <v>25</v>
      </c>
      <c r="D6" s="2">
        <v>32.0</v>
      </c>
      <c r="E6" s="1" t="s">
        <v>13</v>
      </c>
      <c r="F6" s="1" t="s">
        <v>26</v>
      </c>
      <c r="G6" s="2">
        <v>50000.0</v>
      </c>
      <c r="H6" s="7">
        <v>37047.0</v>
      </c>
      <c r="I6" s="1" t="s">
        <v>48</v>
      </c>
      <c r="J6" s="1" t="s">
        <v>49</v>
      </c>
      <c r="K6" s="6" t="str">
        <f t="shared" si="1"/>
        <v>Tob</v>
      </c>
      <c r="L6" s="6" t="str">
        <f t="shared" si="2"/>
        <v>5</v>
      </c>
      <c r="M6" s="6" t="str">
        <f t="shared" si="3"/>
        <v>2001</v>
      </c>
    </row>
    <row r="7">
      <c r="A7" s="2">
        <v>1006.0</v>
      </c>
      <c r="B7" s="1" t="s">
        <v>27</v>
      </c>
      <c r="C7" s="1" t="s">
        <v>28</v>
      </c>
      <c r="D7" s="2">
        <v>35.0</v>
      </c>
      <c r="E7" s="1" t="s">
        <v>13</v>
      </c>
      <c r="F7" s="1" t="s">
        <v>29</v>
      </c>
      <c r="G7" s="2">
        <v>65000.0</v>
      </c>
      <c r="H7" s="7">
        <v>37047.0</v>
      </c>
      <c r="I7" s="7">
        <v>41587.0</v>
      </c>
      <c r="J7" s="1" t="s">
        <v>50</v>
      </c>
      <c r="K7" s="6" t="str">
        <f t="shared" si="1"/>
        <v>Mic</v>
      </c>
      <c r="L7" s="6" t="str">
        <f t="shared" si="2"/>
        <v>6</v>
      </c>
      <c r="M7" s="6" t="str">
        <f t="shared" si="3"/>
        <v>2001</v>
      </c>
    </row>
    <row r="8">
      <c r="A8" s="2">
        <v>1007.0</v>
      </c>
      <c r="B8" s="1" t="s">
        <v>30</v>
      </c>
      <c r="C8" s="1" t="s">
        <v>31</v>
      </c>
      <c r="D8" s="2">
        <v>32.0</v>
      </c>
      <c r="E8" s="1" t="s">
        <v>17</v>
      </c>
      <c r="F8" s="1" t="s">
        <v>32</v>
      </c>
      <c r="G8" s="2">
        <v>41000.0</v>
      </c>
      <c r="H8" s="7">
        <v>37844.0</v>
      </c>
      <c r="I8" s="7">
        <v>41587.0</v>
      </c>
      <c r="J8" s="1" t="s">
        <v>51</v>
      </c>
      <c r="K8" s="6" t="str">
        <f t="shared" si="1"/>
        <v>Mer</v>
      </c>
      <c r="L8" s="6" t="str">
        <f t="shared" si="2"/>
        <v>7</v>
      </c>
      <c r="M8" s="6" t="str">
        <f t="shared" si="3"/>
        <v>2003</v>
      </c>
    </row>
    <row r="9">
      <c r="A9" s="2">
        <v>1008.0</v>
      </c>
      <c r="B9" s="1" t="s">
        <v>33</v>
      </c>
      <c r="C9" s="1" t="s">
        <v>34</v>
      </c>
      <c r="D9" s="2">
        <v>38.0</v>
      </c>
      <c r="E9" s="1" t="s">
        <v>13</v>
      </c>
      <c r="F9" s="1" t="s">
        <v>14</v>
      </c>
      <c r="G9" s="2">
        <v>48000.0</v>
      </c>
      <c r="H9" s="7">
        <v>37505.0</v>
      </c>
      <c r="I9" s="1" t="s">
        <v>52</v>
      </c>
      <c r="J9" s="1" t="s">
        <v>53</v>
      </c>
      <c r="K9" s="6" t="str">
        <f t="shared" si="1"/>
        <v>Sta</v>
      </c>
      <c r="L9" s="6" t="str">
        <f t="shared" si="2"/>
        <v>8</v>
      </c>
      <c r="M9" s="6" t="str">
        <f t="shared" si="3"/>
        <v>2002</v>
      </c>
    </row>
    <row r="10">
      <c r="A10" s="2">
        <v>1009.0</v>
      </c>
      <c r="B10" s="1" t="s">
        <v>35</v>
      </c>
      <c r="C10" s="1" t="s">
        <v>36</v>
      </c>
      <c r="D10" s="2">
        <v>31.0</v>
      </c>
      <c r="E10" s="1" t="s">
        <v>13</v>
      </c>
      <c r="F10" s="1" t="s">
        <v>23</v>
      </c>
      <c r="G10" s="2">
        <v>42000.0</v>
      </c>
      <c r="H10" s="7">
        <v>37902.0</v>
      </c>
      <c r="I10" s="1" t="s">
        <v>52</v>
      </c>
      <c r="J10" s="1" t="s">
        <v>54</v>
      </c>
      <c r="K10" s="6" t="str">
        <f t="shared" si="1"/>
        <v>Kev</v>
      </c>
      <c r="L10" s="6" t="str">
        <f t="shared" si="2"/>
        <v>9</v>
      </c>
      <c r="M10" s="6" t="str">
        <f t="shared" si="3"/>
        <v>2003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</row>
    <row r="2">
      <c r="A2" s="2">
        <v>1001.0</v>
      </c>
      <c r="B2" s="1" t="s">
        <v>11</v>
      </c>
      <c r="C2" s="1" t="s">
        <v>12</v>
      </c>
      <c r="D2" s="2">
        <v>30.0</v>
      </c>
      <c r="E2" s="1" t="s">
        <v>13</v>
      </c>
      <c r="F2" s="1" t="s">
        <v>14</v>
      </c>
      <c r="G2" s="2">
        <v>45000.0</v>
      </c>
      <c r="H2" s="4">
        <v>37197.0</v>
      </c>
      <c r="I2" s="8">
        <v>42253.0</v>
      </c>
      <c r="J2" s="6" t="str">
        <f t="shared" ref="J2:J10" si="1">TEXT(H2:H10,"dd/mm/yyyy")</f>
        <v>02/11/2001</v>
      </c>
      <c r="K2" s="6"/>
      <c r="L2" s="8"/>
    </row>
    <row r="3">
      <c r="A3" s="2">
        <v>1002.0</v>
      </c>
      <c r="B3" s="1" t="s">
        <v>15</v>
      </c>
      <c r="C3" s="1" t="s">
        <v>16</v>
      </c>
      <c r="D3" s="2">
        <v>30.0</v>
      </c>
      <c r="E3" s="1" t="s">
        <v>17</v>
      </c>
      <c r="F3" s="1" t="s">
        <v>18</v>
      </c>
      <c r="G3" s="2">
        <v>36000.0</v>
      </c>
      <c r="H3" s="4">
        <v>36436.0</v>
      </c>
      <c r="I3" s="8">
        <v>42287.0</v>
      </c>
      <c r="J3" s="6" t="str">
        <f t="shared" si="1"/>
        <v>03/10/1999</v>
      </c>
      <c r="K3" s="6"/>
      <c r="L3" s="8"/>
    </row>
    <row r="4">
      <c r="A4" s="2">
        <v>1003.0</v>
      </c>
      <c r="B4" s="1" t="s">
        <v>19</v>
      </c>
      <c r="C4" s="1" t="s">
        <v>20</v>
      </c>
      <c r="D4" s="2">
        <v>29.0</v>
      </c>
      <c r="E4" s="1" t="s">
        <v>13</v>
      </c>
      <c r="F4" s="1" t="s">
        <v>14</v>
      </c>
      <c r="G4" s="2">
        <v>63000.0</v>
      </c>
      <c r="H4" s="4">
        <v>36711.0</v>
      </c>
      <c r="I4" s="8">
        <v>42986.0</v>
      </c>
      <c r="J4" s="6" t="str">
        <f t="shared" si="1"/>
        <v>04/07/2000</v>
      </c>
      <c r="K4" s="6"/>
      <c r="L4" s="8"/>
    </row>
    <row r="5">
      <c r="A5" s="2">
        <v>1004.0</v>
      </c>
      <c r="B5" s="1" t="s">
        <v>21</v>
      </c>
      <c r="C5" s="1" t="s">
        <v>22</v>
      </c>
      <c r="D5" s="2">
        <v>31.0</v>
      </c>
      <c r="E5" s="1" t="s">
        <v>17</v>
      </c>
      <c r="F5" s="1" t="s">
        <v>23</v>
      </c>
      <c r="G5" s="2">
        <v>47000.0</v>
      </c>
      <c r="H5" s="4">
        <v>36530.0</v>
      </c>
      <c r="I5" s="8">
        <v>42341.0</v>
      </c>
      <c r="J5" s="6" t="str">
        <f t="shared" si="1"/>
        <v>05/01/2000</v>
      </c>
      <c r="K5" s="6"/>
      <c r="L5" s="8"/>
    </row>
    <row r="6">
      <c r="A6" s="2">
        <v>1005.0</v>
      </c>
      <c r="B6" s="1" t="s">
        <v>24</v>
      </c>
      <c r="C6" s="1" t="s">
        <v>25</v>
      </c>
      <c r="D6" s="2">
        <v>32.0</v>
      </c>
      <c r="E6" s="1" t="s">
        <v>13</v>
      </c>
      <c r="F6" s="1" t="s">
        <v>26</v>
      </c>
      <c r="G6" s="2">
        <v>50000.0</v>
      </c>
      <c r="H6" s="4">
        <v>37017.0</v>
      </c>
      <c r="I6" s="8">
        <v>42977.0</v>
      </c>
      <c r="J6" s="6" t="str">
        <f t="shared" si="1"/>
        <v>06/05/2001</v>
      </c>
      <c r="K6" s="6"/>
      <c r="L6" s="8"/>
    </row>
    <row r="7">
      <c r="A7" s="2">
        <v>1006.0</v>
      </c>
      <c r="B7" s="1" t="s">
        <v>27</v>
      </c>
      <c r="C7" s="1" t="s">
        <v>28</v>
      </c>
      <c r="D7" s="2">
        <v>35.0</v>
      </c>
      <c r="E7" s="1" t="s">
        <v>13</v>
      </c>
      <c r="F7" s="1" t="s">
        <v>29</v>
      </c>
      <c r="G7" s="2">
        <v>65000.0</v>
      </c>
      <c r="H7" s="4">
        <v>35040.0</v>
      </c>
      <c r="I7" s="8">
        <v>41528.0</v>
      </c>
      <c r="J7" s="6" t="str">
        <f t="shared" si="1"/>
        <v>07/12/1995</v>
      </c>
      <c r="K7" s="6"/>
      <c r="L7" s="8"/>
    </row>
    <row r="8">
      <c r="A8" s="2">
        <v>1007.0</v>
      </c>
      <c r="B8" s="1" t="s">
        <v>30</v>
      </c>
      <c r="C8" s="1" t="s">
        <v>31</v>
      </c>
      <c r="D8" s="2">
        <v>32.0</v>
      </c>
      <c r="E8" s="1" t="s">
        <v>17</v>
      </c>
      <c r="F8" s="1" t="s">
        <v>32</v>
      </c>
      <c r="G8" s="2">
        <v>41000.0</v>
      </c>
      <c r="H8" s="4">
        <v>37933.0</v>
      </c>
      <c r="I8" s="8">
        <v>41551.0</v>
      </c>
      <c r="J8" s="6" t="str">
        <f t="shared" si="1"/>
        <v>08/11/2003</v>
      </c>
      <c r="K8" s="6"/>
      <c r="L8" s="8"/>
    </row>
    <row r="9">
      <c r="A9" s="2">
        <v>1008.0</v>
      </c>
      <c r="B9" s="1" t="s">
        <v>33</v>
      </c>
      <c r="C9" s="1" t="s">
        <v>34</v>
      </c>
      <c r="D9" s="2">
        <v>38.0</v>
      </c>
      <c r="E9" s="1" t="s">
        <v>13</v>
      </c>
      <c r="F9" s="1" t="s">
        <v>14</v>
      </c>
      <c r="G9" s="2">
        <v>48000.0</v>
      </c>
      <c r="H9" s="4">
        <v>37416.0</v>
      </c>
      <c r="I9" s="8">
        <v>42116.0</v>
      </c>
      <c r="J9" s="6" t="str">
        <f t="shared" si="1"/>
        <v>09/06/2002</v>
      </c>
      <c r="K9" s="6"/>
      <c r="L9" s="8"/>
    </row>
    <row r="10">
      <c r="A10" s="2">
        <v>1009.0</v>
      </c>
      <c r="B10" s="1" t="s">
        <v>35</v>
      </c>
      <c r="C10" s="1" t="s">
        <v>36</v>
      </c>
      <c r="D10" s="2">
        <v>31.0</v>
      </c>
      <c r="E10" s="1" t="s">
        <v>13</v>
      </c>
      <c r="F10" s="1" t="s">
        <v>23</v>
      </c>
      <c r="G10" s="2">
        <v>42000.0</v>
      </c>
      <c r="H10" s="4">
        <v>37843.0</v>
      </c>
      <c r="I10" s="8">
        <v>40800.0</v>
      </c>
      <c r="J10" s="6" t="str">
        <f t="shared" si="1"/>
        <v>10/08/2003</v>
      </c>
      <c r="K10" s="6"/>
      <c r="L10" s="8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</sheetData>
  <mergeCells count="1">
    <mergeCell ref="J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56</v>
      </c>
      <c r="K1" s="1" t="s">
        <v>57</v>
      </c>
    </row>
    <row r="2">
      <c r="A2" s="2">
        <v>1001.0</v>
      </c>
      <c r="B2" s="1" t="s">
        <v>11</v>
      </c>
      <c r="C2" s="1" t="s">
        <v>12</v>
      </c>
      <c r="D2" s="2">
        <v>30.0</v>
      </c>
      <c r="E2" s="1" t="s">
        <v>13</v>
      </c>
      <c r="F2" s="1" t="s">
        <v>14</v>
      </c>
      <c r="G2" s="2">
        <v>45000.0</v>
      </c>
      <c r="H2" s="4">
        <v>37197.0</v>
      </c>
      <c r="I2" s="4">
        <v>42253.0</v>
      </c>
      <c r="J2" s="6" t="str">
        <f t="shared" ref="J2:J10" si="1">TRIM(C2:C10)</f>
        <v>Halpert</v>
      </c>
      <c r="K2" s="6"/>
    </row>
    <row r="3">
      <c r="A3" s="2">
        <v>1002.0</v>
      </c>
      <c r="B3" s="1" t="s">
        <v>15</v>
      </c>
      <c r="C3" s="1" t="s">
        <v>16</v>
      </c>
      <c r="D3" s="2">
        <v>30.0</v>
      </c>
      <c r="E3" s="1" t="s">
        <v>17</v>
      </c>
      <c r="F3" s="1" t="s">
        <v>18</v>
      </c>
      <c r="G3" s="2">
        <v>36000.0</v>
      </c>
      <c r="H3" s="4">
        <v>36436.0</v>
      </c>
      <c r="I3" s="5">
        <v>42287.0</v>
      </c>
      <c r="J3" s="6" t="str">
        <f t="shared" si="1"/>
        <v>Beasley</v>
      </c>
      <c r="K3" s="6"/>
    </row>
    <row r="4">
      <c r="A4" s="2">
        <v>1003.0</v>
      </c>
      <c r="B4" s="1" t="s">
        <v>19</v>
      </c>
      <c r="C4" s="1" t="s">
        <v>20</v>
      </c>
      <c r="D4" s="2">
        <v>29.0</v>
      </c>
      <c r="E4" s="1" t="s">
        <v>13</v>
      </c>
      <c r="F4" s="1" t="s">
        <v>14</v>
      </c>
      <c r="G4" s="2">
        <v>63000.0</v>
      </c>
      <c r="H4" s="4">
        <v>36711.0</v>
      </c>
      <c r="I4" s="4">
        <v>42986.0</v>
      </c>
      <c r="J4" s="6" t="str">
        <f t="shared" si="1"/>
        <v>Schrute</v>
      </c>
      <c r="K4" s="6"/>
    </row>
    <row r="5">
      <c r="A5" s="2">
        <v>1004.0</v>
      </c>
      <c r="B5" s="1" t="s">
        <v>21</v>
      </c>
      <c r="C5" s="1" t="s">
        <v>22</v>
      </c>
      <c r="D5" s="2">
        <v>31.0</v>
      </c>
      <c r="E5" s="1" t="s">
        <v>17</v>
      </c>
      <c r="F5" s="1" t="s">
        <v>23</v>
      </c>
      <c r="G5" s="2">
        <v>47000.0</v>
      </c>
      <c r="H5" s="4">
        <v>36530.0</v>
      </c>
      <c r="I5" s="4">
        <v>42341.0</v>
      </c>
      <c r="J5" s="6" t="str">
        <f t="shared" si="1"/>
        <v>Martin</v>
      </c>
      <c r="K5" s="6"/>
    </row>
    <row r="6">
      <c r="A6" s="2">
        <v>1005.0</v>
      </c>
      <c r="B6" s="1" t="s">
        <v>24</v>
      </c>
      <c r="C6" s="1" t="s">
        <v>25</v>
      </c>
      <c r="D6" s="2">
        <v>32.0</v>
      </c>
      <c r="E6" s="1" t="s">
        <v>13</v>
      </c>
      <c r="F6" s="1" t="s">
        <v>26</v>
      </c>
      <c r="G6" s="2">
        <v>50000.0</v>
      </c>
      <c r="H6" s="4">
        <v>37017.0</v>
      </c>
      <c r="I6" s="4">
        <v>42977.0</v>
      </c>
      <c r="J6" s="6" t="str">
        <f t="shared" si="1"/>
        <v>Flenderson</v>
      </c>
      <c r="K6" s="6"/>
    </row>
    <row r="7">
      <c r="A7" s="2">
        <v>1006.0</v>
      </c>
      <c r="B7" s="1" t="s">
        <v>27</v>
      </c>
      <c r="C7" s="1" t="s">
        <v>58</v>
      </c>
      <c r="D7" s="2">
        <v>35.0</v>
      </c>
      <c r="E7" s="1" t="s">
        <v>13</v>
      </c>
      <c r="F7" s="1" t="s">
        <v>29</v>
      </c>
      <c r="G7" s="2">
        <v>65000.0</v>
      </c>
      <c r="H7" s="4">
        <v>35040.0</v>
      </c>
      <c r="I7" s="4">
        <v>41528.0</v>
      </c>
      <c r="J7" s="6" t="str">
        <f t="shared" si="1"/>
        <v>Scott</v>
      </c>
      <c r="K7" s="6"/>
    </row>
    <row r="8">
      <c r="A8" s="2">
        <v>1007.0</v>
      </c>
      <c r="B8" s="1" t="s">
        <v>30</v>
      </c>
      <c r="C8" s="1" t="s">
        <v>31</v>
      </c>
      <c r="D8" s="2">
        <v>32.0</v>
      </c>
      <c r="E8" s="1" t="s">
        <v>17</v>
      </c>
      <c r="F8" s="1" t="s">
        <v>32</v>
      </c>
      <c r="G8" s="2">
        <v>41000.0</v>
      </c>
      <c r="H8" s="4">
        <v>37933.0</v>
      </c>
      <c r="I8" s="4">
        <v>41551.0</v>
      </c>
      <c r="J8" s="6" t="str">
        <f t="shared" si="1"/>
        <v>Palmer</v>
      </c>
      <c r="K8" s="6"/>
    </row>
    <row r="9">
      <c r="A9" s="2">
        <v>1008.0</v>
      </c>
      <c r="B9" s="1" t="s">
        <v>33</v>
      </c>
      <c r="C9" s="1" t="s">
        <v>59</v>
      </c>
      <c r="D9" s="2">
        <v>38.0</v>
      </c>
      <c r="E9" s="1" t="s">
        <v>13</v>
      </c>
      <c r="F9" s="1" t="s">
        <v>14</v>
      </c>
      <c r="G9" s="2">
        <v>48000.0</v>
      </c>
      <c r="H9" s="4">
        <v>37416.0</v>
      </c>
      <c r="I9" s="4">
        <v>42116.0</v>
      </c>
      <c r="J9" s="6" t="str">
        <f t="shared" si="1"/>
        <v>Hudson</v>
      </c>
      <c r="K9" s="6"/>
    </row>
    <row r="10">
      <c r="A10" s="2">
        <v>1009.0</v>
      </c>
      <c r="B10" s="1" t="s">
        <v>35</v>
      </c>
      <c r="C10" s="1" t="s">
        <v>36</v>
      </c>
      <c r="D10" s="2">
        <v>31.0</v>
      </c>
      <c r="E10" s="1" t="s">
        <v>13</v>
      </c>
      <c r="F10" s="1" t="s">
        <v>23</v>
      </c>
      <c r="G10" s="2">
        <v>42000.0</v>
      </c>
      <c r="H10" s="4">
        <v>37843.0</v>
      </c>
      <c r="I10" s="4">
        <v>40800.0</v>
      </c>
      <c r="J10" s="6" t="str">
        <f t="shared" si="1"/>
        <v>Malone</v>
      </c>
      <c r="K10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9.88"/>
    <col customWidth="1" min="12" max="12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</v>
      </c>
      <c r="K1" s="9" t="s">
        <v>61</v>
      </c>
      <c r="L1" s="9" t="s">
        <v>41</v>
      </c>
    </row>
    <row r="2">
      <c r="A2" s="2">
        <v>1001.0</v>
      </c>
      <c r="B2" s="1" t="s">
        <v>11</v>
      </c>
      <c r="C2" s="1" t="s">
        <v>12</v>
      </c>
      <c r="D2" s="2">
        <v>30.0</v>
      </c>
      <c r="E2" s="1" t="s">
        <v>13</v>
      </c>
      <c r="F2" s="1" t="s">
        <v>14</v>
      </c>
      <c r="G2" s="2">
        <v>45000.0</v>
      </c>
      <c r="H2" s="4">
        <v>37197.0</v>
      </c>
      <c r="I2" s="4">
        <v>42253.0</v>
      </c>
      <c r="J2" s="6" t="str">
        <f t="shared" ref="J2:J10" si="1">CONCATENATE(B2,C2)</f>
        <v>JimHalpert</v>
      </c>
      <c r="K2" s="6" t="str">
        <f t="shared" ref="K2:K10" si="2">CONCATENATE(B2," ",C2)</f>
        <v>Jim Halpert</v>
      </c>
      <c r="L2" s="10" t="str">
        <f t="shared" ref="L2:L10" si="3">CONCATENATE(B2,".",C2,"@gmail.com")</f>
        <v>Jim.Halpert@gmail.com</v>
      </c>
    </row>
    <row r="3">
      <c r="A3" s="2">
        <v>1002.0</v>
      </c>
      <c r="B3" s="1" t="s">
        <v>15</v>
      </c>
      <c r="C3" s="1" t="s">
        <v>16</v>
      </c>
      <c r="D3" s="2">
        <v>30.0</v>
      </c>
      <c r="E3" s="1" t="s">
        <v>17</v>
      </c>
      <c r="F3" s="1" t="s">
        <v>18</v>
      </c>
      <c r="G3" s="2">
        <v>36000.0</v>
      </c>
      <c r="H3" s="4">
        <v>36436.0</v>
      </c>
      <c r="I3" s="5">
        <v>42287.0</v>
      </c>
      <c r="J3" s="6" t="str">
        <f t="shared" si="1"/>
        <v>PamBeasley</v>
      </c>
      <c r="K3" s="6" t="str">
        <f t="shared" si="2"/>
        <v>Pam Beasley</v>
      </c>
      <c r="L3" s="10" t="str">
        <f t="shared" si="3"/>
        <v>Pam.Beasley@gmail.com</v>
      </c>
    </row>
    <row r="4">
      <c r="A4" s="2">
        <v>1003.0</v>
      </c>
      <c r="B4" s="1" t="s">
        <v>19</v>
      </c>
      <c r="C4" s="1" t="s">
        <v>20</v>
      </c>
      <c r="D4" s="2">
        <v>29.0</v>
      </c>
      <c r="E4" s="1" t="s">
        <v>13</v>
      </c>
      <c r="F4" s="1" t="s">
        <v>14</v>
      </c>
      <c r="G4" s="2">
        <v>63000.0</v>
      </c>
      <c r="H4" s="4">
        <v>36711.0</v>
      </c>
      <c r="I4" s="4">
        <v>42986.0</v>
      </c>
      <c r="J4" s="6" t="str">
        <f t="shared" si="1"/>
        <v>DwightSchrute</v>
      </c>
      <c r="K4" s="6" t="str">
        <f t="shared" si="2"/>
        <v>Dwight Schrute</v>
      </c>
      <c r="L4" s="10" t="str">
        <f t="shared" si="3"/>
        <v>Dwight.Schrute@gmail.com</v>
      </c>
    </row>
    <row r="5">
      <c r="A5" s="2">
        <v>1004.0</v>
      </c>
      <c r="B5" s="1" t="s">
        <v>21</v>
      </c>
      <c r="C5" s="1" t="s">
        <v>22</v>
      </c>
      <c r="D5" s="2">
        <v>31.0</v>
      </c>
      <c r="E5" s="1" t="s">
        <v>17</v>
      </c>
      <c r="F5" s="1" t="s">
        <v>23</v>
      </c>
      <c r="G5" s="2">
        <v>47000.0</v>
      </c>
      <c r="H5" s="4">
        <v>36530.0</v>
      </c>
      <c r="I5" s="4">
        <v>42341.0</v>
      </c>
      <c r="J5" s="6" t="str">
        <f t="shared" si="1"/>
        <v>AngelaMartin</v>
      </c>
      <c r="K5" s="6" t="str">
        <f t="shared" si="2"/>
        <v>Angela Martin</v>
      </c>
      <c r="L5" s="10" t="str">
        <f t="shared" si="3"/>
        <v>Angela.Martin@gmail.com</v>
      </c>
    </row>
    <row r="6">
      <c r="A6" s="2">
        <v>1005.0</v>
      </c>
      <c r="B6" s="1" t="s">
        <v>24</v>
      </c>
      <c r="C6" s="1" t="s">
        <v>25</v>
      </c>
      <c r="D6" s="2">
        <v>32.0</v>
      </c>
      <c r="E6" s="1" t="s">
        <v>13</v>
      </c>
      <c r="F6" s="1" t="s">
        <v>26</v>
      </c>
      <c r="G6" s="2">
        <v>50000.0</v>
      </c>
      <c r="H6" s="4">
        <v>37017.0</v>
      </c>
      <c r="I6" s="4">
        <v>42977.0</v>
      </c>
      <c r="J6" s="6" t="str">
        <f t="shared" si="1"/>
        <v>TobyFlenderson</v>
      </c>
      <c r="K6" s="6" t="str">
        <f t="shared" si="2"/>
        <v>Toby Flenderson</v>
      </c>
      <c r="L6" s="10" t="str">
        <f t="shared" si="3"/>
        <v>Toby.Flenderson@gmail.com</v>
      </c>
    </row>
    <row r="7">
      <c r="A7" s="2">
        <v>1006.0</v>
      </c>
      <c r="B7" s="1" t="s">
        <v>27</v>
      </c>
      <c r="C7" s="1" t="s">
        <v>28</v>
      </c>
      <c r="D7" s="2">
        <v>35.0</v>
      </c>
      <c r="E7" s="1" t="s">
        <v>13</v>
      </c>
      <c r="F7" s="1" t="s">
        <v>29</v>
      </c>
      <c r="G7" s="2">
        <v>65000.0</v>
      </c>
      <c r="H7" s="4">
        <v>35040.0</v>
      </c>
      <c r="I7" s="4">
        <v>41528.0</v>
      </c>
      <c r="J7" s="6" t="str">
        <f t="shared" si="1"/>
        <v>MichaelScott</v>
      </c>
      <c r="K7" s="6" t="str">
        <f t="shared" si="2"/>
        <v>Michael Scott</v>
      </c>
      <c r="L7" s="10" t="str">
        <f t="shared" si="3"/>
        <v>Michael.Scott@gmail.com</v>
      </c>
    </row>
    <row r="8">
      <c r="A8" s="2">
        <v>1007.0</v>
      </c>
      <c r="B8" s="1" t="s">
        <v>30</v>
      </c>
      <c r="C8" s="1" t="s">
        <v>31</v>
      </c>
      <c r="D8" s="2">
        <v>32.0</v>
      </c>
      <c r="E8" s="1" t="s">
        <v>17</v>
      </c>
      <c r="F8" s="1" t="s">
        <v>32</v>
      </c>
      <c r="G8" s="2">
        <v>41000.0</v>
      </c>
      <c r="H8" s="4">
        <v>37933.0</v>
      </c>
      <c r="I8" s="4">
        <v>41551.0</v>
      </c>
      <c r="J8" s="6" t="str">
        <f t="shared" si="1"/>
        <v>MeredithPalmer</v>
      </c>
      <c r="K8" s="6" t="str">
        <f t="shared" si="2"/>
        <v>Meredith Palmer</v>
      </c>
      <c r="L8" s="10" t="str">
        <f t="shared" si="3"/>
        <v>Meredith.Palmer@gmail.com</v>
      </c>
    </row>
    <row r="9">
      <c r="A9" s="2">
        <v>1008.0</v>
      </c>
      <c r="B9" s="1" t="s">
        <v>33</v>
      </c>
      <c r="C9" s="1" t="s">
        <v>34</v>
      </c>
      <c r="D9" s="2">
        <v>38.0</v>
      </c>
      <c r="E9" s="1" t="s">
        <v>13</v>
      </c>
      <c r="F9" s="1" t="s">
        <v>14</v>
      </c>
      <c r="G9" s="2">
        <v>48000.0</v>
      </c>
      <c r="H9" s="4">
        <v>37416.0</v>
      </c>
      <c r="I9" s="4">
        <v>42116.0</v>
      </c>
      <c r="J9" s="6" t="str">
        <f t="shared" si="1"/>
        <v>StanleyHudson</v>
      </c>
      <c r="K9" s="6" t="str">
        <f t="shared" si="2"/>
        <v>Stanley Hudson</v>
      </c>
      <c r="L9" s="10" t="str">
        <f t="shared" si="3"/>
        <v>Stanley.Hudson@gmail.com</v>
      </c>
    </row>
    <row r="10">
      <c r="A10" s="2">
        <v>1009.0</v>
      </c>
      <c r="B10" s="1" t="s">
        <v>35</v>
      </c>
      <c r="C10" s="1" t="s">
        <v>36</v>
      </c>
      <c r="D10" s="2">
        <v>31.0</v>
      </c>
      <c r="E10" s="1" t="s">
        <v>13</v>
      </c>
      <c r="F10" s="1" t="s">
        <v>23</v>
      </c>
      <c r="G10" s="2">
        <v>42000.0</v>
      </c>
      <c r="H10" s="4">
        <v>37843.0</v>
      </c>
      <c r="I10" s="4">
        <v>40800.0</v>
      </c>
      <c r="J10" s="6" t="str">
        <f t="shared" si="1"/>
        <v>KevinMalone</v>
      </c>
      <c r="K10" s="6" t="str">
        <f t="shared" si="2"/>
        <v>Kevin Malone</v>
      </c>
      <c r="L10" s="10" t="str">
        <f t="shared" si="3"/>
        <v>Kevin.Malone@gmail.com</v>
      </c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62</v>
      </c>
      <c r="K1" s="1" t="s">
        <v>63</v>
      </c>
      <c r="L1" s="1" t="s">
        <v>64</v>
      </c>
    </row>
    <row r="2">
      <c r="A2" s="2">
        <v>1001.0</v>
      </c>
      <c r="B2" s="1" t="s">
        <v>11</v>
      </c>
      <c r="C2" s="1" t="s">
        <v>12</v>
      </c>
      <c r="D2" s="2">
        <v>30.0</v>
      </c>
      <c r="E2" s="1" t="s">
        <v>13</v>
      </c>
      <c r="F2" s="1" t="s">
        <v>14</v>
      </c>
      <c r="G2" s="2">
        <v>45000.0</v>
      </c>
      <c r="H2" s="7">
        <v>36933.0</v>
      </c>
      <c r="I2" s="7">
        <v>42164.0</v>
      </c>
      <c r="J2" s="6" t="str">
        <f t="shared" ref="J2:J10" si="1">SUBSTITUTE(H2:H10,"/","-",1)</f>
        <v>11-2/2001</v>
      </c>
      <c r="K2" s="6" t="str">
        <f t="shared" ref="K2:K10" si="2">SUBSTITUTE(H2:H10,"/","-",2)</f>
        <v>11/2-2001</v>
      </c>
      <c r="L2" s="6" t="str">
        <f t="shared" ref="L2:L10" si="3">SUBSTITUTE(H2:H10,"/","-")</f>
        <v>11-2-2001</v>
      </c>
    </row>
    <row r="3">
      <c r="A3" s="2">
        <v>1002.0</v>
      </c>
      <c r="B3" s="1" t="s">
        <v>15</v>
      </c>
      <c r="C3" s="1" t="s">
        <v>16</v>
      </c>
      <c r="D3" s="2">
        <v>30.0</v>
      </c>
      <c r="E3" s="1" t="s">
        <v>17</v>
      </c>
      <c r="F3" s="1" t="s">
        <v>18</v>
      </c>
      <c r="G3" s="2">
        <v>36000.0</v>
      </c>
      <c r="H3" s="7">
        <v>36229.0</v>
      </c>
      <c r="I3" s="7">
        <v>42287.0</v>
      </c>
      <c r="J3" s="6" t="str">
        <f t="shared" si="1"/>
        <v>10-3/1999</v>
      </c>
      <c r="K3" s="6" t="str">
        <f t="shared" si="2"/>
        <v>10/3-1999</v>
      </c>
      <c r="L3" s="6" t="str">
        <f t="shared" si="3"/>
        <v>10-3-1999</v>
      </c>
    </row>
    <row r="4">
      <c r="A4" s="2">
        <v>1003.0</v>
      </c>
      <c r="B4" s="1" t="s">
        <v>19</v>
      </c>
      <c r="C4" s="1" t="s">
        <v>20</v>
      </c>
      <c r="D4" s="2">
        <v>29.0</v>
      </c>
      <c r="E4" s="1" t="s">
        <v>13</v>
      </c>
      <c r="F4" s="1" t="s">
        <v>14</v>
      </c>
      <c r="G4" s="2">
        <v>63000.0</v>
      </c>
      <c r="H4" s="7">
        <v>36623.0</v>
      </c>
      <c r="I4" s="7">
        <v>42956.0</v>
      </c>
      <c r="J4" s="6" t="str">
        <f t="shared" si="1"/>
        <v>7-4/2000</v>
      </c>
      <c r="K4" s="6" t="str">
        <f t="shared" si="2"/>
        <v>7/4-2000</v>
      </c>
      <c r="L4" s="6" t="str">
        <f t="shared" si="3"/>
        <v>7-4-2000</v>
      </c>
    </row>
    <row r="5">
      <c r="A5" s="2">
        <v>1004.0</v>
      </c>
      <c r="B5" s="1" t="s">
        <v>21</v>
      </c>
      <c r="C5" s="1" t="s">
        <v>22</v>
      </c>
      <c r="D5" s="2">
        <v>31.0</v>
      </c>
      <c r="E5" s="1" t="s">
        <v>17</v>
      </c>
      <c r="F5" s="1" t="s">
        <v>23</v>
      </c>
      <c r="G5" s="2">
        <v>47000.0</v>
      </c>
      <c r="H5" s="7">
        <v>36647.0</v>
      </c>
      <c r="I5" s="7">
        <v>42075.0</v>
      </c>
      <c r="J5" s="6" t="str">
        <f t="shared" si="1"/>
        <v>1-5/2000</v>
      </c>
      <c r="K5" s="6" t="str">
        <f t="shared" si="2"/>
        <v>1/5-2000</v>
      </c>
      <c r="L5" s="6" t="str">
        <f t="shared" si="3"/>
        <v>1-5-2000</v>
      </c>
    </row>
    <row r="6">
      <c r="A6" s="2">
        <v>1005.0</v>
      </c>
      <c r="B6" s="1" t="s">
        <v>24</v>
      </c>
      <c r="C6" s="1" t="s">
        <v>25</v>
      </c>
      <c r="D6" s="2">
        <v>32.0</v>
      </c>
      <c r="E6" s="1" t="s">
        <v>13</v>
      </c>
      <c r="F6" s="1" t="s">
        <v>26</v>
      </c>
      <c r="G6" s="2">
        <v>50000.0</v>
      </c>
      <c r="H6" s="7">
        <v>37047.0</v>
      </c>
      <c r="I6" s="1" t="s">
        <v>48</v>
      </c>
      <c r="J6" s="6" t="str">
        <f t="shared" si="1"/>
        <v>5-6/2001</v>
      </c>
      <c r="K6" s="6" t="str">
        <f t="shared" si="2"/>
        <v>5/6-2001</v>
      </c>
      <c r="L6" s="6" t="str">
        <f t="shared" si="3"/>
        <v>5-6-2001</v>
      </c>
    </row>
    <row r="7">
      <c r="A7" s="2">
        <v>1006.0</v>
      </c>
      <c r="B7" s="1" t="s">
        <v>27</v>
      </c>
      <c r="C7" s="1" t="s">
        <v>28</v>
      </c>
      <c r="D7" s="2">
        <v>35.0</v>
      </c>
      <c r="E7" s="1" t="s">
        <v>13</v>
      </c>
      <c r="F7" s="1" t="s">
        <v>29</v>
      </c>
      <c r="G7" s="2">
        <v>65000.0</v>
      </c>
      <c r="H7" s="7">
        <v>37047.0</v>
      </c>
      <c r="I7" s="7">
        <v>41587.0</v>
      </c>
      <c r="J7" s="6" t="str">
        <f t="shared" si="1"/>
        <v>5-6/2001</v>
      </c>
      <c r="K7" s="6" t="str">
        <f t="shared" si="2"/>
        <v>5/6-2001</v>
      </c>
      <c r="L7" s="6" t="str">
        <f t="shared" si="3"/>
        <v>5-6-2001</v>
      </c>
    </row>
    <row r="8">
      <c r="A8" s="2">
        <v>1007.0</v>
      </c>
      <c r="B8" s="1" t="s">
        <v>30</v>
      </c>
      <c r="C8" s="1" t="s">
        <v>31</v>
      </c>
      <c r="D8" s="2">
        <v>32.0</v>
      </c>
      <c r="E8" s="1" t="s">
        <v>17</v>
      </c>
      <c r="F8" s="1" t="s">
        <v>32</v>
      </c>
      <c r="G8" s="2">
        <v>41000.0</v>
      </c>
      <c r="H8" s="7">
        <v>37844.0</v>
      </c>
      <c r="I8" s="7">
        <v>41587.0</v>
      </c>
      <c r="J8" s="6" t="str">
        <f t="shared" si="1"/>
        <v>11-8/2003</v>
      </c>
      <c r="K8" s="6" t="str">
        <f t="shared" si="2"/>
        <v>11/8-2003</v>
      </c>
      <c r="L8" s="6" t="str">
        <f t="shared" si="3"/>
        <v>11-8-2003</v>
      </c>
    </row>
    <row r="9">
      <c r="A9" s="2">
        <v>1008.0</v>
      </c>
      <c r="B9" s="1" t="s">
        <v>33</v>
      </c>
      <c r="C9" s="1" t="s">
        <v>34</v>
      </c>
      <c r="D9" s="2">
        <v>38.0</v>
      </c>
      <c r="E9" s="1" t="s">
        <v>13</v>
      </c>
      <c r="F9" s="1" t="s">
        <v>14</v>
      </c>
      <c r="G9" s="2">
        <v>48000.0</v>
      </c>
      <c r="H9" s="7">
        <v>37505.0</v>
      </c>
      <c r="I9" s="1" t="s">
        <v>52</v>
      </c>
      <c r="J9" s="6" t="str">
        <f t="shared" si="1"/>
        <v>6-9/2002</v>
      </c>
      <c r="K9" s="6" t="str">
        <f t="shared" si="2"/>
        <v>6/9-2002</v>
      </c>
      <c r="L9" s="6" t="str">
        <f t="shared" si="3"/>
        <v>6-9-2002</v>
      </c>
    </row>
    <row r="10">
      <c r="A10" s="2">
        <v>1009.0</v>
      </c>
      <c r="B10" s="1" t="s">
        <v>35</v>
      </c>
      <c r="C10" s="1" t="s">
        <v>36</v>
      </c>
      <c r="D10" s="2">
        <v>31.0</v>
      </c>
      <c r="E10" s="1" t="s">
        <v>13</v>
      </c>
      <c r="F10" s="1" t="s">
        <v>23</v>
      </c>
      <c r="G10" s="2">
        <v>42000.0</v>
      </c>
      <c r="H10" s="7">
        <v>37902.0</v>
      </c>
      <c r="I10" s="1" t="s">
        <v>52</v>
      </c>
      <c r="J10" s="6" t="str">
        <f t="shared" si="1"/>
        <v>8-10/2003</v>
      </c>
      <c r="K10" s="6" t="str">
        <f t="shared" si="2"/>
        <v>8/10-2003</v>
      </c>
      <c r="L10" s="6" t="str">
        <f t="shared" si="3"/>
        <v>8-10-2003</v>
      </c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65</v>
      </c>
      <c r="K1" s="1" t="s">
        <v>66</v>
      </c>
      <c r="L1" s="1" t="s">
        <v>67</v>
      </c>
    </row>
    <row r="2">
      <c r="A2" s="2">
        <v>1001.0</v>
      </c>
      <c r="B2" s="1" t="s">
        <v>11</v>
      </c>
      <c r="C2" s="1" t="s">
        <v>12</v>
      </c>
      <c r="D2" s="2">
        <v>30.0</v>
      </c>
      <c r="E2" s="1" t="s">
        <v>13</v>
      </c>
      <c r="F2" s="1" t="s">
        <v>14</v>
      </c>
      <c r="G2" s="2">
        <v>45000.0</v>
      </c>
      <c r="H2" s="4">
        <v>37197.0</v>
      </c>
      <c r="I2" s="4">
        <v>42253.0</v>
      </c>
      <c r="J2" s="6">
        <f>SUM(G2:G10)</f>
        <v>437000</v>
      </c>
      <c r="K2" s="6">
        <f>SUMIF(G2:G10,"&gt;50000")</f>
        <v>128000</v>
      </c>
      <c r="L2" s="6">
        <f>SUMIFS(G2:G10,E2:E10,"Female",D2:D10,"&gt;30")</f>
        <v>88000</v>
      </c>
    </row>
    <row r="3">
      <c r="A3" s="2">
        <v>1002.0</v>
      </c>
      <c r="B3" s="1" t="s">
        <v>15</v>
      </c>
      <c r="C3" s="1" t="s">
        <v>16</v>
      </c>
      <c r="D3" s="2">
        <v>30.0</v>
      </c>
      <c r="E3" s="1" t="s">
        <v>17</v>
      </c>
      <c r="F3" s="1" t="s">
        <v>18</v>
      </c>
      <c r="G3" s="2">
        <v>36000.0</v>
      </c>
      <c r="H3" s="4">
        <v>36436.0</v>
      </c>
      <c r="I3" s="5">
        <v>42287.0</v>
      </c>
      <c r="J3" s="6"/>
      <c r="K3" s="6"/>
      <c r="L3" s="6"/>
    </row>
    <row r="4">
      <c r="A4" s="2">
        <v>1003.0</v>
      </c>
      <c r="B4" s="1" t="s">
        <v>19</v>
      </c>
      <c r="C4" s="1" t="s">
        <v>20</v>
      </c>
      <c r="D4" s="2">
        <v>29.0</v>
      </c>
      <c r="E4" s="1" t="s">
        <v>13</v>
      </c>
      <c r="F4" s="1" t="s">
        <v>14</v>
      </c>
      <c r="G4" s="2">
        <v>63000.0</v>
      </c>
      <c r="H4" s="4">
        <v>36711.0</v>
      </c>
      <c r="I4" s="4">
        <v>42986.0</v>
      </c>
      <c r="J4" s="6"/>
      <c r="K4" s="6"/>
      <c r="L4" s="6"/>
    </row>
    <row r="5">
      <c r="A5" s="2">
        <v>1004.0</v>
      </c>
      <c r="B5" s="1" t="s">
        <v>21</v>
      </c>
      <c r="C5" s="1" t="s">
        <v>22</v>
      </c>
      <c r="D5" s="2">
        <v>31.0</v>
      </c>
      <c r="E5" s="1" t="s">
        <v>17</v>
      </c>
      <c r="F5" s="1" t="s">
        <v>23</v>
      </c>
      <c r="G5" s="2">
        <v>47000.0</v>
      </c>
      <c r="H5" s="4">
        <v>36530.0</v>
      </c>
      <c r="I5" s="4">
        <v>42341.0</v>
      </c>
      <c r="J5" s="6"/>
      <c r="K5" s="6"/>
      <c r="L5" s="6"/>
    </row>
    <row r="6">
      <c r="A6" s="2">
        <v>1005.0</v>
      </c>
      <c r="B6" s="1" t="s">
        <v>24</v>
      </c>
      <c r="C6" s="1" t="s">
        <v>25</v>
      </c>
      <c r="D6" s="2">
        <v>32.0</v>
      </c>
      <c r="E6" s="1" t="s">
        <v>13</v>
      </c>
      <c r="F6" s="1" t="s">
        <v>26</v>
      </c>
      <c r="G6" s="2">
        <v>50000.0</v>
      </c>
      <c r="H6" s="4">
        <v>37017.0</v>
      </c>
      <c r="I6" s="4">
        <v>42977.0</v>
      </c>
      <c r="J6" s="6"/>
      <c r="K6" s="6"/>
      <c r="L6" s="6"/>
    </row>
    <row r="7">
      <c r="A7" s="2">
        <v>1006.0</v>
      </c>
      <c r="B7" s="1" t="s">
        <v>27</v>
      </c>
      <c r="C7" s="1" t="s">
        <v>28</v>
      </c>
      <c r="D7" s="2">
        <v>35.0</v>
      </c>
      <c r="E7" s="1" t="s">
        <v>13</v>
      </c>
      <c r="F7" s="1" t="s">
        <v>29</v>
      </c>
      <c r="G7" s="2">
        <v>65000.0</v>
      </c>
      <c r="H7" s="4">
        <v>35040.0</v>
      </c>
      <c r="I7" s="4">
        <v>41528.0</v>
      </c>
      <c r="J7" s="6"/>
      <c r="K7" s="6"/>
      <c r="L7" s="6"/>
    </row>
    <row r="8">
      <c r="A8" s="2">
        <v>1007.0</v>
      </c>
      <c r="B8" s="1" t="s">
        <v>30</v>
      </c>
      <c r="C8" s="1" t="s">
        <v>31</v>
      </c>
      <c r="D8" s="2">
        <v>32.0</v>
      </c>
      <c r="E8" s="1" t="s">
        <v>17</v>
      </c>
      <c r="F8" s="1" t="s">
        <v>32</v>
      </c>
      <c r="G8" s="2">
        <v>41000.0</v>
      </c>
      <c r="H8" s="4">
        <v>37933.0</v>
      </c>
      <c r="I8" s="4">
        <v>41551.0</v>
      </c>
      <c r="J8" s="6"/>
      <c r="K8" s="6"/>
      <c r="L8" s="6"/>
    </row>
    <row r="9">
      <c r="A9" s="2">
        <v>1008.0</v>
      </c>
      <c r="B9" s="1" t="s">
        <v>33</v>
      </c>
      <c r="C9" s="1" t="s">
        <v>34</v>
      </c>
      <c r="D9" s="2">
        <v>38.0</v>
      </c>
      <c r="E9" s="1" t="s">
        <v>13</v>
      </c>
      <c r="F9" s="1" t="s">
        <v>14</v>
      </c>
      <c r="G9" s="2">
        <v>48000.0</v>
      </c>
      <c r="H9" s="4">
        <v>37416.0</v>
      </c>
      <c r="I9" s="4">
        <v>42116.0</v>
      </c>
      <c r="J9" s="6"/>
      <c r="K9" s="6"/>
      <c r="L9" s="6"/>
    </row>
    <row r="10">
      <c r="A10" s="2">
        <v>1009.0</v>
      </c>
      <c r="B10" s="1" t="s">
        <v>35</v>
      </c>
      <c r="C10" s="1" t="s">
        <v>36</v>
      </c>
      <c r="D10" s="2">
        <v>31.0</v>
      </c>
      <c r="E10" s="1" t="s">
        <v>13</v>
      </c>
      <c r="F10" s="1" t="s">
        <v>23</v>
      </c>
      <c r="G10" s="2">
        <v>42000.0</v>
      </c>
      <c r="H10" s="4">
        <v>37843.0</v>
      </c>
      <c r="I10" s="4">
        <v>40800.0</v>
      </c>
      <c r="J10" s="6"/>
      <c r="K10" s="6"/>
      <c r="L10" s="6"/>
    </row>
  </sheetData>
  <drawing r:id="rId1"/>
</worksheet>
</file>