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vin\Desktop\Python Projects\smont_y_aragon_rrhh\REPORTES SEMANALES\FORMATOS NUEVOS\PRUEBA SEMANA 11\"/>
    </mc:Choice>
  </mc:AlternateContent>
  <xr:revisionPtr revIDLastSave="0" documentId="13_ncr:1_{6B42850E-2B23-4282-9D0F-A3EE4F99ED47}" xr6:coauthVersionLast="47" xr6:coauthVersionMax="47" xr10:uidLastSave="{00000000-0000-0000-0000-000000000000}"/>
  <bookViews>
    <workbookView xWindow="-108" yWindow="-108" windowWidth="23256" windowHeight="12456" xr2:uid="{81D09B6E-1416-432C-9DF8-E8D245AEDA1C}"/>
  </bookViews>
  <sheets>
    <sheet name="Hoja1" sheetId="1" r:id="rId1"/>
  </sheets>
  <definedNames>
    <definedName name="_xlnm._FilterDatabase" localSheetId="0" hidden="1">Hoja1!$A$5:$AS$5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7" i="1" l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6" i="1"/>
  <c r="I6" i="1"/>
  <c r="J6" i="1"/>
  <c r="L6" i="1"/>
  <c r="M6" i="1"/>
  <c r="O6" i="1"/>
  <c r="I7" i="1"/>
  <c r="J7" i="1"/>
  <c r="L7" i="1"/>
  <c r="M7" i="1"/>
  <c r="O7" i="1"/>
  <c r="I8" i="1"/>
  <c r="J8" i="1"/>
  <c r="L8" i="1"/>
  <c r="M8" i="1"/>
  <c r="O8" i="1"/>
  <c r="I48" i="1"/>
  <c r="J48" i="1"/>
  <c r="L48" i="1"/>
  <c r="M48" i="1"/>
  <c r="O48" i="1"/>
  <c r="I23" i="1"/>
  <c r="J23" i="1"/>
  <c r="L23" i="1"/>
  <c r="M23" i="1"/>
  <c r="O23" i="1"/>
  <c r="I9" i="1"/>
  <c r="J9" i="1"/>
  <c r="L9" i="1"/>
  <c r="M9" i="1"/>
  <c r="O9" i="1"/>
  <c r="I11" i="1"/>
  <c r="J11" i="1"/>
  <c r="L11" i="1"/>
  <c r="M11" i="1"/>
  <c r="O11" i="1"/>
  <c r="I44" i="1"/>
  <c r="J44" i="1"/>
  <c r="L44" i="1"/>
  <c r="M44" i="1"/>
  <c r="O44" i="1"/>
  <c r="I51" i="1"/>
  <c r="J51" i="1"/>
  <c r="L51" i="1"/>
  <c r="M51" i="1"/>
  <c r="O51" i="1"/>
  <c r="I10" i="1"/>
  <c r="J10" i="1"/>
  <c r="L10" i="1"/>
  <c r="M10" i="1"/>
  <c r="O10" i="1"/>
  <c r="I32" i="1"/>
  <c r="J32" i="1"/>
  <c r="L32" i="1"/>
  <c r="M32" i="1"/>
  <c r="O32" i="1"/>
  <c r="I37" i="1"/>
  <c r="J37" i="1"/>
  <c r="L37" i="1"/>
  <c r="M37" i="1"/>
  <c r="O37" i="1"/>
  <c r="I12" i="1"/>
  <c r="J12" i="1"/>
  <c r="L12" i="1"/>
  <c r="M12" i="1"/>
  <c r="O12" i="1"/>
  <c r="I29" i="1"/>
  <c r="J29" i="1"/>
  <c r="L29" i="1"/>
  <c r="M29" i="1"/>
  <c r="O29" i="1"/>
  <c r="I47" i="1"/>
  <c r="J47" i="1"/>
  <c r="L47" i="1"/>
  <c r="M47" i="1"/>
  <c r="O47" i="1"/>
  <c r="I49" i="1"/>
  <c r="J49" i="1"/>
  <c r="L49" i="1"/>
  <c r="M49" i="1"/>
  <c r="O49" i="1"/>
  <c r="I30" i="1"/>
  <c r="J30" i="1"/>
  <c r="L30" i="1"/>
  <c r="M30" i="1"/>
  <c r="O30" i="1"/>
  <c r="I38" i="1"/>
  <c r="J38" i="1"/>
  <c r="L38" i="1"/>
  <c r="M38" i="1"/>
  <c r="O38" i="1"/>
  <c r="I39" i="1"/>
  <c r="J39" i="1"/>
  <c r="L39" i="1"/>
  <c r="M39" i="1"/>
  <c r="O39" i="1"/>
  <c r="I13" i="1"/>
  <c r="J13" i="1"/>
  <c r="L13" i="1"/>
  <c r="M13" i="1"/>
  <c r="O13" i="1"/>
  <c r="I16" i="1"/>
  <c r="J16" i="1"/>
  <c r="L16" i="1"/>
  <c r="M16" i="1"/>
  <c r="O16" i="1"/>
  <c r="I14" i="1"/>
  <c r="J14" i="1"/>
  <c r="L14" i="1"/>
  <c r="M14" i="1"/>
  <c r="O14" i="1"/>
  <c r="I15" i="1"/>
  <c r="J15" i="1"/>
  <c r="L15" i="1"/>
  <c r="M15" i="1"/>
  <c r="O15" i="1"/>
  <c r="I17" i="1"/>
  <c r="J17" i="1"/>
  <c r="L17" i="1"/>
  <c r="M17" i="1"/>
  <c r="O17" i="1"/>
  <c r="I18" i="1"/>
  <c r="J18" i="1"/>
  <c r="L18" i="1"/>
  <c r="M18" i="1"/>
  <c r="O18" i="1"/>
  <c r="I28" i="1"/>
  <c r="J28" i="1"/>
  <c r="L28" i="1"/>
  <c r="M28" i="1"/>
  <c r="O28" i="1"/>
  <c r="I45" i="1"/>
  <c r="J45" i="1"/>
  <c r="L45" i="1"/>
  <c r="M45" i="1"/>
  <c r="O45" i="1"/>
  <c r="I19" i="1"/>
  <c r="J19" i="1"/>
  <c r="L19" i="1"/>
  <c r="M19" i="1"/>
  <c r="O19" i="1"/>
  <c r="I40" i="1"/>
  <c r="J40" i="1"/>
  <c r="L40" i="1"/>
  <c r="M40" i="1"/>
  <c r="O40" i="1"/>
  <c r="I20" i="1"/>
  <c r="J20" i="1"/>
  <c r="L20" i="1"/>
  <c r="M20" i="1"/>
  <c r="O20" i="1"/>
  <c r="I41" i="1"/>
  <c r="J41" i="1"/>
  <c r="L41" i="1"/>
  <c r="M41" i="1"/>
  <c r="O41" i="1"/>
  <c r="I25" i="1"/>
  <c r="J25" i="1"/>
  <c r="L25" i="1"/>
  <c r="M25" i="1"/>
  <c r="O25" i="1"/>
  <c r="I31" i="1"/>
  <c r="J31" i="1"/>
  <c r="L31" i="1"/>
  <c r="M31" i="1"/>
  <c r="O31" i="1"/>
  <c r="I33" i="1"/>
  <c r="J33" i="1"/>
  <c r="L33" i="1"/>
  <c r="M33" i="1"/>
  <c r="O33" i="1"/>
  <c r="I26" i="1"/>
  <c r="J26" i="1"/>
  <c r="L26" i="1"/>
  <c r="M26" i="1"/>
  <c r="O26" i="1"/>
  <c r="I27" i="1"/>
  <c r="J27" i="1"/>
  <c r="L27" i="1"/>
  <c r="M27" i="1"/>
  <c r="O27" i="1"/>
  <c r="I34" i="1"/>
  <c r="J34" i="1"/>
  <c r="L34" i="1"/>
  <c r="M34" i="1"/>
  <c r="O34" i="1"/>
  <c r="I21" i="1"/>
  <c r="J21" i="1"/>
  <c r="L21" i="1"/>
  <c r="M21" i="1"/>
  <c r="O21" i="1"/>
  <c r="I42" i="1"/>
  <c r="J42" i="1"/>
  <c r="L42" i="1"/>
  <c r="M42" i="1"/>
  <c r="O42" i="1"/>
  <c r="I35" i="1"/>
  <c r="J35" i="1"/>
  <c r="L35" i="1"/>
  <c r="M35" i="1"/>
  <c r="O35" i="1"/>
  <c r="I43" i="1"/>
  <c r="J43" i="1"/>
  <c r="L43" i="1"/>
  <c r="M43" i="1"/>
  <c r="O43" i="1"/>
  <c r="I53" i="1"/>
  <c r="J53" i="1"/>
  <c r="L53" i="1"/>
  <c r="M53" i="1"/>
  <c r="O53" i="1"/>
  <c r="I52" i="1"/>
  <c r="J52" i="1"/>
  <c r="L52" i="1"/>
  <c r="M52" i="1"/>
  <c r="O52" i="1"/>
  <c r="I50" i="1"/>
  <c r="J50" i="1"/>
  <c r="L50" i="1"/>
  <c r="M50" i="1"/>
  <c r="O50" i="1"/>
  <c r="I24" i="1"/>
  <c r="J24" i="1"/>
  <c r="L24" i="1"/>
  <c r="M24" i="1"/>
  <c r="O24" i="1"/>
  <c r="I46" i="1"/>
  <c r="J46" i="1"/>
  <c r="L46" i="1"/>
  <c r="M46" i="1"/>
  <c r="O46" i="1"/>
  <c r="I22" i="1"/>
  <c r="J22" i="1"/>
  <c r="L22" i="1"/>
  <c r="M22" i="1"/>
  <c r="O22" i="1"/>
  <c r="I36" i="1"/>
  <c r="J36" i="1"/>
  <c r="L36" i="1"/>
  <c r="M36" i="1"/>
  <c r="O36" i="1"/>
  <c r="AN8" i="1" l="1"/>
  <c r="AN48" i="1"/>
  <c r="AN9" i="1"/>
  <c r="AN44" i="1"/>
  <c r="AN51" i="1"/>
  <c r="AN10" i="1"/>
  <c r="AN32" i="1"/>
  <c r="AN37" i="1"/>
  <c r="AN29" i="1"/>
  <c r="AN47" i="1"/>
  <c r="AN49" i="1"/>
  <c r="AN30" i="1"/>
  <c r="AN39" i="1"/>
  <c r="AN13" i="1"/>
  <c r="AN14" i="1"/>
  <c r="AN15" i="1"/>
  <c r="AN16" i="1"/>
  <c r="AN18" i="1"/>
  <c r="AN28" i="1"/>
  <c r="AN45" i="1"/>
  <c r="AN19" i="1"/>
  <c r="AN40" i="1"/>
  <c r="AN20" i="1"/>
  <c r="AN41" i="1"/>
  <c r="AN25" i="1"/>
  <c r="AN31" i="1"/>
  <c r="AN33" i="1"/>
  <c r="AN26" i="1"/>
  <c r="AN27" i="1"/>
  <c r="AN34" i="1"/>
  <c r="AN21" i="1"/>
  <c r="AN42" i="1"/>
  <c r="AN35" i="1"/>
  <c r="AN43" i="1"/>
  <c r="AN53" i="1"/>
  <c r="AN52" i="1"/>
  <c r="AN50" i="1"/>
  <c r="AN24" i="1"/>
  <c r="AN46" i="1"/>
  <c r="AN22" i="1"/>
  <c r="AN36" i="1"/>
  <c r="AN17" i="1"/>
  <c r="AN11" i="1"/>
  <c r="AN38" i="1"/>
  <c r="AN6" i="1"/>
  <c r="AN7" i="1"/>
  <c r="AN23" i="1"/>
  <c r="AN12" i="1"/>
  <c r="Y36" i="1" l="1"/>
  <c r="X36" i="1"/>
  <c r="Y22" i="1"/>
  <c r="X22" i="1"/>
  <c r="Y46" i="1"/>
  <c r="X46" i="1"/>
  <c r="Y24" i="1"/>
  <c r="X24" i="1"/>
  <c r="Y50" i="1"/>
  <c r="X50" i="1"/>
  <c r="Y52" i="1"/>
  <c r="X52" i="1"/>
  <c r="Y53" i="1"/>
  <c r="X53" i="1"/>
  <c r="Y43" i="1"/>
  <c r="X43" i="1"/>
  <c r="Y35" i="1"/>
  <c r="X35" i="1"/>
  <c r="Y42" i="1"/>
  <c r="X42" i="1"/>
  <c r="Y21" i="1"/>
  <c r="X21" i="1"/>
  <c r="Y34" i="1"/>
  <c r="X34" i="1"/>
  <c r="Y27" i="1"/>
  <c r="X27" i="1"/>
  <c r="Y26" i="1"/>
  <c r="X26" i="1"/>
  <c r="Y33" i="1"/>
  <c r="X33" i="1"/>
  <c r="Y31" i="1"/>
  <c r="X31" i="1"/>
  <c r="Y25" i="1"/>
  <c r="X25" i="1"/>
  <c r="Y41" i="1"/>
  <c r="X41" i="1"/>
  <c r="Y20" i="1"/>
  <c r="X20" i="1"/>
  <c r="Y40" i="1"/>
  <c r="X40" i="1"/>
  <c r="Y19" i="1"/>
  <c r="X19" i="1"/>
  <c r="Y45" i="1"/>
  <c r="X45" i="1"/>
  <c r="Y28" i="1"/>
  <c r="X28" i="1"/>
  <c r="Y18" i="1"/>
  <c r="X18" i="1"/>
  <c r="Y17" i="1"/>
  <c r="X17" i="1"/>
  <c r="Y16" i="1"/>
  <c r="X16" i="1"/>
  <c r="Y15" i="1"/>
  <c r="X15" i="1"/>
  <c r="Y14" i="1"/>
  <c r="X14" i="1"/>
  <c r="Y13" i="1"/>
  <c r="X13" i="1"/>
  <c r="Y39" i="1"/>
  <c r="X39" i="1"/>
  <c r="Y38" i="1"/>
  <c r="X38" i="1"/>
  <c r="Y30" i="1"/>
  <c r="X30" i="1"/>
  <c r="Y49" i="1"/>
  <c r="X49" i="1"/>
  <c r="Y47" i="1"/>
  <c r="X47" i="1"/>
  <c r="Y29" i="1"/>
  <c r="X29" i="1"/>
  <c r="Y12" i="1"/>
  <c r="X12" i="1"/>
  <c r="Y37" i="1"/>
  <c r="X37" i="1"/>
  <c r="Y32" i="1"/>
  <c r="X32" i="1"/>
  <c r="Y10" i="1"/>
  <c r="X10" i="1"/>
  <c r="Y51" i="1"/>
  <c r="X51" i="1"/>
  <c r="Y44" i="1"/>
  <c r="X44" i="1"/>
  <c r="Y11" i="1"/>
  <c r="X11" i="1"/>
  <c r="Y9" i="1"/>
  <c r="X9" i="1"/>
  <c r="Y23" i="1"/>
  <c r="X23" i="1"/>
  <c r="Y48" i="1"/>
  <c r="X48" i="1"/>
  <c r="Y8" i="1"/>
  <c r="X8" i="1"/>
  <c r="Y7" i="1"/>
  <c r="X7" i="1"/>
  <c r="Y6" i="1"/>
  <c r="X6" i="1"/>
  <c r="V36" i="1"/>
  <c r="U36" i="1"/>
  <c r="V22" i="1"/>
  <c r="U22" i="1"/>
  <c r="V46" i="1"/>
  <c r="U46" i="1"/>
  <c r="V24" i="1"/>
  <c r="U24" i="1"/>
  <c r="V50" i="1"/>
  <c r="U50" i="1"/>
  <c r="V52" i="1"/>
  <c r="U52" i="1"/>
  <c r="V53" i="1"/>
  <c r="U53" i="1"/>
  <c r="V43" i="1"/>
  <c r="U43" i="1"/>
  <c r="V35" i="1"/>
  <c r="U35" i="1"/>
  <c r="V42" i="1"/>
  <c r="U42" i="1"/>
  <c r="V21" i="1"/>
  <c r="U21" i="1"/>
  <c r="V34" i="1"/>
  <c r="U34" i="1"/>
  <c r="V27" i="1"/>
  <c r="U27" i="1"/>
  <c r="V26" i="1"/>
  <c r="U26" i="1"/>
  <c r="V33" i="1"/>
  <c r="U33" i="1"/>
  <c r="V31" i="1"/>
  <c r="U31" i="1"/>
  <c r="V25" i="1"/>
  <c r="U25" i="1"/>
  <c r="V41" i="1"/>
  <c r="U41" i="1"/>
  <c r="V20" i="1"/>
  <c r="U20" i="1"/>
  <c r="V40" i="1"/>
  <c r="U40" i="1"/>
  <c r="V19" i="1"/>
  <c r="U19" i="1"/>
  <c r="V45" i="1"/>
  <c r="U45" i="1"/>
  <c r="V28" i="1"/>
  <c r="U28" i="1"/>
  <c r="V18" i="1"/>
  <c r="U18" i="1"/>
  <c r="V17" i="1"/>
  <c r="U17" i="1"/>
  <c r="V16" i="1"/>
  <c r="U16" i="1"/>
  <c r="V15" i="1"/>
  <c r="U15" i="1"/>
  <c r="V14" i="1"/>
  <c r="U14" i="1"/>
  <c r="V13" i="1"/>
  <c r="U13" i="1"/>
  <c r="V39" i="1"/>
  <c r="U39" i="1"/>
  <c r="V38" i="1"/>
  <c r="U38" i="1"/>
  <c r="V30" i="1"/>
  <c r="U30" i="1"/>
  <c r="V49" i="1"/>
  <c r="U49" i="1"/>
  <c r="V47" i="1"/>
  <c r="U47" i="1"/>
  <c r="V29" i="1"/>
  <c r="U29" i="1"/>
  <c r="V12" i="1"/>
  <c r="U12" i="1"/>
  <c r="V37" i="1"/>
  <c r="U37" i="1"/>
  <c r="V32" i="1"/>
  <c r="U32" i="1"/>
  <c r="V10" i="1"/>
  <c r="U10" i="1"/>
  <c r="V51" i="1"/>
  <c r="U51" i="1"/>
  <c r="V44" i="1"/>
  <c r="U44" i="1"/>
  <c r="V11" i="1"/>
  <c r="U11" i="1"/>
  <c r="V9" i="1"/>
  <c r="U9" i="1"/>
  <c r="V23" i="1"/>
  <c r="U23" i="1"/>
  <c r="V48" i="1"/>
  <c r="U48" i="1"/>
  <c r="V8" i="1"/>
  <c r="U8" i="1"/>
  <c r="V7" i="1"/>
  <c r="U7" i="1"/>
  <c r="V6" i="1"/>
  <c r="U6" i="1"/>
  <c r="S36" i="1"/>
  <c r="R36" i="1"/>
  <c r="S22" i="1"/>
  <c r="R22" i="1"/>
  <c r="S46" i="1"/>
  <c r="R46" i="1"/>
  <c r="AH46" i="1" s="1"/>
  <c r="S24" i="1"/>
  <c r="R24" i="1"/>
  <c r="AH24" i="1" s="1"/>
  <c r="S50" i="1"/>
  <c r="R50" i="1"/>
  <c r="AH50" i="1" s="1"/>
  <c r="S52" i="1"/>
  <c r="R52" i="1"/>
  <c r="S53" i="1"/>
  <c r="R53" i="1"/>
  <c r="S43" i="1"/>
  <c r="R43" i="1"/>
  <c r="AH43" i="1" s="1"/>
  <c r="S35" i="1"/>
  <c r="R35" i="1"/>
  <c r="AH35" i="1" s="1"/>
  <c r="S42" i="1"/>
  <c r="R42" i="1"/>
  <c r="AH42" i="1" s="1"/>
  <c r="S21" i="1"/>
  <c r="R21" i="1"/>
  <c r="S34" i="1"/>
  <c r="R34" i="1"/>
  <c r="S27" i="1"/>
  <c r="R27" i="1"/>
  <c r="S26" i="1"/>
  <c r="R26" i="1"/>
  <c r="AH26" i="1" s="1"/>
  <c r="S33" i="1"/>
  <c r="R33" i="1"/>
  <c r="AH33" i="1" s="1"/>
  <c r="S31" i="1"/>
  <c r="R31" i="1"/>
  <c r="S25" i="1"/>
  <c r="R25" i="1"/>
  <c r="S41" i="1"/>
  <c r="R41" i="1"/>
  <c r="S20" i="1"/>
  <c r="R20" i="1"/>
  <c r="AH20" i="1" s="1"/>
  <c r="S40" i="1"/>
  <c r="R40" i="1"/>
  <c r="AH40" i="1" s="1"/>
  <c r="S19" i="1"/>
  <c r="R19" i="1"/>
  <c r="AH19" i="1" s="1"/>
  <c r="S45" i="1"/>
  <c r="R45" i="1"/>
  <c r="S28" i="1"/>
  <c r="R28" i="1"/>
  <c r="S18" i="1"/>
  <c r="R18" i="1"/>
  <c r="S17" i="1"/>
  <c r="R17" i="1"/>
  <c r="AH17" i="1" s="1"/>
  <c r="S16" i="1"/>
  <c r="R16" i="1"/>
  <c r="S15" i="1"/>
  <c r="R15" i="1"/>
  <c r="AH15" i="1" s="1"/>
  <c r="S14" i="1"/>
  <c r="R14" i="1"/>
  <c r="S13" i="1"/>
  <c r="R13" i="1"/>
  <c r="S39" i="1"/>
  <c r="R39" i="1"/>
  <c r="AH39" i="1" s="1"/>
  <c r="S38" i="1"/>
  <c r="R38" i="1"/>
  <c r="S30" i="1"/>
  <c r="R30" i="1"/>
  <c r="S49" i="1"/>
  <c r="R49" i="1"/>
  <c r="S47" i="1"/>
  <c r="R47" i="1"/>
  <c r="S29" i="1"/>
  <c r="R29" i="1"/>
  <c r="S12" i="1"/>
  <c r="R12" i="1"/>
  <c r="AH12" i="1" s="1"/>
  <c r="S37" i="1"/>
  <c r="R37" i="1"/>
  <c r="S32" i="1"/>
  <c r="R32" i="1"/>
  <c r="S10" i="1"/>
  <c r="R10" i="1"/>
  <c r="S51" i="1"/>
  <c r="R51" i="1"/>
  <c r="S44" i="1"/>
  <c r="R44" i="1"/>
  <c r="AH44" i="1" s="1"/>
  <c r="S11" i="1"/>
  <c r="R11" i="1"/>
  <c r="S9" i="1"/>
  <c r="R9" i="1"/>
  <c r="S23" i="1"/>
  <c r="R23" i="1"/>
  <c r="S48" i="1"/>
  <c r="R48" i="1"/>
  <c r="S8" i="1"/>
  <c r="R8" i="1"/>
  <c r="S7" i="1"/>
  <c r="R7" i="1"/>
  <c r="S6" i="1"/>
  <c r="R6" i="1"/>
  <c r="P36" i="1"/>
  <c r="P22" i="1"/>
  <c r="P46" i="1"/>
  <c r="AG46" i="1" s="1"/>
  <c r="P24" i="1"/>
  <c r="P50" i="1"/>
  <c r="P52" i="1"/>
  <c r="P53" i="1"/>
  <c r="AG53" i="1" s="1"/>
  <c r="P43" i="1"/>
  <c r="AG43" i="1" s="1"/>
  <c r="P35" i="1"/>
  <c r="P42" i="1"/>
  <c r="AG42" i="1" s="1"/>
  <c r="P21" i="1"/>
  <c r="P34" i="1"/>
  <c r="P27" i="1"/>
  <c r="P26" i="1"/>
  <c r="P33" i="1"/>
  <c r="P31" i="1"/>
  <c r="P25" i="1"/>
  <c r="P41" i="1"/>
  <c r="P20" i="1"/>
  <c r="AG20" i="1" s="1"/>
  <c r="P40" i="1"/>
  <c r="P19" i="1"/>
  <c r="AG19" i="1" s="1"/>
  <c r="P45" i="1"/>
  <c r="P28" i="1"/>
  <c r="P18" i="1"/>
  <c r="P17" i="1"/>
  <c r="P16" i="1"/>
  <c r="P15" i="1"/>
  <c r="P14" i="1"/>
  <c r="P13" i="1"/>
  <c r="AG13" i="1" s="1"/>
  <c r="P39" i="1"/>
  <c r="P38" i="1"/>
  <c r="P30" i="1"/>
  <c r="AG30" i="1" s="1"/>
  <c r="P49" i="1"/>
  <c r="P47" i="1"/>
  <c r="P29" i="1"/>
  <c r="P12" i="1"/>
  <c r="P37" i="1"/>
  <c r="P32" i="1"/>
  <c r="P10" i="1"/>
  <c r="P51" i="1"/>
  <c r="P44" i="1"/>
  <c r="P11" i="1"/>
  <c r="P9" i="1"/>
  <c r="AG9" i="1" s="1"/>
  <c r="P23" i="1"/>
  <c r="AG23" i="1" s="1"/>
  <c r="P48" i="1"/>
  <c r="P8" i="1"/>
  <c r="P7" i="1"/>
  <c r="P6" i="1"/>
  <c r="AH8" i="1" l="1"/>
  <c r="AH7" i="1"/>
  <c r="AG52" i="1"/>
  <c r="AG51" i="1"/>
  <c r="AH29" i="1"/>
  <c r="AG41" i="1"/>
  <c r="AO41" i="1" s="1"/>
  <c r="AG44" i="1"/>
  <c r="AO44" i="1" s="1"/>
  <c r="AG39" i="1"/>
  <c r="AO39" i="1" s="1"/>
  <c r="AH48" i="1"/>
  <c r="AH51" i="1"/>
  <c r="AR51" i="1" s="1"/>
  <c r="AH47" i="1"/>
  <c r="AR47" i="1" s="1"/>
  <c r="AH13" i="1"/>
  <c r="AR13" i="1" s="1"/>
  <c r="AH18" i="1"/>
  <c r="AH41" i="1"/>
  <c r="AH27" i="1"/>
  <c r="AR27" i="1" s="1"/>
  <c r="AH53" i="1"/>
  <c r="AR53" i="1" s="1"/>
  <c r="AH22" i="1"/>
  <c r="AR22" i="1" s="1"/>
  <c r="AG31" i="1"/>
  <c r="AO31" i="1" s="1"/>
  <c r="AG32" i="1"/>
  <c r="AO32" i="1" s="1"/>
  <c r="AG14" i="1"/>
  <c r="AO14" i="1" s="1"/>
  <c r="AH10" i="1"/>
  <c r="AR10" i="1" s="1"/>
  <c r="AH49" i="1"/>
  <c r="AR49" i="1" s="1"/>
  <c r="AH28" i="1"/>
  <c r="AR28" i="1" s="1"/>
  <c r="AH25" i="1"/>
  <c r="AR25" i="1" s="1"/>
  <c r="AH34" i="1"/>
  <c r="AH36" i="1"/>
  <c r="AR36" i="1" s="1"/>
  <c r="AG8" i="1"/>
  <c r="AO8" i="1" s="1"/>
  <c r="AG26" i="1"/>
  <c r="AO26" i="1" s="1"/>
  <c r="AG48" i="1"/>
  <c r="AO48" i="1" s="1"/>
  <c r="AG47" i="1"/>
  <c r="AO47" i="1" s="1"/>
  <c r="AG18" i="1"/>
  <c r="AO18" i="1" s="1"/>
  <c r="AG27" i="1"/>
  <c r="AO27" i="1" s="1"/>
  <c r="AH23" i="1"/>
  <c r="AR23" i="1" s="1"/>
  <c r="AH32" i="1"/>
  <c r="AR32" i="1" s="1"/>
  <c r="AH14" i="1"/>
  <c r="AR14" i="1" s="1"/>
  <c r="AH45" i="1"/>
  <c r="AR45" i="1" s="1"/>
  <c r="AH31" i="1"/>
  <c r="AR31" i="1" s="1"/>
  <c r="AH21" i="1"/>
  <c r="AR21" i="1" s="1"/>
  <c r="AH52" i="1"/>
  <c r="AR52" i="1" s="1"/>
  <c r="AG17" i="1"/>
  <c r="AO17" i="1" s="1"/>
  <c r="AG36" i="1"/>
  <c r="AO36" i="1" s="1"/>
  <c r="AG21" i="1"/>
  <c r="AO21" i="1" s="1"/>
  <c r="AG29" i="1"/>
  <c r="AO29" i="1" s="1"/>
  <c r="AG45" i="1"/>
  <c r="AO45" i="1" s="1"/>
  <c r="AH30" i="1"/>
  <c r="AR30" i="1" s="1"/>
  <c r="AH16" i="1"/>
  <c r="AR16" i="1" s="1"/>
  <c r="AH11" i="1"/>
  <c r="AR11" i="1" s="1"/>
  <c r="AH37" i="1"/>
  <c r="AR37" i="1" s="1"/>
  <c r="AH9" i="1"/>
  <c r="AR9" i="1" s="1"/>
  <c r="AG11" i="1"/>
  <c r="AO11" i="1" s="1"/>
  <c r="AG38" i="1"/>
  <c r="AO38" i="1" s="1"/>
  <c r="AG40" i="1"/>
  <c r="AO40" i="1" s="1"/>
  <c r="AG35" i="1"/>
  <c r="AO35" i="1" s="1"/>
  <c r="AG7" i="1"/>
  <c r="AO7" i="1" s="1"/>
  <c r="AG12" i="1"/>
  <c r="AO12" i="1" s="1"/>
  <c r="AG16" i="1"/>
  <c r="AO16" i="1" s="1"/>
  <c r="AG24" i="1"/>
  <c r="AO24" i="1" s="1"/>
  <c r="AH38" i="1"/>
  <c r="AR38" i="1" s="1"/>
  <c r="AG10" i="1"/>
  <c r="AO10" i="1" s="1"/>
  <c r="AG25" i="1"/>
  <c r="AO25" i="1" s="1"/>
  <c r="AG6" i="1"/>
  <c r="AO6" i="1" s="1"/>
  <c r="AG37" i="1"/>
  <c r="AO37" i="1" s="1"/>
  <c r="AG15" i="1"/>
  <c r="AO15" i="1" s="1"/>
  <c r="AG33" i="1"/>
  <c r="AO33" i="1" s="1"/>
  <c r="AG50" i="1"/>
  <c r="AO50" i="1" s="1"/>
  <c r="AG49" i="1"/>
  <c r="AO49" i="1" s="1"/>
  <c r="AG28" i="1"/>
  <c r="AO28" i="1" s="1"/>
  <c r="AG34" i="1"/>
  <c r="AO34" i="1" s="1"/>
  <c r="AG22" i="1"/>
  <c r="AO22" i="1" s="1"/>
  <c r="AI40" i="1"/>
  <c r="AS40" i="1" s="1"/>
  <c r="AI35" i="1"/>
  <c r="AS35" i="1" s="1"/>
  <c r="AI30" i="1"/>
  <c r="AS30" i="1" s="1"/>
  <c r="AI39" i="1"/>
  <c r="AS39" i="1" s="1"/>
  <c r="AI44" i="1"/>
  <c r="AS44" i="1" s="1"/>
  <c r="AI51" i="1"/>
  <c r="AS51" i="1" s="1"/>
  <c r="AO51" i="1"/>
  <c r="AI53" i="1"/>
  <c r="AS53" i="1" s="1"/>
  <c r="AI43" i="1"/>
  <c r="AS43" i="1" s="1"/>
  <c r="AI13" i="1"/>
  <c r="AS13" i="1" s="1"/>
  <c r="AO13" i="1"/>
  <c r="AI10" i="1"/>
  <c r="AS10" i="1" s="1"/>
  <c r="AI25" i="1"/>
  <c r="AS25" i="1" s="1"/>
  <c r="AI19" i="1"/>
  <c r="AS19" i="1" s="1"/>
  <c r="AO19" i="1"/>
  <c r="AO20" i="1"/>
  <c r="AI20" i="1"/>
  <c r="AS20" i="1" s="1"/>
  <c r="AI31" i="1"/>
  <c r="AS31" i="1" s="1"/>
  <c r="AI52" i="1"/>
  <c r="AS52" i="1" s="1"/>
  <c r="AI38" i="1"/>
  <c r="AS38" i="1" s="1"/>
  <c r="AI37" i="1"/>
  <c r="AS37" i="1" s="1"/>
  <c r="AI15" i="1"/>
  <c r="AS15" i="1" s="1"/>
  <c r="AI33" i="1"/>
  <c r="AS33" i="1" s="1"/>
  <c r="AI50" i="1"/>
  <c r="AS50" i="1" s="1"/>
  <c r="AI42" i="1"/>
  <c r="AS42" i="1" s="1"/>
  <c r="AO42" i="1"/>
  <c r="AI41" i="1"/>
  <c r="AS41" i="1" s="1"/>
  <c r="AI16" i="1"/>
  <c r="AS16" i="1" s="1"/>
  <c r="AI24" i="1"/>
  <c r="AS24" i="1" s="1"/>
  <c r="AI14" i="1"/>
  <c r="AS14" i="1" s="1"/>
  <c r="AI12" i="1"/>
  <c r="AS12" i="1" s="1"/>
  <c r="AI17" i="1"/>
  <c r="AS17" i="1" s="1"/>
  <c r="AI47" i="1"/>
  <c r="AS47" i="1" s="1"/>
  <c r="AI18" i="1"/>
  <c r="AS18" i="1" s="1"/>
  <c r="AI27" i="1"/>
  <c r="AS27" i="1" s="1"/>
  <c r="AI46" i="1"/>
  <c r="AS46" i="1" s="1"/>
  <c r="AO9" i="1"/>
  <c r="AI9" i="1"/>
  <c r="AS9" i="1" s="1"/>
  <c r="AI11" i="1"/>
  <c r="AS11" i="1" s="1"/>
  <c r="AI7" i="1"/>
  <c r="AS7" i="1" s="1"/>
  <c r="AI29" i="1"/>
  <c r="AS29" i="1" s="1"/>
  <c r="AI48" i="1"/>
  <c r="AS48" i="1" s="1"/>
  <c r="AI49" i="1"/>
  <c r="AS49" i="1" s="1"/>
  <c r="AI28" i="1"/>
  <c r="AS28" i="1" s="1"/>
  <c r="AI34" i="1"/>
  <c r="AS34" i="1" s="1"/>
  <c r="AI22" i="1"/>
  <c r="AS22" i="1" s="1"/>
  <c r="AI32" i="1"/>
  <c r="AS32" i="1" s="1"/>
  <c r="AI8" i="1"/>
  <c r="AS8" i="1" s="1"/>
  <c r="AI26" i="1"/>
  <c r="AS26" i="1" s="1"/>
  <c r="AI23" i="1"/>
  <c r="AS23" i="1" s="1"/>
  <c r="AO23" i="1"/>
  <c r="AI45" i="1"/>
  <c r="AS45" i="1" s="1"/>
  <c r="AI21" i="1"/>
  <c r="AS21" i="1" s="1"/>
  <c r="AI36" i="1"/>
  <c r="AS36" i="1" s="1"/>
  <c r="AO46" i="1"/>
  <c r="AO52" i="1"/>
  <c r="AO43" i="1"/>
  <c r="AO53" i="1"/>
  <c r="AO30" i="1"/>
  <c r="AR46" i="1"/>
  <c r="AR18" i="1"/>
  <c r="AR48" i="1"/>
  <c r="AR19" i="1"/>
  <c r="AR34" i="1"/>
  <c r="AR24" i="1"/>
  <c r="AR7" i="1"/>
  <c r="AR42" i="1"/>
  <c r="AR8" i="1"/>
  <c r="AR12" i="1"/>
  <c r="AR50" i="1"/>
  <c r="AR33" i="1"/>
  <c r="AR15" i="1"/>
  <c r="AI6" i="1"/>
  <c r="AS6" i="1" s="1"/>
  <c r="AH6" i="1"/>
  <c r="AR6" i="1" s="1"/>
  <c r="AR26" i="1"/>
  <c r="AR29" i="1"/>
  <c r="AR43" i="1"/>
  <c r="AR39" i="1"/>
  <c r="AR44" i="1"/>
  <c r="AR17" i="1"/>
  <c r="AR41" i="1"/>
  <c r="AR20" i="1"/>
  <c r="AR35" i="1"/>
  <c r="AR40" i="1"/>
</calcChain>
</file>

<file path=xl/sharedStrings.xml><?xml version="1.0" encoding="utf-8"?>
<sst xmlns="http://schemas.openxmlformats.org/spreadsheetml/2006/main" count="774" uniqueCount="368">
  <si>
    <t>N°</t>
  </si>
  <si>
    <t>COD</t>
  </si>
  <si>
    <t>DNI</t>
  </si>
  <si>
    <t>AP. PATERNO</t>
  </si>
  <si>
    <t>AP. MATERNO</t>
  </si>
  <si>
    <t>NOMBRES</t>
  </si>
  <si>
    <t>APELLIDOS Y NOMBRES</t>
  </si>
  <si>
    <t>60%</t>
  </si>
  <si>
    <t>100%</t>
  </si>
  <si>
    <t>Dias. Desc.</t>
  </si>
  <si>
    <t>OBSERVACION</t>
  </si>
  <si>
    <t>OBSERVACION 2</t>
  </si>
  <si>
    <t>SMONT &amp; ARAGON</t>
  </si>
  <si>
    <t>dom</t>
  </si>
  <si>
    <t>lun</t>
  </si>
  <si>
    <t>mar</t>
  </si>
  <si>
    <t>mié</t>
  </si>
  <si>
    <t>jue</t>
  </si>
  <si>
    <t>vie</t>
  </si>
  <si>
    <t>sáb</t>
  </si>
  <si>
    <t>HORAS EXTRAS</t>
  </si>
  <si>
    <t>S&amp;A0002</t>
  </si>
  <si>
    <t>41768393</t>
  </si>
  <si>
    <t>ANGULO</t>
  </si>
  <si>
    <t>TIMANA</t>
  </si>
  <si>
    <t>JAIME</t>
  </si>
  <si>
    <t>FALTA</t>
  </si>
  <si>
    <t>AN</t>
  </si>
  <si>
    <t>ANIBAL</t>
  </si>
  <si>
    <t>TRABAJO DESCANSO</t>
  </si>
  <si>
    <t>S&amp;A0004</t>
  </si>
  <si>
    <t xml:space="preserve"> 19323400</t>
  </si>
  <si>
    <t>BENAVIDES</t>
  </si>
  <si>
    <t>QUIROZ</t>
  </si>
  <si>
    <t>SEGUNDO LORENZO</t>
  </si>
  <si>
    <t>AD</t>
  </si>
  <si>
    <t>LAP</t>
  </si>
  <si>
    <t>S&amp;A0005</t>
  </si>
  <si>
    <t xml:space="preserve"> 71606948</t>
  </si>
  <si>
    <t>BRIONES</t>
  </si>
  <si>
    <t>FIGUEROA</t>
  </si>
  <si>
    <t>JULIO</t>
  </si>
  <si>
    <t>S&amp;A0161</t>
  </si>
  <si>
    <t>09481526</t>
  </si>
  <si>
    <t>CALDERON</t>
  </si>
  <si>
    <t>LLUMPOR</t>
  </si>
  <si>
    <t>ALEX HORLDER</t>
  </si>
  <si>
    <t>VEGA</t>
  </si>
  <si>
    <t>ALMACEN</t>
  </si>
  <si>
    <t>S&amp;A0027</t>
  </si>
  <si>
    <t xml:space="preserve"> 75781652</t>
  </si>
  <si>
    <t>CASTILLO</t>
  </si>
  <si>
    <t>CORNEJO</t>
  </si>
  <si>
    <t>ERICK ALEXIS</t>
  </si>
  <si>
    <t>S&amp;A0006</t>
  </si>
  <si>
    <t xml:space="preserve"> 20738659</t>
  </si>
  <si>
    <t>CERRUTTI</t>
  </si>
  <si>
    <t>RAMOS</t>
  </si>
  <si>
    <t>LUIS ALEXANDER</t>
  </si>
  <si>
    <t>S&amp;A0008</t>
  </si>
  <si>
    <t xml:space="preserve"> 45383357</t>
  </si>
  <si>
    <t>CHAVEZ</t>
  </si>
  <si>
    <t>NAVARRO</t>
  </si>
  <si>
    <t>NICK MALDON</t>
  </si>
  <si>
    <t>S&amp;A0130</t>
  </si>
  <si>
    <t>73373676</t>
  </si>
  <si>
    <t>WILFREDO JUNIOR</t>
  </si>
  <si>
    <t>S&amp;A0172</t>
  </si>
  <si>
    <t>10376369</t>
  </si>
  <si>
    <t>COLLAS</t>
  </si>
  <si>
    <t>JARA</t>
  </si>
  <si>
    <t>SEGUNDO DEMETRIO</t>
  </si>
  <si>
    <t>DESCANSO MEDICO</t>
  </si>
  <si>
    <t>S&amp;A0007</t>
  </si>
  <si>
    <t xml:space="preserve"> 10201427</t>
  </si>
  <si>
    <t>CONDORI</t>
  </si>
  <si>
    <t>SANCHEZ</t>
  </si>
  <si>
    <t>MARTIN</t>
  </si>
  <si>
    <t>S&amp;A0110</t>
  </si>
  <si>
    <t>46811961</t>
  </si>
  <si>
    <t>CUMAPA</t>
  </si>
  <si>
    <t>FASABI</t>
  </si>
  <si>
    <t>ENARTE</t>
  </si>
  <si>
    <t>S&amp;A0119</t>
  </si>
  <si>
    <t>48214900</t>
  </si>
  <si>
    <t>JOSE</t>
  </si>
  <si>
    <t>S&amp;A0011</t>
  </si>
  <si>
    <t xml:space="preserve"> 46117320</t>
  </si>
  <si>
    <t>ORTIZ</t>
  </si>
  <si>
    <t>FLORENCIO</t>
  </si>
  <si>
    <t>S&amp;A0097</t>
  </si>
  <si>
    <t>48234978</t>
  </si>
  <si>
    <t>SANTOS WILSON</t>
  </si>
  <si>
    <t>S&amp;A0153</t>
  </si>
  <si>
    <t>FLORES</t>
  </si>
  <si>
    <t>QUISPE</t>
  </si>
  <si>
    <t>JAIME ALEJANDRO</t>
  </si>
  <si>
    <t>S&amp;A0163</t>
  </si>
  <si>
    <t>09900226</t>
  </si>
  <si>
    <t>GARCIA</t>
  </si>
  <si>
    <t>LEON</t>
  </si>
  <si>
    <t>CESAR AUGUSTO</t>
  </si>
  <si>
    <t>CESAR</t>
  </si>
  <si>
    <t>S&amp;A0103</t>
  </si>
  <si>
    <t>40639261</t>
  </si>
  <si>
    <t>GUEVARA</t>
  </si>
  <si>
    <t>ZAMBRANO</t>
  </si>
  <si>
    <t>KEIKO YURICO</t>
  </si>
  <si>
    <t>S&amp;A0122</t>
  </si>
  <si>
    <t>80087257</t>
  </si>
  <si>
    <t>HORNA</t>
  </si>
  <si>
    <t>LUJAN</t>
  </si>
  <si>
    <t>LUIS ENRIQUE</t>
  </si>
  <si>
    <t>S&amp;A0012</t>
  </si>
  <si>
    <t>09404559</t>
  </si>
  <si>
    <t>HUAMAN</t>
  </si>
  <si>
    <t>ROSALES</t>
  </si>
  <si>
    <t>CARLOS ALFREDO</t>
  </si>
  <si>
    <t>RODRIGUEZ</t>
  </si>
  <si>
    <t>S&amp;A0014</t>
  </si>
  <si>
    <t xml:space="preserve"> 48043619</t>
  </si>
  <si>
    <t>LANDACAY</t>
  </si>
  <si>
    <t>ALBERCA</t>
  </si>
  <si>
    <t>EDIN ROMEL</t>
  </si>
  <si>
    <t>S&amp;A0015</t>
  </si>
  <si>
    <t xml:space="preserve"> 71028046</t>
  </si>
  <si>
    <t>YORDIN NOEL</t>
  </si>
  <si>
    <t>S&amp;A0016</t>
  </si>
  <si>
    <t>71028044</t>
  </si>
  <si>
    <t>BAYRON YOSEL</t>
  </si>
  <si>
    <t>S&amp;A0017</t>
  </si>
  <si>
    <t xml:space="preserve"> 003964101</t>
  </si>
  <si>
    <t>LARA</t>
  </si>
  <si>
    <t>CORDERO</t>
  </si>
  <si>
    <t>KAISER EDUARDO</t>
  </si>
  <si>
    <t>S&amp;A0018</t>
  </si>
  <si>
    <t>42444507</t>
  </si>
  <si>
    <t>LAVIO</t>
  </si>
  <si>
    <t>JULIO FRANCISCO</t>
  </si>
  <si>
    <t>S&amp;A0076</t>
  </si>
  <si>
    <t>71124392</t>
  </si>
  <si>
    <t>LIVIAPOMA</t>
  </si>
  <si>
    <t>S&amp;A0131</t>
  </si>
  <si>
    <t>48865297</t>
  </si>
  <si>
    <t>LLICO</t>
  </si>
  <si>
    <t>MINCHAN</t>
  </si>
  <si>
    <t>ROSMER</t>
  </si>
  <si>
    <t>S&amp;A0020</t>
  </si>
  <si>
    <t>62586790</t>
  </si>
  <si>
    <t>MACHADO</t>
  </si>
  <si>
    <t>IVAN</t>
  </si>
  <si>
    <t>DM</t>
  </si>
  <si>
    <t>S&amp;A0123</t>
  </si>
  <si>
    <t>10762877</t>
  </si>
  <si>
    <t>OCHOA</t>
  </si>
  <si>
    <t>AVILA</t>
  </si>
  <si>
    <t>RICHARD CESAR</t>
  </si>
  <si>
    <t>S&amp;A0021</t>
  </si>
  <si>
    <t xml:space="preserve"> 004295982</t>
  </si>
  <si>
    <t>OROPEZA</t>
  </si>
  <si>
    <t>GRATEROL</t>
  </si>
  <si>
    <t>IVAN ANDRES</t>
  </si>
  <si>
    <t>S&amp;A0126</t>
  </si>
  <si>
    <t>70899478</t>
  </si>
  <si>
    <t>PADILLA</t>
  </si>
  <si>
    <t>MARTINEZ</t>
  </si>
  <si>
    <t>JIMMY JEFFERSON</t>
  </si>
  <si>
    <t>S&amp;A0048</t>
  </si>
  <si>
    <t>45363476</t>
  </si>
  <si>
    <t>PALACIOS</t>
  </si>
  <si>
    <t>JOEL</t>
  </si>
  <si>
    <t>S&amp;A0109</t>
  </si>
  <si>
    <t>45517917</t>
  </si>
  <si>
    <t>CELI</t>
  </si>
  <si>
    <t>DANIEL EXIQUIO</t>
  </si>
  <si>
    <t>S&amp;A0115</t>
  </si>
  <si>
    <t>75665692</t>
  </si>
  <si>
    <t>PAUCAR</t>
  </si>
  <si>
    <t>PEREZ</t>
  </si>
  <si>
    <t>YAMILY ARACELY</t>
  </si>
  <si>
    <t>S&amp;A0058</t>
  </si>
  <si>
    <t>41182799</t>
  </si>
  <si>
    <t>ALCAHUAMAN</t>
  </si>
  <si>
    <t>EDUARDO DIRCEU</t>
  </si>
  <si>
    <t>S&amp;A0059</t>
  </si>
  <si>
    <t>9227856</t>
  </si>
  <si>
    <t>PORTOCARRERO</t>
  </si>
  <si>
    <t>PRADO</t>
  </si>
  <si>
    <t>AUGUSTO RIGOBERTO</t>
  </si>
  <si>
    <t>S&amp;A0116</t>
  </si>
  <si>
    <t>40808797</t>
  </si>
  <si>
    <t>LABAN</t>
  </si>
  <si>
    <t>MERLY MARILU</t>
  </si>
  <si>
    <t>S&amp;A0022</t>
  </si>
  <si>
    <t xml:space="preserve"> 43220873</t>
  </si>
  <si>
    <t>REYES</t>
  </si>
  <si>
    <t>CASTRO</t>
  </si>
  <si>
    <t>FRANZ EMERSON</t>
  </si>
  <si>
    <t>S&amp;A0127</t>
  </si>
  <si>
    <t>80133585</t>
  </si>
  <si>
    <t>MONTES</t>
  </si>
  <si>
    <t>JUAN JOSE</t>
  </si>
  <si>
    <t>S&amp;A0117</t>
  </si>
  <si>
    <t>76936892</t>
  </si>
  <si>
    <t>CARLOS</t>
  </si>
  <si>
    <t>LUZ MARIA</t>
  </si>
  <si>
    <t>S&amp;A0128</t>
  </si>
  <si>
    <t>77390080</t>
  </si>
  <si>
    <t>ROJAS</t>
  </si>
  <si>
    <t>MORALES</t>
  </si>
  <si>
    <t>JUAN CARLOS</t>
  </si>
  <si>
    <t>S&amp;A0176</t>
  </si>
  <si>
    <t>45201894</t>
  </si>
  <si>
    <t>ROMERO</t>
  </si>
  <si>
    <t>LAZARO</t>
  </si>
  <si>
    <t>JESSICA JOHANNA LUZ</t>
  </si>
  <si>
    <t>S&amp;A0177</t>
  </si>
  <si>
    <t>42635021</t>
  </si>
  <si>
    <t>RUIZ</t>
  </si>
  <si>
    <t>TRILLO</t>
  </si>
  <si>
    <t>ESMERALDA DE LOS ANGELES</t>
  </si>
  <si>
    <t>S&amp;A0175</t>
  </si>
  <si>
    <t>77923353</t>
  </si>
  <si>
    <t>SUAREZ</t>
  </si>
  <si>
    <t>ESPEJO</t>
  </si>
  <si>
    <t>BORIS AUGUSTO</t>
  </si>
  <si>
    <t>S&amp;A0171</t>
  </si>
  <si>
    <t>45331167</t>
  </si>
  <si>
    <t>TAMANI</t>
  </si>
  <si>
    <t>ARIMUYA</t>
  </si>
  <si>
    <t>S&amp;A0030</t>
  </si>
  <si>
    <t xml:space="preserve"> 75429200</t>
  </si>
  <si>
    <t>CCORAGUA</t>
  </si>
  <si>
    <t>MIGUEL ANGEL</t>
  </si>
  <si>
    <t>CESE</t>
  </si>
  <si>
    <t>S&amp;A0132</t>
  </si>
  <si>
    <t>10357552</t>
  </si>
  <si>
    <t>VILLANUEVA</t>
  </si>
  <si>
    <t>IPARRAGUIRRE</t>
  </si>
  <si>
    <t>ORLANDO MIGUEL</t>
  </si>
  <si>
    <t>S&amp;A0026</t>
  </si>
  <si>
    <t>44383397</t>
  </si>
  <si>
    <t>YAÑEZ</t>
  </si>
  <si>
    <t>LEDEZMA</t>
  </si>
  <si>
    <t>PEDRO ARTURO</t>
  </si>
  <si>
    <t>S&amp;A0118</t>
  </si>
  <si>
    <t>09984932</t>
  </si>
  <si>
    <t>ZUBIAURRE</t>
  </si>
  <si>
    <t>FLORIAN</t>
  </si>
  <si>
    <t>MERCEDES ISABEL</t>
  </si>
  <si>
    <t>Asistencia en horario dia</t>
  </si>
  <si>
    <t>Asistencia en horario nocturno</t>
  </si>
  <si>
    <t>AF</t>
  </si>
  <si>
    <t>Asistencia en feriado</t>
  </si>
  <si>
    <t>Dia de descanso</t>
  </si>
  <si>
    <t>DESC-PERM</t>
  </si>
  <si>
    <t>Descanso permitido</t>
  </si>
  <si>
    <t>V</t>
  </si>
  <si>
    <t>Vacaciones</t>
  </si>
  <si>
    <t>F</t>
  </si>
  <si>
    <t>Feriado</t>
  </si>
  <si>
    <t>Descanco medico/Maternidad</t>
  </si>
  <si>
    <t>Falta</t>
  </si>
  <si>
    <t>AD-PL</t>
  </si>
  <si>
    <t>Asistencia en horario dia - Pueblo Libre</t>
  </si>
  <si>
    <t>DESC</t>
  </si>
  <si>
    <t>ANTERIOR</t>
  </si>
  <si>
    <t>DIFERENCIA</t>
  </si>
  <si>
    <t>Horas/ Sem</t>
  </si>
  <si>
    <t>DIAS DESC</t>
  </si>
  <si>
    <t>HORAS/ SEM</t>
  </si>
  <si>
    <t>DIFF</t>
  </si>
  <si>
    <t>DIFF 60%</t>
  </si>
  <si>
    <t>DIFF 100%</t>
  </si>
  <si>
    <t>domingo trabajado = 1 dia descanso</t>
  </si>
  <si>
    <t>sábado trabajado = 1 descanso</t>
  </si>
  <si>
    <t>ANGULO TIMANA JAIME</t>
  </si>
  <si>
    <t>BENAVIDES QUIROZ SEGUNDO</t>
  </si>
  <si>
    <t>BRIONES FIGUEROA JULIO</t>
  </si>
  <si>
    <t>CALDERON LLUMPOR ALEX</t>
  </si>
  <si>
    <t>CASTILLO CORNEJO ERICK ALEXIS</t>
  </si>
  <si>
    <t>CERRUTTI RAMOS LUIS ALEXANDER</t>
  </si>
  <si>
    <t>CHAVEZ NAVARRO NICK</t>
  </si>
  <si>
    <t>COLLAS JARA SEGUNDO DEMETRIO</t>
  </si>
  <si>
    <t>CONDORI SANCHEZ MARTIN</t>
  </si>
  <si>
    <t>CUMAPA FASABI ENARTE</t>
  </si>
  <si>
    <t>CUMAPA FASABI JOSE</t>
  </si>
  <si>
    <t>FIGUEROA ORTIZ FLORENCIO</t>
  </si>
  <si>
    <t>FIGUEROA ORTIZ, WILSON</t>
  </si>
  <si>
    <t>GARCIA LEON CESAR</t>
  </si>
  <si>
    <t>GUEVARA ZAMBRANO KEIKO YURICO</t>
  </si>
  <si>
    <t>GUTIERREZ GARCIA LIZ KATY</t>
  </si>
  <si>
    <t>HORNA LUJAN LUIS ENRIQUE</t>
  </si>
  <si>
    <t>HUAMAN ROSALES CARLOS</t>
  </si>
  <si>
    <t>LANDACAY ALBERCA BAYRON</t>
  </si>
  <si>
    <t>LANDACAY ALBERCA EDIN</t>
  </si>
  <si>
    <t>LANDACAY ALBERCA YORDIN</t>
  </si>
  <si>
    <t>LARA CORDERO EDUARDO KAISER</t>
  </si>
  <si>
    <t>LAVIO QUISPE JULIO FRANCISCO</t>
  </si>
  <si>
    <t>LIVIAPOMA FLORES JOSE</t>
  </si>
  <si>
    <t>LLICO MINCHAN ROSMER</t>
  </si>
  <si>
    <t>MACHADO CONDORI</t>
  </si>
  <si>
    <t>OCHOA AVILA RICHARD</t>
  </si>
  <si>
    <t>OROPEZA GRATEROL IVAN</t>
  </si>
  <si>
    <t>PADILLA MARTINEZ JIMMY</t>
  </si>
  <si>
    <t>PALACIOS CASTILLO JOEL</t>
  </si>
  <si>
    <t>PALACIOS CELI DANIEL EXIQUIO</t>
  </si>
  <si>
    <t>PAUCAR PEREZ YAMILY</t>
  </si>
  <si>
    <t>PEREZ ALCAHUAMAN EDUARDO</t>
  </si>
  <si>
    <t>PORTOCARRERO PRADO AUGUSTO</t>
  </si>
  <si>
    <t>RAMOS LABAN MERLY</t>
  </si>
  <si>
    <t>REYES CASTRO FRANZ</t>
  </si>
  <si>
    <t>REYES MONTES JUAN JOSE</t>
  </si>
  <si>
    <t>RODRIGUEZ CARLOS LUZ MARIA</t>
  </si>
  <si>
    <t>ROJAS MORALES JUAN CARLOS</t>
  </si>
  <si>
    <t>ROMERO LAZARO JESSICA</t>
  </si>
  <si>
    <t>RUIZ TRILLO ESMERALDA</t>
  </si>
  <si>
    <t>SUAREZ ESPEJO BORIS</t>
  </si>
  <si>
    <t>TAMANI ARIMUYA JUAN CARLOS</t>
  </si>
  <si>
    <t>TIMANA CCORGUA MIGUEL</t>
  </si>
  <si>
    <t>TRINIDAD CALLIRGOS</t>
  </si>
  <si>
    <t>VILLANUEVA IPARRAGUIRRE ORLANDO</t>
  </si>
  <si>
    <t>YAÑEZ LEDESMA PEDRO ARTURO</t>
  </si>
  <si>
    <t>ZUBIAURRE FLORIAN MERCEDES</t>
  </si>
  <si>
    <t>9-Mar</t>
  </si>
  <si>
    <t>10-Mar</t>
  </si>
  <si>
    <t>11-Mar</t>
  </si>
  <si>
    <t>12-Mar</t>
  </si>
  <si>
    <t>13-Mar</t>
  </si>
  <si>
    <t>14-Mar</t>
  </si>
  <si>
    <t>15-Mar</t>
  </si>
  <si>
    <t>16-Mar</t>
  </si>
  <si>
    <t>DEL DOMINGO 09 DE MARZO AL DOMINGO DE 16 DE MARZO</t>
  </si>
  <si>
    <t>OBREROS RUTAS DE LIMA (SEMANA 11-2025)</t>
  </si>
  <si>
    <t>AN+1</t>
  </si>
  <si>
    <t>AD+3.5</t>
  </si>
  <si>
    <t>AD+3</t>
  </si>
  <si>
    <t>AD+5.5</t>
  </si>
  <si>
    <t>AD+7</t>
  </si>
  <si>
    <t>AN+5</t>
  </si>
  <si>
    <t>AD+1</t>
  </si>
  <si>
    <t>AN+4</t>
  </si>
  <si>
    <t>AD+5</t>
  </si>
  <si>
    <t>AD+6</t>
  </si>
  <si>
    <t>AN+6</t>
  </si>
  <si>
    <t>AD+4</t>
  </si>
  <si>
    <t>AD+10</t>
  </si>
  <si>
    <t>AD+2</t>
  </si>
  <si>
    <t>AD+8</t>
  </si>
  <si>
    <t>AN+7.5</t>
  </si>
  <si>
    <t>AN+3</t>
  </si>
  <si>
    <t>AN+7</t>
  </si>
  <si>
    <t>AD+6.5</t>
  </si>
  <si>
    <t>AD+1.5</t>
  </si>
  <si>
    <t>PERMISO</t>
  </si>
  <si>
    <t>AD+8.5</t>
  </si>
  <si>
    <t>AD+4.5</t>
  </si>
  <si>
    <t>AN+10</t>
  </si>
  <si>
    <t>AD+2.5</t>
  </si>
  <si>
    <t>AN+11.5</t>
  </si>
  <si>
    <t>AD+9.5</t>
  </si>
  <si>
    <t>AD+7.5</t>
  </si>
  <si>
    <t>AD+9</t>
  </si>
  <si>
    <t>AN+12</t>
  </si>
  <si>
    <t>AN+8</t>
  </si>
  <si>
    <t>AD+10.5</t>
  </si>
  <si>
    <t>D</t>
  </si>
  <si>
    <t>AD+0.5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</si>
</sst>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"/>
  </numFmts>
  <fonts count="22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Arial"/>
      <family val="2"/>
    </font>
    <font>
      <b/>
      <sz val="18"/>
      <color theme="1"/>
      <name val="Calibri"/>
      <family val="2"/>
      <scheme val="minor"/>
    </font>
    <font>
      <b/>
      <sz val="14"/>
      <color rgb="FFFFFF00"/>
      <name val="Arial"/>
      <family val="2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Arial"/>
      <family val="2"/>
    </font>
    <font>
      <b/>
      <sz val="10"/>
      <color rgb="FFFF0000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name val="Arial"/>
      <family val="2"/>
    </font>
    <font>
      <b/>
      <sz val="14"/>
      <color rgb="FF9C0006"/>
      <name val="Arial"/>
      <family val="2"/>
    </font>
    <font>
      <b/>
      <sz val="11"/>
      <name val="Arial"/>
      <family val="2"/>
    </font>
    <font>
      <b/>
      <sz val="12"/>
      <color theme="0"/>
      <name val="Arial"/>
      <family val="2"/>
    </font>
    <font>
      <b/>
      <sz val="12"/>
      <color rgb="FFFF0000"/>
      <name val="Calibri"/>
      <family val="2"/>
      <scheme val="minor"/>
    </font>
    <font>
      <b/>
      <sz val="12"/>
      <color rgb="FF0207C2"/>
      <name val="Calibri"/>
      <family val="2"/>
      <scheme val="minor"/>
    </font>
    <font>
      <b/>
      <sz val="12"/>
      <color rgb="FF000099"/>
      <name val="Calibri"/>
      <family val="2"/>
      <scheme val="minor"/>
    </font>
    <font>
      <b/>
      <sz val="14"/>
      <color rgb="FFFFFF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rgb="FF00206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27">
    <xf numFmtId="0" fontId="0" fillId="0" borderId="0" xfId="0"/>
    <xf numFmtId="49" fontId="0" fillId="0" borderId="0" xfId="0" applyNumberFormat="1"/>
    <xf numFmtId="0" fontId="0" fillId="0" borderId="0" xfId="0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4" fillId="0" borderId="0" xfId="0" applyFont="1"/>
    <xf numFmtId="0" fontId="0" fillId="0" borderId="0" xfId="0" applyAlignment="1">
      <alignment wrapText="1"/>
    </xf>
    <xf numFmtId="0" fontId="6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6" fillId="0" borderId="0" xfId="0" applyFont="1"/>
    <xf numFmtId="0" fontId="6" fillId="0" borderId="0" xfId="0" applyFont="1" applyAlignment="1">
      <alignment vertical="center" wrapText="1"/>
    </xf>
    <xf numFmtId="0" fontId="7" fillId="12" borderId="1" xfId="0" applyFont="1" applyFill="1" applyBorder="1" applyAlignment="1">
      <alignment horizontal="center" vertical="center" wrapText="1"/>
    </xf>
    <xf numFmtId="49" fontId="14" fillId="12" borderId="3" xfId="0" quotePrefix="1" applyNumberFormat="1" applyFont="1" applyFill="1" applyBorder="1" applyAlignment="1">
      <alignment horizontal="center" vertical="center"/>
    </xf>
    <xf numFmtId="0" fontId="0" fillId="0" borderId="0" xfId="0" applyFont="1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wrapText="1"/>
    </xf>
    <xf numFmtId="164" fontId="15" fillId="4" borderId="6" xfId="0" applyNumberFormat="1" applyFont="1" applyFill="1" applyBorder="1" applyAlignment="1">
      <alignment horizontal="center" vertical="center"/>
    </xf>
    <xf numFmtId="164" fontId="15" fillId="4" borderId="7" xfId="0" applyNumberFormat="1" applyFont="1" applyFill="1" applyBorder="1" applyAlignment="1">
      <alignment horizontal="center" vertical="center"/>
    </xf>
    <xf numFmtId="164" fontId="15" fillId="0" borderId="0" xfId="0" applyNumberFormat="1" applyFont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 wrapText="1"/>
    </xf>
    <xf numFmtId="0" fontId="4" fillId="0" borderId="0" xfId="0" applyFont="1" applyFill="1" applyAlignment="1">
      <alignment horizontal="center" vertical="center"/>
    </xf>
    <xf numFmtId="164" fontId="15" fillId="4" borderId="12" xfId="0" applyNumberFormat="1" applyFont="1" applyFill="1" applyBorder="1" applyAlignment="1">
      <alignment horizontal="center" vertical="center"/>
    </xf>
    <xf numFmtId="0" fontId="7" fillId="12" borderId="9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 wrapText="1"/>
    </xf>
    <xf numFmtId="0" fontId="4" fillId="0" borderId="11" xfId="0" applyFont="1" applyFill="1" applyBorder="1" applyAlignment="1">
      <alignment vertical="center"/>
    </xf>
    <xf numFmtId="49" fontId="14" fillId="12" borderId="13" xfId="0" quotePrefix="1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49" fontId="2" fillId="3" borderId="14" xfId="0" applyNumberFormat="1" applyFont="1" applyFill="1" applyBorder="1" applyAlignment="1">
      <alignment horizontal="center" vertical="center"/>
    </xf>
    <xf numFmtId="49" fontId="14" fillId="12" borderId="15" xfId="0" quotePrefix="1" applyNumberFormat="1" applyFont="1" applyFill="1" applyBorder="1" applyAlignment="1">
      <alignment horizontal="center" vertical="center"/>
    </xf>
    <xf numFmtId="49" fontId="2" fillId="4" borderId="5" xfId="0" applyNumberFormat="1" applyFont="1" applyFill="1" applyBorder="1" applyAlignment="1">
      <alignment horizontal="center" vertical="center" wrapText="1"/>
    </xf>
    <xf numFmtId="49" fontId="2" fillId="4" borderId="7" xfId="0" applyNumberFormat="1" applyFont="1" applyFill="1" applyBorder="1" applyAlignment="1">
      <alignment horizontal="center" vertical="center" wrapText="1"/>
    </xf>
    <xf numFmtId="49" fontId="2" fillId="4" borderId="14" xfId="0" applyNumberFormat="1" applyFont="1" applyFill="1" applyBorder="1" applyAlignment="1">
      <alignment horizontal="center" vertical="center" wrapText="1"/>
    </xf>
    <xf numFmtId="49" fontId="2" fillId="4" borderId="16" xfId="0" applyNumberFormat="1" applyFont="1" applyFill="1" applyBorder="1" applyAlignment="1">
      <alignment horizontal="center" vertical="center" wrapText="1"/>
    </xf>
    <xf numFmtId="49" fontId="2" fillId="4" borderId="12" xfId="0" applyNumberFormat="1" applyFont="1" applyFill="1" applyBorder="1" applyAlignment="1">
      <alignment horizontal="center" vertical="center"/>
    </xf>
    <xf numFmtId="49" fontId="2" fillId="3" borderId="12" xfId="0" applyNumberFormat="1" applyFont="1" applyFill="1" applyBorder="1" applyAlignment="1">
      <alignment horizontal="center" vertical="center"/>
    </xf>
    <xf numFmtId="49" fontId="2" fillId="3" borderId="0" xfId="0" applyNumberFormat="1" applyFont="1" applyFill="1" applyBorder="1" applyAlignment="1">
      <alignment horizontal="center" vertical="center" wrapText="1"/>
    </xf>
    <xf numFmtId="49" fontId="2" fillId="3" borderId="12" xfId="0" applyNumberFormat="1" applyFont="1" applyFill="1" applyBorder="1" applyAlignment="1">
      <alignment horizontal="center" vertical="center" wrapText="1"/>
    </xf>
    <xf numFmtId="49" fontId="2" fillId="3" borderId="0" xfId="0" applyNumberFormat="1" applyFont="1" applyFill="1" applyBorder="1" applyAlignment="1">
      <alignment horizontal="center" vertical="center"/>
    </xf>
    <xf numFmtId="0" fontId="6" fillId="0" borderId="9" xfId="0" applyFont="1" applyBorder="1" applyAlignment="1">
      <alignment horizontal="left" vertical="center" wrapText="1"/>
    </xf>
    <xf numFmtId="0" fontId="6" fillId="0" borderId="10" xfId="0" applyFont="1" applyBorder="1"/>
    <xf numFmtId="0" fontId="6" fillId="0" borderId="10" xfId="0" applyFont="1" applyFill="1" applyBorder="1"/>
    <xf numFmtId="0" fontId="0" fillId="0" borderId="17" xfId="0" applyFont="1" applyFill="1" applyBorder="1" applyAlignment="1">
      <alignment horizontal="center" vertical="center" wrapText="1"/>
    </xf>
    <xf numFmtId="0" fontId="0" fillId="0" borderId="18" xfId="0" applyFont="1" applyFill="1" applyBorder="1" applyAlignment="1">
      <alignment horizontal="center" vertical="center" wrapText="1"/>
    </xf>
    <xf numFmtId="0" fontId="0" fillId="0" borderId="8" xfId="0" applyFont="1" applyFill="1" applyBorder="1" applyAlignment="1">
      <alignment horizontal="center" vertical="center" wrapText="1"/>
    </xf>
    <xf numFmtId="9" fontId="0" fillId="0" borderId="18" xfId="0" applyNumberFormat="1" applyFont="1" applyBorder="1" applyAlignment="1">
      <alignment horizontal="center" vertical="center"/>
    </xf>
    <xf numFmtId="0" fontId="7" fillId="12" borderId="4" xfId="0" applyFont="1" applyFill="1" applyBorder="1" applyAlignment="1">
      <alignment horizontal="center" vertical="center" wrapText="1"/>
    </xf>
    <xf numFmtId="0" fontId="7" fillId="0" borderId="20" xfId="0" applyFont="1" applyBorder="1" applyAlignment="1">
      <alignment horizontal="center" vertical="center"/>
    </xf>
    <xf numFmtId="0" fontId="7" fillId="12" borderId="2" xfId="0" applyFont="1" applyFill="1" applyBorder="1" applyAlignment="1">
      <alignment horizontal="center" vertical="center" wrapText="1"/>
    </xf>
    <xf numFmtId="0" fontId="21" fillId="7" borderId="23" xfId="0" applyFont="1" applyFill="1" applyBorder="1" applyAlignment="1" applyProtection="1">
      <alignment horizontal="center" vertical="center"/>
      <protection locked="0"/>
    </xf>
    <xf numFmtId="0" fontId="17" fillId="7" borderId="20" xfId="0" applyFont="1" applyFill="1" applyBorder="1" applyAlignment="1" applyProtection="1">
      <alignment horizontal="center" vertical="center"/>
      <protection locked="0"/>
    </xf>
    <xf numFmtId="0" fontId="21" fillId="7" borderId="19" xfId="0" applyFont="1" applyFill="1" applyBorder="1" applyAlignment="1" applyProtection="1">
      <alignment horizontal="center" vertical="center"/>
      <protection locked="0"/>
    </xf>
    <xf numFmtId="0" fontId="18" fillId="7" borderId="19" xfId="0" applyFont="1" applyFill="1" applyBorder="1" applyAlignment="1" applyProtection="1">
      <alignment horizontal="center" vertical="center"/>
      <protection locked="0"/>
    </xf>
    <xf numFmtId="0" fontId="16" fillId="0" borderId="22" xfId="0" applyFont="1" applyBorder="1" applyAlignment="1">
      <alignment horizontal="center" vertical="center"/>
    </xf>
    <xf numFmtId="0" fontId="16" fillId="0" borderId="23" xfId="0" applyFont="1" applyBorder="1" applyAlignment="1">
      <alignment horizontal="center" vertical="center"/>
    </xf>
    <xf numFmtId="0" fontId="16" fillId="0" borderId="20" xfId="0" applyFont="1" applyBorder="1" applyAlignment="1">
      <alignment horizontal="center" vertical="center"/>
    </xf>
    <xf numFmtId="0" fontId="16" fillId="0" borderId="21" xfId="0" applyFont="1" applyBorder="1" applyAlignment="1">
      <alignment horizontal="center" vertical="center"/>
    </xf>
    <xf numFmtId="0" fontId="7" fillId="0" borderId="22" xfId="0" applyFont="1" applyBorder="1" applyAlignment="1">
      <alignment horizontal="center" vertical="center"/>
    </xf>
    <xf numFmtId="164" fontId="15" fillId="0" borderId="0" xfId="0" applyNumberFormat="1" applyFont="1" applyFill="1" applyAlignment="1">
      <alignment horizontal="center" vertical="center"/>
    </xf>
    <xf numFmtId="0" fontId="0" fillId="0" borderId="1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6" fillId="0" borderId="0" xfId="0" applyFont="1" applyFill="1"/>
    <xf numFmtId="0" fontId="10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21" fillId="0" borderId="0" xfId="0" applyFont="1" applyBorder="1"/>
    <xf numFmtId="0" fontId="21" fillId="0" borderId="10" xfId="0" applyFont="1" applyBorder="1"/>
    <xf numFmtId="9" fontId="0" fillId="0" borderId="8" xfId="0" applyNumberFormat="1" applyFont="1" applyBorder="1" applyAlignment="1">
      <alignment horizontal="center" vertical="center"/>
    </xf>
    <xf numFmtId="0" fontId="16" fillId="0" borderId="0" xfId="0" applyFont="1" applyBorder="1"/>
    <xf numFmtId="0" fontId="16" fillId="0" borderId="10" xfId="0" applyFont="1" applyBorder="1"/>
    <xf numFmtId="0" fontId="7" fillId="0" borderId="20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 wrapText="1"/>
    </xf>
    <xf numFmtId="0" fontId="11" fillId="0" borderId="0" xfId="0" applyFont="1" applyBorder="1" applyAlignment="1">
      <alignment horizontal="center"/>
    </xf>
    <xf numFmtId="0" fontId="11" fillId="0" borderId="10" xfId="0" applyFont="1" applyBorder="1" applyAlignment="1">
      <alignment horizontal="center"/>
    </xf>
    <xf numFmtId="0" fontId="12" fillId="0" borderId="2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6" fillId="0" borderId="0" xfId="0" applyFont="1" applyAlignment="1">
      <alignment horizontal="left" vertical="center"/>
    </xf>
    <xf numFmtId="0" fontId="12" fillId="8" borderId="2" xfId="0" quotePrefix="1" applyFont="1" applyFill="1" applyBorder="1" applyAlignment="1">
      <alignment horizontal="center" vertical="center" wrapText="1"/>
    </xf>
    <xf numFmtId="0" fontId="12" fillId="8" borderId="4" xfId="0" quotePrefix="1" applyFont="1" applyFill="1" applyBorder="1" applyAlignment="1">
      <alignment horizontal="center" vertical="center" wrapText="1"/>
    </xf>
    <xf numFmtId="0" fontId="12" fillId="3" borderId="2" xfId="0" applyFont="1" applyFill="1" applyBorder="1" applyAlignment="1">
      <alignment horizontal="center" vertical="center" wrapText="1"/>
    </xf>
    <xf numFmtId="0" fontId="12" fillId="3" borderId="4" xfId="0" applyFont="1" applyFill="1" applyBorder="1" applyAlignment="1">
      <alignment horizontal="center" vertical="center" wrapText="1"/>
    </xf>
    <xf numFmtId="0" fontId="12" fillId="4" borderId="2" xfId="0" quotePrefix="1" applyFont="1" applyFill="1" applyBorder="1" applyAlignment="1">
      <alignment horizontal="center" vertical="center" wrapText="1"/>
    </xf>
    <xf numFmtId="0" fontId="12" fillId="4" borderId="4" xfId="0" quotePrefix="1" applyFont="1" applyFill="1" applyBorder="1" applyAlignment="1">
      <alignment horizontal="center" vertical="center" wrapText="1"/>
    </xf>
    <xf numFmtId="0" fontId="13" fillId="2" borderId="2" xfId="1" applyFont="1" applyBorder="1" applyAlignment="1">
      <alignment horizontal="center" vertical="center" wrapText="1"/>
    </xf>
    <xf numFmtId="0" fontId="13" fillId="2" borderId="4" xfId="1" applyFont="1" applyBorder="1" applyAlignment="1">
      <alignment horizontal="center" vertical="center" wrapText="1"/>
    </xf>
    <xf numFmtId="0" fontId="12" fillId="7" borderId="2" xfId="0" quotePrefix="1" applyFont="1" applyFill="1" applyBorder="1" applyAlignment="1">
      <alignment horizontal="center" vertical="center" wrapText="1"/>
    </xf>
    <xf numFmtId="0" fontId="12" fillId="7" borderId="4" xfId="0" quotePrefix="1" applyFont="1" applyFill="1" applyBorder="1" applyAlignment="1">
      <alignment horizontal="center" vertical="center" wrapText="1"/>
    </xf>
    <xf numFmtId="0" fontId="12" fillId="9" borderId="2" xfId="0" quotePrefix="1" applyFont="1" applyFill="1" applyBorder="1" applyAlignment="1">
      <alignment horizontal="center" vertical="center" wrapText="1"/>
    </xf>
    <xf numFmtId="0" fontId="12" fillId="9" borderId="4" xfId="0" quotePrefix="1" applyFont="1" applyFill="1" applyBorder="1" applyAlignment="1">
      <alignment horizontal="center" vertical="center" wrapText="1"/>
    </xf>
    <xf numFmtId="0" fontId="12" fillId="10" borderId="2" xfId="0" applyFont="1" applyFill="1" applyBorder="1" applyAlignment="1">
      <alignment horizontal="center" vertical="center" wrapText="1"/>
    </xf>
    <xf numFmtId="0" fontId="12" fillId="10" borderId="4" xfId="0" applyFont="1" applyFill="1" applyBorder="1" applyAlignment="1">
      <alignment horizontal="center" vertical="center" wrapText="1"/>
    </xf>
    <xf numFmtId="0" fontId="12" fillId="11" borderId="2" xfId="0" applyFont="1" applyFill="1" applyBorder="1" applyAlignment="1">
      <alignment horizontal="center" vertical="center" wrapText="1"/>
    </xf>
    <xf numFmtId="0" fontId="12" fillId="11" borderId="4" xfId="0" applyFont="1" applyFill="1" applyBorder="1" applyAlignment="1">
      <alignment horizontal="center" vertical="center" wrapText="1"/>
    </xf>
    <xf numFmtId="0" fontId="20" fillId="5" borderId="5" xfId="0" applyFont="1" applyFill="1" applyBorder="1" applyAlignment="1">
      <alignment horizontal="center" vertical="center"/>
    </xf>
    <xf numFmtId="0" fontId="20" fillId="5" borderId="6" xfId="0" applyFont="1" applyFill="1" applyBorder="1" applyAlignment="1">
      <alignment horizontal="center" vertical="center"/>
    </xf>
    <xf numFmtId="0" fontId="20" fillId="5" borderId="7" xfId="0" applyFont="1" applyFill="1" applyBorder="1" applyAlignment="1">
      <alignment horizontal="center" vertical="center"/>
    </xf>
    <xf numFmtId="0" fontId="20" fillId="0" borderId="5" xfId="0" applyFont="1" applyBorder="1" applyAlignment="1">
      <alignment horizontal="center" vertical="center" wrapText="1"/>
    </xf>
    <xf numFmtId="0" fontId="20" fillId="0" borderId="6" xfId="0" applyFont="1" applyBorder="1" applyAlignment="1">
      <alignment horizontal="center" vertical="center" wrapText="1"/>
    </xf>
    <xf numFmtId="0" fontId="20" fillId="0" borderId="7" xfId="0" applyFont="1" applyBorder="1" applyAlignment="1">
      <alignment horizontal="center" vertical="center" wrapText="1"/>
    </xf>
    <xf numFmtId="0" fontId="19" fillId="6" borderId="5" xfId="0" applyFont="1" applyFill="1" applyBorder="1" applyAlignment="1">
      <alignment horizontal="center" vertical="center"/>
    </xf>
    <xf numFmtId="0" fontId="19" fillId="6" borderId="6" xfId="0" applyFont="1" applyFill="1" applyBorder="1" applyAlignment="1">
      <alignment horizontal="center" vertical="center"/>
    </xf>
    <xf numFmtId="0" fontId="19" fillId="6" borderId="7" xfId="0" applyFont="1" applyFill="1" applyBorder="1" applyAlignment="1">
      <alignment horizontal="center" vertical="center"/>
    </xf>
    <xf numFmtId="164" fontId="2" fillId="4" borderId="5" xfId="0" applyNumberFormat="1" applyFont="1" applyFill="1" applyBorder="1" applyAlignment="1">
      <alignment horizontal="center" vertical="center"/>
    </xf>
    <xf numFmtId="164" fontId="2" fillId="4" borderId="7" xfId="0" applyNumberFormat="1" applyFont="1" applyFill="1" applyBorder="1" applyAlignment="1">
      <alignment horizontal="center" vertical="center"/>
    </xf>
    <xf numFmtId="0" fontId="12" fillId="5" borderId="2" xfId="0" quotePrefix="1" applyFont="1" applyFill="1" applyBorder="1" applyAlignment="1">
      <alignment horizontal="center" vertical="center" wrapText="1"/>
    </xf>
    <xf numFmtId="0" fontId="12" fillId="5" borderId="4" xfId="0" quotePrefix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vertical="center"/>
    </xf>
    <xf numFmtId="0" fontId="6" fillId="0" borderId="24" xfId="0" applyFont="1" applyBorder="1" applyAlignment="1">
      <alignment vertical="center"/>
    </xf>
    <xf numFmtId="0" fontId="6" fillId="5" borderId="1" xfId="0" applyFont="1" applyFill="1" applyBorder="1" applyAlignment="1">
      <alignment vertical="center"/>
    </xf>
    <xf numFmtId="0" fontId="5" fillId="0" borderId="1" xfId="0" applyFont="1" applyBorder="1" applyAlignment="1">
      <alignment vertical="center"/>
    </xf>
    <xf numFmtId="0" fontId="6" fillId="13" borderId="9" xfId="0" applyFont="1" applyFill="1" applyBorder="1" applyAlignment="1">
      <alignment horizontal="left" vertical="center"/>
    </xf>
    <xf numFmtId="0" fontId="6" fillId="13" borderId="1" xfId="0" applyFont="1" applyFill="1" applyBorder="1" applyAlignment="1">
      <alignment horizontal="left" vertical="center"/>
    </xf>
    <xf numFmtId="0" fontId="5" fillId="13" borderId="1" xfId="0" applyFont="1" applyFill="1" applyBorder="1" applyAlignment="1">
      <alignment horizontal="left" vertical="center"/>
    </xf>
  </cellXfs>
  <cellStyles count="2">
    <cellStyle name="Incorrecto" xfId="1" builtinId="27"/>
    <cellStyle name="Normal" xfId="0" builtinId="0"/>
  </cellStyles>
  <dxfs count="738"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8D62B-7C05-4C10-AD8B-1D65547671C7}">
  <dimension ref="A1:AS69"/>
  <sheetViews>
    <sheetView tabSelected="1" topLeftCell="A28" zoomScale="80" zoomScaleNormal="80" workbookViewId="0">
      <selection activeCell="H33" sqref="H33"/>
    </sheetView>
  </sheetViews>
  <sheetFormatPr baseColWidth="10" defaultRowHeight="14.4" x14ac:dyDescent="0.3"/>
  <cols>
    <col min="1" max="1" width="3.33203125" bestFit="1" customWidth="1"/>
    <col min="2" max="2" width="9.77734375" bestFit="1" customWidth="1"/>
    <col min="3" max="3" width="12.21875" hidden="1" customWidth="1"/>
    <col min="4" max="4" width="16.5546875" bestFit="1" customWidth="1"/>
    <col min="5" max="5" width="15.21875" bestFit="1" customWidth="1"/>
    <col min="6" max="6" width="28.33203125" bestFit="1" customWidth="1"/>
    <col min="7" max="7" width="46.109375" customWidth="1"/>
    <col min="8" max="8" width="7.6640625" bestFit="1" customWidth="1"/>
    <col min="9" max="9" width="5.109375" hidden="1" customWidth="1"/>
    <col min="10" max="10" width="6.21875" hidden="1" customWidth="1"/>
    <col min="11" max="11" width="7.6640625" bestFit="1" customWidth="1"/>
    <col min="12" max="12" width="5.109375" hidden="1" customWidth="1"/>
    <col min="13" max="13" width="6.21875" hidden="1" customWidth="1"/>
    <col min="14" max="14" width="10" bestFit="1" customWidth="1"/>
    <col min="15" max="15" width="5.109375" hidden="1" customWidth="1"/>
    <col min="16" max="16" width="6.21875" hidden="1" customWidth="1"/>
    <col min="17" max="17" width="7.77734375" bestFit="1" customWidth="1"/>
    <col min="18" max="18" width="5.109375" hidden="1" customWidth="1"/>
    <col min="19" max="19" width="6.21875" hidden="1" customWidth="1"/>
    <col min="20" max="20" width="9.6640625" bestFit="1" customWidth="1"/>
    <col min="21" max="21" width="5.109375" hidden="1" customWidth="1"/>
    <col min="22" max="22" width="6.21875" hidden="1" customWidth="1"/>
    <col min="23" max="23" width="9.6640625" bestFit="1" customWidth="1"/>
    <col min="24" max="24" width="5.109375" hidden="1" customWidth="1"/>
    <col min="25" max="25" width="6.21875" hidden="1" customWidth="1"/>
    <col min="26" max="26" width="7.6640625" bestFit="1" customWidth="1"/>
    <col min="27" max="27" width="5.109375" hidden="1" customWidth="1"/>
    <col min="28" max="28" width="6.21875" hidden="1" customWidth="1"/>
    <col min="29" max="29" width="7.6640625" bestFit="1" customWidth="1"/>
    <col min="30" max="30" width="5.109375" hidden="1" customWidth="1"/>
    <col min="31" max="31" width="6.21875" hidden="1" customWidth="1"/>
    <col min="32" max="35" width="8.77734375" customWidth="1"/>
    <col min="36" max="36" width="19.5546875" bestFit="1" customWidth="1"/>
    <col min="37" max="37" width="20.6640625" bestFit="1" customWidth="1"/>
    <col min="38" max="38" width="8.77734375" hidden="1" customWidth="1"/>
    <col min="39" max="39" width="11.5546875" hidden="1" customWidth="1"/>
    <col min="40" max="41" width="7.77734375" hidden="1" customWidth="1"/>
    <col min="42" max="43" width="11.5546875" customWidth="1"/>
    <col min="44" max="45" width="7.77734375" customWidth="1"/>
  </cols>
  <sheetData>
    <row r="1" spans="1:45" ht="24" thickBot="1" x14ac:dyDescent="0.35">
      <c r="A1" s="1"/>
      <c r="C1" s="2"/>
      <c r="D1" s="2"/>
      <c r="E1" s="2"/>
      <c r="G1" s="3"/>
      <c r="H1" s="107" t="s">
        <v>12</v>
      </c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  <c r="U1" s="108"/>
      <c r="V1" s="108"/>
      <c r="W1" s="108"/>
      <c r="X1" s="108"/>
      <c r="Y1" s="108"/>
      <c r="Z1" s="108"/>
      <c r="AA1" s="108"/>
      <c r="AB1" s="108"/>
      <c r="AC1" s="109"/>
      <c r="AD1" s="36"/>
      <c r="AE1" s="36"/>
      <c r="AF1" s="31"/>
      <c r="AG1" s="31" t="s">
        <v>35</v>
      </c>
      <c r="AH1" t="s">
        <v>274</v>
      </c>
    </row>
    <row r="2" spans="1:45" ht="24" customHeight="1" thickBot="1" x14ac:dyDescent="0.35">
      <c r="C2" s="2"/>
      <c r="D2" s="2"/>
      <c r="E2" s="2"/>
      <c r="G2" s="4"/>
      <c r="H2" s="110" t="s">
        <v>333</v>
      </c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1"/>
      <c r="U2" s="111"/>
      <c r="V2" s="111"/>
      <c r="W2" s="111"/>
      <c r="X2" s="111"/>
      <c r="Y2" s="111"/>
      <c r="Z2" s="111"/>
      <c r="AA2" s="111"/>
      <c r="AB2" s="111"/>
      <c r="AC2" s="112"/>
      <c r="AD2" s="37"/>
      <c r="AE2" s="37"/>
      <c r="AF2" s="32"/>
      <c r="AG2" s="32" t="s">
        <v>27</v>
      </c>
      <c r="AH2" t="s">
        <v>275</v>
      </c>
    </row>
    <row r="3" spans="1:45" ht="18.600000000000001" thickBot="1" x14ac:dyDescent="0.35">
      <c r="C3" s="2"/>
      <c r="D3" s="2"/>
      <c r="E3" s="2"/>
      <c r="G3" s="5"/>
      <c r="H3" s="113" t="s">
        <v>332</v>
      </c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  <c r="U3" s="114"/>
      <c r="V3" s="114"/>
      <c r="W3" s="114"/>
      <c r="X3" s="114"/>
      <c r="Y3" s="114"/>
      <c r="Z3" s="114"/>
      <c r="AA3" s="114"/>
      <c r="AB3" s="114"/>
      <c r="AC3" s="115"/>
      <c r="AD3" s="38"/>
      <c r="AE3" s="38"/>
      <c r="AF3" s="33"/>
      <c r="AG3" s="33"/>
    </row>
    <row r="4" spans="1:45" s="21" customFormat="1" ht="16.2" thickBot="1" x14ac:dyDescent="0.35">
      <c r="C4" s="26"/>
      <c r="D4" s="26"/>
      <c r="E4" s="26"/>
      <c r="G4" s="27"/>
      <c r="H4" s="34" t="s">
        <v>13</v>
      </c>
      <c r="I4" s="28"/>
      <c r="J4" s="28"/>
      <c r="K4" s="34" t="s">
        <v>14</v>
      </c>
      <c r="L4" s="28"/>
      <c r="M4" s="28"/>
      <c r="N4" s="34" t="s">
        <v>15</v>
      </c>
      <c r="O4" s="28"/>
      <c r="P4" s="28"/>
      <c r="Q4" s="34" t="s">
        <v>16</v>
      </c>
      <c r="R4" s="28"/>
      <c r="S4" s="28"/>
      <c r="T4" s="34" t="s">
        <v>17</v>
      </c>
      <c r="U4" s="28"/>
      <c r="V4" s="28"/>
      <c r="W4" s="34" t="s">
        <v>18</v>
      </c>
      <c r="X4" s="28"/>
      <c r="Y4" s="28"/>
      <c r="Z4" s="34" t="s">
        <v>19</v>
      </c>
      <c r="AA4" s="28"/>
      <c r="AB4" s="28"/>
      <c r="AC4" s="34" t="s">
        <v>13</v>
      </c>
      <c r="AD4" s="28"/>
      <c r="AE4" s="29"/>
      <c r="AF4" s="71"/>
      <c r="AG4" s="71"/>
      <c r="AH4" s="116" t="s">
        <v>20</v>
      </c>
      <c r="AI4" s="117"/>
      <c r="AJ4" s="30"/>
      <c r="AK4" s="30"/>
      <c r="AL4" s="86" t="s">
        <v>266</v>
      </c>
      <c r="AM4" s="86"/>
      <c r="AN4" s="86" t="s">
        <v>267</v>
      </c>
      <c r="AO4" s="87"/>
      <c r="AP4" s="86" t="s">
        <v>266</v>
      </c>
      <c r="AQ4" s="86"/>
      <c r="AR4" s="86" t="s">
        <v>267</v>
      </c>
      <c r="AS4" s="87"/>
    </row>
    <row r="5" spans="1:45" s="25" customFormat="1" ht="29.4" thickBot="1" x14ac:dyDescent="0.35">
      <c r="A5" s="51" t="s">
        <v>0</v>
      </c>
      <c r="B5" s="50" t="s">
        <v>1</v>
      </c>
      <c r="C5" s="51" t="s">
        <v>2</v>
      </c>
      <c r="D5" s="48" t="s">
        <v>3</v>
      </c>
      <c r="E5" s="48" t="s">
        <v>4</v>
      </c>
      <c r="F5" s="50" t="s">
        <v>5</v>
      </c>
      <c r="G5" s="49" t="s">
        <v>6</v>
      </c>
      <c r="H5" s="41" t="s">
        <v>324</v>
      </c>
      <c r="I5" s="42" t="s">
        <v>7</v>
      </c>
      <c r="J5" s="42" t="s">
        <v>8</v>
      </c>
      <c r="K5" s="41" t="s">
        <v>325</v>
      </c>
      <c r="L5" s="42" t="s">
        <v>7</v>
      </c>
      <c r="M5" s="42" t="s">
        <v>8</v>
      </c>
      <c r="N5" s="41" t="s">
        <v>326</v>
      </c>
      <c r="O5" s="42" t="s">
        <v>7</v>
      </c>
      <c r="P5" s="42" t="s">
        <v>8</v>
      </c>
      <c r="Q5" s="41" t="s">
        <v>327</v>
      </c>
      <c r="R5" s="42" t="s">
        <v>7</v>
      </c>
      <c r="S5" s="42" t="s">
        <v>8</v>
      </c>
      <c r="T5" s="41" t="s">
        <v>328</v>
      </c>
      <c r="U5" s="42" t="s">
        <v>7</v>
      </c>
      <c r="V5" s="42" t="s">
        <v>8</v>
      </c>
      <c r="W5" s="41" t="s">
        <v>329</v>
      </c>
      <c r="X5" s="42" t="s">
        <v>7</v>
      </c>
      <c r="Y5" s="42" t="s">
        <v>8</v>
      </c>
      <c r="Z5" s="41" t="s">
        <v>330</v>
      </c>
      <c r="AA5" s="42" t="s">
        <v>7</v>
      </c>
      <c r="AB5" s="42" t="s">
        <v>8</v>
      </c>
      <c r="AC5" s="41" t="s">
        <v>331</v>
      </c>
      <c r="AD5" s="24" t="s">
        <v>7</v>
      </c>
      <c r="AE5" s="39" t="s">
        <v>8</v>
      </c>
      <c r="AF5" s="43" t="s">
        <v>9</v>
      </c>
      <c r="AG5" s="44" t="s">
        <v>268</v>
      </c>
      <c r="AH5" s="45" t="s">
        <v>7</v>
      </c>
      <c r="AI5" s="46" t="s">
        <v>8</v>
      </c>
      <c r="AJ5" s="47" t="s">
        <v>10</v>
      </c>
      <c r="AK5" s="47" t="s">
        <v>11</v>
      </c>
      <c r="AL5" s="55" t="s">
        <v>269</v>
      </c>
      <c r="AM5" s="57" t="s">
        <v>270</v>
      </c>
      <c r="AN5" s="56" t="s">
        <v>271</v>
      </c>
      <c r="AO5" s="57" t="s">
        <v>271</v>
      </c>
      <c r="AP5" s="58">
        <v>0.6</v>
      </c>
      <c r="AQ5" s="80">
        <v>1</v>
      </c>
      <c r="AR5" s="72" t="s">
        <v>272</v>
      </c>
      <c r="AS5" s="73" t="s">
        <v>273</v>
      </c>
    </row>
    <row r="6" spans="1:45" s="21" customFormat="1" ht="24" customHeight="1" x14ac:dyDescent="0.3">
      <c r="A6" s="40">
        <v>1</v>
      </c>
      <c r="B6" s="52" t="s">
        <v>21</v>
      </c>
      <c r="C6" s="8" t="s">
        <v>22</v>
      </c>
      <c r="D6" s="124" t="s">
        <v>23</v>
      </c>
      <c r="E6" s="124" t="s">
        <v>24</v>
      </c>
      <c r="F6" s="124" t="s">
        <v>25</v>
      </c>
      <c r="G6" s="120" t="s">
        <v>276</v>
      </c>
      <c r="H6" s="9" t="s">
        <v>26</v>
      </c>
      <c r="I6" s="35">
        <f t="shared" ref="I6:I37" si="0">MIN(2, IFERROR(VALUE(MID(H6, FIND("+", H6)+1, IFERROR(FIND("+", H6, FIND("+", H6)+1)-FIND("+", H6)-1, LEN(H6)-FIND("+", H6)))), 0))</f>
        <v>0</v>
      </c>
      <c r="J6" s="35">
        <f t="shared" ref="J6:J37" si="1">MAX(0, IFERROR(VALUE(MID(H6, FIND("+", H6)+1, IFERROR(FIND("+", H6, FIND("+", H6)+1)-FIND("+", H6)-1, LEN(H6)-FIND("+", H6)))), 0) - 2)</f>
        <v>0</v>
      </c>
      <c r="K6" s="9" t="s">
        <v>26</v>
      </c>
      <c r="L6" s="35">
        <f t="shared" ref="L6:L37" si="2">MIN(2, IFERROR(VALUE(MID(K6, FIND("+", K6)+1, IFERROR(FIND("+", K6, FIND("+", K6)+1)-FIND("+", K6)-1, LEN(K6)-FIND("+", K6)))), 0))</f>
        <v>0</v>
      </c>
      <c r="M6" s="35">
        <f t="shared" ref="M6:M37" si="3">MAX(0, IFERROR(VALUE(MID(K6, FIND("+", K6)+1, IFERROR(FIND("+", K6, FIND("+", K6)+1)-FIND("+", K6)-1, LEN(K6)-FIND("+", K6)))), 0) - 2)</f>
        <v>0</v>
      </c>
      <c r="N6" s="9" t="s">
        <v>341</v>
      </c>
      <c r="O6" s="35">
        <f t="shared" ref="O6:O37" si="4">MIN(2, IFERROR(VALUE(MID(N6, FIND("+", N6)+1, IFERROR(FIND("+", N6, FIND("+", N6)+1)-FIND("+", N6)-1, LEN(N6)-FIND("+", N6)))), 0))</f>
        <v>2</v>
      </c>
      <c r="P6" s="35">
        <f t="shared" ref="P6:P37" si="5">MAX(0, IFERROR(VALUE(MID(N6, FIND("+", N6)+1, IFERROR(FIND("+", N6, FIND("+", N6)+1)-FIND("+", N6)-1, LEN(N6)-FIND("+", N6)))), 0) - 2)</f>
        <v>2</v>
      </c>
      <c r="Q6" s="10" t="s">
        <v>351</v>
      </c>
      <c r="R6" s="35">
        <f t="shared" ref="R6:R37" si="6">MIN(2, IFERROR(VALUE(MID(Q6, FIND("+", Q6)+1, IFERROR(FIND("+", Q6, FIND("+", Q6)+1)-FIND("+", Q6)-1, LEN(Q6)-FIND("+", Q6)))), 0))</f>
        <v>2</v>
      </c>
      <c r="S6" s="35">
        <f t="shared" ref="S6:S37" si="7">MAX(0, IFERROR(VALUE(MID(Q6, FIND("+", Q6)+1, IFERROR(FIND("+", Q6, FIND("+", Q6)+1)-FIND("+", Q6)-1, LEN(Q6)-FIND("+", Q6)))), 0) - 2)</f>
        <v>5</v>
      </c>
      <c r="T6" s="84" t="s">
        <v>357</v>
      </c>
      <c r="U6" s="35">
        <f t="shared" ref="U6:U37" si="8">MIN(2, IFERROR(VALUE(MID(T6, FIND("+", T6)+1, IFERROR(FIND("+", T6, FIND("+", T6)+1)-FIND("+", T6)-1, LEN(T6)-FIND("+", T6)))), 0))</f>
        <v>2</v>
      </c>
      <c r="V6" s="35">
        <f t="shared" ref="V6:V37" si="9">MAX(0, IFERROR(VALUE(MID(T6, FIND("+", T6)+1, IFERROR(FIND("+", T6, FIND("+", T6)+1)-FIND("+", T6)-1, LEN(T6)-FIND("+", T6)))), 0) - 2)</f>
        <v>8</v>
      </c>
      <c r="W6" s="84" t="s">
        <v>351</v>
      </c>
      <c r="X6" s="35">
        <f t="shared" ref="X6:X37" si="10">MIN(2, IFERROR(VALUE(MID(W6, FIND("+", W6)+1, IFERROR(FIND("+", W6, FIND("+", W6)+1)-FIND("+", W6)-1, LEN(W6)-FIND("+", W6)))), 0))</f>
        <v>2</v>
      </c>
      <c r="Y6" s="35">
        <f t="shared" ref="Y6:Y37" si="11">MAX(0, IFERROR(VALUE(MID(W6, FIND("+", W6)+1, IFERROR(FIND("+", W6, FIND("+", W6)+1)-FIND("+", W6)-1, LEN(W6)-FIND("+", W6)))), 0) - 2)</f>
        <v>5</v>
      </c>
      <c r="Z6" s="10" t="s">
        <v>339</v>
      </c>
      <c r="AA6" s="35">
        <f>IF(LEFT(Z6, 2) = "AD", MIN(2, IFERROR(VALUE(MID(Z6, FIND("+", Z6)+1, IFERROR(FIND("+", Z6, FIND("+", Z6)+1)-FIND("+", Z6)-1, LEN(Z6)-FIND("+", Z6)))), 0)), 0)</f>
        <v>0</v>
      </c>
      <c r="AB6" s="35">
        <f>IF(LEFT(Z6, 2) = "AN",
    IFERROR(VALUE(MID(Z6, FIND("+", Z6)+1, IFERROR(FIND("+", Z6, FIND("+", Z6)+1)-FIND("+", Z6)-1, LEN(Z6)-FIND("+", Z6)))), 0),
    IF(LEFT(Z6, 2) = "AD",
       MAX(0, IFERROR(VALUE(MID(Z6, FIND("+", Z6)+1, IFERROR(FIND("+", Z6, FIND("+", Z6)+1)-FIND("+", Z6)-1, LEN(Z6)-FIND("+", Z6)))), 0) - 2),
       0
    )
)</f>
        <v>5</v>
      </c>
      <c r="AC6" s="10"/>
      <c r="AD6" s="59">
        <f>IF(LEFT(AC6, 2) = "AN", MIN(2, IFERROR(VALUE(MID(AC6, FIND("+", AC6)+1, IFERROR(FIND("+", AC6, FIND("+", AC6)+1)-FIND("+", AC6)-1, LEN(AC6)-FIND("+", AC6)))), 0)), 0)</f>
        <v>0</v>
      </c>
      <c r="AE6" s="61">
        <f>IF(LEFT(AC6, 2) = "AD",
    IFERROR(VALUE(MID(AC6, FIND("+", AC6)+1, IFERROR(FIND("+", AC6, FIND("+", AC6)+1)-FIND("+", AC6)-1, LEN(AC6)-FIND("+", AC6)))), 0),
    IF(LEFT(AC6, 2) = "AN",
       MAX(0, IFERROR(VALUE(MID(AC6, FIND("+", AC6)+1, IFERROR(FIND("+", AC6, FIND("+", AC6)+1)-FIND("+", AC6)-1, LEN(AC6)-FIND("+", AC6)))), 0) - 2),
       0
    )
)</f>
        <v>0</v>
      </c>
      <c r="AF6" s="63">
        <f>IF(ISNUMBER(SEARCH("AN",Z6)),1,0) + IF(ISNUMBER(SEARCH("AD",AC6)),1,0)</f>
        <v>1</v>
      </c>
      <c r="AG6" s="62">
        <f>((COUNTIF(H6:AC6, "*AN*") + COUNTIF(H6:AC6, "*AD*"))-AF6)*8</f>
        <v>32</v>
      </c>
      <c r="AH6" s="66">
        <f>I6+L6+O6+R6+U6+X6+AA6+AD6</f>
        <v>8</v>
      </c>
      <c r="AI6" s="67">
        <f>J6+M6+P6+S6+V6+Y6+AB6+AE6</f>
        <v>25</v>
      </c>
      <c r="AJ6" s="70" t="s">
        <v>28</v>
      </c>
      <c r="AK6" s="67" t="s">
        <v>29</v>
      </c>
      <c r="AL6" s="78">
        <v>1</v>
      </c>
      <c r="AM6" s="79">
        <v>24</v>
      </c>
      <c r="AN6" s="74">
        <f t="shared" ref="AN6:AN37" si="12">AF6-AL6</f>
        <v>0</v>
      </c>
      <c r="AO6" s="54">
        <f t="shared" ref="AO6:AO37" si="13">AG6-AM6</f>
        <v>8</v>
      </c>
      <c r="AP6" s="81">
        <v>8</v>
      </c>
      <c r="AQ6" s="82">
        <v>25</v>
      </c>
      <c r="AR6" s="21">
        <f t="shared" ref="AR6:AR37" si="14">AH6-AP6</f>
        <v>0</v>
      </c>
      <c r="AS6" s="53">
        <f t="shared" ref="AS6:AS37" si="15">AI6-AQ6</f>
        <v>0</v>
      </c>
    </row>
    <row r="7" spans="1:45" s="21" customFormat="1" ht="24" customHeight="1" x14ac:dyDescent="0.3">
      <c r="A7" s="40">
        <v>2</v>
      </c>
      <c r="B7" s="7" t="s">
        <v>30</v>
      </c>
      <c r="C7" s="8" t="s">
        <v>31</v>
      </c>
      <c r="D7" s="125" t="s">
        <v>32</v>
      </c>
      <c r="E7" s="125" t="s">
        <v>33</v>
      </c>
      <c r="F7" s="125" t="s">
        <v>34</v>
      </c>
      <c r="G7" s="120" t="s">
        <v>277</v>
      </c>
      <c r="H7" s="9"/>
      <c r="I7" s="23">
        <f t="shared" si="0"/>
        <v>0</v>
      </c>
      <c r="J7" s="23">
        <f t="shared" si="1"/>
        <v>0</v>
      </c>
      <c r="K7" s="10" t="s">
        <v>335</v>
      </c>
      <c r="L7" s="23">
        <f t="shared" si="2"/>
        <v>2</v>
      </c>
      <c r="M7" s="23">
        <f t="shared" si="3"/>
        <v>1.5</v>
      </c>
      <c r="N7" s="10" t="s">
        <v>342</v>
      </c>
      <c r="O7" s="23">
        <f t="shared" si="4"/>
        <v>2</v>
      </c>
      <c r="P7" s="23">
        <f t="shared" si="5"/>
        <v>3</v>
      </c>
      <c r="Q7" s="10" t="s">
        <v>340</v>
      </c>
      <c r="R7" s="23">
        <f t="shared" si="6"/>
        <v>1</v>
      </c>
      <c r="S7" s="23">
        <f t="shared" si="7"/>
        <v>0</v>
      </c>
      <c r="T7" s="10" t="s">
        <v>358</v>
      </c>
      <c r="U7" s="23">
        <f t="shared" si="8"/>
        <v>2</v>
      </c>
      <c r="V7" s="23">
        <f t="shared" si="9"/>
        <v>0.5</v>
      </c>
      <c r="W7" s="10" t="s">
        <v>336</v>
      </c>
      <c r="X7" s="23">
        <f t="shared" si="10"/>
        <v>2</v>
      </c>
      <c r="Y7" s="23">
        <f t="shared" si="11"/>
        <v>1</v>
      </c>
      <c r="Z7" s="10" t="s">
        <v>352</v>
      </c>
      <c r="AA7" s="35">
        <f t="shared" ref="AA7:AA53" si="16">IF(LEFT(Z7, 2) = "AD", MIN(2, IFERROR(VALUE(MID(Z7, FIND("+", Z7)+1, IFERROR(FIND("+", Z7, FIND("+", Z7)+1)-FIND("+", Z7)-1, LEN(Z7)-FIND("+", Z7)))), 0)), 0)</f>
        <v>2</v>
      </c>
      <c r="AB7" s="35">
        <f t="shared" ref="AB7:AB53" si="17">IF(LEFT(Z7, 2) = "AN",
    IFERROR(VALUE(MID(Z7, FIND("+", Z7)+1, IFERROR(FIND("+", Z7, FIND("+", Z7)+1)-FIND("+", Z7)-1, LEN(Z7)-FIND("+", Z7)))), 0),
    IF(LEFT(Z7, 2) = "AD",
       MAX(0, IFERROR(VALUE(MID(Z7, FIND("+", Z7)+1, IFERROR(FIND("+", Z7, FIND("+", Z7)+1)-FIND("+", Z7)-1, LEN(Z7)-FIND("+", Z7)))), 0) - 2),
       0
    )
)</f>
        <v>4.5</v>
      </c>
      <c r="AC7" s="10" t="s">
        <v>336</v>
      </c>
      <c r="AD7" s="59">
        <f t="shared" ref="AD7:AD53" si="18">IF(LEFT(AC7, 2) = "AN", MIN(2, IFERROR(VALUE(MID(AC7, FIND("+", AC7)+1, IFERROR(FIND("+", AC7, FIND("+", AC7)+1)-FIND("+", AC7)-1, LEN(AC7)-FIND("+", AC7)))), 0)), 0)</f>
        <v>0</v>
      </c>
      <c r="AE7" s="61">
        <f t="shared" ref="AE7:AE53" si="19">IF(LEFT(AC7, 2) = "AD",
    IFERROR(VALUE(MID(AC7, FIND("+", AC7)+1, IFERROR(FIND("+", AC7, FIND("+", AC7)+1)-FIND("+", AC7)-1, LEN(AC7)-FIND("+", AC7)))), 0),
    IF(LEFT(AC7, 2) = "AN",
       MAX(0, IFERROR(VALUE(MID(AC7, FIND("+", AC7)+1, IFERROR(FIND("+", AC7, FIND("+", AC7)+1)-FIND("+", AC7)-1, LEN(AC7)-FIND("+", AC7)))), 0) - 2),
       0
    )
)</f>
        <v>3</v>
      </c>
      <c r="AF7" s="63">
        <f t="shared" ref="AF7:AF53" si="20">IF(ISNUMBER(SEARCH("AN",Z7)),1,0) + IF(ISNUMBER(SEARCH("AD",AC7)),1,0)</f>
        <v>1</v>
      </c>
      <c r="AG7" s="64">
        <f t="shared" ref="AG7:AG53" si="21">((COUNTIF(H7:AC7, "*AN*") + COUNTIF(H7:AC7, "*AD*"))-AF7)*8</f>
        <v>48</v>
      </c>
      <c r="AH7" s="68">
        <f t="shared" ref="AH7:AH53" si="22">I7+L7+O7+R7+U7+X7+AA7+AD7</f>
        <v>11</v>
      </c>
      <c r="AI7" s="69">
        <f t="shared" ref="AI7:AI53" si="23">J7+M7+P7+S7+V7+Y7+AB7+AE7</f>
        <v>13.5</v>
      </c>
      <c r="AJ7" s="60" t="s">
        <v>36</v>
      </c>
      <c r="AK7" s="69" t="s">
        <v>29</v>
      </c>
      <c r="AL7" s="78">
        <v>1</v>
      </c>
      <c r="AM7" s="79">
        <v>48</v>
      </c>
      <c r="AN7" s="21">
        <f t="shared" si="12"/>
        <v>0</v>
      </c>
      <c r="AO7" s="53">
        <f t="shared" si="13"/>
        <v>0</v>
      </c>
      <c r="AP7" s="81">
        <v>11</v>
      </c>
      <c r="AQ7" s="82">
        <v>13.5</v>
      </c>
      <c r="AR7" s="21">
        <f t="shared" si="14"/>
        <v>0</v>
      </c>
      <c r="AS7" s="53">
        <f t="shared" si="15"/>
        <v>0</v>
      </c>
    </row>
    <row r="8" spans="1:45" s="21" customFormat="1" ht="24" customHeight="1" x14ac:dyDescent="0.3">
      <c r="A8" s="40">
        <v>3</v>
      </c>
      <c r="B8" s="7" t="s">
        <v>37</v>
      </c>
      <c r="C8" s="8" t="s">
        <v>38</v>
      </c>
      <c r="D8" s="125" t="s">
        <v>39</v>
      </c>
      <c r="E8" s="125" t="s">
        <v>40</v>
      </c>
      <c r="F8" s="125" t="s">
        <v>41</v>
      </c>
      <c r="G8" s="120" t="s">
        <v>278</v>
      </c>
      <c r="H8" s="9"/>
      <c r="I8" s="23">
        <f t="shared" si="0"/>
        <v>0</v>
      </c>
      <c r="J8" s="23">
        <f t="shared" si="1"/>
        <v>0</v>
      </c>
      <c r="K8" s="10" t="s">
        <v>335</v>
      </c>
      <c r="L8" s="23">
        <f t="shared" si="2"/>
        <v>2</v>
      </c>
      <c r="M8" s="23">
        <f t="shared" si="3"/>
        <v>1.5</v>
      </c>
      <c r="N8" s="10" t="s">
        <v>343</v>
      </c>
      <c r="O8" s="23">
        <f t="shared" si="4"/>
        <v>2</v>
      </c>
      <c r="P8" s="23">
        <f t="shared" si="5"/>
        <v>4</v>
      </c>
      <c r="Q8" s="10" t="s">
        <v>352</v>
      </c>
      <c r="R8" s="23">
        <f t="shared" si="6"/>
        <v>2</v>
      </c>
      <c r="S8" s="23">
        <f t="shared" si="7"/>
        <v>4.5</v>
      </c>
      <c r="T8" s="10" t="s">
        <v>337</v>
      </c>
      <c r="U8" s="23">
        <f t="shared" si="8"/>
        <v>2</v>
      </c>
      <c r="V8" s="23">
        <f t="shared" si="9"/>
        <v>3.5</v>
      </c>
      <c r="W8" s="10" t="s">
        <v>342</v>
      </c>
      <c r="X8" s="23">
        <f t="shared" si="10"/>
        <v>2</v>
      </c>
      <c r="Y8" s="23">
        <f t="shared" si="11"/>
        <v>3</v>
      </c>
      <c r="Z8" s="10" t="s">
        <v>338</v>
      </c>
      <c r="AA8" s="35">
        <f t="shared" si="16"/>
        <v>2</v>
      </c>
      <c r="AB8" s="35">
        <f t="shared" si="17"/>
        <v>5</v>
      </c>
      <c r="AC8" s="10" t="s">
        <v>347</v>
      </c>
      <c r="AD8" s="59">
        <f t="shared" si="18"/>
        <v>0</v>
      </c>
      <c r="AE8" s="61">
        <f t="shared" si="19"/>
        <v>2</v>
      </c>
      <c r="AF8" s="63">
        <f t="shared" si="20"/>
        <v>1</v>
      </c>
      <c r="AG8" s="65">
        <f t="shared" si="21"/>
        <v>48</v>
      </c>
      <c r="AH8" s="68">
        <f t="shared" si="22"/>
        <v>12</v>
      </c>
      <c r="AI8" s="69">
        <f t="shared" si="23"/>
        <v>23.5</v>
      </c>
      <c r="AJ8" s="60" t="s">
        <v>36</v>
      </c>
      <c r="AK8" s="69" t="s">
        <v>29</v>
      </c>
      <c r="AL8" s="78">
        <v>1</v>
      </c>
      <c r="AM8" s="79">
        <v>48</v>
      </c>
      <c r="AN8" s="21">
        <f t="shared" si="12"/>
        <v>0</v>
      </c>
      <c r="AO8" s="53">
        <f t="shared" si="13"/>
        <v>0</v>
      </c>
      <c r="AP8" s="81">
        <v>12</v>
      </c>
      <c r="AQ8" s="82">
        <v>23.5</v>
      </c>
      <c r="AR8" s="21">
        <f t="shared" si="14"/>
        <v>0</v>
      </c>
      <c r="AS8" s="53">
        <f t="shared" si="15"/>
        <v>0</v>
      </c>
    </row>
    <row r="9" spans="1:45" s="21" customFormat="1" ht="24" customHeight="1" x14ac:dyDescent="0.3">
      <c r="A9" s="40">
        <v>4</v>
      </c>
      <c r="B9" s="7" t="s">
        <v>54</v>
      </c>
      <c r="C9" s="8" t="s">
        <v>55</v>
      </c>
      <c r="D9" s="125" t="s">
        <v>56</v>
      </c>
      <c r="E9" s="125" t="s">
        <v>57</v>
      </c>
      <c r="F9" s="125" t="s">
        <v>58</v>
      </c>
      <c r="G9" s="120" t="s">
        <v>279</v>
      </c>
      <c r="H9" s="9" t="s">
        <v>334</v>
      </c>
      <c r="I9" s="23">
        <f t="shared" si="0"/>
        <v>1</v>
      </c>
      <c r="J9" s="23">
        <f t="shared" si="1"/>
        <v>0</v>
      </c>
      <c r="K9" s="10" t="s">
        <v>27</v>
      </c>
      <c r="L9" s="23">
        <f t="shared" si="2"/>
        <v>0</v>
      </c>
      <c r="M9" s="23">
        <f t="shared" si="3"/>
        <v>0</v>
      </c>
      <c r="N9" s="10" t="s">
        <v>339</v>
      </c>
      <c r="O9" s="23">
        <f t="shared" si="4"/>
        <v>2</v>
      </c>
      <c r="P9" s="23">
        <f t="shared" si="5"/>
        <v>3</v>
      </c>
      <c r="Q9" s="10" t="s">
        <v>351</v>
      </c>
      <c r="R9" s="23">
        <f t="shared" si="6"/>
        <v>2</v>
      </c>
      <c r="S9" s="23">
        <f t="shared" si="7"/>
        <v>5</v>
      </c>
      <c r="T9" s="10" t="s">
        <v>359</v>
      </c>
      <c r="U9" s="23">
        <f t="shared" si="8"/>
        <v>2</v>
      </c>
      <c r="V9" s="23">
        <f t="shared" si="9"/>
        <v>9.5</v>
      </c>
      <c r="W9" s="10" t="s">
        <v>364</v>
      </c>
      <c r="X9" s="23">
        <f t="shared" si="10"/>
        <v>2</v>
      </c>
      <c r="Y9" s="23">
        <f t="shared" si="11"/>
        <v>6</v>
      </c>
      <c r="Z9" s="10" t="s">
        <v>344</v>
      </c>
      <c r="AA9" s="35">
        <f t="shared" si="16"/>
        <v>0</v>
      </c>
      <c r="AB9" s="35">
        <f t="shared" si="17"/>
        <v>6</v>
      </c>
      <c r="AC9" s="10"/>
      <c r="AD9" s="59">
        <f t="shared" si="18"/>
        <v>0</v>
      </c>
      <c r="AE9" s="61">
        <f t="shared" si="19"/>
        <v>0</v>
      </c>
      <c r="AF9" s="63">
        <f t="shared" si="20"/>
        <v>1</v>
      </c>
      <c r="AG9" s="65">
        <f t="shared" si="21"/>
        <v>48</v>
      </c>
      <c r="AH9" s="68">
        <f t="shared" si="22"/>
        <v>9</v>
      </c>
      <c r="AI9" s="69">
        <f t="shared" si="23"/>
        <v>29.5</v>
      </c>
      <c r="AJ9" s="60" t="s">
        <v>28</v>
      </c>
      <c r="AK9" s="69"/>
      <c r="AL9" s="78">
        <v>1</v>
      </c>
      <c r="AM9" s="79">
        <v>48</v>
      </c>
      <c r="AN9" s="74">
        <f t="shared" si="12"/>
        <v>0</v>
      </c>
      <c r="AO9" s="54">
        <f t="shared" si="13"/>
        <v>0</v>
      </c>
      <c r="AP9" s="81">
        <v>9</v>
      </c>
      <c r="AQ9" s="82">
        <v>29.5</v>
      </c>
      <c r="AR9" s="21">
        <f t="shared" si="14"/>
        <v>0</v>
      </c>
      <c r="AS9" s="53">
        <f t="shared" si="15"/>
        <v>0</v>
      </c>
    </row>
    <row r="10" spans="1:45" s="21" customFormat="1" ht="24" customHeight="1" x14ac:dyDescent="0.3">
      <c r="A10" s="40">
        <v>5</v>
      </c>
      <c r="B10" s="7" t="s">
        <v>73</v>
      </c>
      <c r="C10" s="8" t="s">
        <v>74</v>
      </c>
      <c r="D10" s="125" t="s">
        <v>75</v>
      </c>
      <c r="E10" s="125" t="s">
        <v>76</v>
      </c>
      <c r="F10" s="125" t="s">
        <v>77</v>
      </c>
      <c r="G10" s="120" t="s">
        <v>280</v>
      </c>
      <c r="H10" s="9"/>
      <c r="I10" s="23">
        <f t="shared" si="0"/>
        <v>0</v>
      </c>
      <c r="J10" s="23">
        <f t="shared" si="1"/>
        <v>0</v>
      </c>
      <c r="K10" s="10" t="s">
        <v>335</v>
      </c>
      <c r="L10" s="23">
        <f t="shared" si="2"/>
        <v>2</v>
      </c>
      <c r="M10" s="23">
        <f t="shared" si="3"/>
        <v>1.5</v>
      </c>
      <c r="N10" s="10" t="s">
        <v>336</v>
      </c>
      <c r="O10" s="23">
        <f t="shared" si="4"/>
        <v>2</v>
      </c>
      <c r="P10" s="23">
        <f t="shared" si="5"/>
        <v>1</v>
      </c>
      <c r="Q10" s="10" t="s">
        <v>336</v>
      </c>
      <c r="R10" s="23">
        <f t="shared" si="6"/>
        <v>2</v>
      </c>
      <c r="S10" s="23">
        <f t="shared" si="7"/>
        <v>1</v>
      </c>
      <c r="T10" s="10" t="s">
        <v>342</v>
      </c>
      <c r="U10" s="23">
        <f t="shared" si="8"/>
        <v>2</v>
      </c>
      <c r="V10" s="23">
        <f t="shared" si="9"/>
        <v>3</v>
      </c>
      <c r="W10" s="10" t="s">
        <v>345</v>
      </c>
      <c r="X10" s="23">
        <f t="shared" si="10"/>
        <v>2</v>
      </c>
      <c r="Y10" s="23">
        <f t="shared" si="11"/>
        <v>2</v>
      </c>
      <c r="Z10" s="10" t="s">
        <v>35</v>
      </c>
      <c r="AA10" s="35">
        <f t="shared" si="16"/>
        <v>0</v>
      </c>
      <c r="AB10" s="35">
        <f t="shared" si="17"/>
        <v>0</v>
      </c>
      <c r="AC10" s="10" t="s">
        <v>366</v>
      </c>
      <c r="AD10" s="59">
        <f t="shared" si="18"/>
        <v>0</v>
      </c>
      <c r="AE10" s="61">
        <f t="shared" si="19"/>
        <v>0</v>
      </c>
      <c r="AF10" s="63">
        <f t="shared" si="20"/>
        <v>0</v>
      </c>
      <c r="AG10" s="65">
        <f t="shared" si="21"/>
        <v>48</v>
      </c>
      <c r="AH10" s="68">
        <f t="shared" si="22"/>
        <v>10</v>
      </c>
      <c r="AI10" s="69">
        <f t="shared" si="23"/>
        <v>8.5</v>
      </c>
      <c r="AJ10" s="60" t="s">
        <v>36</v>
      </c>
      <c r="AK10" s="69" t="s">
        <v>29</v>
      </c>
      <c r="AL10" s="78">
        <v>1</v>
      </c>
      <c r="AM10" s="79">
        <v>48</v>
      </c>
      <c r="AN10" s="21">
        <f t="shared" si="12"/>
        <v>-1</v>
      </c>
      <c r="AO10" s="53">
        <f t="shared" si="13"/>
        <v>0</v>
      </c>
      <c r="AP10" s="81">
        <v>10</v>
      </c>
      <c r="AQ10" s="82">
        <v>8.5</v>
      </c>
      <c r="AR10" s="21">
        <f t="shared" si="14"/>
        <v>0</v>
      </c>
      <c r="AS10" s="53">
        <f t="shared" si="15"/>
        <v>0</v>
      </c>
    </row>
    <row r="11" spans="1:45" s="21" customFormat="1" ht="24" customHeight="1" x14ac:dyDescent="0.3">
      <c r="A11" s="40">
        <v>6</v>
      </c>
      <c r="B11" s="7" t="s">
        <v>59</v>
      </c>
      <c r="C11" s="8" t="s">
        <v>60</v>
      </c>
      <c r="D11" s="125" t="s">
        <v>61</v>
      </c>
      <c r="E11" s="125" t="s">
        <v>62</v>
      </c>
      <c r="F11" s="125" t="s">
        <v>63</v>
      </c>
      <c r="G11" s="120" t="s">
        <v>281</v>
      </c>
      <c r="H11" s="10"/>
      <c r="I11" s="23">
        <f t="shared" si="0"/>
        <v>0</v>
      </c>
      <c r="J11" s="23">
        <f t="shared" si="1"/>
        <v>0</v>
      </c>
      <c r="K11" s="10" t="s">
        <v>335</v>
      </c>
      <c r="L11" s="23">
        <f t="shared" si="2"/>
        <v>2</v>
      </c>
      <c r="M11" s="23">
        <f t="shared" si="3"/>
        <v>1.5</v>
      </c>
      <c r="N11" s="10" t="s">
        <v>343</v>
      </c>
      <c r="O11" s="23">
        <f t="shared" si="4"/>
        <v>2</v>
      </c>
      <c r="P11" s="23">
        <f t="shared" si="5"/>
        <v>4</v>
      </c>
      <c r="Q11" s="10" t="s">
        <v>352</v>
      </c>
      <c r="R11" s="23">
        <f t="shared" si="6"/>
        <v>2</v>
      </c>
      <c r="S11" s="23">
        <f t="shared" si="7"/>
        <v>4.5</v>
      </c>
      <c r="T11" s="10" t="s">
        <v>358</v>
      </c>
      <c r="U11" s="23">
        <f t="shared" si="8"/>
        <v>2</v>
      </c>
      <c r="V11" s="23">
        <f t="shared" si="9"/>
        <v>0.5</v>
      </c>
      <c r="W11" s="10" t="s">
        <v>342</v>
      </c>
      <c r="X11" s="23">
        <f t="shared" si="10"/>
        <v>2</v>
      </c>
      <c r="Y11" s="23">
        <f t="shared" si="11"/>
        <v>3</v>
      </c>
      <c r="Z11" s="10" t="s">
        <v>361</v>
      </c>
      <c r="AA11" s="35">
        <f t="shared" si="16"/>
        <v>2</v>
      </c>
      <c r="AB11" s="35">
        <f t="shared" si="17"/>
        <v>5.5</v>
      </c>
      <c r="AC11" s="10" t="s">
        <v>366</v>
      </c>
      <c r="AD11" s="59">
        <f t="shared" si="18"/>
        <v>0</v>
      </c>
      <c r="AE11" s="61">
        <f t="shared" si="19"/>
        <v>0</v>
      </c>
      <c r="AF11" s="63">
        <f t="shared" si="20"/>
        <v>0</v>
      </c>
      <c r="AG11" s="65">
        <f t="shared" si="21"/>
        <v>48</v>
      </c>
      <c r="AH11" s="68">
        <f t="shared" si="22"/>
        <v>12</v>
      </c>
      <c r="AI11" s="69">
        <f t="shared" si="23"/>
        <v>19</v>
      </c>
      <c r="AJ11" s="60" t="s">
        <v>48</v>
      </c>
      <c r="AK11" s="69" t="s">
        <v>29</v>
      </c>
      <c r="AL11" s="78">
        <v>1</v>
      </c>
      <c r="AM11" s="79">
        <v>48</v>
      </c>
      <c r="AN11" s="21">
        <f t="shared" si="12"/>
        <v>-1</v>
      </c>
      <c r="AO11" s="53">
        <f t="shared" si="13"/>
        <v>0</v>
      </c>
      <c r="AP11" s="81">
        <v>12</v>
      </c>
      <c r="AQ11" s="82">
        <v>19</v>
      </c>
      <c r="AR11" s="21">
        <f t="shared" si="14"/>
        <v>0</v>
      </c>
      <c r="AS11" s="53">
        <f t="shared" si="15"/>
        <v>0</v>
      </c>
    </row>
    <row r="12" spans="1:45" s="21" customFormat="1" ht="24" customHeight="1" x14ac:dyDescent="0.3">
      <c r="A12" s="40">
        <v>7</v>
      </c>
      <c r="B12" s="7" t="s">
        <v>86</v>
      </c>
      <c r="C12" s="8" t="s">
        <v>87</v>
      </c>
      <c r="D12" s="125" t="s">
        <v>40</v>
      </c>
      <c r="E12" s="125" t="s">
        <v>88</v>
      </c>
      <c r="F12" s="125" t="s">
        <v>89</v>
      </c>
      <c r="G12" s="120" t="s">
        <v>282</v>
      </c>
      <c r="H12" s="9"/>
      <c r="I12" s="23">
        <f t="shared" si="0"/>
        <v>0</v>
      </c>
      <c r="J12" s="23">
        <f t="shared" si="1"/>
        <v>0</v>
      </c>
      <c r="K12" s="10" t="s">
        <v>35</v>
      </c>
      <c r="L12" s="23">
        <f t="shared" si="2"/>
        <v>0</v>
      </c>
      <c r="M12" s="23">
        <f t="shared" si="3"/>
        <v>0</v>
      </c>
      <c r="N12" s="10" t="s">
        <v>35</v>
      </c>
      <c r="O12" s="23">
        <f t="shared" si="4"/>
        <v>0</v>
      </c>
      <c r="P12" s="23">
        <f t="shared" si="5"/>
        <v>0</v>
      </c>
      <c r="Q12" s="10" t="s">
        <v>35</v>
      </c>
      <c r="R12" s="23">
        <f t="shared" si="6"/>
        <v>0</v>
      </c>
      <c r="S12" s="23">
        <f t="shared" si="7"/>
        <v>0</v>
      </c>
      <c r="T12" s="10" t="s">
        <v>35</v>
      </c>
      <c r="U12" s="23">
        <f t="shared" si="8"/>
        <v>0</v>
      </c>
      <c r="V12" s="23">
        <f t="shared" si="9"/>
        <v>0</v>
      </c>
      <c r="W12" s="10" t="s">
        <v>35</v>
      </c>
      <c r="X12" s="23">
        <f t="shared" si="10"/>
        <v>0</v>
      </c>
      <c r="Y12" s="23">
        <f t="shared" si="11"/>
        <v>0</v>
      </c>
      <c r="Z12" s="10" t="s">
        <v>35</v>
      </c>
      <c r="AA12" s="35">
        <f t="shared" si="16"/>
        <v>0</v>
      </c>
      <c r="AB12" s="35">
        <f t="shared" si="17"/>
        <v>0</v>
      </c>
      <c r="AC12" s="10" t="s">
        <v>366</v>
      </c>
      <c r="AD12" s="59">
        <f t="shared" si="18"/>
        <v>0</v>
      </c>
      <c r="AE12" s="61">
        <f t="shared" si="19"/>
        <v>0</v>
      </c>
      <c r="AF12" s="63">
        <f t="shared" si="20"/>
        <v>0</v>
      </c>
      <c r="AG12" s="65">
        <f t="shared" si="21"/>
        <v>48</v>
      </c>
      <c r="AH12" s="68">
        <f t="shared" si="22"/>
        <v>0</v>
      </c>
      <c r="AI12" s="69">
        <f t="shared" si="23"/>
        <v>0</v>
      </c>
      <c r="AJ12" s="60" t="s">
        <v>36</v>
      </c>
      <c r="AK12" s="69" t="s">
        <v>29</v>
      </c>
      <c r="AL12" s="78">
        <v>1</v>
      </c>
      <c r="AM12" s="79">
        <v>48</v>
      </c>
      <c r="AN12" s="21">
        <f t="shared" si="12"/>
        <v>-1</v>
      </c>
      <c r="AO12" s="54">
        <f t="shared" si="13"/>
        <v>0</v>
      </c>
      <c r="AP12" s="81"/>
      <c r="AQ12" s="82"/>
      <c r="AR12" s="21">
        <f t="shared" si="14"/>
        <v>0</v>
      </c>
      <c r="AS12" s="53">
        <f t="shared" si="15"/>
        <v>0</v>
      </c>
    </row>
    <row r="13" spans="1:45" s="21" customFormat="1" ht="24" customHeight="1" x14ac:dyDescent="0.3">
      <c r="A13" s="40">
        <v>8</v>
      </c>
      <c r="B13" s="7" t="s">
        <v>113</v>
      </c>
      <c r="C13" s="8" t="s">
        <v>114</v>
      </c>
      <c r="D13" s="125" t="s">
        <v>115</v>
      </c>
      <c r="E13" s="125" t="s">
        <v>116</v>
      </c>
      <c r="F13" s="125" t="s">
        <v>117</v>
      </c>
      <c r="G13" s="121" t="s">
        <v>283</v>
      </c>
      <c r="H13" s="9" t="s">
        <v>334</v>
      </c>
      <c r="I13" s="23">
        <f t="shared" si="0"/>
        <v>1</v>
      </c>
      <c r="J13" s="23">
        <f t="shared" si="1"/>
        <v>0</v>
      </c>
      <c r="K13" s="10" t="s">
        <v>27</v>
      </c>
      <c r="L13" s="23">
        <f t="shared" si="2"/>
        <v>0</v>
      </c>
      <c r="M13" s="23">
        <f t="shared" si="3"/>
        <v>0</v>
      </c>
      <c r="N13" s="10" t="s">
        <v>344</v>
      </c>
      <c r="O13" s="23">
        <f t="shared" si="4"/>
        <v>2</v>
      </c>
      <c r="P13" s="23">
        <f t="shared" si="5"/>
        <v>4</v>
      </c>
      <c r="Q13" s="10" t="s">
        <v>351</v>
      </c>
      <c r="R13" s="23">
        <f t="shared" si="6"/>
        <v>2</v>
      </c>
      <c r="S13" s="23">
        <f t="shared" si="7"/>
        <v>5</v>
      </c>
      <c r="T13" s="10"/>
      <c r="U13" s="23">
        <f t="shared" si="8"/>
        <v>0</v>
      </c>
      <c r="V13" s="23">
        <f t="shared" si="9"/>
        <v>0</v>
      </c>
      <c r="W13" s="10" t="s">
        <v>35</v>
      </c>
      <c r="X13" s="23">
        <f t="shared" si="10"/>
        <v>0</v>
      </c>
      <c r="Y13" s="23">
        <f t="shared" si="11"/>
        <v>0</v>
      </c>
      <c r="Z13" s="10" t="s">
        <v>339</v>
      </c>
      <c r="AA13" s="35">
        <f t="shared" si="16"/>
        <v>0</v>
      </c>
      <c r="AB13" s="35">
        <f t="shared" si="17"/>
        <v>5</v>
      </c>
      <c r="AC13" s="10"/>
      <c r="AD13" s="59">
        <f t="shared" si="18"/>
        <v>0</v>
      </c>
      <c r="AE13" s="61">
        <f t="shared" si="19"/>
        <v>0</v>
      </c>
      <c r="AF13" s="63">
        <f t="shared" si="20"/>
        <v>1</v>
      </c>
      <c r="AG13" s="65">
        <f t="shared" si="21"/>
        <v>40</v>
      </c>
      <c r="AH13" s="68">
        <f t="shared" si="22"/>
        <v>5</v>
      </c>
      <c r="AI13" s="69">
        <f t="shared" si="23"/>
        <v>14</v>
      </c>
      <c r="AJ13" s="60" t="s">
        <v>36</v>
      </c>
      <c r="AK13" s="69" t="s">
        <v>29</v>
      </c>
      <c r="AL13" s="78">
        <v>1</v>
      </c>
      <c r="AM13" s="79">
        <v>48</v>
      </c>
      <c r="AN13" s="21">
        <f t="shared" si="12"/>
        <v>0</v>
      </c>
      <c r="AO13" s="54">
        <f t="shared" si="13"/>
        <v>-8</v>
      </c>
      <c r="AP13" s="81">
        <v>7</v>
      </c>
      <c r="AQ13" s="82">
        <v>14</v>
      </c>
      <c r="AR13" s="21">
        <f t="shared" si="14"/>
        <v>-2</v>
      </c>
      <c r="AS13" s="53">
        <f t="shared" si="15"/>
        <v>0</v>
      </c>
    </row>
    <row r="14" spans="1:45" s="21" customFormat="1" ht="24" customHeight="1" x14ac:dyDescent="0.3">
      <c r="A14" s="40">
        <v>9</v>
      </c>
      <c r="B14" s="7" t="s">
        <v>119</v>
      </c>
      <c r="C14" s="8" t="s">
        <v>120</v>
      </c>
      <c r="D14" s="125" t="s">
        <v>121</v>
      </c>
      <c r="E14" s="125" t="s">
        <v>122</v>
      </c>
      <c r="F14" s="125" t="s">
        <v>123</v>
      </c>
      <c r="G14" s="122" t="s">
        <v>284</v>
      </c>
      <c r="H14" s="10"/>
      <c r="I14" s="23">
        <f t="shared" si="0"/>
        <v>0</v>
      </c>
      <c r="J14" s="23">
        <f t="shared" si="1"/>
        <v>0</v>
      </c>
      <c r="K14" s="10"/>
      <c r="L14" s="23">
        <f t="shared" si="2"/>
        <v>0</v>
      </c>
      <c r="M14" s="23">
        <f t="shared" si="3"/>
        <v>0</v>
      </c>
      <c r="N14" s="10" t="s">
        <v>343</v>
      </c>
      <c r="O14" s="23">
        <f t="shared" si="4"/>
        <v>2</v>
      </c>
      <c r="P14" s="23">
        <f t="shared" si="5"/>
        <v>4</v>
      </c>
      <c r="Q14" s="10" t="s">
        <v>353</v>
      </c>
      <c r="R14" s="23">
        <f t="shared" si="6"/>
        <v>1.5</v>
      </c>
      <c r="S14" s="23">
        <f t="shared" si="7"/>
        <v>0</v>
      </c>
      <c r="T14" s="10" t="s">
        <v>358</v>
      </c>
      <c r="U14" s="23">
        <f t="shared" si="8"/>
        <v>2</v>
      </c>
      <c r="V14" s="23">
        <f t="shared" si="9"/>
        <v>0.5</v>
      </c>
      <c r="W14" s="10" t="s">
        <v>335</v>
      </c>
      <c r="X14" s="23">
        <f t="shared" si="10"/>
        <v>2</v>
      </c>
      <c r="Y14" s="23">
        <f t="shared" si="11"/>
        <v>1.5</v>
      </c>
      <c r="Z14" s="10" t="s">
        <v>337</v>
      </c>
      <c r="AA14" s="35">
        <f t="shared" si="16"/>
        <v>2</v>
      </c>
      <c r="AB14" s="35">
        <f t="shared" si="17"/>
        <v>3.5</v>
      </c>
      <c r="AC14" s="10" t="s">
        <v>336</v>
      </c>
      <c r="AD14" s="59">
        <f t="shared" si="18"/>
        <v>0</v>
      </c>
      <c r="AE14" s="61">
        <f t="shared" si="19"/>
        <v>3</v>
      </c>
      <c r="AF14" s="63">
        <f t="shared" si="20"/>
        <v>1</v>
      </c>
      <c r="AG14" s="65">
        <f t="shared" si="21"/>
        <v>40</v>
      </c>
      <c r="AH14" s="68">
        <f t="shared" si="22"/>
        <v>9.5</v>
      </c>
      <c r="AI14" s="69">
        <f t="shared" si="23"/>
        <v>12.5</v>
      </c>
      <c r="AJ14" s="60" t="s">
        <v>36</v>
      </c>
      <c r="AK14" s="69" t="s">
        <v>29</v>
      </c>
      <c r="AL14" s="78">
        <v>1</v>
      </c>
      <c r="AM14" s="79">
        <v>48</v>
      </c>
      <c r="AN14" s="21">
        <f t="shared" si="12"/>
        <v>0</v>
      </c>
      <c r="AO14" s="54">
        <f t="shared" si="13"/>
        <v>-8</v>
      </c>
      <c r="AP14" s="81">
        <v>9.5</v>
      </c>
      <c r="AQ14" s="82">
        <v>12.5</v>
      </c>
      <c r="AR14" s="21">
        <f t="shared" si="14"/>
        <v>0</v>
      </c>
      <c r="AS14" s="53">
        <f t="shared" si="15"/>
        <v>0</v>
      </c>
    </row>
    <row r="15" spans="1:45" s="21" customFormat="1" ht="24" customHeight="1" x14ac:dyDescent="0.3">
      <c r="A15" s="40">
        <v>10</v>
      </c>
      <c r="B15" s="7" t="s">
        <v>124</v>
      </c>
      <c r="C15" s="8" t="s">
        <v>125</v>
      </c>
      <c r="D15" s="125" t="s">
        <v>121</v>
      </c>
      <c r="E15" s="125" t="s">
        <v>122</v>
      </c>
      <c r="F15" s="125" t="s">
        <v>126</v>
      </c>
      <c r="G15" s="120" t="s">
        <v>285</v>
      </c>
      <c r="H15" s="10"/>
      <c r="I15" s="23">
        <f t="shared" si="0"/>
        <v>0</v>
      </c>
      <c r="J15" s="23">
        <f t="shared" si="1"/>
        <v>0</v>
      </c>
      <c r="K15" s="10" t="s">
        <v>335</v>
      </c>
      <c r="L15" s="23">
        <f t="shared" si="2"/>
        <v>2</v>
      </c>
      <c r="M15" s="23">
        <f t="shared" si="3"/>
        <v>1.5</v>
      </c>
      <c r="N15" s="10" t="s">
        <v>343</v>
      </c>
      <c r="O15" s="23">
        <f t="shared" si="4"/>
        <v>2</v>
      </c>
      <c r="P15" s="23">
        <f t="shared" si="5"/>
        <v>4</v>
      </c>
      <c r="Q15" s="10" t="s">
        <v>352</v>
      </c>
      <c r="R15" s="23">
        <f t="shared" si="6"/>
        <v>2</v>
      </c>
      <c r="S15" s="23">
        <f t="shared" si="7"/>
        <v>4.5</v>
      </c>
      <c r="T15" s="10" t="s">
        <v>337</v>
      </c>
      <c r="U15" s="23">
        <f t="shared" si="8"/>
        <v>2</v>
      </c>
      <c r="V15" s="23">
        <f t="shared" si="9"/>
        <v>3.5</v>
      </c>
      <c r="W15" s="10" t="s">
        <v>354</v>
      </c>
      <c r="X15" s="23">
        <f t="shared" si="10"/>
        <v>0</v>
      </c>
      <c r="Y15" s="23">
        <f t="shared" si="11"/>
        <v>0</v>
      </c>
      <c r="Z15" s="10" t="s">
        <v>337</v>
      </c>
      <c r="AA15" s="35">
        <f t="shared" si="16"/>
        <v>2</v>
      </c>
      <c r="AB15" s="35">
        <f t="shared" si="17"/>
        <v>3.5</v>
      </c>
      <c r="AC15" s="10" t="s">
        <v>336</v>
      </c>
      <c r="AD15" s="59">
        <f t="shared" si="18"/>
        <v>0</v>
      </c>
      <c r="AE15" s="61">
        <f t="shared" si="19"/>
        <v>3</v>
      </c>
      <c r="AF15" s="63">
        <f t="shared" si="20"/>
        <v>1</v>
      </c>
      <c r="AG15" s="65">
        <f t="shared" si="21"/>
        <v>40</v>
      </c>
      <c r="AH15" s="68">
        <f t="shared" si="22"/>
        <v>10</v>
      </c>
      <c r="AI15" s="69">
        <f t="shared" si="23"/>
        <v>20</v>
      </c>
      <c r="AJ15" s="60" t="s">
        <v>48</v>
      </c>
      <c r="AK15" s="69" t="s">
        <v>29</v>
      </c>
      <c r="AL15" s="78">
        <v>1</v>
      </c>
      <c r="AM15" s="79">
        <v>48</v>
      </c>
      <c r="AN15" s="21">
        <f t="shared" si="12"/>
        <v>0</v>
      </c>
      <c r="AO15" s="53">
        <f t="shared" si="13"/>
        <v>-8</v>
      </c>
      <c r="AP15" s="81">
        <v>10</v>
      </c>
      <c r="AQ15" s="82">
        <v>20</v>
      </c>
      <c r="AR15" s="21">
        <f t="shared" si="14"/>
        <v>0</v>
      </c>
      <c r="AS15" s="53">
        <f t="shared" si="15"/>
        <v>0</v>
      </c>
    </row>
    <row r="16" spans="1:45" s="21" customFormat="1" ht="24" customHeight="1" x14ac:dyDescent="0.3">
      <c r="A16" s="40">
        <v>11</v>
      </c>
      <c r="B16" s="7" t="s">
        <v>127</v>
      </c>
      <c r="C16" s="8" t="s">
        <v>128</v>
      </c>
      <c r="D16" s="125" t="s">
        <v>121</v>
      </c>
      <c r="E16" s="125" t="s">
        <v>122</v>
      </c>
      <c r="F16" s="125" t="s">
        <v>129</v>
      </c>
      <c r="G16" s="120" t="s">
        <v>286</v>
      </c>
      <c r="H16" s="10"/>
      <c r="I16" s="23">
        <f t="shared" si="0"/>
        <v>0</v>
      </c>
      <c r="J16" s="23">
        <f t="shared" si="1"/>
        <v>0</v>
      </c>
      <c r="K16" s="10" t="s">
        <v>335</v>
      </c>
      <c r="L16" s="23">
        <f t="shared" si="2"/>
        <v>2</v>
      </c>
      <c r="M16" s="23">
        <f t="shared" si="3"/>
        <v>1.5</v>
      </c>
      <c r="N16" s="10" t="s">
        <v>343</v>
      </c>
      <c r="O16" s="23">
        <f t="shared" si="4"/>
        <v>2</v>
      </c>
      <c r="P16" s="23">
        <f t="shared" si="5"/>
        <v>4</v>
      </c>
      <c r="Q16" s="10" t="s">
        <v>352</v>
      </c>
      <c r="R16" s="23">
        <f t="shared" si="6"/>
        <v>2</v>
      </c>
      <c r="S16" s="23">
        <f t="shared" si="7"/>
        <v>4.5</v>
      </c>
      <c r="T16" s="84" t="s">
        <v>337</v>
      </c>
      <c r="U16" s="23">
        <f t="shared" si="8"/>
        <v>2</v>
      </c>
      <c r="V16" s="23">
        <f t="shared" si="9"/>
        <v>3.5</v>
      </c>
      <c r="W16" s="10" t="s">
        <v>342</v>
      </c>
      <c r="X16" s="23">
        <f t="shared" si="10"/>
        <v>2</v>
      </c>
      <c r="Y16" s="23">
        <f t="shared" si="11"/>
        <v>3</v>
      </c>
      <c r="Z16" s="10" t="s">
        <v>343</v>
      </c>
      <c r="AA16" s="35">
        <f t="shared" si="16"/>
        <v>2</v>
      </c>
      <c r="AB16" s="35">
        <f t="shared" si="17"/>
        <v>4</v>
      </c>
      <c r="AC16" s="10" t="s">
        <v>336</v>
      </c>
      <c r="AD16" s="59">
        <f t="shared" si="18"/>
        <v>0</v>
      </c>
      <c r="AE16" s="61">
        <f t="shared" si="19"/>
        <v>3</v>
      </c>
      <c r="AF16" s="63">
        <f t="shared" si="20"/>
        <v>1</v>
      </c>
      <c r="AG16" s="65">
        <f t="shared" si="21"/>
        <v>48</v>
      </c>
      <c r="AH16" s="68">
        <f t="shared" si="22"/>
        <v>12</v>
      </c>
      <c r="AI16" s="69">
        <f t="shared" si="23"/>
        <v>23.5</v>
      </c>
      <c r="AJ16" s="60" t="s">
        <v>36</v>
      </c>
      <c r="AK16" s="69" t="s">
        <v>29</v>
      </c>
      <c r="AL16" s="78">
        <v>1</v>
      </c>
      <c r="AM16" s="79">
        <v>40</v>
      </c>
      <c r="AN16" s="21">
        <f t="shared" si="12"/>
        <v>0</v>
      </c>
      <c r="AO16" s="54">
        <f t="shared" si="13"/>
        <v>8</v>
      </c>
      <c r="AP16" s="81">
        <v>12</v>
      </c>
      <c r="AQ16" s="82">
        <v>23.5</v>
      </c>
      <c r="AR16" s="21">
        <f t="shared" si="14"/>
        <v>0</v>
      </c>
      <c r="AS16" s="53">
        <f t="shared" si="15"/>
        <v>0</v>
      </c>
    </row>
    <row r="17" spans="1:45" s="21" customFormat="1" ht="24" customHeight="1" x14ac:dyDescent="0.3">
      <c r="A17" s="40">
        <v>12</v>
      </c>
      <c r="B17" s="7" t="s">
        <v>130</v>
      </c>
      <c r="C17" s="8" t="s">
        <v>131</v>
      </c>
      <c r="D17" s="125" t="s">
        <v>132</v>
      </c>
      <c r="E17" s="125" t="s">
        <v>133</v>
      </c>
      <c r="F17" s="125" t="s">
        <v>134</v>
      </c>
      <c r="G17" s="122" t="s">
        <v>287</v>
      </c>
      <c r="H17" s="9"/>
      <c r="I17" s="23">
        <f t="shared" si="0"/>
        <v>0</v>
      </c>
      <c r="J17" s="23">
        <f t="shared" si="1"/>
        <v>0</v>
      </c>
      <c r="K17" s="9"/>
      <c r="L17" s="23">
        <f t="shared" si="2"/>
        <v>0</v>
      </c>
      <c r="M17" s="23">
        <f t="shared" si="3"/>
        <v>0</v>
      </c>
      <c r="N17" s="9" t="s">
        <v>343</v>
      </c>
      <c r="O17" s="23">
        <f t="shared" si="4"/>
        <v>2</v>
      </c>
      <c r="P17" s="23">
        <f t="shared" si="5"/>
        <v>4</v>
      </c>
      <c r="Q17" s="10" t="s">
        <v>340</v>
      </c>
      <c r="R17" s="23">
        <f t="shared" si="6"/>
        <v>1</v>
      </c>
      <c r="S17" s="23">
        <f t="shared" si="7"/>
        <v>0</v>
      </c>
      <c r="T17" s="10" t="s">
        <v>356</v>
      </c>
      <c r="U17" s="23">
        <f t="shared" si="8"/>
        <v>2</v>
      </c>
      <c r="V17" s="23">
        <f t="shared" si="9"/>
        <v>2.5</v>
      </c>
      <c r="W17" s="10" t="s">
        <v>35</v>
      </c>
      <c r="X17" s="23">
        <f t="shared" si="10"/>
        <v>0</v>
      </c>
      <c r="Y17" s="23">
        <f t="shared" si="11"/>
        <v>0</v>
      </c>
      <c r="Z17" s="10" t="s">
        <v>361</v>
      </c>
      <c r="AA17" s="35">
        <f t="shared" si="16"/>
        <v>2</v>
      </c>
      <c r="AB17" s="35">
        <f t="shared" si="17"/>
        <v>5.5</v>
      </c>
      <c r="AC17" s="10" t="s">
        <v>336</v>
      </c>
      <c r="AD17" s="59">
        <f t="shared" si="18"/>
        <v>0</v>
      </c>
      <c r="AE17" s="61">
        <f t="shared" si="19"/>
        <v>3</v>
      </c>
      <c r="AF17" s="63">
        <f t="shared" si="20"/>
        <v>1</v>
      </c>
      <c r="AG17" s="65">
        <f t="shared" si="21"/>
        <v>40</v>
      </c>
      <c r="AH17" s="68">
        <f t="shared" si="22"/>
        <v>7</v>
      </c>
      <c r="AI17" s="69">
        <f t="shared" si="23"/>
        <v>15</v>
      </c>
      <c r="AJ17" s="60" t="s">
        <v>28</v>
      </c>
      <c r="AK17" s="69" t="s">
        <v>29</v>
      </c>
      <c r="AL17" s="78">
        <v>1</v>
      </c>
      <c r="AM17" s="79">
        <v>40</v>
      </c>
      <c r="AN17" s="74">
        <f t="shared" si="12"/>
        <v>0</v>
      </c>
      <c r="AO17" s="54">
        <f t="shared" si="13"/>
        <v>0</v>
      </c>
      <c r="AP17" s="81">
        <v>7</v>
      </c>
      <c r="AQ17" s="82">
        <v>15</v>
      </c>
      <c r="AR17" s="21">
        <f t="shared" si="14"/>
        <v>0</v>
      </c>
      <c r="AS17" s="53">
        <f t="shared" si="15"/>
        <v>0</v>
      </c>
    </row>
    <row r="18" spans="1:45" s="21" customFormat="1" ht="24" customHeight="1" x14ac:dyDescent="0.3">
      <c r="A18" s="40">
        <v>13</v>
      </c>
      <c r="B18" s="7" t="s">
        <v>135</v>
      </c>
      <c r="C18" s="8" t="s">
        <v>136</v>
      </c>
      <c r="D18" s="125" t="s">
        <v>137</v>
      </c>
      <c r="E18" s="125" t="s">
        <v>95</v>
      </c>
      <c r="F18" s="125" t="s">
        <v>138</v>
      </c>
      <c r="G18" s="121" t="s">
        <v>288</v>
      </c>
      <c r="H18" s="9"/>
      <c r="I18" s="23">
        <f t="shared" si="0"/>
        <v>0</v>
      </c>
      <c r="J18" s="23">
        <f t="shared" si="1"/>
        <v>0</v>
      </c>
      <c r="K18" s="10" t="s">
        <v>336</v>
      </c>
      <c r="L18" s="23">
        <f t="shared" si="2"/>
        <v>2</v>
      </c>
      <c r="M18" s="23">
        <f t="shared" si="3"/>
        <v>1</v>
      </c>
      <c r="N18" s="10" t="s">
        <v>343</v>
      </c>
      <c r="O18" s="23">
        <f t="shared" si="4"/>
        <v>2</v>
      </c>
      <c r="P18" s="23">
        <f t="shared" si="5"/>
        <v>4</v>
      </c>
      <c r="Q18" s="10" t="s">
        <v>35</v>
      </c>
      <c r="R18" s="23">
        <f t="shared" si="6"/>
        <v>0</v>
      </c>
      <c r="S18" s="23">
        <f t="shared" si="7"/>
        <v>0</v>
      </c>
      <c r="T18" s="10" t="s">
        <v>356</v>
      </c>
      <c r="U18" s="23">
        <f t="shared" si="8"/>
        <v>2</v>
      </c>
      <c r="V18" s="23">
        <f t="shared" si="9"/>
        <v>2.5</v>
      </c>
      <c r="W18" s="10" t="s">
        <v>35</v>
      </c>
      <c r="X18" s="23">
        <f t="shared" si="10"/>
        <v>0</v>
      </c>
      <c r="Y18" s="23">
        <f t="shared" si="11"/>
        <v>0</v>
      </c>
      <c r="Z18" s="10" t="s">
        <v>361</v>
      </c>
      <c r="AA18" s="35">
        <f t="shared" si="16"/>
        <v>2</v>
      </c>
      <c r="AB18" s="35">
        <f t="shared" si="17"/>
        <v>5.5</v>
      </c>
      <c r="AC18" s="10" t="s">
        <v>35</v>
      </c>
      <c r="AD18" s="59">
        <f t="shared" si="18"/>
        <v>0</v>
      </c>
      <c r="AE18" s="61">
        <f t="shared" si="19"/>
        <v>0</v>
      </c>
      <c r="AF18" s="63">
        <f t="shared" si="20"/>
        <v>1</v>
      </c>
      <c r="AG18" s="65">
        <f t="shared" si="21"/>
        <v>48</v>
      </c>
      <c r="AH18" s="68">
        <f t="shared" si="22"/>
        <v>8</v>
      </c>
      <c r="AI18" s="69">
        <f t="shared" si="23"/>
        <v>13</v>
      </c>
      <c r="AJ18" s="60" t="s">
        <v>28</v>
      </c>
      <c r="AK18" s="69" t="s">
        <v>29</v>
      </c>
      <c r="AL18" s="78">
        <v>1</v>
      </c>
      <c r="AM18" s="79">
        <v>40</v>
      </c>
      <c r="AN18" s="21">
        <f t="shared" si="12"/>
        <v>0</v>
      </c>
      <c r="AO18" s="54">
        <f t="shared" si="13"/>
        <v>8</v>
      </c>
      <c r="AP18" s="81">
        <v>8</v>
      </c>
      <c r="AQ18" s="82">
        <v>13</v>
      </c>
      <c r="AR18" s="21">
        <f t="shared" si="14"/>
        <v>0</v>
      </c>
      <c r="AS18" s="54">
        <f t="shared" si="15"/>
        <v>0</v>
      </c>
    </row>
    <row r="19" spans="1:45" s="21" customFormat="1" ht="24" customHeight="1" x14ac:dyDescent="0.3">
      <c r="A19" s="40">
        <v>14</v>
      </c>
      <c r="B19" s="7" t="s">
        <v>147</v>
      </c>
      <c r="C19" s="8" t="s">
        <v>148</v>
      </c>
      <c r="D19" s="125" t="s">
        <v>149</v>
      </c>
      <c r="E19" s="125" t="s">
        <v>75</v>
      </c>
      <c r="F19" s="125" t="s">
        <v>150</v>
      </c>
      <c r="G19" s="122" t="s">
        <v>289</v>
      </c>
      <c r="H19" s="10"/>
      <c r="I19" s="23">
        <f t="shared" si="0"/>
        <v>0</v>
      </c>
      <c r="J19" s="23">
        <f t="shared" si="1"/>
        <v>0</v>
      </c>
      <c r="K19" s="10"/>
      <c r="L19" s="23">
        <f t="shared" si="2"/>
        <v>0</v>
      </c>
      <c r="M19" s="23">
        <f t="shared" si="3"/>
        <v>0</v>
      </c>
      <c r="N19" s="10" t="s">
        <v>345</v>
      </c>
      <c r="O19" s="23">
        <f t="shared" si="4"/>
        <v>2</v>
      </c>
      <c r="P19" s="23">
        <f t="shared" si="5"/>
        <v>2</v>
      </c>
      <c r="Q19" s="10" t="s">
        <v>352</v>
      </c>
      <c r="R19" s="23">
        <f t="shared" si="6"/>
        <v>2</v>
      </c>
      <c r="S19" s="23">
        <f t="shared" si="7"/>
        <v>4.5</v>
      </c>
      <c r="T19" s="10" t="s">
        <v>337</v>
      </c>
      <c r="U19" s="23">
        <f t="shared" si="8"/>
        <v>2</v>
      </c>
      <c r="V19" s="23">
        <f t="shared" si="9"/>
        <v>3.5</v>
      </c>
      <c r="W19" s="10" t="s">
        <v>336</v>
      </c>
      <c r="X19" s="23">
        <f t="shared" si="10"/>
        <v>2</v>
      </c>
      <c r="Y19" s="23">
        <f t="shared" si="11"/>
        <v>1</v>
      </c>
      <c r="Z19" s="10" t="s">
        <v>338</v>
      </c>
      <c r="AA19" s="35">
        <f t="shared" si="16"/>
        <v>2</v>
      </c>
      <c r="AB19" s="35">
        <f t="shared" si="17"/>
        <v>5</v>
      </c>
      <c r="AC19" s="10" t="s">
        <v>353</v>
      </c>
      <c r="AD19" s="59">
        <f t="shared" si="18"/>
        <v>0</v>
      </c>
      <c r="AE19" s="61">
        <f t="shared" si="19"/>
        <v>1.5</v>
      </c>
      <c r="AF19" s="63">
        <f t="shared" si="20"/>
        <v>1</v>
      </c>
      <c r="AG19" s="65">
        <f t="shared" si="21"/>
        <v>40</v>
      </c>
      <c r="AH19" s="68">
        <f t="shared" si="22"/>
        <v>10</v>
      </c>
      <c r="AI19" s="69">
        <f t="shared" si="23"/>
        <v>17.5</v>
      </c>
      <c r="AJ19" s="60" t="s">
        <v>72</v>
      </c>
      <c r="AK19" s="69"/>
      <c r="AL19" s="78"/>
      <c r="AM19" s="79"/>
      <c r="AN19" s="21">
        <f t="shared" si="12"/>
        <v>1</v>
      </c>
      <c r="AO19" s="54">
        <f t="shared" si="13"/>
        <v>40</v>
      </c>
      <c r="AP19" s="81">
        <v>10</v>
      </c>
      <c r="AQ19" s="82">
        <v>17.5</v>
      </c>
      <c r="AR19" s="21">
        <f t="shared" si="14"/>
        <v>0</v>
      </c>
      <c r="AS19" s="53">
        <f t="shared" si="15"/>
        <v>0</v>
      </c>
    </row>
    <row r="20" spans="1:45" s="21" customFormat="1" ht="24" customHeight="1" x14ac:dyDescent="0.3">
      <c r="A20" s="40">
        <v>15</v>
      </c>
      <c r="B20" s="7" t="s">
        <v>157</v>
      </c>
      <c r="C20" s="8" t="s">
        <v>158</v>
      </c>
      <c r="D20" s="125" t="s">
        <v>159</v>
      </c>
      <c r="E20" s="125" t="s">
        <v>160</v>
      </c>
      <c r="F20" s="125" t="s">
        <v>161</v>
      </c>
      <c r="G20" s="120" t="s">
        <v>290</v>
      </c>
      <c r="H20" s="9" t="s">
        <v>334</v>
      </c>
      <c r="I20" s="23">
        <f t="shared" si="0"/>
        <v>1</v>
      </c>
      <c r="J20" s="23">
        <f t="shared" si="1"/>
        <v>0</v>
      </c>
      <c r="K20" s="9"/>
      <c r="L20" s="23">
        <f t="shared" si="2"/>
        <v>0</v>
      </c>
      <c r="M20" s="23">
        <f t="shared" si="3"/>
        <v>0</v>
      </c>
      <c r="N20" s="9" t="s">
        <v>346</v>
      </c>
      <c r="O20" s="23">
        <f t="shared" si="4"/>
        <v>2</v>
      </c>
      <c r="P20" s="23">
        <f t="shared" si="5"/>
        <v>8</v>
      </c>
      <c r="Q20" s="10" t="s">
        <v>337</v>
      </c>
      <c r="R20" s="23">
        <f t="shared" si="6"/>
        <v>2</v>
      </c>
      <c r="S20" s="23">
        <f t="shared" si="7"/>
        <v>3.5</v>
      </c>
      <c r="T20" s="10" t="s">
        <v>360</v>
      </c>
      <c r="U20" s="23">
        <f t="shared" si="8"/>
        <v>2</v>
      </c>
      <c r="V20" s="23">
        <f t="shared" si="9"/>
        <v>7.5</v>
      </c>
      <c r="W20" s="10" t="s">
        <v>348</v>
      </c>
      <c r="X20" s="23">
        <f t="shared" si="10"/>
        <v>2</v>
      </c>
      <c r="Y20" s="23">
        <f t="shared" si="11"/>
        <v>6</v>
      </c>
      <c r="Z20" s="10" t="s">
        <v>355</v>
      </c>
      <c r="AA20" s="35">
        <f t="shared" si="16"/>
        <v>2</v>
      </c>
      <c r="AB20" s="35">
        <f t="shared" si="17"/>
        <v>6.5</v>
      </c>
      <c r="AC20" s="10" t="s">
        <v>358</v>
      </c>
      <c r="AD20" s="59">
        <f t="shared" si="18"/>
        <v>0</v>
      </c>
      <c r="AE20" s="61">
        <f t="shared" si="19"/>
        <v>2.5</v>
      </c>
      <c r="AF20" s="63">
        <f t="shared" si="20"/>
        <v>1</v>
      </c>
      <c r="AG20" s="65">
        <f t="shared" si="21"/>
        <v>48</v>
      </c>
      <c r="AH20" s="68">
        <f t="shared" si="22"/>
        <v>11</v>
      </c>
      <c r="AI20" s="69">
        <f t="shared" si="23"/>
        <v>34</v>
      </c>
      <c r="AJ20" s="60" t="s">
        <v>102</v>
      </c>
      <c r="AK20" s="69"/>
      <c r="AL20" s="78"/>
      <c r="AM20" s="79">
        <v>48</v>
      </c>
      <c r="AN20" s="21">
        <f t="shared" si="12"/>
        <v>1</v>
      </c>
      <c r="AO20" s="54">
        <f t="shared" si="13"/>
        <v>0</v>
      </c>
      <c r="AP20" s="81">
        <v>11</v>
      </c>
      <c r="AQ20" s="82">
        <v>34</v>
      </c>
      <c r="AR20" s="21">
        <f t="shared" si="14"/>
        <v>0</v>
      </c>
      <c r="AS20" s="53">
        <f t="shared" si="15"/>
        <v>0</v>
      </c>
    </row>
    <row r="21" spans="1:45" s="21" customFormat="1" ht="24" customHeight="1" x14ac:dyDescent="0.3">
      <c r="A21" s="40">
        <v>16</v>
      </c>
      <c r="B21" s="7" t="s">
        <v>193</v>
      </c>
      <c r="C21" s="8" t="s">
        <v>194</v>
      </c>
      <c r="D21" s="125" t="s">
        <v>195</v>
      </c>
      <c r="E21" s="125" t="s">
        <v>196</v>
      </c>
      <c r="F21" s="125" t="s">
        <v>197</v>
      </c>
      <c r="G21" s="120" t="s">
        <v>291</v>
      </c>
      <c r="H21" s="9"/>
      <c r="I21" s="23">
        <f t="shared" si="0"/>
        <v>0</v>
      </c>
      <c r="J21" s="23">
        <f t="shared" si="1"/>
        <v>0</v>
      </c>
      <c r="K21" s="9" t="s">
        <v>335</v>
      </c>
      <c r="L21" s="23">
        <f t="shared" si="2"/>
        <v>2</v>
      </c>
      <c r="M21" s="23">
        <f t="shared" si="3"/>
        <v>1.5</v>
      </c>
      <c r="N21" s="9" t="s">
        <v>347</v>
      </c>
      <c r="O21" s="23">
        <f t="shared" si="4"/>
        <v>2</v>
      </c>
      <c r="P21" s="23">
        <f t="shared" si="5"/>
        <v>0</v>
      </c>
      <c r="Q21" s="10" t="s">
        <v>354</v>
      </c>
      <c r="R21" s="23">
        <f t="shared" si="6"/>
        <v>0</v>
      </c>
      <c r="S21" s="23">
        <f t="shared" si="7"/>
        <v>0</v>
      </c>
      <c r="T21" s="10" t="s">
        <v>358</v>
      </c>
      <c r="U21" s="23">
        <f t="shared" si="8"/>
        <v>2</v>
      </c>
      <c r="V21" s="23">
        <f t="shared" si="9"/>
        <v>0.5</v>
      </c>
      <c r="W21" s="10" t="s">
        <v>335</v>
      </c>
      <c r="X21" s="23">
        <f t="shared" si="10"/>
        <v>2</v>
      </c>
      <c r="Y21" s="23">
        <f t="shared" si="11"/>
        <v>1.5</v>
      </c>
      <c r="Z21" s="10" t="s">
        <v>358</v>
      </c>
      <c r="AA21" s="35">
        <f t="shared" si="16"/>
        <v>2</v>
      </c>
      <c r="AB21" s="35">
        <f t="shared" si="17"/>
        <v>0.5</v>
      </c>
      <c r="AC21" s="10" t="s">
        <v>347</v>
      </c>
      <c r="AD21" s="59">
        <f t="shared" si="18"/>
        <v>0</v>
      </c>
      <c r="AE21" s="61">
        <f t="shared" si="19"/>
        <v>2</v>
      </c>
      <c r="AF21" s="63">
        <f t="shared" si="20"/>
        <v>1</v>
      </c>
      <c r="AG21" s="65">
        <f t="shared" si="21"/>
        <v>40</v>
      </c>
      <c r="AH21" s="68">
        <f t="shared" si="22"/>
        <v>10</v>
      </c>
      <c r="AI21" s="69">
        <f t="shared" si="23"/>
        <v>6</v>
      </c>
      <c r="AJ21" s="60" t="s">
        <v>28</v>
      </c>
      <c r="AK21" s="69"/>
      <c r="AL21" s="78">
        <v>1</v>
      </c>
      <c r="AM21" s="79">
        <v>48</v>
      </c>
      <c r="AN21" s="21">
        <f t="shared" si="12"/>
        <v>0</v>
      </c>
      <c r="AO21" s="54">
        <f t="shared" si="13"/>
        <v>-8</v>
      </c>
      <c r="AP21" s="81">
        <v>10</v>
      </c>
      <c r="AQ21" s="82">
        <v>6</v>
      </c>
      <c r="AR21" s="21">
        <f t="shared" si="14"/>
        <v>0</v>
      </c>
      <c r="AS21" s="53">
        <f t="shared" si="15"/>
        <v>0</v>
      </c>
    </row>
    <row r="22" spans="1:45" s="21" customFormat="1" ht="24" customHeight="1" x14ac:dyDescent="0.3">
      <c r="A22" s="40">
        <v>17</v>
      </c>
      <c r="B22" s="7" t="s">
        <v>240</v>
      </c>
      <c r="C22" s="8" t="s">
        <v>241</v>
      </c>
      <c r="D22" s="125" t="s">
        <v>242</v>
      </c>
      <c r="E22" s="125" t="s">
        <v>243</v>
      </c>
      <c r="F22" s="125" t="s">
        <v>244</v>
      </c>
      <c r="G22" s="120" t="s">
        <v>292</v>
      </c>
      <c r="H22" s="9"/>
      <c r="I22" s="23">
        <f t="shared" si="0"/>
        <v>0</v>
      </c>
      <c r="J22" s="23">
        <f t="shared" si="1"/>
        <v>0</v>
      </c>
      <c r="K22" s="10"/>
      <c r="L22" s="23">
        <f t="shared" si="2"/>
        <v>0</v>
      </c>
      <c r="M22" s="23">
        <f t="shared" si="3"/>
        <v>0</v>
      </c>
      <c r="N22" s="10" t="s">
        <v>345</v>
      </c>
      <c r="O22" s="23">
        <f t="shared" si="4"/>
        <v>2</v>
      </c>
      <c r="P22" s="23">
        <f t="shared" si="5"/>
        <v>2</v>
      </c>
      <c r="Q22" s="10" t="s">
        <v>345</v>
      </c>
      <c r="R22" s="23">
        <f t="shared" si="6"/>
        <v>2</v>
      </c>
      <c r="S22" s="23">
        <f t="shared" si="7"/>
        <v>2</v>
      </c>
      <c r="T22" s="10" t="s">
        <v>337</v>
      </c>
      <c r="U22" s="23">
        <f t="shared" si="8"/>
        <v>2</v>
      </c>
      <c r="V22" s="23">
        <f t="shared" si="9"/>
        <v>3.5</v>
      </c>
      <c r="W22" s="10" t="s">
        <v>336</v>
      </c>
      <c r="X22" s="23">
        <f t="shared" si="10"/>
        <v>2</v>
      </c>
      <c r="Y22" s="23">
        <f t="shared" si="11"/>
        <v>1</v>
      </c>
      <c r="Z22" s="10" t="s">
        <v>345</v>
      </c>
      <c r="AA22" s="35">
        <f t="shared" si="16"/>
        <v>2</v>
      </c>
      <c r="AB22" s="35">
        <f t="shared" si="17"/>
        <v>2</v>
      </c>
      <c r="AC22" s="10" t="s">
        <v>366</v>
      </c>
      <c r="AD22" s="59">
        <f t="shared" si="18"/>
        <v>0</v>
      </c>
      <c r="AE22" s="61">
        <f t="shared" si="19"/>
        <v>0</v>
      </c>
      <c r="AF22" s="63">
        <f t="shared" si="20"/>
        <v>0</v>
      </c>
      <c r="AG22" s="65">
        <f t="shared" si="21"/>
        <v>40</v>
      </c>
      <c r="AH22" s="68">
        <f t="shared" si="22"/>
        <v>10</v>
      </c>
      <c r="AI22" s="69">
        <f t="shared" si="23"/>
        <v>10.5</v>
      </c>
      <c r="AJ22" s="60" t="s">
        <v>36</v>
      </c>
      <c r="AK22" s="69" t="s">
        <v>29</v>
      </c>
      <c r="AL22" s="78">
        <v>1</v>
      </c>
      <c r="AM22" s="79">
        <v>48</v>
      </c>
      <c r="AN22" s="21">
        <f t="shared" si="12"/>
        <v>-1</v>
      </c>
      <c r="AO22" s="53">
        <f t="shared" si="13"/>
        <v>-8</v>
      </c>
      <c r="AP22" s="81">
        <v>10</v>
      </c>
      <c r="AQ22" s="82">
        <v>10.5</v>
      </c>
      <c r="AR22" s="21">
        <f t="shared" si="14"/>
        <v>0</v>
      </c>
      <c r="AS22" s="53">
        <f t="shared" si="15"/>
        <v>0</v>
      </c>
    </row>
    <row r="23" spans="1:45" s="21" customFormat="1" ht="24" customHeight="1" x14ac:dyDescent="0.3">
      <c r="A23" s="40">
        <v>18</v>
      </c>
      <c r="B23" s="7" t="s">
        <v>49</v>
      </c>
      <c r="C23" s="8" t="s">
        <v>50</v>
      </c>
      <c r="D23" s="125" t="s">
        <v>51</v>
      </c>
      <c r="E23" s="125" t="s">
        <v>52</v>
      </c>
      <c r="F23" s="125" t="s">
        <v>53</v>
      </c>
      <c r="G23" s="120" t="s">
        <v>293</v>
      </c>
      <c r="H23" s="9"/>
      <c r="I23" s="23">
        <f t="shared" si="0"/>
        <v>0</v>
      </c>
      <c r="J23" s="23">
        <f t="shared" si="1"/>
        <v>0</v>
      </c>
      <c r="K23" s="10" t="s">
        <v>337</v>
      </c>
      <c r="L23" s="23">
        <f t="shared" si="2"/>
        <v>2</v>
      </c>
      <c r="M23" s="23">
        <f t="shared" si="3"/>
        <v>3.5</v>
      </c>
      <c r="N23" s="10" t="s">
        <v>348</v>
      </c>
      <c r="O23" s="23">
        <f t="shared" si="4"/>
        <v>2</v>
      </c>
      <c r="P23" s="23">
        <f t="shared" si="5"/>
        <v>6</v>
      </c>
      <c r="Q23" s="10" t="s">
        <v>355</v>
      </c>
      <c r="R23" s="23">
        <f t="shared" si="6"/>
        <v>2</v>
      </c>
      <c r="S23" s="23">
        <f t="shared" si="7"/>
        <v>6.5</v>
      </c>
      <c r="T23" s="10" t="s">
        <v>336</v>
      </c>
      <c r="U23" s="23">
        <f t="shared" si="8"/>
        <v>2</v>
      </c>
      <c r="V23" s="23">
        <f t="shared" si="9"/>
        <v>1</v>
      </c>
      <c r="W23" s="10" t="s">
        <v>343</v>
      </c>
      <c r="X23" s="23">
        <f t="shared" si="10"/>
        <v>2</v>
      </c>
      <c r="Y23" s="23">
        <f t="shared" si="11"/>
        <v>4</v>
      </c>
      <c r="Z23" s="10" t="s">
        <v>355</v>
      </c>
      <c r="AA23" s="35">
        <f t="shared" si="16"/>
        <v>2</v>
      </c>
      <c r="AB23" s="35">
        <f t="shared" si="17"/>
        <v>6.5</v>
      </c>
      <c r="AC23" s="10" t="s">
        <v>345</v>
      </c>
      <c r="AD23" s="59">
        <f t="shared" si="18"/>
        <v>0</v>
      </c>
      <c r="AE23" s="61">
        <f t="shared" si="19"/>
        <v>4</v>
      </c>
      <c r="AF23" s="63">
        <f t="shared" si="20"/>
        <v>1</v>
      </c>
      <c r="AG23" s="65">
        <f t="shared" si="21"/>
        <v>48</v>
      </c>
      <c r="AH23" s="68">
        <f t="shared" si="22"/>
        <v>12</v>
      </c>
      <c r="AI23" s="69">
        <f t="shared" si="23"/>
        <v>31.5</v>
      </c>
      <c r="AJ23" s="60" t="s">
        <v>36</v>
      </c>
      <c r="AK23" s="69" t="s">
        <v>29</v>
      </c>
      <c r="AL23" s="78">
        <v>1</v>
      </c>
      <c r="AM23" s="79">
        <v>56</v>
      </c>
      <c r="AN23" s="21">
        <f t="shared" si="12"/>
        <v>0</v>
      </c>
      <c r="AO23" s="53">
        <f t="shared" si="13"/>
        <v>-8</v>
      </c>
      <c r="AP23" s="81">
        <v>12</v>
      </c>
      <c r="AQ23" s="82">
        <v>31.5</v>
      </c>
      <c r="AR23" s="21">
        <f t="shared" si="14"/>
        <v>0</v>
      </c>
      <c r="AS23" s="54">
        <f t="shared" si="15"/>
        <v>0</v>
      </c>
    </row>
    <row r="24" spans="1:45" s="21" customFormat="1" ht="24" customHeight="1" x14ac:dyDescent="0.3">
      <c r="A24" s="40">
        <v>19</v>
      </c>
      <c r="B24" s="7" t="s">
        <v>230</v>
      </c>
      <c r="C24" s="8" t="s">
        <v>231</v>
      </c>
      <c r="D24" s="125" t="s">
        <v>24</v>
      </c>
      <c r="E24" s="125" t="s">
        <v>232</v>
      </c>
      <c r="F24" s="125" t="s">
        <v>233</v>
      </c>
      <c r="G24" s="120" t="s">
        <v>294</v>
      </c>
      <c r="H24" s="10"/>
      <c r="I24" s="23">
        <f t="shared" si="0"/>
        <v>0</v>
      </c>
      <c r="J24" s="23">
        <f t="shared" si="1"/>
        <v>0</v>
      </c>
      <c r="K24" s="10" t="s">
        <v>336</v>
      </c>
      <c r="L24" s="23">
        <f t="shared" si="2"/>
        <v>2</v>
      </c>
      <c r="M24" s="23">
        <f t="shared" si="3"/>
        <v>1</v>
      </c>
      <c r="N24" s="10" t="s">
        <v>343</v>
      </c>
      <c r="O24" s="23">
        <f t="shared" si="4"/>
        <v>2</v>
      </c>
      <c r="P24" s="23">
        <f t="shared" si="5"/>
        <v>4</v>
      </c>
      <c r="Q24" s="10" t="s">
        <v>352</v>
      </c>
      <c r="R24" s="23">
        <f t="shared" si="6"/>
        <v>2</v>
      </c>
      <c r="S24" s="23">
        <f t="shared" si="7"/>
        <v>4.5</v>
      </c>
      <c r="T24" s="10" t="s">
        <v>361</v>
      </c>
      <c r="U24" s="23">
        <f t="shared" si="8"/>
        <v>2</v>
      </c>
      <c r="V24" s="23">
        <f t="shared" si="9"/>
        <v>5.5</v>
      </c>
      <c r="W24" s="10" t="s">
        <v>338</v>
      </c>
      <c r="X24" s="23">
        <f t="shared" si="10"/>
        <v>2</v>
      </c>
      <c r="Y24" s="23">
        <f t="shared" si="11"/>
        <v>5</v>
      </c>
      <c r="Z24" s="10" t="s">
        <v>362</v>
      </c>
      <c r="AA24" s="35">
        <f t="shared" si="16"/>
        <v>2</v>
      </c>
      <c r="AB24" s="35">
        <f t="shared" si="17"/>
        <v>7</v>
      </c>
      <c r="AC24" s="10" t="s">
        <v>336</v>
      </c>
      <c r="AD24" s="59">
        <f t="shared" si="18"/>
        <v>0</v>
      </c>
      <c r="AE24" s="61">
        <f t="shared" si="19"/>
        <v>3</v>
      </c>
      <c r="AF24" s="63">
        <f t="shared" si="20"/>
        <v>1</v>
      </c>
      <c r="AG24" s="65">
        <f t="shared" si="21"/>
        <v>48</v>
      </c>
      <c r="AH24" s="68">
        <f t="shared" si="22"/>
        <v>12</v>
      </c>
      <c r="AI24" s="69">
        <f t="shared" si="23"/>
        <v>30</v>
      </c>
      <c r="AJ24" s="60" t="s">
        <v>36</v>
      </c>
      <c r="AK24" s="69" t="s">
        <v>29</v>
      </c>
      <c r="AL24" s="78">
        <v>1</v>
      </c>
      <c r="AM24" s="79">
        <v>48</v>
      </c>
      <c r="AN24" s="21">
        <f t="shared" si="12"/>
        <v>0</v>
      </c>
      <c r="AO24" s="53">
        <f t="shared" si="13"/>
        <v>0</v>
      </c>
      <c r="AP24" s="81">
        <v>12</v>
      </c>
      <c r="AQ24" s="82">
        <v>30</v>
      </c>
      <c r="AR24" s="21">
        <f t="shared" si="14"/>
        <v>0</v>
      </c>
      <c r="AS24" s="53">
        <f t="shared" si="15"/>
        <v>0</v>
      </c>
    </row>
    <row r="25" spans="1:45" s="21" customFormat="1" ht="24" customHeight="1" x14ac:dyDescent="0.3">
      <c r="A25" s="40">
        <v>20</v>
      </c>
      <c r="B25" s="7" t="s">
        <v>167</v>
      </c>
      <c r="C25" s="8" t="s">
        <v>168</v>
      </c>
      <c r="D25" s="125" t="s">
        <v>169</v>
      </c>
      <c r="E25" s="125" t="s">
        <v>51</v>
      </c>
      <c r="F25" s="125" t="s">
        <v>170</v>
      </c>
      <c r="G25" s="120" t="s">
        <v>295</v>
      </c>
      <c r="H25" s="9"/>
      <c r="I25" s="23">
        <f t="shared" si="0"/>
        <v>0</v>
      </c>
      <c r="J25" s="23">
        <f t="shared" si="1"/>
        <v>0</v>
      </c>
      <c r="K25" s="9" t="s">
        <v>338</v>
      </c>
      <c r="L25" s="23">
        <f t="shared" si="2"/>
        <v>2</v>
      </c>
      <c r="M25" s="23">
        <f t="shared" si="3"/>
        <v>5</v>
      </c>
      <c r="N25" s="9" t="s">
        <v>348</v>
      </c>
      <c r="O25" s="23">
        <f t="shared" si="4"/>
        <v>2</v>
      </c>
      <c r="P25" s="23">
        <f t="shared" si="5"/>
        <v>6</v>
      </c>
      <c r="Q25" s="10" t="s">
        <v>346</v>
      </c>
      <c r="R25" s="23">
        <f t="shared" si="6"/>
        <v>2</v>
      </c>
      <c r="S25" s="23">
        <f t="shared" si="7"/>
        <v>8</v>
      </c>
      <c r="T25" s="10" t="s">
        <v>362</v>
      </c>
      <c r="U25" s="23">
        <f t="shared" si="8"/>
        <v>2</v>
      </c>
      <c r="V25" s="23">
        <f t="shared" si="9"/>
        <v>7</v>
      </c>
      <c r="W25" s="10" t="s">
        <v>355</v>
      </c>
      <c r="X25" s="23">
        <f t="shared" si="10"/>
        <v>2</v>
      </c>
      <c r="Y25" s="23">
        <f t="shared" si="11"/>
        <v>6.5</v>
      </c>
      <c r="Z25" s="10" t="s">
        <v>365</v>
      </c>
      <c r="AA25" s="35">
        <f t="shared" si="16"/>
        <v>2</v>
      </c>
      <c r="AB25" s="35">
        <f t="shared" si="17"/>
        <v>8.5</v>
      </c>
      <c r="AC25" s="10" t="s">
        <v>337</v>
      </c>
      <c r="AD25" s="59">
        <f t="shared" si="18"/>
        <v>0</v>
      </c>
      <c r="AE25" s="61">
        <f t="shared" si="19"/>
        <v>5.5</v>
      </c>
      <c r="AF25" s="63">
        <f t="shared" si="20"/>
        <v>1</v>
      </c>
      <c r="AG25" s="65">
        <f t="shared" si="21"/>
        <v>48</v>
      </c>
      <c r="AH25" s="68">
        <f t="shared" si="22"/>
        <v>12</v>
      </c>
      <c r="AI25" s="69">
        <f t="shared" si="23"/>
        <v>46.5</v>
      </c>
      <c r="AJ25" s="60" t="s">
        <v>28</v>
      </c>
      <c r="AK25" s="69" t="s">
        <v>29</v>
      </c>
      <c r="AL25" s="78">
        <v>1</v>
      </c>
      <c r="AM25" s="79">
        <v>48</v>
      </c>
      <c r="AN25" s="21">
        <f t="shared" si="12"/>
        <v>0</v>
      </c>
      <c r="AO25" s="54">
        <f t="shared" si="13"/>
        <v>0</v>
      </c>
      <c r="AP25" s="81">
        <v>12</v>
      </c>
      <c r="AQ25" s="82">
        <v>46.5</v>
      </c>
      <c r="AR25" s="21">
        <f t="shared" si="14"/>
        <v>0</v>
      </c>
      <c r="AS25" s="53">
        <f t="shared" si="15"/>
        <v>0</v>
      </c>
    </row>
    <row r="26" spans="1:45" s="21" customFormat="1" ht="24" customHeight="1" x14ac:dyDescent="0.3">
      <c r="A26" s="40">
        <v>21</v>
      </c>
      <c r="B26" s="7" t="s">
        <v>180</v>
      </c>
      <c r="C26" s="8" t="s">
        <v>181</v>
      </c>
      <c r="D26" s="125" t="s">
        <v>178</v>
      </c>
      <c r="E26" s="125" t="s">
        <v>182</v>
      </c>
      <c r="F26" s="125" t="s">
        <v>183</v>
      </c>
      <c r="G26" s="120" t="s">
        <v>296</v>
      </c>
      <c r="H26" s="9"/>
      <c r="I26" s="23">
        <f t="shared" si="0"/>
        <v>0</v>
      </c>
      <c r="J26" s="23">
        <f t="shared" si="1"/>
        <v>0</v>
      </c>
      <c r="K26" s="10" t="s">
        <v>335</v>
      </c>
      <c r="L26" s="23">
        <f t="shared" si="2"/>
        <v>2</v>
      </c>
      <c r="M26" s="23">
        <f t="shared" si="3"/>
        <v>1.5</v>
      </c>
      <c r="N26" s="10" t="s">
        <v>343</v>
      </c>
      <c r="O26" s="23">
        <f t="shared" si="4"/>
        <v>2</v>
      </c>
      <c r="P26" s="23">
        <f t="shared" si="5"/>
        <v>4</v>
      </c>
      <c r="Q26" s="10" t="s">
        <v>352</v>
      </c>
      <c r="R26" s="23">
        <f t="shared" si="6"/>
        <v>2</v>
      </c>
      <c r="S26" s="23">
        <f t="shared" si="7"/>
        <v>4.5</v>
      </c>
      <c r="T26" s="10" t="s">
        <v>337</v>
      </c>
      <c r="U26" s="23">
        <f t="shared" si="8"/>
        <v>2</v>
      </c>
      <c r="V26" s="23">
        <f t="shared" si="9"/>
        <v>3.5</v>
      </c>
      <c r="W26" s="10" t="s">
        <v>342</v>
      </c>
      <c r="X26" s="23">
        <f t="shared" si="10"/>
        <v>2</v>
      </c>
      <c r="Y26" s="23">
        <f t="shared" si="11"/>
        <v>3</v>
      </c>
      <c r="Z26" s="10" t="s">
        <v>361</v>
      </c>
      <c r="AA26" s="35">
        <f t="shared" si="16"/>
        <v>2</v>
      </c>
      <c r="AB26" s="35">
        <f t="shared" si="17"/>
        <v>5.5</v>
      </c>
      <c r="AC26" s="10" t="s">
        <v>336</v>
      </c>
      <c r="AD26" s="59">
        <f t="shared" si="18"/>
        <v>0</v>
      </c>
      <c r="AE26" s="61">
        <f t="shared" si="19"/>
        <v>3</v>
      </c>
      <c r="AF26" s="63">
        <f t="shared" si="20"/>
        <v>1</v>
      </c>
      <c r="AG26" s="65">
        <f t="shared" si="21"/>
        <v>48</v>
      </c>
      <c r="AH26" s="68">
        <f t="shared" si="22"/>
        <v>12</v>
      </c>
      <c r="AI26" s="69">
        <f t="shared" si="23"/>
        <v>25</v>
      </c>
      <c r="AJ26" s="60" t="s">
        <v>36</v>
      </c>
      <c r="AK26" s="69" t="s">
        <v>29</v>
      </c>
      <c r="AL26" s="78">
        <v>1</v>
      </c>
      <c r="AM26" s="79">
        <v>48</v>
      </c>
      <c r="AN26" s="21">
        <f t="shared" si="12"/>
        <v>0</v>
      </c>
      <c r="AO26" s="53">
        <f t="shared" si="13"/>
        <v>0</v>
      </c>
      <c r="AP26" s="81">
        <v>12</v>
      </c>
      <c r="AQ26" s="82">
        <v>25.5</v>
      </c>
      <c r="AR26" s="21">
        <f t="shared" si="14"/>
        <v>0</v>
      </c>
      <c r="AS26" s="53">
        <f t="shared" si="15"/>
        <v>-0.5</v>
      </c>
    </row>
    <row r="27" spans="1:45" s="21" customFormat="1" ht="24" customHeight="1" x14ac:dyDescent="0.3">
      <c r="A27" s="40">
        <v>22</v>
      </c>
      <c r="B27" s="7" t="s">
        <v>184</v>
      </c>
      <c r="C27" s="8" t="s">
        <v>185</v>
      </c>
      <c r="D27" s="125" t="s">
        <v>186</v>
      </c>
      <c r="E27" s="125" t="s">
        <v>187</v>
      </c>
      <c r="F27" s="125" t="s">
        <v>188</v>
      </c>
      <c r="G27" s="120" t="s">
        <v>297</v>
      </c>
      <c r="H27" s="9" t="s">
        <v>334</v>
      </c>
      <c r="I27" s="23">
        <f t="shared" si="0"/>
        <v>1</v>
      </c>
      <c r="J27" s="23">
        <f t="shared" si="1"/>
        <v>0</v>
      </c>
      <c r="K27" s="10" t="s">
        <v>339</v>
      </c>
      <c r="L27" s="23">
        <f t="shared" si="2"/>
        <v>2</v>
      </c>
      <c r="M27" s="23">
        <f t="shared" si="3"/>
        <v>3</v>
      </c>
      <c r="N27" s="10" t="s">
        <v>349</v>
      </c>
      <c r="O27" s="23">
        <f t="shared" si="4"/>
        <v>2</v>
      </c>
      <c r="P27" s="23">
        <f t="shared" si="5"/>
        <v>5.5</v>
      </c>
      <c r="Q27" s="10" t="s">
        <v>351</v>
      </c>
      <c r="R27" s="23">
        <f t="shared" si="6"/>
        <v>2</v>
      </c>
      <c r="S27" s="23">
        <f t="shared" si="7"/>
        <v>5</v>
      </c>
      <c r="T27" s="10" t="s">
        <v>357</v>
      </c>
      <c r="U27" s="23">
        <f t="shared" si="8"/>
        <v>2</v>
      </c>
      <c r="V27" s="23">
        <f t="shared" si="9"/>
        <v>8</v>
      </c>
      <c r="W27" s="10" t="s">
        <v>351</v>
      </c>
      <c r="X27" s="23">
        <f t="shared" si="10"/>
        <v>2</v>
      </c>
      <c r="Y27" s="23">
        <f t="shared" si="11"/>
        <v>5</v>
      </c>
      <c r="Z27" s="10" t="s">
        <v>339</v>
      </c>
      <c r="AA27" s="35">
        <f t="shared" si="16"/>
        <v>0</v>
      </c>
      <c r="AB27" s="35">
        <f t="shared" si="17"/>
        <v>5</v>
      </c>
      <c r="AC27" s="10"/>
      <c r="AD27" s="59">
        <f t="shared" si="18"/>
        <v>0</v>
      </c>
      <c r="AE27" s="61">
        <f t="shared" si="19"/>
        <v>0</v>
      </c>
      <c r="AF27" s="63">
        <f t="shared" si="20"/>
        <v>1</v>
      </c>
      <c r="AG27" s="65">
        <f t="shared" si="21"/>
        <v>48</v>
      </c>
      <c r="AH27" s="68">
        <f t="shared" si="22"/>
        <v>11</v>
      </c>
      <c r="AI27" s="69">
        <f t="shared" si="23"/>
        <v>31.5</v>
      </c>
      <c r="AJ27" s="60" t="s">
        <v>36</v>
      </c>
      <c r="AK27" s="69" t="s">
        <v>29</v>
      </c>
      <c r="AL27" s="78">
        <v>1</v>
      </c>
      <c r="AM27" s="79">
        <v>48</v>
      </c>
      <c r="AN27" s="21">
        <f t="shared" si="12"/>
        <v>0</v>
      </c>
      <c r="AO27" s="53">
        <f t="shared" si="13"/>
        <v>0</v>
      </c>
      <c r="AP27" s="81">
        <v>11</v>
      </c>
      <c r="AQ27" s="82">
        <v>31.5</v>
      </c>
      <c r="AR27" s="21">
        <f t="shared" si="14"/>
        <v>0</v>
      </c>
      <c r="AS27" s="53">
        <f t="shared" si="15"/>
        <v>0</v>
      </c>
    </row>
    <row r="28" spans="1:45" s="21" customFormat="1" ht="24" customHeight="1" x14ac:dyDescent="0.3">
      <c r="A28" s="40">
        <v>23</v>
      </c>
      <c r="B28" s="7" t="s">
        <v>139</v>
      </c>
      <c r="C28" s="8" t="s">
        <v>140</v>
      </c>
      <c r="D28" s="125" t="s">
        <v>141</v>
      </c>
      <c r="E28" s="125" t="s">
        <v>94</v>
      </c>
      <c r="F28" s="125" t="s">
        <v>85</v>
      </c>
      <c r="G28" s="120" t="s">
        <v>298</v>
      </c>
      <c r="H28" s="9"/>
      <c r="I28" s="23">
        <f t="shared" si="0"/>
        <v>0</v>
      </c>
      <c r="J28" s="23">
        <f t="shared" si="1"/>
        <v>0</v>
      </c>
      <c r="K28" s="10" t="s">
        <v>336</v>
      </c>
      <c r="L28" s="23">
        <f t="shared" si="2"/>
        <v>2</v>
      </c>
      <c r="M28" s="23">
        <f t="shared" si="3"/>
        <v>1</v>
      </c>
      <c r="N28" s="10" t="s">
        <v>347</v>
      </c>
      <c r="O28" s="23">
        <f t="shared" si="4"/>
        <v>2</v>
      </c>
      <c r="P28" s="23">
        <f t="shared" si="5"/>
        <v>0</v>
      </c>
      <c r="Q28" s="10" t="s">
        <v>347</v>
      </c>
      <c r="R28" s="23">
        <f t="shared" si="6"/>
        <v>2</v>
      </c>
      <c r="S28" s="23">
        <f t="shared" si="7"/>
        <v>0</v>
      </c>
      <c r="T28" s="10" t="s">
        <v>345</v>
      </c>
      <c r="U28" s="23">
        <f t="shared" si="8"/>
        <v>2</v>
      </c>
      <c r="V28" s="23">
        <f t="shared" si="9"/>
        <v>2</v>
      </c>
      <c r="W28" s="10" t="s">
        <v>345</v>
      </c>
      <c r="X28" s="23">
        <f t="shared" si="10"/>
        <v>2</v>
      </c>
      <c r="Y28" s="23">
        <f t="shared" si="11"/>
        <v>2</v>
      </c>
      <c r="Z28" s="10" t="s">
        <v>338</v>
      </c>
      <c r="AA28" s="35">
        <f t="shared" si="16"/>
        <v>2</v>
      </c>
      <c r="AB28" s="35">
        <f t="shared" si="17"/>
        <v>5</v>
      </c>
      <c r="AC28" s="10" t="s">
        <v>366</v>
      </c>
      <c r="AD28" s="59">
        <f t="shared" si="18"/>
        <v>0</v>
      </c>
      <c r="AE28" s="61">
        <f t="shared" si="19"/>
        <v>0</v>
      </c>
      <c r="AF28" s="63">
        <f t="shared" si="20"/>
        <v>0</v>
      </c>
      <c r="AG28" s="65">
        <f t="shared" si="21"/>
        <v>48</v>
      </c>
      <c r="AH28" s="68">
        <f t="shared" si="22"/>
        <v>12</v>
      </c>
      <c r="AI28" s="69">
        <f t="shared" si="23"/>
        <v>10</v>
      </c>
      <c r="AJ28" s="60" t="s">
        <v>36</v>
      </c>
      <c r="AK28" s="69"/>
      <c r="AL28" s="78">
        <v>1</v>
      </c>
      <c r="AM28" s="79">
        <v>48</v>
      </c>
      <c r="AN28" s="21">
        <f t="shared" si="12"/>
        <v>-1</v>
      </c>
      <c r="AO28" s="53">
        <f t="shared" si="13"/>
        <v>0</v>
      </c>
      <c r="AP28" s="81">
        <v>12</v>
      </c>
      <c r="AQ28" s="82">
        <v>10</v>
      </c>
      <c r="AR28" s="21">
        <f t="shared" si="14"/>
        <v>0</v>
      </c>
      <c r="AS28" s="53">
        <f t="shared" si="15"/>
        <v>0</v>
      </c>
    </row>
    <row r="29" spans="1:45" s="21" customFormat="1" ht="24" customHeight="1" x14ac:dyDescent="0.3">
      <c r="A29" s="40">
        <v>24</v>
      </c>
      <c r="B29" s="7" t="s">
        <v>90</v>
      </c>
      <c r="C29" s="8" t="s">
        <v>91</v>
      </c>
      <c r="D29" s="125" t="s">
        <v>40</v>
      </c>
      <c r="E29" s="125" t="s">
        <v>88</v>
      </c>
      <c r="F29" s="125" t="s">
        <v>92</v>
      </c>
      <c r="G29" s="120" t="s">
        <v>299</v>
      </c>
      <c r="H29" s="10"/>
      <c r="I29" s="23">
        <f t="shared" si="0"/>
        <v>0</v>
      </c>
      <c r="J29" s="23">
        <f t="shared" si="1"/>
        <v>0</v>
      </c>
      <c r="K29" s="84" t="s">
        <v>335</v>
      </c>
      <c r="L29" s="23">
        <f t="shared" si="2"/>
        <v>2</v>
      </c>
      <c r="M29" s="23">
        <f t="shared" si="3"/>
        <v>1.5</v>
      </c>
      <c r="N29" s="10" t="s">
        <v>343</v>
      </c>
      <c r="O29" s="23">
        <f t="shared" si="4"/>
        <v>2</v>
      </c>
      <c r="P29" s="23">
        <f t="shared" si="5"/>
        <v>4</v>
      </c>
      <c r="Q29" s="10" t="s">
        <v>352</v>
      </c>
      <c r="R29" s="23">
        <f t="shared" si="6"/>
        <v>2</v>
      </c>
      <c r="S29" s="23">
        <f t="shared" si="7"/>
        <v>4.5</v>
      </c>
      <c r="T29" s="10" t="s">
        <v>337</v>
      </c>
      <c r="U29" s="23">
        <f t="shared" si="8"/>
        <v>2</v>
      </c>
      <c r="V29" s="23">
        <f t="shared" si="9"/>
        <v>3.5</v>
      </c>
      <c r="W29" s="10" t="s">
        <v>342</v>
      </c>
      <c r="X29" s="23">
        <f t="shared" si="10"/>
        <v>2</v>
      </c>
      <c r="Y29" s="23">
        <f t="shared" si="11"/>
        <v>3</v>
      </c>
      <c r="Z29" s="10" t="s">
        <v>338</v>
      </c>
      <c r="AA29" s="35">
        <f t="shared" si="16"/>
        <v>2</v>
      </c>
      <c r="AB29" s="35">
        <f t="shared" si="17"/>
        <v>5</v>
      </c>
      <c r="AC29" s="10" t="s">
        <v>347</v>
      </c>
      <c r="AD29" s="59">
        <f t="shared" si="18"/>
        <v>0</v>
      </c>
      <c r="AE29" s="61">
        <f t="shared" si="19"/>
        <v>2</v>
      </c>
      <c r="AF29" s="63">
        <f t="shared" si="20"/>
        <v>1</v>
      </c>
      <c r="AG29" s="65">
        <f t="shared" si="21"/>
        <v>48</v>
      </c>
      <c r="AH29" s="68">
        <f t="shared" si="22"/>
        <v>12</v>
      </c>
      <c r="AI29" s="69">
        <f t="shared" si="23"/>
        <v>23.5</v>
      </c>
      <c r="AJ29" s="60" t="s">
        <v>36</v>
      </c>
      <c r="AK29" s="69"/>
      <c r="AL29" s="78">
        <v>1</v>
      </c>
      <c r="AM29" s="79">
        <v>40</v>
      </c>
      <c r="AN29" s="21">
        <f t="shared" si="12"/>
        <v>0</v>
      </c>
      <c r="AO29" s="53">
        <f t="shared" si="13"/>
        <v>8</v>
      </c>
      <c r="AP29" s="81">
        <v>12</v>
      </c>
      <c r="AQ29" s="82">
        <v>21.5</v>
      </c>
      <c r="AR29" s="74">
        <f t="shared" si="14"/>
        <v>0</v>
      </c>
      <c r="AS29" s="53">
        <f t="shared" si="15"/>
        <v>2</v>
      </c>
    </row>
    <row r="30" spans="1:45" s="21" customFormat="1" ht="24" customHeight="1" x14ac:dyDescent="0.3">
      <c r="A30" s="40">
        <v>25</v>
      </c>
      <c r="B30" s="7" t="s">
        <v>103</v>
      </c>
      <c r="C30" s="8" t="s">
        <v>104</v>
      </c>
      <c r="D30" s="125" t="s">
        <v>105</v>
      </c>
      <c r="E30" s="125" t="s">
        <v>106</v>
      </c>
      <c r="F30" s="125" t="s">
        <v>107</v>
      </c>
      <c r="G30" s="123" t="s">
        <v>300</v>
      </c>
      <c r="H30" s="9" t="s">
        <v>334</v>
      </c>
      <c r="I30" s="23">
        <f t="shared" si="0"/>
        <v>1</v>
      </c>
      <c r="J30" s="23">
        <f t="shared" si="1"/>
        <v>0</v>
      </c>
      <c r="K30" s="9" t="s">
        <v>27</v>
      </c>
      <c r="L30" s="23">
        <f t="shared" si="2"/>
        <v>0</v>
      </c>
      <c r="M30" s="23">
        <f t="shared" si="3"/>
        <v>0</v>
      </c>
      <c r="N30" s="9" t="s">
        <v>344</v>
      </c>
      <c r="O30" s="23">
        <f t="shared" si="4"/>
        <v>2</v>
      </c>
      <c r="P30" s="23">
        <f t="shared" si="5"/>
        <v>4</v>
      </c>
      <c r="Q30" s="10" t="s">
        <v>351</v>
      </c>
      <c r="R30" s="23">
        <f t="shared" si="6"/>
        <v>2</v>
      </c>
      <c r="S30" s="23">
        <f t="shared" si="7"/>
        <v>5</v>
      </c>
      <c r="T30" s="10" t="s">
        <v>357</v>
      </c>
      <c r="U30" s="23">
        <f t="shared" si="8"/>
        <v>2</v>
      </c>
      <c r="V30" s="23">
        <f t="shared" si="9"/>
        <v>8</v>
      </c>
      <c r="W30" s="10" t="s">
        <v>351</v>
      </c>
      <c r="X30" s="23">
        <f t="shared" si="10"/>
        <v>2</v>
      </c>
      <c r="Y30" s="23">
        <f t="shared" si="11"/>
        <v>5</v>
      </c>
      <c r="Z30" s="10" t="s">
        <v>339</v>
      </c>
      <c r="AA30" s="35">
        <f t="shared" si="16"/>
        <v>0</v>
      </c>
      <c r="AB30" s="35">
        <f t="shared" si="17"/>
        <v>5</v>
      </c>
      <c r="AC30" s="10"/>
      <c r="AD30" s="59">
        <f t="shared" si="18"/>
        <v>0</v>
      </c>
      <c r="AE30" s="61">
        <f t="shared" si="19"/>
        <v>0</v>
      </c>
      <c r="AF30" s="63">
        <f t="shared" si="20"/>
        <v>1</v>
      </c>
      <c r="AG30" s="65">
        <f t="shared" si="21"/>
        <v>48</v>
      </c>
      <c r="AH30" s="68">
        <f t="shared" si="22"/>
        <v>9</v>
      </c>
      <c r="AI30" s="69">
        <f t="shared" si="23"/>
        <v>27</v>
      </c>
      <c r="AJ30" s="60" t="s">
        <v>36</v>
      </c>
      <c r="AK30" s="69" t="s">
        <v>234</v>
      </c>
      <c r="AL30" s="78">
        <v>1</v>
      </c>
      <c r="AM30" s="79">
        <v>48</v>
      </c>
      <c r="AN30" s="21">
        <f t="shared" si="12"/>
        <v>0</v>
      </c>
      <c r="AO30" s="53">
        <f t="shared" si="13"/>
        <v>0</v>
      </c>
      <c r="AP30" s="81">
        <v>9</v>
      </c>
      <c r="AQ30" s="82">
        <v>27</v>
      </c>
      <c r="AR30" s="21">
        <f t="shared" si="14"/>
        <v>0</v>
      </c>
      <c r="AS30" s="53">
        <f t="shared" si="15"/>
        <v>0</v>
      </c>
    </row>
    <row r="31" spans="1:45" s="21" customFormat="1" ht="24" customHeight="1" x14ac:dyDescent="0.3">
      <c r="A31" s="40">
        <v>26</v>
      </c>
      <c r="B31" s="7" t="s">
        <v>171</v>
      </c>
      <c r="C31" s="8" t="s">
        <v>172</v>
      </c>
      <c r="D31" s="125" t="s">
        <v>169</v>
      </c>
      <c r="E31" s="125" t="s">
        <v>173</v>
      </c>
      <c r="F31" s="125" t="s">
        <v>174</v>
      </c>
      <c r="G31" s="120" t="s">
        <v>301</v>
      </c>
      <c r="H31" s="9" t="s">
        <v>151</v>
      </c>
      <c r="I31" s="23">
        <f t="shared" si="0"/>
        <v>0</v>
      </c>
      <c r="J31" s="23">
        <f t="shared" si="1"/>
        <v>0</v>
      </c>
      <c r="K31" s="10" t="s">
        <v>151</v>
      </c>
      <c r="L31" s="23">
        <f t="shared" si="2"/>
        <v>0</v>
      </c>
      <c r="M31" s="23">
        <f t="shared" si="3"/>
        <v>0</v>
      </c>
      <c r="N31" s="10" t="s">
        <v>151</v>
      </c>
      <c r="O31" s="23">
        <f t="shared" si="4"/>
        <v>0</v>
      </c>
      <c r="P31" s="23">
        <f t="shared" si="5"/>
        <v>0</v>
      </c>
      <c r="Q31" s="10" t="s">
        <v>151</v>
      </c>
      <c r="R31" s="23">
        <f t="shared" si="6"/>
        <v>0</v>
      </c>
      <c r="S31" s="23">
        <f t="shared" si="7"/>
        <v>0</v>
      </c>
      <c r="T31" s="10" t="s">
        <v>151</v>
      </c>
      <c r="U31" s="23">
        <f t="shared" si="8"/>
        <v>0</v>
      </c>
      <c r="V31" s="23">
        <f t="shared" si="9"/>
        <v>0</v>
      </c>
      <c r="W31" s="10" t="s">
        <v>151</v>
      </c>
      <c r="X31" s="23">
        <f t="shared" si="10"/>
        <v>0</v>
      </c>
      <c r="Y31" s="23">
        <f t="shared" si="11"/>
        <v>0</v>
      </c>
      <c r="Z31" s="10" t="s">
        <v>151</v>
      </c>
      <c r="AA31" s="35">
        <f t="shared" si="16"/>
        <v>0</v>
      </c>
      <c r="AB31" s="35">
        <f t="shared" si="17"/>
        <v>0</v>
      </c>
      <c r="AC31" s="10" t="s">
        <v>151</v>
      </c>
      <c r="AD31" s="59">
        <f t="shared" si="18"/>
        <v>0</v>
      </c>
      <c r="AE31" s="61">
        <f t="shared" si="19"/>
        <v>0</v>
      </c>
      <c r="AF31" s="63">
        <f t="shared" si="20"/>
        <v>0</v>
      </c>
      <c r="AG31" s="65">
        <f t="shared" si="21"/>
        <v>0</v>
      </c>
      <c r="AH31" s="68">
        <f t="shared" si="22"/>
        <v>0</v>
      </c>
      <c r="AI31" s="69">
        <f t="shared" si="23"/>
        <v>0</v>
      </c>
      <c r="AJ31" s="60" t="s">
        <v>36</v>
      </c>
      <c r="AK31" s="69" t="s">
        <v>29</v>
      </c>
      <c r="AL31" s="78">
        <v>1</v>
      </c>
      <c r="AM31" s="79">
        <v>48</v>
      </c>
      <c r="AN31" s="21">
        <f t="shared" si="12"/>
        <v>-1</v>
      </c>
      <c r="AO31" s="53">
        <f t="shared" si="13"/>
        <v>-48</v>
      </c>
      <c r="AP31" s="81"/>
      <c r="AQ31" s="82"/>
      <c r="AR31" s="21">
        <f t="shared" si="14"/>
        <v>0</v>
      </c>
      <c r="AS31" s="53">
        <f t="shared" si="15"/>
        <v>0</v>
      </c>
    </row>
    <row r="32" spans="1:45" s="21" customFormat="1" ht="24" customHeight="1" x14ac:dyDescent="0.3">
      <c r="A32" s="40">
        <v>27</v>
      </c>
      <c r="B32" s="7" t="s">
        <v>78</v>
      </c>
      <c r="C32" s="8" t="s">
        <v>79</v>
      </c>
      <c r="D32" s="125" t="s">
        <v>80</v>
      </c>
      <c r="E32" s="125" t="s">
        <v>81</v>
      </c>
      <c r="F32" s="125" t="s">
        <v>82</v>
      </c>
      <c r="G32" s="120" t="s">
        <v>302</v>
      </c>
      <c r="H32" s="9"/>
      <c r="I32" s="23">
        <f t="shared" si="0"/>
        <v>0</v>
      </c>
      <c r="J32" s="23">
        <f t="shared" si="1"/>
        <v>0</v>
      </c>
      <c r="K32" s="10" t="s">
        <v>336</v>
      </c>
      <c r="L32" s="23">
        <f t="shared" si="2"/>
        <v>2</v>
      </c>
      <c r="M32" s="23">
        <f t="shared" si="3"/>
        <v>1</v>
      </c>
      <c r="N32" s="10" t="s">
        <v>345</v>
      </c>
      <c r="O32" s="23">
        <f t="shared" si="4"/>
        <v>2</v>
      </c>
      <c r="P32" s="23">
        <f t="shared" si="5"/>
        <v>2</v>
      </c>
      <c r="Q32" s="10" t="s">
        <v>352</v>
      </c>
      <c r="R32" s="23">
        <f t="shared" si="6"/>
        <v>2</v>
      </c>
      <c r="S32" s="23">
        <f t="shared" si="7"/>
        <v>4.5</v>
      </c>
      <c r="T32" s="10" t="s">
        <v>337</v>
      </c>
      <c r="U32" s="23">
        <f t="shared" si="8"/>
        <v>2</v>
      </c>
      <c r="V32" s="23">
        <f t="shared" si="9"/>
        <v>3.5</v>
      </c>
      <c r="W32" s="10" t="s">
        <v>336</v>
      </c>
      <c r="X32" s="23">
        <f t="shared" si="10"/>
        <v>2</v>
      </c>
      <c r="Y32" s="23">
        <f t="shared" si="11"/>
        <v>1</v>
      </c>
      <c r="Z32" s="10" t="s">
        <v>35</v>
      </c>
      <c r="AA32" s="35">
        <f t="shared" si="16"/>
        <v>0</v>
      </c>
      <c r="AB32" s="35">
        <f t="shared" si="17"/>
        <v>0</v>
      </c>
      <c r="AC32" s="10" t="s">
        <v>347</v>
      </c>
      <c r="AD32" s="59">
        <f t="shared" si="18"/>
        <v>0</v>
      </c>
      <c r="AE32" s="61">
        <f t="shared" si="19"/>
        <v>2</v>
      </c>
      <c r="AF32" s="63">
        <f t="shared" si="20"/>
        <v>1</v>
      </c>
      <c r="AG32" s="65">
        <f t="shared" si="21"/>
        <v>48</v>
      </c>
      <c r="AH32" s="68">
        <f t="shared" si="22"/>
        <v>10</v>
      </c>
      <c r="AI32" s="69">
        <f t="shared" si="23"/>
        <v>14</v>
      </c>
      <c r="AJ32" s="60" t="s">
        <v>36</v>
      </c>
      <c r="AK32" s="69"/>
      <c r="AL32" s="78">
        <v>1</v>
      </c>
      <c r="AM32" s="79">
        <v>48</v>
      </c>
      <c r="AN32" s="21">
        <f t="shared" si="12"/>
        <v>0</v>
      </c>
      <c r="AO32" s="53">
        <f t="shared" si="13"/>
        <v>0</v>
      </c>
      <c r="AP32" s="81">
        <v>10</v>
      </c>
      <c r="AQ32" s="82">
        <v>13</v>
      </c>
      <c r="AR32" s="21">
        <f t="shared" si="14"/>
        <v>0</v>
      </c>
      <c r="AS32" s="53">
        <f t="shared" si="15"/>
        <v>1</v>
      </c>
    </row>
    <row r="33" spans="1:45" s="21" customFormat="1" ht="24" customHeight="1" x14ac:dyDescent="0.3">
      <c r="A33" s="40">
        <v>28</v>
      </c>
      <c r="B33" s="7" t="s">
        <v>175</v>
      </c>
      <c r="C33" s="8" t="s">
        <v>176</v>
      </c>
      <c r="D33" s="125" t="s">
        <v>177</v>
      </c>
      <c r="E33" s="125" t="s">
        <v>178</v>
      </c>
      <c r="F33" s="125" t="s">
        <v>179</v>
      </c>
      <c r="G33" s="120" t="s">
        <v>303</v>
      </c>
      <c r="H33" s="9" t="s">
        <v>334</v>
      </c>
      <c r="I33" s="23">
        <f t="shared" si="0"/>
        <v>1</v>
      </c>
      <c r="J33" s="23">
        <f t="shared" si="1"/>
        <v>0</v>
      </c>
      <c r="K33" s="10" t="s">
        <v>27</v>
      </c>
      <c r="L33" s="23">
        <f t="shared" si="2"/>
        <v>0</v>
      </c>
      <c r="M33" s="23">
        <f t="shared" si="3"/>
        <v>0</v>
      </c>
      <c r="N33" s="10" t="s">
        <v>339</v>
      </c>
      <c r="O33" s="23">
        <f t="shared" si="4"/>
        <v>2</v>
      </c>
      <c r="P33" s="23">
        <f t="shared" si="5"/>
        <v>3</v>
      </c>
      <c r="Q33" s="10" t="s">
        <v>351</v>
      </c>
      <c r="R33" s="23">
        <f t="shared" si="6"/>
        <v>2</v>
      </c>
      <c r="S33" s="23">
        <f t="shared" si="7"/>
        <v>5</v>
      </c>
      <c r="T33" s="10" t="s">
        <v>357</v>
      </c>
      <c r="U33" s="23">
        <f t="shared" si="8"/>
        <v>2</v>
      </c>
      <c r="V33" s="23">
        <f t="shared" si="9"/>
        <v>8</v>
      </c>
      <c r="W33" s="10" t="s">
        <v>351</v>
      </c>
      <c r="X33" s="23">
        <f t="shared" si="10"/>
        <v>2</v>
      </c>
      <c r="Y33" s="23">
        <f t="shared" si="11"/>
        <v>5</v>
      </c>
      <c r="Z33" s="10" t="s">
        <v>366</v>
      </c>
      <c r="AA33" s="35">
        <f t="shared" si="16"/>
        <v>0</v>
      </c>
      <c r="AB33" s="35">
        <f t="shared" si="17"/>
        <v>0</v>
      </c>
      <c r="AC33" s="10"/>
      <c r="AD33" s="59">
        <f t="shared" si="18"/>
        <v>0</v>
      </c>
      <c r="AE33" s="61">
        <f t="shared" si="19"/>
        <v>0</v>
      </c>
      <c r="AF33" s="63">
        <f t="shared" si="20"/>
        <v>0</v>
      </c>
      <c r="AG33" s="65">
        <f t="shared" si="21"/>
        <v>48</v>
      </c>
      <c r="AH33" s="68">
        <f t="shared" si="22"/>
        <v>9</v>
      </c>
      <c r="AI33" s="69">
        <f t="shared" si="23"/>
        <v>21</v>
      </c>
      <c r="AJ33" s="60" t="s">
        <v>36</v>
      </c>
      <c r="AK33" s="69"/>
      <c r="AL33" s="78">
        <v>1</v>
      </c>
      <c r="AM33" s="79">
        <v>40</v>
      </c>
      <c r="AN33" s="21">
        <f t="shared" si="12"/>
        <v>-1</v>
      </c>
      <c r="AO33" s="53">
        <f t="shared" si="13"/>
        <v>8</v>
      </c>
      <c r="AP33" s="81">
        <v>9</v>
      </c>
      <c r="AQ33" s="82">
        <v>21</v>
      </c>
      <c r="AR33" s="21">
        <f t="shared" si="14"/>
        <v>0</v>
      </c>
      <c r="AS33" s="53">
        <f t="shared" si="15"/>
        <v>0</v>
      </c>
    </row>
    <row r="34" spans="1:45" s="21" customFormat="1" ht="24" customHeight="1" x14ac:dyDescent="0.3">
      <c r="A34" s="40">
        <v>29</v>
      </c>
      <c r="B34" s="7" t="s">
        <v>189</v>
      </c>
      <c r="C34" s="8" t="s">
        <v>190</v>
      </c>
      <c r="D34" s="125" t="s">
        <v>57</v>
      </c>
      <c r="E34" s="125" t="s">
        <v>191</v>
      </c>
      <c r="F34" s="125" t="s">
        <v>192</v>
      </c>
      <c r="G34" s="120" t="s">
        <v>304</v>
      </c>
      <c r="H34" s="9"/>
      <c r="I34" s="23">
        <f t="shared" si="0"/>
        <v>0</v>
      </c>
      <c r="J34" s="23">
        <f t="shared" si="1"/>
        <v>0</v>
      </c>
      <c r="K34" s="10"/>
      <c r="L34" s="23">
        <f t="shared" si="2"/>
        <v>0</v>
      </c>
      <c r="M34" s="23">
        <f t="shared" si="3"/>
        <v>0</v>
      </c>
      <c r="N34" s="10"/>
      <c r="O34" s="23">
        <f t="shared" si="4"/>
        <v>0</v>
      </c>
      <c r="P34" s="23">
        <f t="shared" si="5"/>
        <v>0</v>
      </c>
      <c r="Q34" s="10" t="s">
        <v>356</v>
      </c>
      <c r="R34" s="23">
        <f t="shared" si="6"/>
        <v>2</v>
      </c>
      <c r="S34" s="23">
        <f t="shared" si="7"/>
        <v>2.5</v>
      </c>
      <c r="T34" s="10" t="s">
        <v>358</v>
      </c>
      <c r="U34" s="23">
        <f t="shared" si="8"/>
        <v>2</v>
      </c>
      <c r="V34" s="23">
        <f t="shared" si="9"/>
        <v>0.5</v>
      </c>
      <c r="W34" s="10" t="s">
        <v>336</v>
      </c>
      <c r="X34" s="23">
        <f t="shared" si="10"/>
        <v>2</v>
      </c>
      <c r="Y34" s="23">
        <f t="shared" si="11"/>
        <v>1</v>
      </c>
      <c r="Z34" s="10" t="s">
        <v>365</v>
      </c>
      <c r="AA34" s="35">
        <f t="shared" si="16"/>
        <v>2</v>
      </c>
      <c r="AB34" s="35">
        <f t="shared" si="17"/>
        <v>8.5</v>
      </c>
      <c r="AC34" s="10" t="s">
        <v>366</v>
      </c>
      <c r="AD34" s="59">
        <f t="shared" si="18"/>
        <v>0</v>
      </c>
      <c r="AE34" s="61">
        <f t="shared" si="19"/>
        <v>0</v>
      </c>
      <c r="AF34" s="63">
        <f t="shared" si="20"/>
        <v>0</v>
      </c>
      <c r="AG34" s="65">
        <f t="shared" si="21"/>
        <v>32</v>
      </c>
      <c r="AH34" s="68">
        <f t="shared" si="22"/>
        <v>8</v>
      </c>
      <c r="AI34" s="69">
        <f t="shared" si="23"/>
        <v>12.5</v>
      </c>
      <c r="AJ34" s="60" t="s">
        <v>36</v>
      </c>
      <c r="AK34" s="69" t="s">
        <v>29</v>
      </c>
      <c r="AL34" s="78">
        <v>1</v>
      </c>
      <c r="AM34" s="79">
        <v>40</v>
      </c>
      <c r="AN34" s="21">
        <f t="shared" si="12"/>
        <v>-1</v>
      </c>
      <c r="AO34" s="53">
        <f t="shared" si="13"/>
        <v>-8</v>
      </c>
      <c r="AP34" s="81">
        <v>8</v>
      </c>
      <c r="AQ34" s="82">
        <v>12.5</v>
      </c>
      <c r="AR34" s="21">
        <f t="shared" si="14"/>
        <v>0</v>
      </c>
      <c r="AS34" s="53">
        <f t="shared" si="15"/>
        <v>0</v>
      </c>
    </row>
    <row r="35" spans="1:45" s="21" customFormat="1" ht="24" customHeight="1" x14ac:dyDescent="0.3">
      <c r="A35" s="40">
        <v>30</v>
      </c>
      <c r="B35" s="7" t="s">
        <v>202</v>
      </c>
      <c r="C35" s="8" t="s">
        <v>203</v>
      </c>
      <c r="D35" s="125" t="s">
        <v>118</v>
      </c>
      <c r="E35" s="125" t="s">
        <v>204</v>
      </c>
      <c r="F35" s="125" t="s">
        <v>205</v>
      </c>
      <c r="G35" s="120" t="s">
        <v>305</v>
      </c>
      <c r="H35" s="9" t="s">
        <v>334</v>
      </c>
      <c r="I35" s="23">
        <f t="shared" si="0"/>
        <v>1</v>
      </c>
      <c r="J35" s="23">
        <f t="shared" si="1"/>
        <v>0</v>
      </c>
      <c r="K35" s="10" t="s">
        <v>27</v>
      </c>
      <c r="L35" s="23">
        <f t="shared" si="2"/>
        <v>0</v>
      </c>
      <c r="M35" s="23">
        <f t="shared" si="3"/>
        <v>0</v>
      </c>
      <c r="N35" s="10" t="s">
        <v>350</v>
      </c>
      <c r="O35" s="23">
        <f t="shared" si="4"/>
        <v>2</v>
      </c>
      <c r="P35" s="23">
        <f t="shared" si="5"/>
        <v>1</v>
      </c>
      <c r="Q35" s="10" t="s">
        <v>351</v>
      </c>
      <c r="R35" s="23">
        <f t="shared" si="6"/>
        <v>2</v>
      </c>
      <c r="S35" s="23">
        <f t="shared" si="7"/>
        <v>5</v>
      </c>
      <c r="T35" s="10" t="s">
        <v>363</v>
      </c>
      <c r="U35" s="23">
        <f t="shared" si="8"/>
        <v>2</v>
      </c>
      <c r="V35" s="23">
        <f t="shared" si="9"/>
        <v>10</v>
      </c>
      <c r="W35" s="10" t="s">
        <v>363</v>
      </c>
      <c r="X35" s="23">
        <f t="shared" si="10"/>
        <v>2</v>
      </c>
      <c r="Y35" s="23">
        <f t="shared" si="11"/>
        <v>10</v>
      </c>
      <c r="Z35" s="10" t="s">
        <v>344</v>
      </c>
      <c r="AA35" s="35">
        <f t="shared" si="16"/>
        <v>0</v>
      </c>
      <c r="AB35" s="35">
        <f t="shared" si="17"/>
        <v>6</v>
      </c>
      <c r="AC35" s="10"/>
      <c r="AD35" s="59">
        <f t="shared" si="18"/>
        <v>0</v>
      </c>
      <c r="AE35" s="61">
        <f t="shared" si="19"/>
        <v>0</v>
      </c>
      <c r="AF35" s="63">
        <f t="shared" si="20"/>
        <v>1</v>
      </c>
      <c r="AG35" s="65">
        <f t="shared" si="21"/>
        <v>48</v>
      </c>
      <c r="AH35" s="68">
        <f t="shared" si="22"/>
        <v>9</v>
      </c>
      <c r="AI35" s="69">
        <f t="shared" si="23"/>
        <v>32</v>
      </c>
      <c r="AJ35" s="60" t="s">
        <v>36</v>
      </c>
      <c r="AK35" s="69"/>
      <c r="AL35" s="78">
        <v>1</v>
      </c>
      <c r="AM35" s="79">
        <v>48</v>
      </c>
      <c r="AN35" s="21">
        <f t="shared" si="12"/>
        <v>0</v>
      </c>
      <c r="AO35" s="53">
        <f t="shared" si="13"/>
        <v>0</v>
      </c>
      <c r="AP35" s="81">
        <v>9</v>
      </c>
      <c r="AQ35" s="82">
        <v>33</v>
      </c>
      <c r="AR35" s="21">
        <f t="shared" si="14"/>
        <v>0</v>
      </c>
      <c r="AS35" s="53">
        <f t="shared" si="15"/>
        <v>-1</v>
      </c>
    </row>
    <row r="36" spans="1:45" s="21" customFormat="1" ht="24" customHeight="1" x14ac:dyDescent="0.3">
      <c r="A36" s="40">
        <v>31</v>
      </c>
      <c r="B36" s="7" t="s">
        <v>245</v>
      </c>
      <c r="C36" s="8" t="s">
        <v>246</v>
      </c>
      <c r="D36" s="125" t="s">
        <v>247</v>
      </c>
      <c r="E36" s="125" t="s">
        <v>248</v>
      </c>
      <c r="F36" s="125" t="s">
        <v>249</v>
      </c>
      <c r="G36" s="120" t="s">
        <v>306</v>
      </c>
      <c r="H36" s="9"/>
      <c r="I36" s="23">
        <f t="shared" si="0"/>
        <v>0</v>
      </c>
      <c r="J36" s="23">
        <f t="shared" si="1"/>
        <v>0</v>
      </c>
      <c r="K36" s="10" t="s">
        <v>335</v>
      </c>
      <c r="L36" s="23">
        <f t="shared" si="2"/>
        <v>2</v>
      </c>
      <c r="M36" s="23">
        <f t="shared" si="3"/>
        <v>1.5</v>
      </c>
      <c r="N36" s="84" t="s">
        <v>343</v>
      </c>
      <c r="O36" s="23">
        <f t="shared" si="4"/>
        <v>2</v>
      </c>
      <c r="P36" s="23">
        <f t="shared" si="5"/>
        <v>4</v>
      </c>
      <c r="Q36" s="10" t="s">
        <v>352</v>
      </c>
      <c r="R36" s="23">
        <f t="shared" si="6"/>
        <v>2</v>
      </c>
      <c r="S36" s="23">
        <f t="shared" si="7"/>
        <v>4.5</v>
      </c>
      <c r="T36" s="10" t="s">
        <v>343</v>
      </c>
      <c r="U36" s="23">
        <f t="shared" si="8"/>
        <v>2</v>
      </c>
      <c r="V36" s="23">
        <f t="shared" si="9"/>
        <v>4</v>
      </c>
      <c r="W36" s="10" t="s">
        <v>345</v>
      </c>
      <c r="X36" s="23">
        <f t="shared" si="10"/>
        <v>2</v>
      </c>
      <c r="Y36" s="23">
        <f t="shared" si="11"/>
        <v>2</v>
      </c>
      <c r="Z36" s="10" t="s">
        <v>338</v>
      </c>
      <c r="AA36" s="35">
        <f t="shared" si="16"/>
        <v>2</v>
      </c>
      <c r="AB36" s="35">
        <f t="shared" si="17"/>
        <v>5</v>
      </c>
      <c r="AC36" s="10" t="s">
        <v>347</v>
      </c>
      <c r="AD36" s="59">
        <f t="shared" si="18"/>
        <v>0</v>
      </c>
      <c r="AE36" s="61">
        <f t="shared" si="19"/>
        <v>2</v>
      </c>
      <c r="AF36" s="63">
        <f t="shared" si="20"/>
        <v>1</v>
      </c>
      <c r="AG36" s="65">
        <f t="shared" si="21"/>
        <v>48</v>
      </c>
      <c r="AH36" s="68">
        <f t="shared" si="22"/>
        <v>12</v>
      </c>
      <c r="AI36" s="69">
        <f t="shared" si="23"/>
        <v>23</v>
      </c>
      <c r="AJ36" s="60" t="s">
        <v>36</v>
      </c>
      <c r="AK36" s="69" t="s">
        <v>29</v>
      </c>
      <c r="AL36" s="78">
        <v>1</v>
      </c>
      <c r="AM36" s="79">
        <v>40</v>
      </c>
      <c r="AN36" s="21">
        <f t="shared" si="12"/>
        <v>0</v>
      </c>
      <c r="AO36" s="53">
        <f t="shared" si="13"/>
        <v>8</v>
      </c>
      <c r="AP36" s="81">
        <v>12</v>
      </c>
      <c r="AQ36" s="82">
        <v>23</v>
      </c>
      <c r="AR36" s="21">
        <f t="shared" si="14"/>
        <v>0</v>
      </c>
      <c r="AS36" s="53">
        <f t="shared" si="15"/>
        <v>0</v>
      </c>
    </row>
    <row r="37" spans="1:45" s="21" customFormat="1" ht="24" customHeight="1" x14ac:dyDescent="0.3">
      <c r="A37" s="40">
        <v>32</v>
      </c>
      <c r="B37" s="7" t="s">
        <v>83</v>
      </c>
      <c r="C37" s="8" t="s">
        <v>84</v>
      </c>
      <c r="D37" s="125" t="s">
        <v>80</v>
      </c>
      <c r="E37" s="125" t="s">
        <v>81</v>
      </c>
      <c r="F37" s="125" t="s">
        <v>85</v>
      </c>
      <c r="G37" s="120" t="s">
        <v>307</v>
      </c>
      <c r="H37" s="9"/>
      <c r="I37" s="23">
        <f t="shared" si="0"/>
        <v>0</v>
      </c>
      <c r="J37" s="23">
        <f t="shared" si="1"/>
        <v>0</v>
      </c>
      <c r="K37" s="10" t="s">
        <v>335</v>
      </c>
      <c r="L37" s="23">
        <f t="shared" si="2"/>
        <v>2</v>
      </c>
      <c r="M37" s="23">
        <f t="shared" si="3"/>
        <v>1.5</v>
      </c>
      <c r="N37" s="10" t="s">
        <v>343</v>
      </c>
      <c r="O37" s="23">
        <f t="shared" si="4"/>
        <v>2</v>
      </c>
      <c r="P37" s="23">
        <f t="shared" si="5"/>
        <v>4</v>
      </c>
      <c r="Q37" s="10" t="s">
        <v>352</v>
      </c>
      <c r="R37" s="23">
        <f t="shared" si="6"/>
        <v>2</v>
      </c>
      <c r="S37" s="23">
        <f t="shared" si="7"/>
        <v>4.5</v>
      </c>
      <c r="T37" s="10" t="s">
        <v>343</v>
      </c>
      <c r="U37" s="23">
        <f t="shared" si="8"/>
        <v>2</v>
      </c>
      <c r="V37" s="23">
        <f t="shared" si="9"/>
        <v>4</v>
      </c>
      <c r="W37" s="10" t="s">
        <v>342</v>
      </c>
      <c r="X37" s="23">
        <f t="shared" si="10"/>
        <v>2</v>
      </c>
      <c r="Y37" s="23">
        <f t="shared" si="11"/>
        <v>3</v>
      </c>
      <c r="Z37" s="10" t="s">
        <v>338</v>
      </c>
      <c r="AA37" s="35">
        <f t="shared" si="16"/>
        <v>2</v>
      </c>
      <c r="AB37" s="35">
        <f t="shared" si="17"/>
        <v>5</v>
      </c>
      <c r="AC37" s="10" t="s">
        <v>347</v>
      </c>
      <c r="AD37" s="59">
        <f t="shared" si="18"/>
        <v>0</v>
      </c>
      <c r="AE37" s="61">
        <f t="shared" si="19"/>
        <v>2</v>
      </c>
      <c r="AF37" s="63">
        <f t="shared" si="20"/>
        <v>1</v>
      </c>
      <c r="AG37" s="65">
        <f t="shared" si="21"/>
        <v>48</v>
      </c>
      <c r="AH37" s="68">
        <f t="shared" si="22"/>
        <v>12</v>
      </c>
      <c r="AI37" s="69">
        <f t="shared" si="23"/>
        <v>24</v>
      </c>
      <c r="AJ37" s="60" t="s">
        <v>36</v>
      </c>
      <c r="AK37" s="69" t="s">
        <v>29</v>
      </c>
      <c r="AL37" s="78"/>
      <c r="AM37" s="79">
        <v>48</v>
      </c>
      <c r="AN37" s="21">
        <f t="shared" si="12"/>
        <v>1</v>
      </c>
      <c r="AO37" s="53">
        <f t="shared" si="13"/>
        <v>0</v>
      </c>
      <c r="AP37" s="81">
        <v>12</v>
      </c>
      <c r="AQ37" s="82">
        <v>24</v>
      </c>
      <c r="AR37" s="21">
        <f t="shared" si="14"/>
        <v>0</v>
      </c>
      <c r="AS37" s="53">
        <f t="shared" si="15"/>
        <v>0</v>
      </c>
    </row>
    <row r="38" spans="1:45" s="21" customFormat="1" ht="24" customHeight="1" x14ac:dyDescent="0.3">
      <c r="A38" s="40">
        <v>33</v>
      </c>
      <c r="B38" s="7" t="s">
        <v>108</v>
      </c>
      <c r="C38" s="8" t="s">
        <v>109</v>
      </c>
      <c r="D38" s="125" t="s">
        <v>110</v>
      </c>
      <c r="E38" s="125" t="s">
        <v>111</v>
      </c>
      <c r="F38" s="125" t="s">
        <v>112</v>
      </c>
      <c r="G38" s="120" t="s">
        <v>308</v>
      </c>
      <c r="H38" s="9"/>
      <c r="I38" s="23">
        <f t="shared" ref="I38:I53" si="24">MIN(2, IFERROR(VALUE(MID(H38, FIND("+", H38)+1, IFERROR(FIND("+", H38, FIND("+", H38)+1)-FIND("+", H38)-1, LEN(H38)-FIND("+", H38)))), 0))</f>
        <v>0</v>
      </c>
      <c r="J38" s="23">
        <f t="shared" ref="J38:J53" si="25">MAX(0, IFERROR(VALUE(MID(H38, FIND("+", H38)+1, IFERROR(FIND("+", H38, FIND("+", H38)+1)-FIND("+", H38)-1, LEN(H38)-FIND("+", H38)))), 0) - 2)</f>
        <v>0</v>
      </c>
      <c r="K38" s="10" t="s">
        <v>335</v>
      </c>
      <c r="L38" s="23">
        <f t="shared" ref="L38:L53" si="26">MIN(2, IFERROR(VALUE(MID(K38, FIND("+", K38)+1, IFERROR(FIND("+", K38, FIND("+", K38)+1)-FIND("+", K38)-1, LEN(K38)-FIND("+", K38)))), 0))</f>
        <v>2</v>
      </c>
      <c r="M38" s="23">
        <f t="shared" ref="M38:M53" si="27">MAX(0, IFERROR(VALUE(MID(K38, FIND("+", K38)+1, IFERROR(FIND("+", K38, FIND("+", K38)+1)-FIND("+", K38)-1, LEN(K38)-FIND("+", K38)))), 0) - 2)</f>
        <v>1.5</v>
      </c>
      <c r="N38" s="10" t="s">
        <v>336</v>
      </c>
      <c r="O38" s="23">
        <f t="shared" ref="O38:O53" si="28">MIN(2, IFERROR(VALUE(MID(N38, FIND("+", N38)+1, IFERROR(FIND("+", N38, FIND("+", N38)+1)-FIND("+", N38)-1, LEN(N38)-FIND("+", N38)))), 0))</f>
        <v>2</v>
      </c>
      <c r="P38" s="23">
        <f t="shared" ref="P38:P53" si="29">MAX(0, IFERROR(VALUE(MID(N38, FIND("+", N38)+1, IFERROR(FIND("+", N38, FIND("+", N38)+1)-FIND("+", N38)-1, LEN(N38)-FIND("+", N38)))), 0) - 2)</f>
        <v>1</v>
      </c>
      <c r="Q38" s="10" t="s">
        <v>342</v>
      </c>
      <c r="R38" s="23">
        <f t="shared" ref="R38:R53" si="30">MIN(2, IFERROR(VALUE(MID(Q38, FIND("+", Q38)+1, IFERROR(FIND("+", Q38, FIND("+", Q38)+1)-FIND("+", Q38)-1, LEN(Q38)-FIND("+", Q38)))), 0))</f>
        <v>2</v>
      </c>
      <c r="S38" s="23">
        <f t="shared" ref="S38:S53" si="31">MAX(0, IFERROR(VALUE(MID(Q38, FIND("+", Q38)+1, IFERROR(FIND("+", Q38, FIND("+", Q38)+1)-FIND("+", Q38)-1, LEN(Q38)-FIND("+", Q38)))), 0) - 2)</f>
        <v>3</v>
      </c>
      <c r="T38" s="10" t="s">
        <v>342</v>
      </c>
      <c r="U38" s="23">
        <f t="shared" ref="U38:U53" si="32">MIN(2, IFERROR(VALUE(MID(T38, FIND("+", T38)+1, IFERROR(FIND("+", T38, FIND("+", T38)+1)-FIND("+", T38)-1, LEN(T38)-FIND("+", T38)))), 0))</f>
        <v>2</v>
      </c>
      <c r="V38" s="23">
        <f t="shared" ref="V38:V53" si="33">MAX(0, IFERROR(VALUE(MID(T38, FIND("+", T38)+1, IFERROR(FIND("+", T38, FIND("+", T38)+1)-FIND("+", T38)-1, LEN(T38)-FIND("+", T38)))), 0) - 2)</f>
        <v>3</v>
      </c>
      <c r="W38" s="10" t="s">
        <v>345</v>
      </c>
      <c r="X38" s="23">
        <f t="shared" ref="X38:X53" si="34">MIN(2, IFERROR(VALUE(MID(W38, FIND("+", W38)+1, IFERROR(FIND("+", W38, FIND("+", W38)+1)-FIND("+", W38)-1, LEN(W38)-FIND("+", W38)))), 0))</f>
        <v>2</v>
      </c>
      <c r="Y38" s="23">
        <f t="shared" ref="Y38:Y53" si="35">MAX(0, IFERROR(VALUE(MID(W38, FIND("+", W38)+1, IFERROR(FIND("+", W38, FIND("+", W38)+1)-FIND("+", W38)-1, LEN(W38)-FIND("+", W38)))), 0) - 2)</f>
        <v>2</v>
      </c>
      <c r="Z38" s="10" t="s">
        <v>338</v>
      </c>
      <c r="AA38" s="35">
        <f t="shared" si="16"/>
        <v>2</v>
      </c>
      <c r="AB38" s="35">
        <f t="shared" si="17"/>
        <v>5</v>
      </c>
      <c r="AC38" s="10" t="s">
        <v>347</v>
      </c>
      <c r="AD38" s="59">
        <f t="shared" si="18"/>
        <v>0</v>
      </c>
      <c r="AE38" s="61">
        <f t="shared" si="19"/>
        <v>2</v>
      </c>
      <c r="AF38" s="63">
        <f t="shared" si="20"/>
        <v>1</v>
      </c>
      <c r="AG38" s="65">
        <f t="shared" si="21"/>
        <v>48</v>
      </c>
      <c r="AH38" s="68">
        <f t="shared" si="22"/>
        <v>12</v>
      </c>
      <c r="AI38" s="69">
        <f t="shared" si="23"/>
        <v>17.5</v>
      </c>
      <c r="AJ38" s="60" t="s">
        <v>36</v>
      </c>
      <c r="AK38" s="69"/>
      <c r="AL38" s="78"/>
      <c r="AM38" s="79">
        <v>48</v>
      </c>
      <c r="AN38" s="21">
        <f t="shared" ref="AN38:AN53" si="36">AF38-AL38</f>
        <v>1</v>
      </c>
      <c r="AO38" s="53">
        <f t="shared" ref="AO38:AO53" si="37">AG38-AM38</f>
        <v>0</v>
      </c>
      <c r="AP38" s="81">
        <v>12</v>
      </c>
      <c r="AQ38" s="82">
        <v>17.5</v>
      </c>
      <c r="AR38" s="21">
        <f t="shared" ref="AR38:AR53" si="38">AH38-AP38</f>
        <v>0</v>
      </c>
      <c r="AS38" s="53">
        <f t="shared" ref="AS38:AS53" si="39">AI38-AQ38</f>
        <v>0</v>
      </c>
    </row>
    <row r="39" spans="1:45" s="21" customFormat="1" ht="24" customHeight="1" x14ac:dyDescent="0.3">
      <c r="A39" s="40">
        <v>34</v>
      </c>
      <c r="B39" s="7" t="s">
        <v>152</v>
      </c>
      <c r="C39" s="8" t="s">
        <v>153</v>
      </c>
      <c r="D39" s="125" t="s">
        <v>154</v>
      </c>
      <c r="E39" s="125" t="s">
        <v>155</v>
      </c>
      <c r="F39" s="125" t="s">
        <v>156</v>
      </c>
      <c r="G39" s="120" t="s">
        <v>309</v>
      </c>
      <c r="H39" s="9"/>
      <c r="I39" s="23">
        <f t="shared" si="24"/>
        <v>0</v>
      </c>
      <c r="J39" s="23">
        <f t="shared" si="25"/>
        <v>0</v>
      </c>
      <c r="K39" s="10" t="s">
        <v>335</v>
      </c>
      <c r="L39" s="23">
        <f t="shared" si="26"/>
        <v>2</v>
      </c>
      <c r="M39" s="23">
        <f t="shared" si="27"/>
        <v>1.5</v>
      </c>
      <c r="N39" s="10" t="s">
        <v>343</v>
      </c>
      <c r="O39" s="23">
        <f t="shared" si="28"/>
        <v>2</v>
      </c>
      <c r="P39" s="23">
        <f t="shared" si="29"/>
        <v>4</v>
      </c>
      <c r="Q39" s="10" t="s">
        <v>352</v>
      </c>
      <c r="R39" s="23">
        <f t="shared" si="30"/>
        <v>2</v>
      </c>
      <c r="S39" s="23">
        <f t="shared" si="31"/>
        <v>4.5</v>
      </c>
      <c r="T39" s="10" t="s">
        <v>337</v>
      </c>
      <c r="U39" s="23">
        <f t="shared" si="32"/>
        <v>2</v>
      </c>
      <c r="V39" s="23">
        <f t="shared" si="33"/>
        <v>3.5</v>
      </c>
      <c r="W39" s="10" t="s">
        <v>342</v>
      </c>
      <c r="X39" s="23">
        <f t="shared" si="34"/>
        <v>2</v>
      </c>
      <c r="Y39" s="23">
        <f t="shared" si="35"/>
        <v>3</v>
      </c>
      <c r="Z39" s="10" t="s">
        <v>343</v>
      </c>
      <c r="AA39" s="35">
        <f t="shared" si="16"/>
        <v>2</v>
      </c>
      <c r="AB39" s="35">
        <f t="shared" si="17"/>
        <v>4</v>
      </c>
      <c r="AC39" s="10" t="s">
        <v>347</v>
      </c>
      <c r="AD39" s="59">
        <f t="shared" si="18"/>
        <v>0</v>
      </c>
      <c r="AE39" s="61">
        <f t="shared" si="19"/>
        <v>2</v>
      </c>
      <c r="AF39" s="63">
        <f t="shared" si="20"/>
        <v>1</v>
      </c>
      <c r="AG39" s="65">
        <f t="shared" si="21"/>
        <v>48</v>
      </c>
      <c r="AH39" s="68">
        <f t="shared" si="22"/>
        <v>12</v>
      </c>
      <c r="AI39" s="69">
        <f t="shared" si="23"/>
        <v>22.5</v>
      </c>
      <c r="AJ39" s="60" t="s">
        <v>36</v>
      </c>
      <c r="AK39" s="69" t="s">
        <v>29</v>
      </c>
      <c r="AL39" s="78"/>
      <c r="AM39" s="79">
        <v>48</v>
      </c>
      <c r="AN39" s="21">
        <f t="shared" si="36"/>
        <v>1</v>
      </c>
      <c r="AO39" s="53">
        <f t="shared" si="37"/>
        <v>0</v>
      </c>
      <c r="AP39" s="81">
        <v>12</v>
      </c>
      <c r="AQ39" s="82">
        <v>22.5</v>
      </c>
      <c r="AR39" s="21">
        <f t="shared" si="38"/>
        <v>0</v>
      </c>
      <c r="AS39" s="53">
        <f t="shared" si="39"/>
        <v>0</v>
      </c>
    </row>
    <row r="40" spans="1:45" s="21" customFormat="1" ht="24" customHeight="1" x14ac:dyDescent="0.3">
      <c r="A40" s="40">
        <v>35</v>
      </c>
      <c r="B40" s="7" t="s">
        <v>162</v>
      </c>
      <c r="C40" s="8" t="s">
        <v>163</v>
      </c>
      <c r="D40" s="125" t="s">
        <v>164</v>
      </c>
      <c r="E40" s="125" t="s">
        <v>165</v>
      </c>
      <c r="F40" s="125" t="s">
        <v>166</v>
      </c>
      <c r="G40" s="120" t="s">
        <v>310</v>
      </c>
      <c r="H40" s="9"/>
      <c r="I40" s="23">
        <f t="shared" si="24"/>
        <v>0</v>
      </c>
      <c r="J40" s="23">
        <f t="shared" si="25"/>
        <v>0</v>
      </c>
      <c r="K40" s="10" t="s">
        <v>335</v>
      </c>
      <c r="L40" s="23">
        <f t="shared" si="26"/>
        <v>2</v>
      </c>
      <c r="M40" s="23">
        <f t="shared" si="27"/>
        <v>1.5</v>
      </c>
      <c r="N40" s="10" t="s">
        <v>345</v>
      </c>
      <c r="O40" s="23">
        <f t="shared" si="28"/>
        <v>2</v>
      </c>
      <c r="P40" s="23">
        <f t="shared" si="29"/>
        <v>2</v>
      </c>
      <c r="Q40" s="10" t="s">
        <v>352</v>
      </c>
      <c r="R40" s="23">
        <f t="shared" si="30"/>
        <v>2</v>
      </c>
      <c r="S40" s="23">
        <f t="shared" si="31"/>
        <v>4.5</v>
      </c>
      <c r="T40" s="10" t="s">
        <v>337</v>
      </c>
      <c r="U40" s="23">
        <f t="shared" si="32"/>
        <v>2</v>
      </c>
      <c r="V40" s="23">
        <f t="shared" si="33"/>
        <v>3.5</v>
      </c>
      <c r="W40" s="10" t="s">
        <v>342</v>
      </c>
      <c r="X40" s="23">
        <f t="shared" si="34"/>
        <v>2</v>
      </c>
      <c r="Y40" s="23">
        <f t="shared" si="35"/>
        <v>3</v>
      </c>
      <c r="Z40" s="10" t="s">
        <v>345</v>
      </c>
      <c r="AA40" s="35">
        <f t="shared" si="16"/>
        <v>2</v>
      </c>
      <c r="AB40" s="35">
        <f t="shared" si="17"/>
        <v>2</v>
      </c>
      <c r="AC40" s="10" t="s">
        <v>366</v>
      </c>
      <c r="AD40" s="59">
        <f t="shared" si="18"/>
        <v>0</v>
      </c>
      <c r="AE40" s="61">
        <f t="shared" si="19"/>
        <v>0</v>
      </c>
      <c r="AF40" s="63">
        <f t="shared" si="20"/>
        <v>0</v>
      </c>
      <c r="AG40" s="65">
        <f t="shared" si="21"/>
        <v>48</v>
      </c>
      <c r="AH40" s="68">
        <f t="shared" si="22"/>
        <v>12</v>
      </c>
      <c r="AI40" s="69">
        <f t="shared" si="23"/>
        <v>16.5</v>
      </c>
      <c r="AJ40" s="60" t="s">
        <v>36</v>
      </c>
      <c r="AK40" s="69"/>
      <c r="AL40" s="78"/>
      <c r="AM40" s="79">
        <v>48</v>
      </c>
      <c r="AN40" s="21">
        <f t="shared" si="36"/>
        <v>0</v>
      </c>
      <c r="AO40" s="53">
        <f t="shared" si="37"/>
        <v>0</v>
      </c>
      <c r="AP40" s="81">
        <v>12</v>
      </c>
      <c r="AQ40" s="82">
        <v>16.5</v>
      </c>
      <c r="AR40" s="21">
        <f t="shared" si="38"/>
        <v>0</v>
      </c>
      <c r="AS40" s="53">
        <f t="shared" si="39"/>
        <v>0</v>
      </c>
    </row>
    <row r="41" spans="1:45" s="21" customFormat="1" ht="24" customHeight="1" x14ac:dyDescent="0.3">
      <c r="A41" s="40">
        <v>36</v>
      </c>
      <c r="B41" s="7" t="s">
        <v>198</v>
      </c>
      <c r="C41" s="8" t="s">
        <v>199</v>
      </c>
      <c r="D41" s="125" t="s">
        <v>195</v>
      </c>
      <c r="E41" s="125" t="s">
        <v>200</v>
      </c>
      <c r="F41" s="125" t="s">
        <v>201</v>
      </c>
      <c r="G41" s="120" t="s">
        <v>311</v>
      </c>
      <c r="H41" s="9" t="s">
        <v>334</v>
      </c>
      <c r="I41" s="23">
        <f t="shared" si="24"/>
        <v>1</v>
      </c>
      <c r="J41" s="23">
        <f t="shared" si="25"/>
        <v>0</v>
      </c>
      <c r="K41" s="10" t="s">
        <v>339</v>
      </c>
      <c r="L41" s="23">
        <f t="shared" si="26"/>
        <v>2</v>
      </c>
      <c r="M41" s="23">
        <f t="shared" si="27"/>
        <v>3</v>
      </c>
      <c r="N41" s="10" t="s">
        <v>339</v>
      </c>
      <c r="O41" s="23">
        <f t="shared" si="28"/>
        <v>2</v>
      </c>
      <c r="P41" s="23">
        <f t="shared" si="29"/>
        <v>3</v>
      </c>
      <c r="Q41" s="10" t="s">
        <v>351</v>
      </c>
      <c r="R41" s="23">
        <f t="shared" si="30"/>
        <v>2</v>
      </c>
      <c r="S41" s="23">
        <f t="shared" si="31"/>
        <v>5</v>
      </c>
      <c r="T41" s="10" t="s">
        <v>357</v>
      </c>
      <c r="U41" s="23">
        <f t="shared" si="32"/>
        <v>2</v>
      </c>
      <c r="V41" s="23">
        <f t="shared" si="33"/>
        <v>8</v>
      </c>
      <c r="W41" s="10" t="s">
        <v>351</v>
      </c>
      <c r="X41" s="23">
        <f t="shared" si="34"/>
        <v>2</v>
      </c>
      <c r="Y41" s="23">
        <f t="shared" si="35"/>
        <v>5</v>
      </c>
      <c r="Z41" s="10" t="s">
        <v>339</v>
      </c>
      <c r="AA41" s="35">
        <f t="shared" si="16"/>
        <v>0</v>
      </c>
      <c r="AB41" s="35">
        <f t="shared" si="17"/>
        <v>5</v>
      </c>
      <c r="AC41" s="10"/>
      <c r="AD41" s="59">
        <f t="shared" si="18"/>
        <v>0</v>
      </c>
      <c r="AE41" s="61">
        <f t="shared" si="19"/>
        <v>0</v>
      </c>
      <c r="AF41" s="63">
        <f t="shared" si="20"/>
        <v>1</v>
      </c>
      <c r="AG41" s="65">
        <f t="shared" si="21"/>
        <v>48</v>
      </c>
      <c r="AH41" s="68">
        <f t="shared" si="22"/>
        <v>11</v>
      </c>
      <c r="AI41" s="69">
        <f t="shared" si="23"/>
        <v>29</v>
      </c>
      <c r="AJ41" s="60" t="s">
        <v>36</v>
      </c>
      <c r="AK41" s="69" t="s">
        <v>29</v>
      </c>
      <c r="AL41" s="78"/>
      <c r="AM41" s="79">
        <v>48</v>
      </c>
      <c r="AN41" s="21">
        <f t="shared" si="36"/>
        <v>1</v>
      </c>
      <c r="AO41" s="53">
        <f t="shared" si="37"/>
        <v>0</v>
      </c>
      <c r="AP41" s="81">
        <v>11</v>
      </c>
      <c r="AQ41" s="82">
        <v>29</v>
      </c>
      <c r="AR41" s="21">
        <f t="shared" si="38"/>
        <v>0</v>
      </c>
      <c r="AS41" s="53">
        <f t="shared" si="39"/>
        <v>0</v>
      </c>
    </row>
    <row r="42" spans="1:45" s="21" customFormat="1" ht="24" customHeight="1" x14ac:dyDescent="0.3">
      <c r="A42" s="40">
        <v>37</v>
      </c>
      <c r="B42" s="7" t="s">
        <v>206</v>
      </c>
      <c r="C42" s="8" t="s">
        <v>207</v>
      </c>
      <c r="D42" s="125" t="s">
        <v>208</v>
      </c>
      <c r="E42" s="125" t="s">
        <v>209</v>
      </c>
      <c r="F42" s="125" t="s">
        <v>210</v>
      </c>
      <c r="G42" s="120" t="s">
        <v>312</v>
      </c>
      <c r="H42" s="9"/>
      <c r="I42" s="23">
        <f t="shared" si="24"/>
        <v>0</v>
      </c>
      <c r="J42" s="23">
        <f t="shared" si="25"/>
        <v>0</v>
      </c>
      <c r="K42" s="10" t="s">
        <v>336</v>
      </c>
      <c r="L42" s="23">
        <f t="shared" si="26"/>
        <v>2</v>
      </c>
      <c r="M42" s="23">
        <f t="shared" si="27"/>
        <v>1</v>
      </c>
      <c r="N42" s="10" t="s">
        <v>35</v>
      </c>
      <c r="O42" s="23">
        <f t="shared" si="28"/>
        <v>0</v>
      </c>
      <c r="P42" s="23">
        <f t="shared" si="29"/>
        <v>0</v>
      </c>
      <c r="Q42" s="10" t="s">
        <v>356</v>
      </c>
      <c r="R42" s="23">
        <f t="shared" si="30"/>
        <v>2</v>
      </c>
      <c r="S42" s="23">
        <f t="shared" si="31"/>
        <v>2.5</v>
      </c>
      <c r="T42" s="10" t="s">
        <v>337</v>
      </c>
      <c r="U42" s="23">
        <f t="shared" si="32"/>
        <v>2</v>
      </c>
      <c r="V42" s="23">
        <f t="shared" si="33"/>
        <v>3.5</v>
      </c>
      <c r="W42" s="10" t="s">
        <v>345</v>
      </c>
      <c r="X42" s="23">
        <f t="shared" si="34"/>
        <v>2</v>
      </c>
      <c r="Y42" s="23">
        <f t="shared" si="35"/>
        <v>2</v>
      </c>
      <c r="Z42" s="10" t="s">
        <v>338</v>
      </c>
      <c r="AA42" s="35">
        <f t="shared" si="16"/>
        <v>2</v>
      </c>
      <c r="AB42" s="35">
        <f t="shared" si="17"/>
        <v>5</v>
      </c>
      <c r="AC42" s="10" t="s">
        <v>366</v>
      </c>
      <c r="AD42" s="59">
        <f t="shared" si="18"/>
        <v>0</v>
      </c>
      <c r="AE42" s="61">
        <f t="shared" si="19"/>
        <v>0</v>
      </c>
      <c r="AF42" s="63">
        <f t="shared" si="20"/>
        <v>0</v>
      </c>
      <c r="AG42" s="65">
        <f t="shared" si="21"/>
        <v>48</v>
      </c>
      <c r="AH42" s="68">
        <f t="shared" si="22"/>
        <v>10</v>
      </c>
      <c r="AI42" s="69">
        <f t="shared" si="23"/>
        <v>14</v>
      </c>
      <c r="AJ42" s="60" t="s">
        <v>36</v>
      </c>
      <c r="AK42" s="69" t="s">
        <v>29</v>
      </c>
      <c r="AL42" s="78"/>
      <c r="AM42" s="79">
        <v>48</v>
      </c>
      <c r="AN42" s="21">
        <f t="shared" si="36"/>
        <v>0</v>
      </c>
      <c r="AO42" s="53">
        <f t="shared" si="37"/>
        <v>0</v>
      </c>
      <c r="AP42" s="81">
        <v>10</v>
      </c>
      <c r="AQ42" s="82">
        <v>14</v>
      </c>
      <c r="AR42" s="21">
        <f t="shared" si="38"/>
        <v>0</v>
      </c>
      <c r="AS42" s="53">
        <f t="shared" si="39"/>
        <v>0</v>
      </c>
    </row>
    <row r="43" spans="1:45" s="21" customFormat="1" ht="24" customHeight="1" x14ac:dyDescent="0.3">
      <c r="A43" s="40">
        <v>38</v>
      </c>
      <c r="B43" s="7" t="s">
        <v>64</v>
      </c>
      <c r="C43" s="8" t="s">
        <v>65</v>
      </c>
      <c r="D43" s="125" t="s">
        <v>61</v>
      </c>
      <c r="E43" s="125" t="s">
        <v>47</v>
      </c>
      <c r="F43" s="125" t="s">
        <v>66</v>
      </c>
      <c r="G43" s="120" t="s">
        <v>313</v>
      </c>
      <c r="H43" s="9"/>
      <c r="I43" s="23">
        <f t="shared" si="24"/>
        <v>0</v>
      </c>
      <c r="J43" s="23">
        <f t="shared" si="25"/>
        <v>0</v>
      </c>
      <c r="K43" s="10" t="s">
        <v>336</v>
      </c>
      <c r="L43" s="23">
        <f t="shared" si="26"/>
        <v>2</v>
      </c>
      <c r="M43" s="23">
        <f t="shared" si="27"/>
        <v>1</v>
      </c>
      <c r="N43" s="10" t="s">
        <v>343</v>
      </c>
      <c r="O43" s="23">
        <f t="shared" si="28"/>
        <v>2</v>
      </c>
      <c r="P43" s="23">
        <f t="shared" si="29"/>
        <v>4</v>
      </c>
      <c r="Q43" s="10" t="s">
        <v>352</v>
      </c>
      <c r="R43" s="23">
        <f t="shared" si="30"/>
        <v>2</v>
      </c>
      <c r="S43" s="23">
        <f t="shared" si="31"/>
        <v>4.5</v>
      </c>
      <c r="T43" s="10" t="s">
        <v>337</v>
      </c>
      <c r="U43" s="23">
        <f t="shared" si="32"/>
        <v>2</v>
      </c>
      <c r="V43" s="23">
        <f t="shared" si="33"/>
        <v>3.5</v>
      </c>
      <c r="W43" s="10" t="s">
        <v>342</v>
      </c>
      <c r="X43" s="23">
        <f t="shared" si="34"/>
        <v>2</v>
      </c>
      <c r="Y43" s="23">
        <f t="shared" si="35"/>
        <v>3</v>
      </c>
      <c r="Z43" s="10" t="s">
        <v>343</v>
      </c>
      <c r="AA43" s="35">
        <f t="shared" si="16"/>
        <v>2</v>
      </c>
      <c r="AB43" s="35">
        <f t="shared" si="17"/>
        <v>4</v>
      </c>
      <c r="AC43" s="10" t="s">
        <v>347</v>
      </c>
      <c r="AD43" s="59">
        <f t="shared" si="18"/>
        <v>0</v>
      </c>
      <c r="AE43" s="61">
        <f t="shared" si="19"/>
        <v>2</v>
      </c>
      <c r="AF43" s="63">
        <f t="shared" si="20"/>
        <v>1</v>
      </c>
      <c r="AG43" s="65">
        <f t="shared" si="21"/>
        <v>48</v>
      </c>
      <c r="AH43" s="68">
        <f t="shared" si="22"/>
        <v>12</v>
      </c>
      <c r="AI43" s="69">
        <f t="shared" si="23"/>
        <v>22</v>
      </c>
      <c r="AJ43" s="60" t="s">
        <v>36</v>
      </c>
      <c r="AK43" s="69" t="s">
        <v>29</v>
      </c>
      <c r="AL43" s="78"/>
      <c r="AM43" s="79">
        <v>48</v>
      </c>
      <c r="AN43" s="21">
        <f t="shared" si="36"/>
        <v>1</v>
      </c>
      <c r="AO43" s="53">
        <f t="shared" si="37"/>
        <v>0</v>
      </c>
      <c r="AP43" s="81">
        <v>12</v>
      </c>
      <c r="AQ43" s="82">
        <v>22</v>
      </c>
      <c r="AR43" s="21">
        <f t="shared" si="38"/>
        <v>0</v>
      </c>
      <c r="AS43" s="53">
        <f t="shared" si="39"/>
        <v>0</v>
      </c>
    </row>
    <row r="44" spans="1:45" s="21" customFormat="1" ht="24" customHeight="1" x14ac:dyDescent="0.3">
      <c r="A44" s="40">
        <v>39</v>
      </c>
      <c r="B44" s="7" t="s">
        <v>142</v>
      </c>
      <c r="C44" s="8" t="s">
        <v>143</v>
      </c>
      <c r="D44" s="125" t="s">
        <v>144</v>
      </c>
      <c r="E44" s="125" t="s">
        <v>145</v>
      </c>
      <c r="F44" s="125" t="s">
        <v>146</v>
      </c>
      <c r="G44" s="120" t="s">
        <v>314</v>
      </c>
      <c r="H44" s="85"/>
      <c r="I44" s="23">
        <f t="shared" si="24"/>
        <v>0</v>
      </c>
      <c r="J44" s="23">
        <f t="shared" si="25"/>
        <v>0</v>
      </c>
      <c r="K44" s="84" t="s">
        <v>340</v>
      </c>
      <c r="L44" s="23">
        <f t="shared" si="26"/>
        <v>1</v>
      </c>
      <c r="M44" s="23">
        <f t="shared" si="27"/>
        <v>0</v>
      </c>
      <c r="N44" s="84" t="s">
        <v>343</v>
      </c>
      <c r="O44" s="23">
        <f t="shared" si="28"/>
        <v>2</v>
      </c>
      <c r="P44" s="23">
        <f t="shared" si="29"/>
        <v>4</v>
      </c>
      <c r="Q44" s="10" t="s">
        <v>356</v>
      </c>
      <c r="R44" s="23">
        <f t="shared" si="30"/>
        <v>2</v>
      </c>
      <c r="S44" s="23">
        <f t="shared" si="31"/>
        <v>2.5</v>
      </c>
      <c r="T44" s="10" t="s">
        <v>340</v>
      </c>
      <c r="U44" s="23">
        <f t="shared" si="32"/>
        <v>1</v>
      </c>
      <c r="V44" s="23">
        <f t="shared" si="33"/>
        <v>0</v>
      </c>
      <c r="W44" s="10" t="s">
        <v>347</v>
      </c>
      <c r="X44" s="23">
        <f t="shared" si="34"/>
        <v>2</v>
      </c>
      <c r="Y44" s="23">
        <f t="shared" si="35"/>
        <v>0</v>
      </c>
      <c r="Z44" s="10" t="s">
        <v>338</v>
      </c>
      <c r="AA44" s="35">
        <f t="shared" si="16"/>
        <v>2</v>
      </c>
      <c r="AB44" s="35">
        <f t="shared" si="17"/>
        <v>5</v>
      </c>
      <c r="AC44" s="75" t="s">
        <v>366</v>
      </c>
      <c r="AD44" s="59">
        <f t="shared" si="18"/>
        <v>0</v>
      </c>
      <c r="AE44" s="61">
        <f t="shared" si="19"/>
        <v>0</v>
      </c>
      <c r="AF44" s="63">
        <f t="shared" si="20"/>
        <v>0</v>
      </c>
      <c r="AG44" s="65">
        <f t="shared" si="21"/>
        <v>48</v>
      </c>
      <c r="AH44" s="68">
        <f t="shared" si="22"/>
        <v>10</v>
      </c>
      <c r="AI44" s="69">
        <f t="shared" si="23"/>
        <v>11.5</v>
      </c>
      <c r="AJ44" s="60" t="s">
        <v>36</v>
      </c>
      <c r="AK44" s="69" t="s">
        <v>29</v>
      </c>
      <c r="AL44" s="78">
        <v>1</v>
      </c>
      <c r="AM44" s="79">
        <v>32</v>
      </c>
      <c r="AN44" s="21">
        <f t="shared" si="36"/>
        <v>-1</v>
      </c>
      <c r="AO44" s="53">
        <f t="shared" si="37"/>
        <v>16</v>
      </c>
      <c r="AP44" s="81">
        <v>10</v>
      </c>
      <c r="AQ44" s="82">
        <v>11.5</v>
      </c>
      <c r="AR44" s="21">
        <f t="shared" si="38"/>
        <v>0</v>
      </c>
      <c r="AS44" s="53">
        <f t="shared" si="39"/>
        <v>0</v>
      </c>
    </row>
    <row r="45" spans="1:45" s="21" customFormat="1" ht="24" customHeight="1" x14ac:dyDescent="0.3">
      <c r="A45" s="40">
        <v>40</v>
      </c>
      <c r="B45" s="7" t="s">
        <v>235</v>
      </c>
      <c r="C45" s="8" t="s">
        <v>236</v>
      </c>
      <c r="D45" s="125" t="s">
        <v>237</v>
      </c>
      <c r="E45" s="125" t="s">
        <v>238</v>
      </c>
      <c r="F45" s="125" t="s">
        <v>239</v>
      </c>
      <c r="G45" s="122" t="s">
        <v>315</v>
      </c>
      <c r="H45" s="9"/>
      <c r="I45" s="23">
        <f t="shared" si="24"/>
        <v>0</v>
      </c>
      <c r="J45" s="23">
        <f t="shared" si="25"/>
        <v>0</v>
      </c>
      <c r="K45" s="9"/>
      <c r="L45" s="23">
        <f t="shared" si="26"/>
        <v>0</v>
      </c>
      <c r="M45" s="23">
        <f t="shared" si="27"/>
        <v>0</v>
      </c>
      <c r="N45" s="9" t="s">
        <v>35</v>
      </c>
      <c r="O45" s="23">
        <f t="shared" si="28"/>
        <v>0</v>
      </c>
      <c r="P45" s="23">
        <f t="shared" si="29"/>
        <v>0</v>
      </c>
      <c r="Q45" s="10" t="s">
        <v>356</v>
      </c>
      <c r="R45" s="23">
        <f t="shared" si="30"/>
        <v>2</v>
      </c>
      <c r="S45" s="23">
        <f t="shared" si="31"/>
        <v>2.5</v>
      </c>
      <c r="T45" s="10" t="s">
        <v>337</v>
      </c>
      <c r="U45" s="23">
        <f t="shared" si="32"/>
        <v>2</v>
      </c>
      <c r="V45" s="23">
        <f t="shared" si="33"/>
        <v>3.5</v>
      </c>
      <c r="W45" s="10" t="s">
        <v>336</v>
      </c>
      <c r="X45" s="23">
        <f t="shared" si="34"/>
        <v>2</v>
      </c>
      <c r="Y45" s="23">
        <f t="shared" si="35"/>
        <v>1</v>
      </c>
      <c r="Z45" s="10" t="s">
        <v>337</v>
      </c>
      <c r="AA45" s="35">
        <f t="shared" si="16"/>
        <v>2</v>
      </c>
      <c r="AB45" s="35">
        <f t="shared" si="17"/>
        <v>3.5</v>
      </c>
      <c r="AC45" s="10" t="s">
        <v>366</v>
      </c>
      <c r="AD45" s="59">
        <f t="shared" si="18"/>
        <v>0</v>
      </c>
      <c r="AE45" s="61">
        <f t="shared" si="19"/>
        <v>0</v>
      </c>
      <c r="AF45" s="63">
        <f t="shared" si="20"/>
        <v>0</v>
      </c>
      <c r="AG45" s="65">
        <f t="shared" si="21"/>
        <v>40</v>
      </c>
      <c r="AH45" s="68">
        <f t="shared" si="22"/>
        <v>8</v>
      </c>
      <c r="AI45" s="69">
        <f t="shared" si="23"/>
        <v>10.5</v>
      </c>
      <c r="AJ45" s="60" t="s">
        <v>102</v>
      </c>
      <c r="AK45" s="69"/>
      <c r="AL45" s="78"/>
      <c r="AM45" s="79">
        <v>48</v>
      </c>
      <c r="AN45" s="21">
        <f t="shared" si="36"/>
        <v>0</v>
      </c>
      <c r="AO45" s="54">
        <f t="shared" si="37"/>
        <v>-8</v>
      </c>
      <c r="AP45" s="81">
        <v>8</v>
      </c>
      <c r="AQ45" s="82">
        <v>10.5</v>
      </c>
      <c r="AR45" s="21">
        <f t="shared" si="38"/>
        <v>0</v>
      </c>
      <c r="AS45" s="53">
        <f t="shared" si="39"/>
        <v>0</v>
      </c>
    </row>
    <row r="46" spans="1:45" s="21" customFormat="1" ht="24" customHeight="1" x14ac:dyDescent="0.3">
      <c r="A46" s="40">
        <v>41</v>
      </c>
      <c r="B46" s="7" t="s">
        <v>93</v>
      </c>
      <c r="C46" s="8">
        <v>70026403</v>
      </c>
      <c r="D46" s="125" t="s">
        <v>94</v>
      </c>
      <c r="E46" s="125" t="s">
        <v>95</v>
      </c>
      <c r="F46" s="125" t="s">
        <v>96</v>
      </c>
      <c r="G46" s="122" t="s">
        <v>316</v>
      </c>
      <c r="H46" s="77"/>
      <c r="I46" s="23">
        <f t="shared" si="24"/>
        <v>0</v>
      </c>
      <c r="J46" s="23">
        <f t="shared" si="25"/>
        <v>0</v>
      </c>
      <c r="K46" s="10"/>
      <c r="L46" s="23">
        <f t="shared" si="26"/>
        <v>0</v>
      </c>
      <c r="M46" s="23">
        <f t="shared" si="27"/>
        <v>0</v>
      </c>
      <c r="N46" s="10" t="s">
        <v>35</v>
      </c>
      <c r="O46" s="23">
        <f t="shared" si="28"/>
        <v>0</v>
      </c>
      <c r="P46" s="23">
        <f t="shared" si="29"/>
        <v>0</v>
      </c>
      <c r="Q46" s="10" t="s">
        <v>356</v>
      </c>
      <c r="R46" s="23">
        <f t="shared" si="30"/>
        <v>2</v>
      </c>
      <c r="S46" s="23">
        <f t="shared" si="31"/>
        <v>2.5</v>
      </c>
      <c r="T46" s="10" t="s">
        <v>337</v>
      </c>
      <c r="U46" s="23">
        <f t="shared" si="32"/>
        <v>2</v>
      </c>
      <c r="V46" s="23">
        <f t="shared" si="33"/>
        <v>3.5</v>
      </c>
      <c r="W46" s="10" t="s">
        <v>336</v>
      </c>
      <c r="X46" s="23">
        <f t="shared" si="34"/>
        <v>2</v>
      </c>
      <c r="Y46" s="23">
        <f t="shared" si="35"/>
        <v>1</v>
      </c>
      <c r="Z46" s="10" t="s">
        <v>343</v>
      </c>
      <c r="AA46" s="35">
        <f t="shared" si="16"/>
        <v>2</v>
      </c>
      <c r="AB46" s="35">
        <f t="shared" si="17"/>
        <v>4</v>
      </c>
      <c r="AC46" s="10" t="s">
        <v>347</v>
      </c>
      <c r="AD46" s="59">
        <f t="shared" si="18"/>
        <v>0</v>
      </c>
      <c r="AE46" s="61">
        <f t="shared" si="19"/>
        <v>2</v>
      </c>
      <c r="AF46" s="63">
        <f t="shared" si="20"/>
        <v>1</v>
      </c>
      <c r="AG46" s="65">
        <f t="shared" si="21"/>
        <v>40</v>
      </c>
      <c r="AH46" s="68">
        <f t="shared" si="22"/>
        <v>8</v>
      </c>
      <c r="AI46" s="69">
        <f t="shared" si="23"/>
        <v>13</v>
      </c>
      <c r="AJ46" s="60" t="s">
        <v>36</v>
      </c>
      <c r="AK46" s="69"/>
      <c r="AL46" s="78"/>
      <c r="AM46" s="79">
        <v>48</v>
      </c>
      <c r="AN46" s="21">
        <f t="shared" si="36"/>
        <v>1</v>
      </c>
      <c r="AO46" s="53">
        <f t="shared" si="37"/>
        <v>-8</v>
      </c>
      <c r="AP46" s="81">
        <v>8</v>
      </c>
      <c r="AQ46" s="82">
        <v>13</v>
      </c>
      <c r="AR46" s="21">
        <f t="shared" si="38"/>
        <v>0</v>
      </c>
      <c r="AS46" s="53">
        <f t="shared" si="39"/>
        <v>0</v>
      </c>
    </row>
    <row r="47" spans="1:45" s="21" customFormat="1" ht="24" customHeight="1" x14ac:dyDescent="0.3">
      <c r="A47" s="40">
        <v>42</v>
      </c>
      <c r="B47" s="7" t="s">
        <v>42</v>
      </c>
      <c r="C47" s="8" t="s">
        <v>43</v>
      </c>
      <c r="D47" s="125" t="s">
        <v>44</v>
      </c>
      <c r="E47" s="125" t="s">
        <v>45</v>
      </c>
      <c r="F47" s="125" t="s">
        <v>46</v>
      </c>
      <c r="G47" s="122" t="s">
        <v>317</v>
      </c>
      <c r="H47" s="9"/>
      <c r="I47" s="23">
        <f t="shared" si="24"/>
        <v>0</v>
      </c>
      <c r="J47" s="23">
        <f t="shared" si="25"/>
        <v>0</v>
      </c>
      <c r="K47" s="84" t="s">
        <v>35</v>
      </c>
      <c r="L47" s="23">
        <f t="shared" si="26"/>
        <v>0</v>
      </c>
      <c r="M47" s="23">
        <f t="shared" si="27"/>
        <v>0</v>
      </c>
      <c r="N47" s="10" t="s">
        <v>35</v>
      </c>
      <c r="O47" s="23">
        <f t="shared" si="28"/>
        <v>0</v>
      </c>
      <c r="P47" s="23">
        <f t="shared" si="29"/>
        <v>0</v>
      </c>
      <c r="Q47" s="10" t="s">
        <v>35</v>
      </c>
      <c r="R47" s="23">
        <f t="shared" si="30"/>
        <v>0</v>
      </c>
      <c r="S47" s="23">
        <f t="shared" si="31"/>
        <v>0</v>
      </c>
      <c r="T47" s="10" t="s">
        <v>340</v>
      </c>
      <c r="U47" s="23">
        <f t="shared" si="32"/>
        <v>1</v>
      </c>
      <c r="V47" s="23">
        <f t="shared" si="33"/>
        <v>0</v>
      </c>
      <c r="W47" s="10" t="s">
        <v>353</v>
      </c>
      <c r="X47" s="23">
        <f t="shared" si="34"/>
        <v>1.5</v>
      </c>
      <c r="Y47" s="23">
        <f t="shared" si="35"/>
        <v>0</v>
      </c>
      <c r="Z47" s="10" t="s">
        <v>358</v>
      </c>
      <c r="AA47" s="35">
        <f t="shared" si="16"/>
        <v>2</v>
      </c>
      <c r="AB47" s="35">
        <f t="shared" si="17"/>
        <v>0.5</v>
      </c>
      <c r="AC47" s="76" t="s">
        <v>366</v>
      </c>
      <c r="AD47" s="59">
        <f t="shared" si="18"/>
        <v>0</v>
      </c>
      <c r="AE47" s="61">
        <f t="shared" si="19"/>
        <v>0</v>
      </c>
      <c r="AF47" s="63">
        <f t="shared" si="20"/>
        <v>0</v>
      </c>
      <c r="AG47" s="65">
        <f t="shared" si="21"/>
        <v>48</v>
      </c>
      <c r="AH47" s="68">
        <f t="shared" si="22"/>
        <v>4.5</v>
      </c>
      <c r="AI47" s="69">
        <f t="shared" si="23"/>
        <v>0.5</v>
      </c>
      <c r="AJ47" s="60" t="s">
        <v>36</v>
      </c>
      <c r="AK47" s="69" t="s">
        <v>29</v>
      </c>
      <c r="AL47" s="78"/>
      <c r="AM47" s="79">
        <v>40</v>
      </c>
      <c r="AN47" s="21">
        <f t="shared" si="36"/>
        <v>0</v>
      </c>
      <c r="AO47" s="53">
        <f t="shared" si="37"/>
        <v>8</v>
      </c>
      <c r="AP47" s="81">
        <v>4.5</v>
      </c>
      <c r="AQ47" s="82">
        <v>0.5</v>
      </c>
      <c r="AR47" s="21">
        <f t="shared" si="38"/>
        <v>0</v>
      </c>
      <c r="AS47" s="53">
        <f t="shared" si="39"/>
        <v>0</v>
      </c>
    </row>
    <row r="48" spans="1:45" s="21" customFormat="1" ht="24" customHeight="1" x14ac:dyDescent="0.3">
      <c r="A48" s="40">
        <v>43</v>
      </c>
      <c r="B48" s="7" t="s">
        <v>97</v>
      </c>
      <c r="C48" s="8" t="s">
        <v>98</v>
      </c>
      <c r="D48" s="125" t="s">
        <v>99</v>
      </c>
      <c r="E48" s="125" t="s">
        <v>100</v>
      </c>
      <c r="F48" s="125" t="s">
        <v>101</v>
      </c>
      <c r="G48" s="120" t="s">
        <v>318</v>
      </c>
      <c r="H48" s="9"/>
      <c r="I48" s="23">
        <f t="shared" si="24"/>
        <v>0</v>
      </c>
      <c r="J48" s="23">
        <f t="shared" si="25"/>
        <v>0</v>
      </c>
      <c r="K48" s="9" t="s">
        <v>335</v>
      </c>
      <c r="L48" s="23">
        <f t="shared" si="26"/>
        <v>2</v>
      </c>
      <c r="M48" s="23">
        <f t="shared" si="27"/>
        <v>1.5</v>
      </c>
      <c r="N48" s="9" t="s">
        <v>345</v>
      </c>
      <c r="O48" s="23">
        <f t="shared" si="28"/>
        <v>2</v>
      </c>
      <c r="P48" s="23">
        <f t="shared" si="29"/>
        <v>2</v>
      </c>
      <c r="Q48" s="10" t="s">
        <v>336</v>
      </c>
      <c r="R48" s="23">
        <f t="shared" si="30"/>
        <v>2</v>
      </c>
      <c r="S48" s="23">
        <f t="shared" si="31"/>
        <v>1</v>
      </c>
      <c r="T48" s="10" t="s">
        <v>337</v>
      </c>
      <c r="U48" s="23">
        <f t="shared" si="32"/>
        <v>2</v>
      </c>
      <c r="V48" s="23">
        <f t="shared" si="33"/>
        <v>3.5</v>
      </c>
      <c r="W48" s="10" t="s">
        <v>336</v>
      </c>
      <c r="X48" s="23">
        <f t="shared" si="34"/>
        <v>2</v>
      </c>
      <c r="Y48" s="23">
        <f t="shared" si="35"/>
        <v>1</v>
      </c>
      <c r="Z48" s="10" t="s">
        <v>343</v>
      </c>
      <c r="AA48" s="35">
        <f t="shared" si="16"/>
        <v>2</v>
      </c>
      <c r="AB48" s="35">
        <f t="shared" si="17"/>
        <v>4</v>
      </c>
      <c r="AC48" s="75" t="s">
        <v>367</v>
      </c>
      <c r="AD48" s="59">
        <f t="shared" si="18"/>
        <v>0</v>
      </c>
      <c r="AE48" s="61">
        <f t="shared" si="19"/>
        <v>0.5</v>
      </c>
      <c r="AF48" s="63">
        <f t="shared" si="20"/>
        <v>1</v>
      </c>
      <c r="AG48" s="65">
        <f t="shared" si="21"/>
        <v>48</v>
      </c>
      <c r="AH48" s="68">
        <f t="shared" si="22"/>
        <v>12</v>
      </c>
      <c r="AI48" s="69">
        <f t="shared" si="23"/>
        <v>13.5</v>
      </c>
      <c r="AJ48" s="60" t="s">
        <v>28</v>
      </c>
      <c r="AK48" s="69" t="s">
        <v>29</v>
      </c>
      <c r="AL48" s="78">
        <v>1</v>
      </c>
      <c r="AM48" s="79">
        <v>48</v>
      </c>
      <c r="AN48" s="21">
        <f t="shared" si="36"/>
        <v>0</v>
      </c>
      <c r="AO48" s="54">
        <f t="shared" si="37"/>
        <v>0</v>
      </c>
      <c r="AP48" s="81">
        <v>12</v>
      </c>
      <c r="AQ48" s="82">
        <v>15.5</v>
      </c>
      <c r="AR48" s="21">
        <f t="shared" si="38"/>
        <v>0</v>
      </c>
      <c r="AS48" s="53">
        <f t="shared" si="39"/>
        <v>-2</v>
      </c>
    </row>
    <row r="49" spans="1:45" s="21" customFormat="1" ht="24" customHeight="1" x14ac:dyDescent="0.3">
      <c r="A49" s="40">
        <v>44</v>
      </c>
      <c r="B49" s="7" t="s">
        <v>226</v>
      </c>
      <c r="C49" s="8" t="s">
        <v>227</v>
      </c>
      <c r="D49" s="125" t="s">
        <v>228</v>
      </c>
      <c r="E49" s="125" t="s">
        <v>229</v>
      </c>
      <c r="F49" s="126" t="s">
        <v>210</v>
      </c>
      <c r="G49" s="120" t="s">
        <v>319</v>
      </c>
      <c r="H49" s="9"/>
      <c r="I49" s="23">
        <f t="shared" si="24"/>
        <v>0</v>
      </c>
      <c r="J49" s="23">
        <f t="shared" si="25"/>
        <v>0</v>
      </c>
      <c r="K49" s="10" t="s">
        <v>335</v>
      </c>
      <c r="L49" s="23">
        <f t="shared" si="26"/>
        <v>2</v>
      </c>
      <c r="M49" s="23">
        <f t="shared" si="27"/>
        <v>1.5</v>
      </c>
      <c r="N49" s="10" t="s">
        <v>343</v>
      </c>
      <c r="O49" s="23">
        <f t="shared" si="28"/>
        <v>2</v>
      </c>
      <c r="P49" s="23">
        <f t="shared" si="29"/>
        <v>4</v>
      </c>
      <c r="Q49" s="10" t="s">
        <v>352</v>
      </c>
      <c r="R49" s="23">
        <f t="shared" si="30"/>
        <v>2</v>
      </c>
      <c r="S49" s="23">
        <f t="shared" si="31"/>
        <v>4.5</v>
      </c>
      <c r="T49" s="10" t="s">
        <v>337</v>
      </c>
      <c r="U49" s="23">
        <f t="shared" si="32"/>
        <v>2</v>
      </c>
      <c r="V49" s="23">
        <f t="shared" si="33"/>
        <v>3.5</v>
      </c>
      <c r="W49" s="10" t="s">
        <v>342</v>
      </c>
      <c r="X49" s="23">
        <f t="shared" si="34"/>
        <v>2</v>
      </c>
      <c r="Y49" s="23">
        <f t="shared" si="35"/>
        <v>3</v>
      </c>
      <c r="Z49" s="10" t="s">
        <v>338</v>
      </c>
      <c r="AA49" s="35">
        <f t="shared" si="16"/>
        <v>2</v>
      </c>
      <c r="AB49" s="35">
        <f t="shared" si="17"/>
        <v>5</v>
      </c>
      <c r="AC49" s="10" t="s">
        <v>366</v>
      </c>
      <c r="AD49" s="59">
        <f t="shared" si="18"/>
        <v>0</v>
      </c>
      <c r="AE49" s="61">
        <f t="shared" si="19"/>
        <v>0</v>
      </c>
      <c r="AF49" s="63">
        <f t="shared" si="20"/>
        <v>0</v>
      </c>
      <c r="AG49" s="65">
        <f t="shared" si="21"/>
        <v>48</v>
      </c>
      <c r="AH49" s="68">
        <f t="shared" si="22"/>
        <v>12</v>
      </c>
      <c r="AI49" s="69">
        <f t="shared" si="23"/>
        <v>21.5</v>
      </c>
      <c r="AJ49" s="60" t="s">
        <v>36</v>
      </c>
      <c r="AK49" s="69"/>
      <c r="AL49" s="78">
        <v>1</v>
      </c>
      <c r="AM49" s="79">
        <v>48</v>
      </c>
      <c r="AN49" s="21">
        <f t="shared" si="36"/>
        <v>-1</v>
      </c>
      <c r="AO49" s="53">
        <f t="shared" si="37"/>
        <v>0</v>
      </c>
      <c r="AP49" s="81">
        <v>12</v>
      </c>
      <c r="AQ49" s="82">
        <v>21.5</v>
      </c>
      <c r="AR49" s="21">
        <f t="shared" si="38"/>
        <v>0</v>
      </c>
      <c r="AS49" s="53">
        <f t="shared" si="39"/>
        <v>0</v>
      </c>
    </row>
    <row r="50" spans="1:45" s="21" customFormat="1" ht="24" customHeight="1" x14ac:dyDescent="0.3">
      <c r="A50" s="40">
        <v>45</v>
      </c>
      <c r="B50" s="7" t="s">
        <v>67</v>
      </c>
      <c r="C50" s="8" t="s">
        <v>68</v>
      </c>
      <c r="D50" s="125" t="s">
        <v>69</v>
      </c>
      <c r="E50" s="125" t="s">
        <v>70</v>
      </c>
      <c r="F50" s="125" t="s">
        <v>71</v>
      </c>
      <c r="G50" s="122" t="s">
        <v>320</v>
      </c>
      <c r="H50" s="9"/>
      <c r="I50" s="23">
        <f t="shared" si="24"/>
        <v>0</v>
      </c>
      <c r="J50" s="23">
        <f t="shared" si="25"/>
        <v>0</v>
      </c>
      <c r="K50" s="10"/>
      <c r="L50" s="23">
        <f t="shared" si="26"/>
        <v>0</v>
      </c>
      <c r="M50" s="23">
        <f t="shared" si="27"/>
        <v>0</v>
      </c>
      <c r="N50" s="10"/>
      <c r="O50" s="23">
        <f t="shared" si="28"/>
        <v>0</v>
      </c>
      <c r="P50" s="23">
        <f t="shared" si="29"/>
        <v>0</v>
      </c>
      <c r="Q50" s="10"/>
      <c r="R50" s="23">
        <f t="shared" si="30"/>
        <v>0</v>
      </c>
      <c r="S50" s="23">
        <f t="shared" si="31"/>
        <v>0</v>
      </c>
      <c r="T50" s="10"/>
      <c r="U50" s="23">
        <f t="shared" si="32"/>
        <v>0</v>
      </c>
      <c r="V50" s="23">
        <f t="shared" si="33"/>
        <v>0</v>
      </c>
      <c r="W50" s="10" t="s">
        <v>35</v>
      </c>
      <c r="X50" s="23">
        <f t="shared" si="34"/>
        <v>0</v>
      </c>
      <c r="Y50" s="23">
        <f t="shared" si="35"/>
        <v>0</v>
      </c>
      <c r="Z50" s="10" t="s">
        <v>336</v>
      </c>
      <c r="AA50" s="35">
        <f t="shared" si="16"/>
        <v>2</v>
      </c>
      <c r="AB50" s="35">
        <f t="shared" si="17"/>
        <v>1</v>
      </c>
      <c r="AC50" s="10" t="s">
        <v>366</v>
      </c>
      <c r="AD50" s="59">
        <f t="shared" si="18"/>
        <v>0</v>
      </c>
      <c r="AE50" s="61">
        <f t="shared" si="19"/>
        <v>0</v>
      </c>
      <c r="AF50" s="63">
        <f t="shared" si="20"/>
        <v>0</v>
      </c>
      <c r="AG50" s="65">
        <f t="shared" si="21"/>
        <v>16</v>
      </c>
      <c r="AH50" s="68">
        <f t="shared" si="22"/>
        <v>2</v>
      </c>
      <c r="AI50" s="69">
        <f t="shared" si="23"/>
        <v>1</v>
      </c>
      <c r="AJ50" s="60" t="s">
        <v>36</v>
      </c>
      <c r="AK50" s="69" t="s">
        <v>29</v>
      </c>
      <c r="AL50" s="78">
        <v>1</v>
      </c>
      <c r="AM50" s="79">
        <v>48</v>
      </c>
      <c r="AN50" s="21">
        <f t="shared" si="36"/>
        <v>-1</v>
      </c>
      <c r="AO50" s="53">
        <f t="shared" si="37"/>
        <v>-32</v>
      </c>
      <c r="AP50" s="81">
        <v>2</v>
      </c>
      <c r="AQ50" s="82">
        <v>1</v>
      </c>
      <c r="AR50" s="21">
        <f t="shared" si="38"/>
        <v>0</v>
      </c>
      <c r="AS50" s="53">
        <f t="shared" si="39"/>
        <v>0</v>
      </c>
    </row>
    <row r="51" spans="1:45" s="21" customFormat="1" ht="24" customHeight="1" x14ac:dyDescent="0.3">
      <c r="A51" s="40">
        <v>46</v>
      </c>
      <c r="B51" s="7" t="s">
        <v>221</v>
      </c>
      <c r="C51" s="8" t="s">
        <v>222</v>
      </c>
      <c r="D51" s="125" t="s">
        <v>223</v>
      </c>
      <c r="E51" s="125" t="s">
        <v>224</v>
      </c>
      <c r="F51" s="125" t="s">
        <v>225</v>
      </c>
      <c r="G51" s="120" t="s">
        <v>321</v>
      </c>
      <c r="H51" s="9"/>
      <c r="I51" s="23">
        <f t="shared" si="24"/>
        <v>0</v>
      </c>
      <c r="J51" s="23">
        <f t="shared" si="25"/>
        <v>0</v>
      </c>
      <c r="K51" s="9" t="s">
        <v>336</v>
      </c>
      <c r="L51" s="23">
        <f t="shared" si="26"/>
        <v>2</v>
      </c>
      <c r="M51" s="23">
        <f t="shared" si="27"/>
        <v>1</v>
      </c>
      <c r="N51" s="9" t="s">
        <v>345</v>
      </c>
      <c r="O51" s="23">
        <f t="shared" si="28"/>
        <v>2</v>
      </c>
      <c r="P51" s="23">
        <f t="shared" si="29"/>
        <v>2</v>
      </c>
      <c r="Q51" s="10" t="s">
        <v>352</v>
      </c>
      <c r="R51" s="23">
        <f t="shared" si="30"/>
        <v>2</v>
      </c>
      <c r="S51" s="23">
        <f t="shared" si="31"/>
        <v>4.5</v>
      </c>
      <c r="T51" s="10" t="s">
        <v>356</v>
      </c>
      <c r="U51" s="23">
        <f t="shared" si="32"/>
        <v>2</v>
      </c>
      <c r="V51" s="23">
        <f t="shared" si="33"/>
        <v>2.5</v>
      </c>
      <c r="W51" s="10" t="s">
        <v>336</v>
      </c>
      <c r="X51" s="23">
        <f t="shared" si="34"/>
        <v>2</v>
      </c>
      <c r="Y51" s="23">
        <f t="shared" si="35"/>
        <v>1</v>
      </c>
      <c r="Z51" s="10" t="s">
        <v>343</v>
      </c>
      <c r="AA51" s="35">
        <f t="shared" si="16"/>
        <v>2</v>
      </c>
      <c r="AB51" s="35">
        <f t="shared" si="17"/>
        <v>4</v>
      </c>
      <c r="AC51" s="10" t="s">
        <v>366</v>
      </c>
      <c r="AD51" s="59">
        <f t="shared" si="18"/>
        <v>0</v>
      </c>
      <c r="AE51" s="61">
        <f t="shared" si="19"/>
        <v>0</v>
      </c>
      <c r="AF51" s="63">
        <f t="shared" si="20"/>
        <v>0</v>
      </c>
      <c r="AG51" s="65">
        <f t="shared" si="21"/>
        <v>48</v>
      </c>
      <c r="AH51" s="68">
        <f t="shared" si="22"/>
        <v>12</v>
      </c>
      <c r="AI51" s="69">
        <f t="shared" si="23"/>
        <v>15</v>
      </c>
      <c r="AJ51" s="83" t="s">
        <v>28</v>
      </c>
      <c r="AK51" s="69" t="s">
        <v>29</v>
      </c>
      <c r="AL51" s="78">
        <v>1</v>
      </c>
      <c r="AM51" s="79">
        <v>48</v>
      </c>
      <c r="AN51" s="74">
        <f t="shared" si="36"/>
        <v>-1</v>
      </c>
      <c r="AO51" s="54">
        <f t="shared" si="37"/>
        <v>0</v>
      </c>
      <c r="AP51" s="81">
        <v>12</v>
      </c>
      <c r="AQ51" s="82">
        <v>15</v>
      </c>
      <c r="AR51" s="21">
        <f t="shared" si="38"/>
        <v>0</v>
      </c>
      <c r="AS51" s="53">
        <f t="shared" si="39"/>
        <v>0</v>
      </c>
    </row>
    <row r="52" spans="1:45" s="21" customFormat="1" ht="24" customHeight="1" x14ac:dyDescent="0.3">
      <c r="A52" s="40">
        <v>47</v>
      </c>
      <c r="B52" s="7" t="s">
        <v>211</v>
      </c>
      <c r="C52" s="8" t="s">
        <v>212</v>
      </c>
      <c r="D52" s="125" t="s">
        <v>213</v>
      </c>
      <c r="E52" s="125" t="s">
        <v>214</v>
      </c>
      <c r="F52" s="125" t="s">
        <v>215</v>
      </c>
      <c r="G52" s="120" t="s">
        <v>322</v>
      </c>
      <c r="H52" s="9"/>
      <c r="I52" s="23">
        <f t="shared" si="24"/>
        <v>0</v>
      </c>
      <c r="J52" s="23">
        <f t="shared" si="25"/>
        <v>0</v>
      </c>
      <c r="K52" s="10" t="s">
        <v>335</v>
      </c>
      <c r="L52" s="23">
        <f t="shared" si="26"/>
        <v>2</v>
      </c>
      <c r="M52" s="23">
        <f t="shared" si="27"/>
        <v>1.5</v>
      </c>
      <c r="N52" s="10" t="s">
        <v>343</v>
      </c>
      <c r="O52" s="23">
        <f t="shared" si="28"/>
        <v>2</v>
      </c>
      <c r="P52" s="23">
        <f t="shared" si="29"/>
        <v>4</v>
      </c>
      <c r="Q52" s="10" t="s">
        <v>352</v>
      </c>
      <c r="R52" s="23">
        <f t="shared" si="30"/>
        <v>2</v>
      </c>
      <c r="S52" s="23">
        <f t="shared" si="31"/>
        <v>4.5</v>
      </c>
      <c r="T52" s="10" t="s">
        <v>352</v>
      </c>
      <c r="U52" s="23">
        <f t="shared" si="32"/>
        <v>2</v>
      </c>
      <c r="V52" s="23">
        <f t="shared" si="33"/>
        <v>4.5</v>
      </c>
      <c r="W52" s="10" t="s">
        <v>342</v>
      </c>
      <c r="X52" s="23">
        <f t="shared" si="34"/>
        <v>2</v>
      </c>
      <c r="Y52" s="23">
        <f t="shared" si="35"/>
        <v>3</v>
      </c>
      <c r="Z52" s="10" t="s">
        <v>338</v>
      </c>
      <c r="AA52" s="35">
        <f t="shared" si="16"/>
        <v>2</v>
      </c>
      <c r="AB52" s="35">
        <f t="shared" si="17"/>
        <v>5</v>
      </c>
      <c r="AC52" s="76" t="s">
        <v>347</v>
      </c>
      <c r="AD52" s="59">
        <f t="shared" si="18"/>
        <v>0</v>
      </c>
      <c r="AE52" s="61">
        <f t="shared" si="19"/>
        <v>2</v>
      </c>
      <c r="AF52" s="63">
        <f t="shared" si="20"/>
        <v>1</v>
      </c>
      <c r="AG52" s="65">
        <f t="shared" si="21"/>
        <v>48</v>
      </c>
      <c r="AH52" s="68">
        <f t="shared" si="22"/>
        <v>12</v>
      </c>
      <c r="AI52" s="69">
        <f t="shared" si="23"/>
        <v>24.5</v>
      </c>
      <c r="AJ52" s="60" t="s">
        <v>48</v>
      </c>
      <c r="AK52" s="69" t="s">
        <v>29</v>
      </c>
      <c r="AL52" s="78"/>
      <c r="AM52" s="79">
        <v>48</v>
      </c>
      <c r="AN52" s="21">
        <f t="shared" si="36"/>
        <v>1</v>
      </c>
      <c r="AO52" s="54">
        <f t="shared" si="37"/>
        <v>0</v>
      </c>
      <c r="AP52" s="81">
        <v>12</v>
      </c>
      <c r="AQ52" s="82">
        <v>24.5</v>
      </c>
      <c r="AR52" s="21">
        <f t="shared" si="38"/>
        <v>0</v>
      </c>
      <c r="AS52" s="54">
        <f t="shared" si="39"/>
        <v>0</v>
      </c>
    </row>
    <row r="53" spans="1:45" s="21" customFormat="1" ht="24" customHeight="1" x14ac:dyDescent="0.3">
      <c r="A53" s="40">
        <v>48</v>
      </c>
      <c r="B53" s="7" t="s">
        <v>216</v>
      </c>
      <c r="C53" s="8" t="s">
        <v>217</v>
      </c>
      <c r="D53" s="125" t="s">
        <v>218</v>
      </c>
      <c r="E53" s="125" t="s">
        <v>219</v>
      </c>
      <c r="F53" s="125" t="s">
        <v>220</v>
      </c>
      <c r="G53" s="120" t="s">
        <v>323</v>
      </c>
      <c r="H53" s="9"/>
      <c r="I53" s="23">
        <f t="shared" si="24"/>
        <v>0</v>
      </c>
      <c r="J53" s="23">
        <f t="shared" si="25"/>
        <v>0</v>
      </c>
      <c r="K53" s="10" t="s">
        <v>335</v>
      </c>
      <c r="L53" s="23">
        <f t="shared" si="26"/>
        <v>2</v>
      </c>
      <c r="M53" s="23">
        <f t="shared" si="27"/>
        <v>1.5</v>
      </c>
      <c r="N53" s="10" t="s">
        <v>345</v>
      </c>
      <c r="O53" s="23">
        <f t="shared" si="28"/>
        <v>2</v>
      </c>
      <c r="P53" s="23">
        <f t="shared" si="29"/>
        <v>2</v>
      </c>
      <c r="Q53" s="10" t="s">
        <v>352</v>
      </c>
      <c r="R53" s="23">
        <f t="shared" si="30"/>
        <v>2</v>
      </c>
      <c r="S53" s="23">
        <f t="shared" si="31"/>
        <v>4.5</v>
      </c>
      <c r="T53" s="10" t="s">
        <v>337</v>
      </c>
      <c r="U53" s="23">
        <f t="shared" si="32"/>
        <v>2</v>
      </c>
      <c r="V53" s="23">
        <f t="shared" si="33"/>
        <v>3.5</v>
      </c>
      <c r="W53" s="10" t="s">
        <v>342</v>
      </c>
      <c r="X53" s="23">
        <f t="shared" si="34"/>
        <v>2</v>
      </c>
      <c r="Y53" s="23">
        <f t="shared" si="35"/>
        <v>3</v>
      </c>
      <c r="Z53" s="10"/>
      <c r="AA53" s="35">
        <f t="shared" si="16"/>
        <v>0</v>
      </c>
      <c r="AB53" s="35">
        <f t="shared" si="17"/>
        <v>0</v>
      </c>
      <c r="AC53" s="10" t="s">
        <v>347</v>
      </c>
      <c r="AD53" s="59">
        <f t="shared" si="18"/>
        <v>0</v>
      </c>
      <c r="AE53" s="61">
        <f t="shared" si="19"/>
        <v>2</v>
      </c>
      <c r="AF53" s="63">
        <f t="shared" si="20"/>
        <v>1</v>
      </c>
      <c r="AG53" s="65">
        <f t="shared" si="21"/>
        <v>40</v>
      </c>
      <c r="AH53" s="68">
        <f t="shared" si="22"/>
        <v>10</v>
      </c>
      <c r="AI53" s="69">
        <f t="shared" si="23"/>
        <v>16.5</v>
      </c>
      <c r="AJ53" s="60" t="s">
        <v>36</v>
      </c>
      <c r="AK53" s="69"/>
      <c r="AL53" s="78">
        <v>1</v>
      </c>
      <c r="AM53" s="79">
        <v>48</v>
      </c>
      <c r="AN53" s="21">
        <f t="shared" si="36"/>
        <v>0</v>
      </c>
      <c r="AO53" s="53">
        <f t="shared" si="37"/>
        <v>-8</v>
      </c>
      <c r="AP53" s="81">
        <v>10</v>
      </c>
      <c r="AQ53" s="82">
        <v>16.5</v>
      </c>
      <c r="AR53" s="21">
        <f t="shared" si="38"/>
        <v>0</v>
      </c>
      <c r="AS53" s="53">
        <f t="shared" si="39"/>
        <v>0</v>
      </c>
    </row>
    <row r="54" spans="1:45" ht="15.6" x14ac:dyDescent="0.3">
      <c r="A54" s="11"/>
      <c r="B54" s="12"/>
      <c r="C54" s="2"/>
      <c r="D54" s="13"/>
      <c r="E54" s="13"/>
      <c r="F54" s="14"/>
      <c r="G54" s="15"/>
      <c r="H54" s="16"/>
      <c r="I54" s="16"/>
      <c r="J54" s="16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6"/>
      <c r="V54" s="16"/>
      <c r="W54" s="17"/>
      <c r="X54" s="16"/>
      <c r="Y54" s="16"/>
      <c r="Z54" s="17"/>
      <c r="AA54" s="16"/>
      <c r="AB54" s="16"/>
      <c r="AC54" s="17"/>
      <c r="AD54" s="16"/>
      <c r="AE54" s="16"/>
      <c r="AF54" s="17"/>
      <c r="AG54" s="17"/>
      <c r="AH54" s="18"/>
      <c r="AI54" s="18"/>
      <c r="AJ54" s="19"/>
      <c r="AK54" s="19"/>
    </row>
    <row r="55" spans="1:45" ht="15.6" x14ac:dyDescent="0.3">
      <c r="A55" s="11"/>
      <c r="B55" s="12"/>
      <c r="C55" s="2"/>
      <c r="D55" s="13"/>
      <c r="E55" s="13"/>
      <c r="F55" s="14"/>
      <c r="G55" s="15"/>
      <c r="H55" s="16"/>
      <c r="I55" s="16"/>
      <c r="J55" s="16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6"/>
      <c r="V55" s="16"/>
      <c r="W55" s="17"/>
      <c r="X55" s="16"/>
      <c r="Y55" s="16"/>
      <c r="Z55" s="17"/>
      <c r="AA55" s="16"/>
      <c r="AB55" s="16"/>
      <c r="AC55" s="17"/>
      <c r="AD55" s="16"/>
      <c r="AE55" s="16"/>
      <c r="AF55" s="17"/>
      <c r="AG55" s="17"/>
      <c r="AH55" s="18"/>
      <c r="AI55" s="18"/>
      <c r="AJ55" s="19"/>
      <c r="AK55" s="19"/>
    </row>
    <row r="56" spans="1:45" ht="17.399999999999999" x14ac:dyDescent="0.3">
      <c r="A56" s="118" t="s">
        <v>35</v>
      </c>
      <c r="B56" s="119"/>
      <c r="C56" s="2"/>
      <c r="D56" s="90" t="s">
        <v>250</v>
      </c>
      <c r="E56" s="90"/>
      <c r="AJ56" s="15"/>
      <c r="AK56" s="15"/>
    </row>
    <row r="57" spans="1:45" ht="17.399999999999999" x14ac:dyDescent="0.3">
      <c r="A57" s="91" t="s">
        <v>27</v>
      </c>
      <c r="B57" s="92"/>
      <c r="C57" s="2"/>
      <c r="D57" s="90" t="s">
        <v>251</v>
      </c>
      <c r="E57" s="90"/>
      <c r="AJ57" s="15"/>
      <c r="AK57" s="15"/>
    </row>
    <row r="58" spans="1:45" ht="17.399999999999999" x14ac:dyDescent="0.3">
      <c r="A58" s="93" t="s">
        <v>252</v>
      </c>
      <c r="B58" s="94"/>
      <c r="C58" s="2"/>
      <c r="D58" s="90" t="s">
        <v>253</v>
      </c>
      <c r="E58" s="90"/>
      <c r="AJ58" s="15"/>
      <c r="AK58" s="15"/>
    </row>
    <row r="59" spans="1:45" ht="17.399999999999999" x14ac:dyDescent="0.3">
      <c r="A59" s="95" t="s">
        <v>265</v>
      </c>
      <c r="B59" s="96"/>
      <c r="C59" s="2"/>
      <c r="D59" s="90" t="s">
        <v>254</v>
      </c>
      <c r="E59" s="90"/>
      <c r="AJ59" s="15"/>
      <c r="AK59" s="15"/>
    </row>
    <row r="60" spans="1:45" ht="17.399999999999999" x14ac:dyDescent="0.3">
      <c r="A60" s="101" t="s">
        <v>255</v>
      </c>
      <c r="B60" s="102"/>
      <c r="C60" s="2"/>
      <c r="D60" s="90" t="s">
        <v>256</v>
      </c>
      <c r="E60" s="90"/>
      <c r="AJ60" s="15"/>
      <c r="AK60" s="15"/>
    </row>
    <row r="61" spans="1:45" ht="17.399999999999999" x14ac:dyDescent="0.3">
      <c r="A61" s="103" t="s">
        <v>257</v>
      </c>
      <c r="B61" s="104"/>
      <c r="C61" s="2"/>
      <c r="D61" s="90" t="s">
        <v>258</v>
      </c>
      <c r="E61" s="90"/>
      <c r="AJ61" s="15"/>
      <c r="AK61" s="15"/>
    </row>
    <row r="62" spans="1:45" ht="17.399999999999999" x14ac:dyDescent="0.3">
      <c r="A62" s="105" t="s">
        <v>259</v>
      </c>
      <c r="B62" s="106"/>
      <c r="C62" s="2"/>
      <c r="D62" s="90" t="s">
        <v>260</v>
      </c>
      <c r="E62" s="90"/>
      <c r="AJ62" s="15"/>
      <c r="AK62" s="15"/>
    </row>
    <row r="63" spans="1:45" ht="17.399999999999999" x14ac:dyDescent="0.3">
      <c r="A63" s="88" t="s">
        <v>151</v>
      </c>
      <c r="B63" s="89"/>
      <c r="C63" s="2"/>
      <c r="D63" s="90" t="s">
        <v>261</v>
      </c>
      <c r="E63" s="90"/>
      <c r="AJ63" s="15"/>
      <c r="AK63" s="15"/>
    </row>
    <row r="64" spans="1:45" ht="17.399999999999999" x14ac:dyDescent="0.3">
      <c r="A64" s="97" t="s">
        <v>26</v>
      </c>
      <c r="B64" s="98"/>
      <c r="C64" s="2"/>
      <c r="D64" s="90" t="s">
        <v>262</v>
      </c>
      <c r="E64" s="90"/>
      <c r="AJ64" s="15"/>
      <c r="AK64" s="15"/>
    </row>
    <row r="65" spans="1:37" ht="17.399999999999999" x14ac:dyDescent="0.3">
      <c r="A65" s="99" t="s">
        <v>263</v>
      </c>
      <c r="B65" s="100"/>
      <c r="C65" s="2"/>
      <c r="D65" s="90" t="s">
        <v>264</v>
      </c>
      <c r="E65" s="90"/>
      <c r="AJ65" s="15"/>
      <c r="AK65" s="15"/>
    </row>
    <row r="66" spans="1:37" ht="15.6" x14ac:dyDescent="0.3">
      <c r="C66" s="20"/>
      <c r="D66" s="20"/>
      <c r="E66" s="20"/>
      <c r="AJ66" s="21"/>
      <c r="AK66" s="21"/>
    </row>
    <row r="67" spans="1:37" x14ac:dyDescent="0.3">
      <c r="C67" s="2"/>
      <c r="D67" s="2"/>
      <c r="E67" s="2"/>
      <c r="G67" s="6"/>
    </row>
    <row r="68" spans="1:37" ht="15.6" x14ac:dyDescent="0.3">
      <c r="C68" s="2"/>
      <c r="D68" s="2"/>
      <c r="E68" s="2"/>
      <c r="G68" s="6"/>
      <c r="AC68" s="22"/>
      <c r="AF68" s="22"/>
      <c r="AG68" s="22"/>
    </row>
    <row r="69" spans="1:37" ht="15.6" x14ac:dyDescent="0.3">
      <c r="C69" s="2"/>
      <c r="D69" s="2"/>
      <c r="E69" s="2"/>
      <c r="G69" s="6"/>
      <c r="AC69" s="22"/>
      <c r="AF69" s="22"/>
      <c r="AG69" s="22"/>
    </row>
  </sheetData>
  <autoFilter ref="A5:AS5" xr:uid="{9F78D62B-7C05-4C10-AD8B-1D65547671C7}">
    <sortState xmlns:xlrd2="http://schemas.microsoft.com/office/spreadsheetml/2017/richdata2" ref="A6:AS59">
      <sortCondition ref="B5"/>
    </sortState>
  </autoFilter>
  <mergeCells count="28">
    <mergeCell ref="H1:AC1"/>
    <mergeCell ref="H2:AC2"/>
    <mergeCell ref="H3:AC3"/>
    <mergeCell ref="AH4:AI4"/>
    <mergeCell ref="A56:B56"/>
    <mergeCell ref="D56:E56"/>
    <mergeCell ref="A64:B64"/>
    <mergeCell ref="D64:E64"/>
    <mergeCell ref="A65:B65"/>
    <mergeCell ref="D65:E65"/>
    <mergeCell ref="A60:B60"/>
    <mergeCell ref="D60:E60"/>
    <mergeCell ref="A61:B61"/>
    <mergeCell ref="D61:E61"/>
    <mergeCell ref="A62:B62"/>
    <mergeCell ref="D62:E62"/>
    <mergeCell ref="AL4:AM4"/>
    <mergeCell ref="AN4:AO4"/>
    <mergeCell ref="AP4:AQ4"/>
    <mergeCell ref="AR4:AS4"/>
    <mergeCell ref="A63:B63"/>
    <mergeCell ref="D63:E63"/>
    <mergeCell ref="A57:B57"/>
    <mergeCell ref="D57:E57"/>
    <mergeCell ref="A58:B58"/>
    <mergeCell ref="D58:E58"/>
    <mergeCell ref="A59:B59"/>
    <mergeCell ref="D59:E59"/>
  </mergeCells>
  <conditionalFormatting sqref="L6:M53 AF54:AG55">
    <cfRule type="cellIs" dxfId="737" priority="715" operator="equal">
      <formula>"DM"</formula>
    </cfRule>
    <cfRule type="cellIs" dxfId="736" priority="716" operator="equal">
      <formula>"F"</formula>
    </cfRule>
    <cfRule type="cellIs" dxfId="735" priority="717" operator="equal">
      <formula>"V"</formula>
    </cfRule>
    <cfRule type="cellIs" dxfId="734" priority="718" operator="equal">
      <formula>"D"</formula>
    </cfRule>
    <cfRule type="cellIs" dxfId="733" priority="719" operator="equal">
      <formula>"AF"</formula>
    </cfRule>
    <cfRule type="cellIs" dxfId="732" priority="720" operator="equal">
      <formula>"AN"</formula>
    </cfRule>
    <cfRule type="cellIs" dxfId="731" priority="721" operator="equal">
      <formula>"FALTA"</formula>
    </cfRule>
    <cfRule type="cellIs" dxfId="730" priority="722" operator="equal">
      <formula>"AD"</formula>
    </cfRule>
  </conditionalFormatting>
  <conditionalFormatting sqref="O6:P53">
    <cfRule type="cellIs" dxfId="729" priority="699" operator="equal">
      <formula>"DM"</formula>
    </cfRule>
    <cfRule type="cellIs" dxfId="728" priority="700" operator="equal">
      <formula>"F"</formula>
    </cfRule>
    <cfRule type="cellIs" dxfId="727" priority="701" operator="equal">
      <formula>"V"</formula>
    </cfRule>
    <cfRule type="cellIs" dxfId="726" priority="702" operator="equal">
      <formula>"D"</formula>
    </cfRule>
    <cfRule type="cellIs" dxfId="725" priority="703" operator="equal">
      <formula>"AF"</formula>
    </cfRule>
    <cfRule type="cellIs" dxfId="724" priority="704" operator="equal">
      <formula>"AN"</formula>
    </cfRule>
    <cfRule type="cellIs" dxfId="723" priority="705" operator="equal">
      <formula>"FALTA"</formula>
    </cfRule>
    <cfRule type="cellIs" dxfId="722" priority="706" operator="equal">
      <formula>"AD"</formula>
    </cfRule>
  </conditionalFormatting>
  <conditionalFormatting sqref="R6:S53">
    <cfRule type="cellIs" dxfId="721" priority="683" operator="equal">
      <formula>"DM"</formula>
    </cfRule>
    <cfRule type="cellIs" dxfId="720" priority="684" operator="equal">
      <formula>"F"</formula>
    </cfRule>
    <cfRule type="cellIs" dxfId="719" priority="685" operator="equal">
      <formula>"V"</formula>
    </cfRule>
    <cfRule type="cellIs" dxfId="718" priority="686" operator="equal">
      <formula>"D"</formula>
    </cfRule>
    <cfRule type="cellIs" dxfId="717" priority="687" operator="equal">
      <formula>"AF"</formula>
    </cfRule>
    <cfRule type="cellIs" dxfId="716" priority="688" operator="equal">
      <formula>"AN"</formula>
    </cfRule>
    <cfRule type="cellIs" dxfId="715" priority="689" operator="equal">
      <formula>"FALTA"</formula>
    </cfRule>
    <cfRule type="cellIs" dxfId="714" priority="690" operator="equal">
      <formula>"AD"</formula>
    </cfRule>
  </conditionalFormatting>
  <conditionalFormatting sqref="U6:V53">
    <cfRule type="cellIs" dxfId="713" priority="667" operator="equal">
      <formula>"DM"</formula>
    </cfRule>
    <cfRule type="cellIs" dxfId="712" priority="668" operator="equal">
      <formula>"F"</formula>
    </cfRule>
    <cfRule type="cellIs" dxfId="711" priority="669" operator="equal">
      <formula>"V"</formula>
    </cfRule>
    <cfRule type="cellIs" dxfId="710" priority="670" operator="equal">
      <formula>"D"</formula>
    </cfRule>
    <cfRule type="cellIs" dxfId="709" priority="671" operator="equal">
      <formula>"AF"</formula>
    </cfRule>
    <cfRule type="cellIs" dxfId="708" priority="672" operator="equal">
      <formula>"AN"</formula>
    </cfRule>
    <cfRule type="cellIs" dxfId="707" priority="673" operator="equal">
      <formula>"FALTA"</formula>
    </cfRule>
    <cfRule type="cellIs" dxfId="706" priority="674" operator="equal">
      <formula>"AD"</formula>
    </cfRule>
  </conditionalFormatting>
  <conditionalFormatting sqref="X6:Y53">
    <cfRule type="cellIs" dxfId="705" priority="651" operator="equal">
      <formula>"DM"</formula>
    </cfRule>
    <cfRule type="cellIs" dxfId="704" priority="652" operator="equal">
      <formula>"F"</formula>
    </cfRule>
    <cfRule type="cellIs" dxfId="703" priority="653" operator="equal">
      <formula>"V"</formula>
    </cfRule>
    <cfRule type="cellIs" dxfId="702" priority="654" operator="equal">
      <formula>"D"</formula>
    </cfRule>
    <cfRule type="cellIs" dxfId="701" priority="655" operator="equal">
      <formula>"AF"</formula>
    </cfRule>
    <cfRule type="cellIs" dxfId="700" priority="656" operator="equal">
      <formula>"AN"</formula>
    </cfRule>
    <cfRule type="cellIs" dxfId="699" priority="657" operator="equal">
      <formula>"FALTA"</formula>
    </cfRule>
    <cfRule type="cellIs" dxfId="698" priority="658" operator="equal">
      <formula>"AD"</formula>
    </cfRule>
  </conditionalFormatting>
  <conditionalFormatting sqref="AA6:AB53">
    <cfRule type="cellIs" dxfId="697" priority="635" operator="equal">
      <formula>"DM"</formula>
    </cfRule>
    <cfRule type="cellIs" dxfId="696" priority="636" operator="equal">
      <formula>"F"</formula>
    </cfRule>
    <cfRule type="cellIs" dxfId="695" priority="637" operator="equal">
      <formula>"V"</formula>
    </cfRule>
    <cfRule type="cellIs" dxfId="694" priority="638" operator="equal">
      <formula>"D"</formula>
    </cfRule>
    <cfRule type="cellIs" dxfId="693" priority="639" operator="equal">
      <formula>"AF"</formula>
    </cfRule>
    <cfRule type="cellIs" dxfId="692" priority="640" operator="equal">
      <formula>"AN"</formula>
    </cfRule>
    <cfRule type="cellIs" dxfId="691" priority="641" operator="equal">
      <formula>"FALTA"</formula>
    </cfRule>
    <cfRule type="cellIs" dxfId="690" priority="642" operator="equal">
      <formula>"AD"</formula>
    </cfRule>
  </conditionalFormatting>
  <conditionalFormatting sqref="AD6:AE53">
    <cfRule type="cellIs" dxfId="689" priority="619" operator="equal">
      <formula>"DM"</formula>
    </cfRule>
    <cfRule type="cellIs" dxfId="688" priority="620" operator="equal">
      <formula>"F"</formula>
    </cfRule>
    <cfRule type="cellIs" dxfId="687" priority="621" operator="equal">
      <formula>"V"</formula>
    </cfRule>
    <cfRule type="cellIs" dxfId="686" priority="622" operator="equal">
      <formula>"D"</formula>
    </cfRule>
    <cfRule type="cellIs" dxfId="685" priority="623" operator="equal">
      <formula>"AF"</formula>
    </cfRule>
    <cfRule type="cellIs" dxfId="684" priority="624" operator="equal">
      <formula>"AN"</formula>
    </cfRule>
    <cfRule type="cellIs" dxfId="683" priority="625" operator="equal">
      <formula>"FALTA"</formula>
    </cfRule>
    <cfRule type="cellIs" dxfId="682" priority="626" operator="equal">
      <formula>"AD"</formula>
    </cfRule>
  </conditionalFormatting>
  <conditionalFormatting sqref="H54:N55 Q54:Q55 T54:T55 W54:W55 Z54:Z55 AC54:AC55">
    <cfRule type="cellIs" dxfId="681" priority="1075" operator="equal">
      <formula>"DM"</formula>
    </cfRule>
    <cfRule type="cellIs" dxfId="680" priority="1076" operator="equal">
      <formula>"F"</formula>
    </cfRule>
    <cfRule type="cellIs" dxfId="679" priority="1077" operator="equal">
      <formula>"V"</formula>
    </cfRule>
    <cfRule type="cellIs" dxfId="678" priority="1078" operator="equal">
      <formula>"D"</formula>
    </cfRule>
    <cfRule type="cellIs" dxfId="677" priority="1079" operator="equal">
      <formula>"AF"</formula>
    </cfRule>
    <cfRule type="cellIs" dxfId="676" priority="1080" operator="equal">
      <formula>"AN"</formula>
    </cfRule>
    <cfRule type="cellIs" dxfId="675" priority="1081" operator="equal">
      <formula>"FALTA"</formula>
    </cfRule>
    <cfRule type="cellIs" dxfId="674" priority="1082" operator="equal">
      <formula>"AD"</formula>
    </cfRule>
  </conditionalFormatting>
  <conditionalFormatting sqref="I6:J53">
    <cfRule type="cellIs" dxfId="673" priority="1059" operator="equal">
      <formula>"DM"</formula>
    </cfRule>
    <cfRule type="cellIs" dxfId="672" priority="1060" operator="equal">
      <formula>"F"</formula>
    </cfRule>
    <cfRule type="cellIs" dxfId="671" priority="1061" operator="equal">
      <formula>"V"</formula>
    </cfRule>
    <cfRule type="cellIs" dxfId="670" priority="1062" operator="equal">
      <formula>"D"</formula>
    </cfRule>
    <cfRule type="cellIs" dxfId="669" priority="1063" operator="equal">
      <formula>"AF"</formula>
    </cfRule>
    <cfRule type="cellIs" dxfId="668" priority="1064" operator="equal">
      <formula>"AN"</formula>
    </cfRule>
    <cfRule type="cellIs" dxfId="667" priority="1065" operator="equal">
      <formula>"FALTA"</formula>
    </cfRule>
    <cfRule type="cellIs" dxfId="666" priority="1066" operator="equal">
      <formula>"AD"</formula>
    </cfRule>
  </conditionalFormatting>
  <conditionalFormatting sqref="O54:P55">
    <cfRule type="cellIs" dxfId="665" priority="707" operator="equal">
      <formula>"DM"</formula>
    </cfRule>
    <cfRule type="cellIs" dxfId="664" priority="708" operator="equal">
      <formula>"F"</formula>
    </cfRule>
    <cfRule type="cellIs" dxfId="663" priority="709" operator="equal">
      <formula>"V"</formula>
    </cfRule>
    <cfRule type="cellIs" dxfId="662" priority="710" operator="equal">
      <formula>"D"</formula>
    </cfRule>
    <cfRule type="cellIs" dxfId="661" priority="711" operator="equal">
      <formula>"AF"</formula>
    </cfRule>
    <cfRule type="cellIs" dxfId="660" priority="712" operator="equal">
      <formula>"AN"</formula>
    </cfRule>
    <cfRule type="cellIs" dxfId="659" priority="713" operator="equal">
      <formula>"FALTA"</formula>
    </cfRule>
    <cfRule type="cellIs" dxfId="658" priority="714" operator="equal">
      <formula>"AD"</formula>
    </cfRule>
  </conditionalFormatting>
  <conditionalFormatting sqref="R54:S55">
    <cfRule type="cellIs" dxfId="657" priority="691" operator="equal">
      <formula>"DM"</formula>
    </cfRule>
    <cfRule type="cellIs" dxfId="656" priority="692" operator="equal">
      <formula>"F"</formula>
    </cfRule>
    <cfRule type="cellIs" dxfId="655" priority="693" operator="equal">
      <formula>"V"</formula>
    </cfRule>
    <cfRule type="cellIs" dxfId="654" priority="694" operator="equal">
      <formula>"D"</formula>
    </cfRule>
    <cfRule type="cellIs" dxfId="653" priority="695" operator="equal">
      <formula>"AF"</formula>
    </cfRule>
    <cfRule type="cellIs" dxfId="652" priority="696" operator="equal">
      <formula>"AN"</formula>
    </cfRule>
    <cfRule type="cellIs" dxfId="651" priority="697" operator="equal">
      <formula>"FALTA"</formula>
    </cfRule>
    <cfRule type="cellIs" dxfId="650" priority="698" operator="equal">
      <formula>"AD"</formula>
    </cfRule>
  </conditionalFormatting>
  <conditionalFormatting sqref="U54:V55">
    <cfRule type="cellIs" dxfId="649" priority="675" operator="equal">
      <formula>"DM"</formula>
    </cfRule>
    <cfRule type="cellIs" dxfId="648" priority="676" operator="equal">
      <formula>"F"</formula>
    </cfRule>
    <cfRule type="cellIs" dxfId="647" priority="677" operator="equal">
      <formula>"V"</formula>
    </cfRule>
    <cfRule type="cellIs" dxfId="646" priority="678" operator="equal">
      <formula>"D"</formula>
    </cfRule>
    <cfRule type="cellIs" dxfId="645" priority="679" operator="equal">
      <formula>"AF"</formula>
    </cfRule>
    <cfRule type="cellIs" dxfId="644" priority="680" operator="equal">
      <formula>"AN"</formula>
    </cfRule>
    <cfRule type="cellIs" dxfId="643" priority="681" operator="equal">
      <formula>"FALTA"</formula>
    </cfRule>
    <cfRule type="cellIs" dxfId="642" priority="682" operator="equal">
      <formula>"AD"</formula>
    </cfRule>
  </conditionalFormatting>
  <conditionalFormatting sqref="X54:Y55">
    <cfRule type="cellIs" dxfId="641" priority="659" operator="equal">
      <formula>"DM"</formula>
    </cfRule>
    <cfRule type="cellIs" dxfId="640" priority="660" operator="equal">
      <formula>"F"</formula>
    </cfRule>
    <cfRule type="cellIs" dxfId="639" priority="661" operator="equal">
      <formula>"V"</formula>
    </cfRule>
    <cfRule type="cellIs" dxfId="638" priority="662" operator="equal">
      <formula>"D"</formula>
    </cfRule>
    <cfRule type="cellIs" dxfId="637" priority="663" operator="equal">
      <formula>"AF"</formula>
    </cfRule>
    <cfRule type="cellIs" dxfId="636" priority="664" operator="equal">
      <formula>"AN"</formula>
    </cfRule>
    <cfRule type="cellIs" dxfId="635" priority="665" operator="equal">
      <formula>"FALTA"</formula>
    </cfRule>
    <cfRule type="cellIs" dxfId="634" priority="666" operator="equal">
      <formula>"AD"</formula>
    </cfRule>
  </conditionalFormatting>
  <conditionalFormatting sqref="AA54:AB55">
    <cfRule type="cellIs" dxfId="633" priority="643" operator="equal">
      <formula>"DM"</formula>
    </cfRule>
    <cfRule type="cellIs" dxfId="632" priority="644" operator="equal">
      <formula>"F"</formula>
    </cfRule>
    <cfRule type="cellIs" dxfId="631" priority="645" operator="equal">
      <formula>"V"</formula>
    </cfRule>
    <cfRule type="cellIs" dxfId="630" priority="646" operator="equal">
      <formula>"D"</formula>
    </cfRule>
    <cfRule type="cellIs" dxfId="629" priority="647" operator="equal">
      <formula>"AF"</formula>
    </cfRule>
    <cfRule type="cellIs" dxfId="628" priority="648" operator="equal">
      <formula>"AN"</formula>
    </cfRule>
    <cfRule type="cellIs" dxfId="627" priority="649" operator="equal">
      <formula>"FALTA"</formula>
    </cfRule>
    <cfRule type="cellIs" dxfId="626" priority="650" operator="equal">
      <formula>"AD"</formula>
    </cfRule>
  </conditionalFormatting>
  <conditionalFormatting sqref="AD54:AE55">
    <cfRule type="cellIs" dxfId="625" priority="627" operator="equal">
      <formula>"DM"</formula>
    </cfRule>
    <cfRule type="cellIs" dxfId="624" priority="628" operator="equal">
      <formula>"F"</formula>
    </cfRule>
    <cfRule type="cellIs" dxfId="623" priority="629" operator="equal">
      <formula>"V"</formula>
    </cfRule>
    <cfRule type="cellIs" dxfId="622" priority="630" operator="equal">
      <formula>"D"</formula>
    </cfRule>
    <cfRule type="cellIs" dxfId="621" priority="631" operator="equal">
      <formula>"AF"</formula>
    </cfRule>
    <cfRule type="cellIs" dxfId="620" priority="632" operator="equal">
      <formula>"AN"</formula>
    </cfRule>
    <cfRule type="cellIs" dxfId="619" priority="633" operator="equal">
      <formula>"FALTA"</formula>
    </cfRule>
    <cfRule type="cellIs" dxfId="618" priority="634" operator="equal">
      <formula>"AD"</formula>
    </cfRule>
  </conditionalFormatting>
  <conditionalFormatting sqref="H6 H8:H53">
    <cfRule type="cellIs" dxfId="617" priority="595" operator="equal">
      <formula>"DM"</formula>
    </cfRule>
    <cfRule type="cellIs" dxfId="616" priority="596" operator="equal">
      <formula>"F"</formula>
    </cfRule>
    <cfRule type="cellIs" dxfId="615" priority="597" operator="equal">
      <formula>"V"</formula>
    </cfRule>
    <cfRule type="cellIs" dxfId="614" priority="598" operator="equal">
      <formula>"D"</formula>
    </cfRule>
    <cfRule type="cellIs" dxfId="613" priority="599" operator="equal">
      <formula>"AF"</formula>
    </cfRule>
    <cfRule type="cellIs" dxfId="612" priority="600" operator="equal">
      <formula>"AN"</formula>
    </cfRule>
    <cfRule type="cellIs" dxfId="611" priority="601" operator="equal">
      <formula>"FALTA"</formula>
    </cfRule>
    <cfRule type="cellIs" dxfId="610" priority="602" operator="equal">
      <formula>"AD"</formula>
    </cfRule>
  </conditionalFormatting>
  <conditionalFormatting sqref="H35:H36">
    <cfRule type="cellIs" dxfId="609" priority="603" operator="equal">
      <formula>"DM"</formula>
    </cfRule>
    <cfRule type="cellIs" dxfId="608" priority="604" operator="equal">
      <formula>"F"</formula>
    </cfRule>
    <cfRule type="cellIs" dxfId="607" priority="605" operator="equal">
      <formula>"V"</formula>
    </cfRule>
    <cfRule type="cellIs" dxfId="606" priority="606" operator="equal">
      <formula>"D"</formula>
    </cfRule>
    <cfRule type="cellIs" dxfId="605" priority="607" operator="equal">
      <formula>"AF"</formula>
    </cfRule>
    <cfRule type="cellIs" dxfId="604" priority="608" operator="equal">
      <formula>"AN"</formula>
    </cfRule>
    <cfRule type="cellIs" dxfId="603" priority="609" operator="equal">
      <formula>"FALTA"</formula>
    </cfRule>
    <cfRule type="cellIs" dxfId="602" priority="610" operator="equal">
      <formula>"AD"</formula>
    </cfRule>
  </conditionalFormatting>
  <conditionalFormatting sqref="H7">
    <cfRule type="cellIs" dxfId="601" priority="611" operator="equal">
      <formula>"DM"</formula>
    </cfRule>
    <cfRule type="cellIs" dxfId="600" priority="612" operator="equal">
      <formula>"F"</formula>
    </cfRule>
    <cfRule type="cellIs" dxfId="599" priority="613" operator="equal">
      <formula>"V"</formula>
    </cfRule>
    <cfRule type="cellIs" dxfId="598" priority="614" operator="equal">
      <formula>"D"</formula>
    </cfRule>
    <cfRule type="cellIs" dxfId="597" priority="615" operator="equal">
      <formula>"AF"</formula>
    </cfRule>
    <cfRule type="cellIs" dxfId="596" priority="616" operator="equal">
      <formula>"AN"</formula>
    </cfRule>
    <cfRule type="cellIs" dxfId="595" priority="617" operator="equal">
      <formula>"FALTA"</formula>
    </cfRule>
    <cfRule type="cellIs" dxfId="594" priority="618" operator="equal">
      <formula>"AD"</formula>
    </cfRule>
  </conditionalFormatting>
  <conditionalFormatting sqref="K6 K37:K53">
    <cfRule type="cellIs" dxfId="593" priority="547" operator="equal">
      <formula>"DM"</formula>
    </cfRule>
    <cfRule type="cellIs" dxfId="592" priority="548" operator="equal">
      <formula>"F"</formula>
    </cfRule>
    <cfRule type="cellIs" dxfId="591" priority="549" operator="equal">
      <formula>"V"</formula>
    </cfRule>
    <cfRule type="cellIs" dxfId="590" priority="550" operator="equal">
      <formula>"D"</formula>
    </cfRule>
    <cfRule type="cellIs" dxfId="589" priority="551" operator="equal">
      <formula>"AF"</formula>
    </cfRule>
    <cfRule type="cellIs" dxfId="588" priority="552" operator="equal">
      <formula>"AN"</formula>
    </cfRule>
    <cfRule type="cellIs" dxfId="587" priority="553" operator="equal">
      <formula>"FALTA"</formula>
    </cfRule>
    <cfRule type="cellIs" dxfId="586" priority="554" operator="equal">
      <formula>"AD"</formula>
    </cfRule>
  </conditionalFormatting>
  <conditionalFormatting sqref="K35:K36">
    <cfRule type="cellIs" dxfId="585" priority="579" operator="equal">
      <formula>"DM"</formula>
    </cfRule>
    <cfRule type="cellIs" dxfId="584" priority="580" operator="equal">
      <formula>"F"</formula>
    </cfRule>
    <cfRule type="cellIs" dxfId="583" priority="581" operator="equal">
      <formula>"V"</formula>
    </cfRule>
    <cfRule type="cellIs" dxfId="582" priority="582" operator="equal">
      <formula>"D"</formula>
    </cfRule>
    <cfRule type="cellIs" dxfId="581" priority="583" operator="equal">
      <formula>"AF"</formula>
    </cfRule>
    <cfRule type="cellIs" dxfId="580" priority="584" operator="equal">
      <formula>"AN"</formula>
    </cfRule>
    <cfRule type="cellIs" dxfId="579" priority="585" operator="equal">
      <formula>"FALTA"</formula>
    </cfRule>
    <cfRule type="cellIs" dxfId="578" priority="586" operator="equal">
      <formula>"AD"</formula>
    </cfRule>
  </conditionalFormatting>
  <conditionalFormatting sqref="K9 K12:K18 K23 K30:K31 K33:K34">
    <cfRule type="cellIs" dxfId="577" priority="539" operator="equal">
      <formula>"DM"</formula>
    </cfRule>
    <cfRule type="cellIs" dxfId="576" priority="540" operator="equal">
      <formula>"F"</formula>
    </cfRule>
    <cfRule type="cellIs" dxfId="575" priority="541" operator="equal">
      <formula>"V"</formula>
    </cfRule>
    <cfRule type="cellIs" dxfId="574" priority="542" operator="equal">
      <formula>"D"</formula>
    </cfRule>
    <cfRule type="cellIs" dxfId="573" priority="543" operator="equal">
      <formula>"AF"</formula>
    </cfRule>
    <cfRule type="cellIs" dxfId="572" priority="544" operator="equal">
      <formula>"AN"</formula>
    </cfRule>
    <cfRule type="cellIs" dxfId="571" priority="545" operator="equal">
      <formula>"FALTA"</formula>
    </cfRule>
    <cfRule type="cellIs" dxfId="570" priority="546" operator="equal">
      <formula>"AD"</formula>
    </cfRule>
  </conditionalFormatting>
  <conditionalFormatting sqref="K27:K28">
    <cfRule type="cellIs" dxfId="569" priority="555" operator="equal">
      <formula>"DM"</formula>
    </cfRule>
    <cfRule type="cellIs" dxfId="568" priority="556" operator="equal">
      <formula>"F"</formula>
    </cfRule>
    <cfRule type="cellIs" dxfId="567" priority="557" operator="equal">
      <formula>"V"</formula>
    </cfRule>
    <cfRule type="cellIs" dxfId="566" priority="558" operator="equal">
      <formula>"D"</formula>
    </cfRule>
    <cfRule type="cellIs" dxfId="565" priority="559" operator="equal">
      <formula>"AF"</formula>
    </cfRule>
    <cfRule type="cellIs" dxfId="564" priority="560" operator="equal">
      <formula>"AN"</formula>
    </cfRule>
    <cfRule type="cellIs" dxfId="563" priority="561" operator="equal">
      <formula>"FALTA"</formula>
    </cfRule>
    <cfRule type="cellIs" dxfId="562" priority="562" operator="equal">
      <formula>"AD"</formula>
    </cfRule>
  </conditionalFormatting>
  <conditionalFormatting sqref="K19:K22 K24:K26 K29 K32">
    <cfRule type="cellIs" dxfId="561" priority="571" operator="equal">
      <formula>"DM"</formula>
    </cfRule>
    <cfRule type="cellIs" dxfId="560" priority="572" operator="equal">
      <formula>"F"</formula>
    </cfRule>
    <cfRule type="cellIs" dxfId="559" priority="573" operator="equal">
      <formula>"V"</formula>
    </cfRule>
    <cfRule type="cellIs" dxfId="558" priority="574" operator="equal">
      <formula>"D"</formula>
    </cfRule>
    <cfRule type="cellIs" dxfId="557" priority="575" operator="equal">
      <formula>"AF"</formula>
    </cfRule>
    <cfRule type="cellIs" dxfId="556" priority="576" operator="equal">
      <formula>"AN"</formula>
    </cfRule>
    <cfRule type="cellIs" dxfId="555" priority="577" operator="equal">
      <formula>"FALTA"</formula>
    </cfRule>
    <cfRule type="cellIs" dxfId="554" priority="578" operator="equal">
      <formula>"AD"</formula>
    </cfRule>
  </conditionalFormatting>
  <conditionalFormatting sqref="K36">
    <cfRule type="cellIs" dxfId="553" priority="563" operator="equal">
      <formula>"DM"</formula>
    </cfRule>
    <cfRule type="cellIs" dxfId="552" priority="564" operator="equal">
      <formula>"F"</formula>
    </cfRule>
    <cfRule type="cellIs" dxfId="551" priority="565" operator="equal">
      <formula>"V"</formula>
    </cfRule>
    <cfRule type="cellIs" dxfId="550" priority="566" operator="equal">
      <formula>"D"</formula>
    </cfRule>
    <cfRule type="cellIs" dxfId="549" priority="567" operator="equal">
      <formula>"AF"</formula>
    </cfRule>
    <cfRule type="cellIs" dxfId="548" priority="568" operator="equal">
      <formula>"AN"</formula>
    </cfRule>
    <cfRule type="cellIs" dxfId="547" priority="569" operator="equal">
      <formula>"FALTA"</formula>
    </cfRule>
    <cfRule type="cellIs" dxfId="546" priority="570" operator="equal">
      <formula>"AD"</formula>
    </cfRule>
  </conditionalFormatting>
  <conditionalFormatting sqref="K35">
    <cfRule type="cellIs" dxfId="545" priority="531" operator="equal">
      <formula>"DM"</formula>
    </cfRule>
    <cfRule type="cellIs" dxfId="544" priority="532" operator="equal">
      <formula>"F"</formula>
    </cfRule>
    <cfRule type="cellIs" dxfId="543" priority="533" operator="equal">
      <formula>"V"</formula>
    </cfRule>
    <cfRule type="cellIs" dxfId="542" priority="534" operator="equal">
      <formula>"D"</formula>
    </cfRule>
    <cfRule type="cellIs" dxfId="541" priority="535" operator="equal">
      <formula>"AF"</formula>
    </cfRule>
    <cfRule type="cellIs" dxfId="540" priority="536" operator="equal">
      <formula>"AN"</formula>
    </cfRule>
    <cfRule type="cellIs" dxfId="539" priority="537" operator="equal">
      <formula>"FALTA"</formula>
    </cfRule>
    <cfRule type="cellIs" dxfId="538" priority="538" operator="equal">
      <formula>"AD"</formula>
    </cfRule>
  </conditionalFormatting>
  <conditionalFormatting sqref="K7:K8 K10:K11">
    <cfRule type="cellIs" dxfId="537" priority="587" operator="equal">
      <formula>"DM"</formula>
    </cfRule>
    <cfRule type="cellIs" dxfId="536" priority="588" operator="equal">
      <formula>"F"</formula>
    </cfRule>
    <cfRule type="cellIs" dxfId="535" priority="589" operator="equal">
      <formula>"V"</formula>
    </cfRule>
    <cfRule type="cellIs" dxfId="534" priority="590" operator="equal">
      <formula>"D"</formula>
    </cfRule>
    <cfRule type="cellIs" dxfId="533" priority="591" operator="equal">
      <formula>"AF"</formula>
    </cfRule>
    <cfRule type="cellIs" dxfId="532" priority="592" operator="equal">
      <formula>"AN"</formula>
    </cfRule>
    <cfRule type="cellIs" dxfId="531" priority="593" operator="equal">
      <formula>"FALTA"</formula>
    </cfRule>
    <cfRule type="cellIs" dxfId="530" priority="594" operator="equal">
      <formula>"AD"</formula>
    </cfRule>
  </conditionalFormatting>
  <conditionalFormatting sqref="N6 N37:N53">
    <cfRule type="cellIs" dxfId="529" priority="467" operator="equal">
      <formula>"DM"</formula>
    </cfRule>
    <cfRule type="cellIs" dxfId="528" priority="468" operator="equal">
      <formula>"F"</formula>
    </cfRule>
    <cfRule type="cellIs" dxfId="527" priority="469" operator="equal">
      <formula>"V"</formula>
    </cfRule>
    <cfRule type="cellIs" dxfId="526" priority="470" operator="equal">
      <formula>"D"</formula>
    </cfRule>
    <cfRule type="cellIs" dxfId="525" priority="471" operator="equal">
      <formula>"AF"</formula>
    </cfRule>
    <cfRule type="cellIs" dxfId="524" priority="472" operator="equal">
      <formula>"AN"</formula>
    </cfRule>
    <cfRule type="cellIs" dxfId="523" priority="473" operator="equal">
      <formula>"FALTA"</formula>
    </cfRule>
    <cfRule type="cellIs" dxfId="522" priority="474" operator="equal">
      <formula>"AD"</formula>
    </cfRule>
  </conditionalFormatting>
  <conditionalFormatting sqref="N35:N36">
    <cfRule type="cellIs" dxfId="521" priority="515" operator="equal">
      <formula>"DM"</formula>
    </cfRule>
    <cfRule type="cellIs" dxfId="520" priority="516" operator="equal">
      <formula>"F"</formula>
    </cfRule>
    <cfRule type="cellIs" dxfId="519" priority="517" operator="equal">
      <formula>"V"</formula>
    </cfRule>
    <cfRule type="cellIs" dxfId="518" priority="518" operator="equal">
      <formula>"D"</formula>
    </cfRule>
    <cfRule type="cellIs" dxfId="517" priority="519" operator="equal">
      <formula>"AF"</formula>
    </cfRule>
    <cfRule type="cellIs" dxfId="516" priority="520" operator="equal">
      <formula>"AN"</formula>
    </cfRule>
    <cfRule type="cellIs" dxfId="515" priority="521" operator="equal">
      <formula>"FALTA"</formula>
    </cfRule>
    <cfRule type="cellIs" dxfId="514" priority="522" operator="equal">
      <formula>"AD"</formula>
    </cfRule>
  </conditionalFormatting>
  <conditionalFormatting sqref="N19:N22 N24:N26 N29 N32">
    <cfRule type="cellIs" dxfId="513" priority="507" operator="equal">
      <formula>"DM"</formula>
    </cfRule>
    <cfRule type="cellIs" dxfId="512" priority="508" operator="equal">
      <formula>"F"</formula>
    </cfRule>
    <cfRule type="cellIs" dxfId="511" priority="509" operator="equal">
      <formula>"V"</formula>
    </cfRule>
    <cfRule type="cellIs" dxfId="510" priority="510" operator="equal">
      <formula>"D"</formula>
    </cfRule>
    <cfRule type="cellIs" dxfId="509" priority="511" operator="equal">
      <formula>"AF"</formula>
    </cfRule>
    <cfRule type="cellIs" dxfId="508" priority="512" operator="equal">
      <formula>"AN"</formula>
    </cfRule>
    <cfRule type="cellIs" dxfId="507" priority="513" operator="equal">
      <formula>"FALTA"</formula>
    </cfRule>
    <cfRule type="cellIs" dxfId="506" priority="514" operator="equal">
      <formula>"AD"</formula>
    </cfRule>
  </conditionalFormatting>
  <conditionalFormatting sqref="N36">
    <cfRule type="cellIs" dxfId="505" priority="499" operator="equal">
      <formula>"DM"</formula>
    </cfRule>
    <cfRule type="cellIs" dxfId="504" priority="500" operator="equal">
      <formula>"F"</formula>
    </cfRule>
    <cfRule type="cellIs" dxfId="503" priority="501" operator="equal">
      <formula>"V"</formula>
    </cfRule>
    <cfRule type="cellIs" dxfId="502" priority="502" operator="equal">
      <formula>"D"</formula>
    </cfRule>
    <cfRule type="cellIs" dxfId="501" priority="503" operator="equal">
      <formula>"AF"</formula>
    </cfRule>
    <cfRule type="cellIs" dxfId="500" priority="504" operator="equal">
      <formula>"AN"</formula>
    </cfRule>
    <cfRule type="cellIs" dxfId="499" priority="505" operator="equal">
      <formula>"FALTA"</formula>
    </cfRule>
    <cfRule type="cellIs" dxfId="498" priority="506" operator="equal">
      <formula>"AD"</formula>
    </cfRule>
  </conditionalFormatting>
  <conditionalFormatting sqref="N35">
    <cfRule type="cellIs" dxfId="497" priority="451" operator="equal">
      <formula>"DM"</formula>
    </cfRule>
    <cfRule type="cellIs" dxfId="496" priority="452" operator="equal">
      <formula>"F"</formula>
    </cfRule>
    <cfRule type="cellIs" dxfId="495" priority="453" operator="equal">
      <formula>"V"</formula>
    </cfRule>
    <cfRule type="cellIs" dxfId="494" priority="454" operator="equal">
      <formula>"D"</formula>
    </cfRule>
    <cfRule type="cellIs" dxfId="493" priority="455" operator="equal">
      <formula>"AF"</formula>
    </cfRule>
    <cfRule type="cellIs" dxfId="492" priority="456" operator="equal">
      <formula>"AN"</formula>
    </cfRule>
    <cfRule type="cellIs" dxfId="491" priority="457" operator="equal">
      <formula>"FALTA"</formula>
    </cfRule>
    <cfRule type="cellIs" dxfId="490" priority="458" operator="equal">
      <formula>"AD"</formula>
    </cfRule>
  </conditionalFormatting>
  <conditionalFormatting sqref="N9 N12:N15 N23 N30:N31 N33:N34">
    <cfRule type="cellIs" dxfId="489" priority="459" operator="equal">
      <formula>"DM"</formula>
    </cfRule>
    <cfRule type="cellIs" dxfId="488" priority="460" operator="equal">
      <formula>"F"</formula>
    </cfRule>
    <cfRule type="cellIs" dxfId="487" priority="461" operator="equal">
      <formula>"V"</formula>
    </cfRule>
    <cfRule type="cellIs" dxfId="486" priority="462" operator="equal">
      <formula>"D"</formula>
    </cfRule>
    <cfRule type="cellIs" dxfId="485" priority="463" operator="equal">
      <formula>"AF"</formula>
    </cfRule>
    <cfRule type="cellIs" dxfId="484" priority="464" operator="equal">
      <formula>"AN"</formula>
    </cfRule>
    <cfRule type="cellIs" dxfId="483" priority="465" operator="equal">
      <formula>"FALTA"</formula>
    </cfRule>
    <cfRule type="cellIs" dxfId="482" priority="466" operator="equal">
      <formula>"AD"</formula>
    </cfRule>
  </conditionalFormatting>
  <conditionalFormatting sqref="N27:N28">
    <cfRule type="cellIs" dxfId="481" priority="475" operator="equal">
      <formula>"DM"</formula>
    </cfRule>
    <cfRule type="cellIs" dxfId="480" priority="476" operator="equal">
      <formula>"F"</formula>
    </cfRule>
    <cfRule type="cellIs" dxfId="479" priority="477" operator="equal">
      <formula>"V"</formula>
    </cfRule>
    <cfRule type="cellIs" dxfId="478" priority="478" operator="equal">
      <formula>"D"</formula>
    </cfRule>
    <cfRule type="cellIs" dxfId="477" priority="479" operator="equal">
      <formula>"AF"</formula>
    </cfRule>
    <cfRule type="cellIs" dxfId="476" priority="480" operator="equal">
      <formula>"AN"</formula>
    </cfRule>
    <cfRule type="cellIs" dxfId="475" priority="481" operator="equal">
      <formula>"FALTA"</formula>
    </cfRule>
    <cfRule type="cellIs" dxfId="474" priority="482" operator="equal">
      <formula>"AD"</formula>
    </cfRule>
  </conditionalFormatting>
  <conditionalFormatting sqref="N35:N36">
    <cfRule type="cellIs" dxfId="473" priority="491" operator="equal">
      <formula>"DM"</formula>
    </cfRule>
    <cfRule type="cellIs" dxfId="472" priority="492" operator="equal">
      <formula>"F"</formula>
    </cfRule>
    <cfRule type="cellIs" dxfId="471" priority="493" operator="equal">
      <formula>"V"</formula>
    </cfRule>
    <cfRule type="cellIs" dxfId="470" priority="494" operator="equal">
      <formula>"D"</formula>
    </cfRule>
    <cfRule type="cellIs" dxfId="469" priority="495" operator="equal">
      <formula>"AF"</formula>
    </cfRule>
    <cfRule type="cellIs" dxfId="468" priority="496" operator="equal">
      <formula>"AN"</formula>
    </cfRule>
    <cfRule type="cellIs" dxfId="467" priority="497" operator="equal">
      <formula>"FALTA"</formula>
    </cfRule>
    <cfRule type="cellIs" dxfId="466" priority="498" operator="equal">
      <formula>"AD"</formula>
    </cfRule>
  </conditionalFormatting>
  <conditionalFormatting sqref="N7:N8 N10:N11">
    <cfRule type="cellIs" dxfId="465" priority="523" operator="equal">
      <formula>"DM"</formula>
    </cfRule>
    <cfRule type="cellIs" dxfId="464" priority="524" operator="equal">
      <formula>"F"</formula>
    </cfRule>
    <cfRule type="cellIs" dxfId="463" priority="525" operator="equal">
      <formula>"V"</formula>
    </cfRule>
    <cfRule type="cellIs" dxfId="462" priority="526" operator="equal">
      <formula>"D"</formula>
    </cfRule>
    <cfRule type="cellIs" dxfId="461" priority="527" operator="equal">
      <formula>"AF"</formula>
    </cfRule>
    <cfRule type="cellIs" dxfId="460" priority="528" operator="equal">
      <formula>"AN"</formula>
    </cfRule>
    <cfRule type="cellIs" dxfId="459" priority="529" operator="equal">
      <formula>"FALTA"</formula>
    </cfRule>
    <cfRule type="cellIs" dxfId="458" priority="530" operator="equal">
      <formula>"AD"</formula>
    </cfRule>
  </conditionalFormatting>
  <conditionalFormatting sqref="N16:N18">
    <cfRule type="cellIs" dxfId="457" priority="483" operator="equal">
      <formula>"DM"</formula>
    </cfRule>
    <cfRule type="cellIs" dxfId="456" priority="484" operator="equal">
      <formula>"F"</formula>
    </cfRule>
    <cfRule type="cellIs" dxfId="455" priority="485" operator="equal">
      <formula>"V"</formula>
    </cfRule>
    <cfRule type="cellIs" dxfId="454" priority="486" operator="equal">
      <formula>"D"</formula>
    </cfRule>
    <cfRule type="cellIs" dxfId="453" priority="487" operator="equal">
      <formula>"AF"</formula>
    </cfRule>
    <cfRule type="cellIs" dxfId="452" priority="488" operator="equal">
      <formula>"AN"</formula>
    </cfRule>
    <cfRule type="cellIs" dxfId="451" priority="489" operator="equal">
      <formula>"FALTA"</formula>
    </cfRule>
    <cfRule type="cellIs" dxfId="450" priority="490" operator="equal">
      <formula>"AD"</formula>
    </cfRule>
  </conditionalFormatting>
  <conditionalFormatting sqref="Q23:Q53">
    <cfRule type="cellIs" dxfId="449" priority="395" operator="equal">
      <formula>"DM"</formula>
    </cfRule>
    <cfRule type="cellIs" dxfId="448" priority="396" operator="equal">
      <formula>"F"</formula>
    </cfRule>
    <cfRule type="cellIs" dxfId="447" priority="397" operator="equal">
      <formula>"V"</formula>
    </cfRule>
    <cfRule type="cellIs" dxfId="446" priority="398" operator="equal">
      <formula>"D"</formula>
    </cfRule>
    <cfRule type="cellIs" dxfId="445" priority="399" operator="equal">
      <formula>"AF"</formula>
    </cfRule>
    <cfRule type="cellIs" dxfId="444" priority="400" operator="equal">
      <formula>"AN"</formula>
    </cfRule>
    <cfRule type="cellIs" dxfId="443" priority="401" operator="equal">
      <formula>"FALTA"</formula>
    </cfRule>
    <cfRule type="cellIs" dxfId="442" priority="402" operator="equal">
      <formula>"AD"</formula>
    </cfRule>
  </conditionalFormatting>
  <conditionalFormatting sqref="Q35:Q36">
    <cfRule type="cellIs" dxfId="441" priority="435" operator="equal">
      <formula>"DM"</formula>
    </cfRule>
    <cfRule type="cellIs" dxfId="440" priority="436" operator="equal">
      <formula>"F"</formula>
    </cfRule>
    <cfRule type="cellIs" dxfId="439" priority="437" operator="equal">
      <formula>"V"</formula>
    </cfRule>
    <cfRule type="cellIs" dxfId="438" priority="438" operator="equal">
      <formula>"D"</formula>
    </cfRule>
    <cfRule type="cellIs" dxfId="437" priority="439" operator="equal">
      <formula>"AF"</formula>
    </cfRule>
    <cfRule type="cellIs" dxfId="436" priority="440" operator="equal">
      <formula>"AN"</formula>
    </cfRule>
    <cfRule type="cellIs" dxfId="435" priority="441" operator="equal">
      <formula>"FALTA"</formula>
    </cfRule>
    <cfRule type="cellIs" dxfId="434" priority="442" operator="equal">
      <formula>"AD"</formula>
    </cfRule>
  </conditionalFormatting>
  <conditionalFormatting sqref="Q19:Q22">
    <cfRule type="cellIs" dxfId="433" priority="427" operator="equal">
      <formula>"DM"</formula>
    </cfRule>
    <cfRule type="cellIs" dxfId="432" priority="428" operator="equal">
      <formula>"F"</formula>
    </cfRule>
    <cfRule type="cellIs" dxfId="431" priority="429" operator="equal">
      <formula>"V"</formula>
    </cfRule>
    <cfRule type="cellIs" dxfId="430" priority="430" operator="equal">
      <formula>"D"</formula>
    </cfRule>
    <cfRule type="cellIs" dxfId="429" priority="431" operator="equal">
      <formula>"AF"</formula>
    </cfRule>
    <cfRule type="cellIs" dxfId="428" priority="432" operator="equal">
      <formula>"AN"</formula>
    </cfRule>
    <cfRule type="cellIs" dxfId="427" priority="433" operator="equal">
      <formula>"FALTA"</formula>
    </cfRule>
    <cfRule type="cellIs" dxfId="426" priority="434" operator="equal">
      <formula>"AD"</formula>
    </cfRule>
  </conditionalFormatting>
  <conditionalFormatting sqref="Q36">
    <cfRule type="cellIs" dxfId="425" priority="419" operator="equal">
      <formula>"DM"</formula>
    </cfRule>
    <cfRule type="cellIs" dxfId="424" priority="420" operator="equal">
      <formula>"F"</formula>
    </cfRule>
    <cfRule type="cellIs" dxfId="423" priority="421" operator="equal">
      <formula>"V"</formula>
    </cfRule>
    <cfRule type="cellIs" dxfId="422" priority="422" operator="equal">
      <formula>"D"</formula>
    </cfRule>
    <cfRule type="cellIs" dxfId="421" priority="423" operator="equal">
      <formula>"AF"</formula>
    </cfRule>
    <cfRule type="cellIs" dxfId="420" priority="424" operator="equal">
      <formula>"AN"</formula>
    </cfRule>
    <cfRule type="cellIs" dxfId="419" priority="425" operator="equal">
      <formula>"FALTA"</formula>
    </cfRule>
    <cfRule type="cellIs" dxfId="418" priority="426" operator="equal">
      <formula>"AD"</formula>
    </cfRule>
  </conditionalFormatting>
  <conditionalFormatting sqref="Q35">
    <cfRule type="cellIs" dxfId="417" priority="379" operator="equal">
      <formula>"DM"</formula>
    </cfRule>
    <cfRule type="cellIs" dxfId="416" priority="380" operator="equal">
      <formula>"F"</formula>
    </cfRule>
    <cfRule type="cellIs" dxfId="415" priority="381" operator="equal">
      <formula>"V"</formula>
    </cfRule>
    <cfRule type="cellIs" dxfId="414" priority="382" operator="equal">
      <formula>"D"</formula>
    </cfRule>
    <cfRule type="cellIs" dxfId="413" priority="383" operator="equal">
      <formula>"AF"</formula>
    </cfRule>
    <cfRule type="cellIs" dxfId="412" priority="384" operator="equal">
      <formula>"AN"</formula>
    </cfRule>
    <cfRule type="cellIs" dxfId="411" priority="385" operator="equal">
      <formula>"FALTA"</formula>
    </cfRule>
    <cfRule type="cellIs" dxfId="410" priority="386" operator="equal">
      <formula>"AD"</formula>
    </cfRule>
  </conditionalFormatting>
  <conditionalFormatting sqref="Q35:Q36">
    <cfRule type="cellIs" dxfId="409" priority="411" operator="equal">
      <formula>"DM"</formula>
    </cfRule>
    <cfRule type="cellIs" dxfId="408" priority="412" operator="equal">
      <formula>"F"</formula>
    </cfRule>
    <cfRule type="cellIs" dxfId="407" priority="413" operator="equal">
      <formula>"V"</formula>
    </cfRule>
    <cfRule type="cellIs" dxfId="406" priority="414" operator="equal">
      <formula>"D"</formula>
    </cfRule>
    <cfRule type="cellIs" dxfId="405" priority="415" operator="equal">
      <formula>"AF"</formula>
    </cfRule>
    <cfRule type="cellIs" dxfId="404" priority="416" operator="equal">
      <formula>"AN"</formula>
    </cfRule>
    <cfRule type="cellIs" dxfId="403" priority="417" operator="equal">
      <formula>"FALTA"</formula>
    </cfRule>
    <cfRule type="cellIs" dxfId="402" priority="418" operator="equal">
      <formula>"AD"</formula>
    </cfRule>
  </conditionalFormatting>
  <conditionalFormatting sqref="Q6:Q8 Q10:Q11">
    <cfRule type="cellIs" dxfId="401" priority="443" operator="equal">
      <formula>"DM"</formula>
    </cfRule>
    <cfRule type="cellIs" dxfId="400" priority="444" operator="equal">
      <formula>"F"</formula>
    </cfRule>
    <cfRule type="cellIs" dxfId="399" priority="445" operator="equal">
      <formula>"V"</formula>
    </cfRule>
    <cfRule type="cellIs" dxfId="398" priority="446" operator="equal">
      <formula>"D"</formula>
    </cfRule>
    <cfRule type="cellIs" dxfId="397" priority="447" operator="equal">
      <formula>"AF"</formula>
    </cfRule>
    <cfRule type="cellIs" dxfId="396" priority="448" operator="equal">
      <formula>"AN"</formula>
    </cfRule>
    <cfRule type="cellIs" dxfId="395" priority="449" operator="equal">
      <formula>"FALTA"</formula>
    </cfRule>
    <cfRule type="cellIs" dxfId="394" priority="450" operator="equal">
      <formula>"AD"</formula>
    </cfRule>
  </conditionalFormatting>
  <conditionalFormatting sqref="Q9">
    <cfRule type="cellIs" dxfId="393" priority="371" operator="equal">
      <formula>"DM"</formula>
    </cfRule>
    <cfRule type="cellIs" dxfId="392" priority="372" operator="equal">
      <formula>"F"</formula>
    </cfRule>
    <cfRule type="cellIs" dxfId="391" priority="373" operator="equal">
      <formula>"V"</formula>
    </cfRule>
    <cfRule type="cellIs" dxfId="390" priority="374" operator="equal">
      <formula>"D"</formula>
    </cfRule>
    <cfRule type="cellIs" dxfId="389" priority="375" operator="equal">
      <formula>"AF"</formula>
    </cfRule>
    <cfRule type="cellIs" dxfId="388" priority="376" operator="equal">
      <formula>"AN"</formula>
    </cfRule>
    <cfRule type="cellIs" dxfId="387" priority="377" operator="equal">
      <formula>"FALTA"</formula>
    </cfRule>
    <cfRule type="cellIs" dxfId="386" priority="378" operator="equal">
      <formula>"AD"</formula>
    </cfRule>
  </conditionalFormatting>
  <conditionalFormatting sqref="Q12:Q15">
    <cfRule type="cellIs" dxfId="385" priority="387" operator="equal">
      <formula>"DM"</formula>
    </cfRule>
    <cfRule type="cellIs" dxfId="384" priority="388" operator="equal">
      <formula>"F"</formula>
    </cfRule>
    <cfRule type="cellIs" dxfId="383" priority="389" operator="equal">
      <formula>"V"</formula>
    </cfRule>
    <cfRule type="cellIs" dxfId="382" priority="390" operator="equal">
      <formula>"D"</formula>
    </cfRule>
    <cfRule type="cellIs" dxfId="381" priority="391" operator="equal">
      <formula>"AF"</formula>
    </cfRule>
    <cfRule type="cellIs" dxfId="380" priority="392" operator="equal">
      <formula>"AN"</formula>
    </cfRule>
    <cfRule type="cellIs" dxfId="379" priority="393" operator="equal">
      <formula>"FALTA"</formula>
    </cfRule>
    <cfRule type="cellIs" dxfId="378" priority="394" operator="equal">
      <formula>"AD"</formula>
    </cfRule>
  </conditionalFormatting>
  <conditionalFormatting sqref="Q16:Q18">
    <cfRule type="cellIs" dxfId="377" priority="403" operator="equal">
      <formula>"DM"</formula>
    </cfRule>
    <cfRule type="cellIs" dxfId="376" priority="404" operator="equal">
      <formula>"F"</formula>
    </cfRule>
    <cfRule type="cellIs" dxfId="375" priority="405" operator="equal">
      <formula>"V"</formula>
    </cfRule>
    <cfRule type="cellIs" dxfId="374" priority="406" operator="equal">
      <formula>"D"</formula>
    </cfRule>
    <cfRule type="cellIs" dxfId="373" priority="407" operator="equal">
      <formula>"AF"</formula>
    </cfRule>
    <cfRule type="cellIs" dxfId="372" priority="408" operator="equal">
      <formula>"AN"</formula>
    </cfRule>
    <cfRule type="cellIs" dxfId="371" priority="409" operator="equal">
      <formula>"FALTA"</formula>
    </cfRule>
    <cfRule type="cellIs" dxfId="370" priority="410" operator="equal">
      <formula>"AD"</formula>
    </cfRule>
  </conditionalFormatting>
  <conditionalFormatting sqref="T37:T38 T40:T41 T43:T53">
    <cfRule type="cellIs" dxfId="369" priority="315" operator="equal">
      <formula>"DM"</formula>
    </cfRule>
    <cfRule type="cellIs" dxfId="368" priority="316" operator="equal">
      <formula>"F"</formula>
    </cfRule>
    <cfRule type="cellIs" dxfId="367" priority="317" operator="equal">
      <formula>"V"</formula>
    </cfRule>
    <cfRule type="cellIs" dxfId="366" priority="318" operator="equal">
      <formula>"D"</formula>
    </cfRule>
    <cfRule type="cellIs" dxfId="365" priority="319" operator="equal">
      <formula>"AF"</formula>
    </cfRule>
    <cfRule type="cellIs" dxfId="364" priority="320" operator="equal">
      <formula>"AN"</formula>
    </cfRule>
    <cfRule type="cellIs" dxfId="363" priority="321" operator="equal">
      <formula>"FALTA"</formula>
    </cfRule>
    <cfRule type="cellIs" dxfId="362" priority="322" operator="equal">
      <formula>"AD"</formula>
    </cfRule>
  </conditionalFormatting>
  <conditionalFormatting sqref="T35:T36">
    <cfRule type="cellIs" dxfId="361" priority="355" operator="equal">
      <formula>"DM"</formula>
    </cfRule>
    <cfRule type="cellIs" dxfId="360" priority="356" operator="equal">
      <formula>"F"</formula>
    </cfRule>
    <cfRule type="cellIs" dxfId="359" priority="357" operator="equal">
      <formula>"V"</formula>
    </cfRule>
    <cfRule type="cellIs" dxfId="358" priority="358" operator="equal">
      <formula>"D"</formula>
    </cfRule>
    <cfRule type="cellIs" dxfId="357" priority="359" operator="equal">
      <formula>"AF"</formula>
    </cfRule>
    <cfRule type="cellIs" dxfId="356" priority="360" operator="equal">
      <formula>"AN"</formula>
    </cfRule>
    <cfRule type="cellIs" dxfId="355" priority="361" operator="equal">
      <formula>"FALTA"</formula>
    </cfRule>
    <cfRule type="cellIs" dxfId="354" priority="362" operator="equal">
      <formula>"AD"</formula>
    </cfRule>
  </conditionalFormatting>
  <conditionalFormatting sqref="T19:T30 T32:T33">
    <cfRule type="cellIs" dxfId="353" priority="347" operator="equal">
      <formula>"DM"</formula>
    </cfRule>
    <cfRule type="cellIs" dxfId="352" priority="348" operator="equal">
      <formula>"F"</formula>
    </cfRule>
    <cfRule type="cellIs" dxfId="351" priority="349" operator="equal">
      <formula>"V"</formula>
    </cfRule>
    <cfRule type="cellIs" dxfId="350" priority="350" operator="equal">
      <formula>"D"</formula>
    </cfRule>
    <cfRule type="cellIs" dxfId="349" priority="351" operator="equal">
      <formula>"AF"</formula>
    </cfRule>
    <cfRule type="cellIs" dxfId="348" priority="352" operator="equal">
      <formula>"AN"</formula>
    </cfRule>
    <cfRule type="cellIs" dxfId="347" priority="353" operator="equal">
      <formula>"FALTA"</formula>
    </cfRule>
    <cfRule type="cellIs" dxfId="346" priority="354" operator="equal">
      <formula>"AD"</formula>
    </cfRule>
  </conditionalFormatting>
  <conditionalFormatting sqref="T36">
    <cfRule type="cellIs" dxfId="345" priority="339" operator="equal">
      <formula>"DM"</formula>
    </cfRule>
    <cfRule type="cellIs" dxfId="344" priority="340" operator="equal">
      <formula>"F"</formula>
    </cfRule>
    <cfRule type="cellIs" dxfId="343" priority="341" operator="equal">
      <formula>"V"</formula>
    </cfRule>
    <cfRule type="cellIs" dxfId="342" priority="342" operator="equal">
      <formula>"D"</formula>
    </cfRule>
    <cfRule type="cellIs" dxfId="341" priority="343" operator="equal">
      <formula>"AF"</formula>
    </cfRule>
    <cfRule type="cellIs" dxfId="340" priority="344" operator="equal">
      <formula>"AN"</formula>
    </cfRule>
    <cfRule type="cellIs" dxfId="339" priority="345" operator="equal">
      <formula>"FALTA"</formula>
    </cfRule>
    <cfRule type="cellIs" dxfId="338" priority="346" operator="equal">
      <formula>"AD"</formula>
    </cfRule>
  </conditionalFormatting>
  <conditionalFormatting sqref="T35">
    <cfRule type="cellIs" dxfId="337" priority="291" operator="equal">
      <formula>"DM"</formula>
    </cfRule>
    <cfRule type="cellIs" dxfId="336" priority="292" operator="equal">
      <formula>"F"</formula>
    </cfRule>
    <cfRule type="cellIs" dxfId="335" priority="293" operator="equal">
      <formula>"V"</formula>
    </cfRule>
    <cfRule type="cellIs" dxfId="334" priority="294" operator="equal">
      <formula>"D"</formula>
    </cfRule>
    <cfRule type="cellIs" dxfId="333" priority="295" operator="equal">
      <formula>"AF"</formula>
    </cfRule>
    <cfRule type="cellIs" dxfId="332" priority="296" operator="equal">
      <formula>"AN"</formula>
    </cfRule>
    <cfRule type="cellIs" dxfId="331" priority="297" operator="equal">
      <formula>"FALTA"</formula>
    </cfRule>
    <cfRule type="cellIs" dxfId="330" priority="298" operator="equal">
      <formula>"AD"</formula>
    </cfRule>
  </conditionalFormatting>
  <conditionalFormatting sqref="T35:T36">
    <cfRule type="cellIs" dxfId="329" priority="331" operator="equal">
      <formula>"DM"</formula>
    </cfRule>
    <cfRule type="cellIs" dxfId="328" priority="332" operator="equal">
      <formula>"F"</formula>
    </cfRule>
    <cfRule type="cellIs" dxfId="327" priority="333" operator="equal">
      <formula>"V"</formula>
    </cfRule>
    <cfRule type="cellIs" dxfId="326" priority="334" operator="equal">
      <formula>"D"</formula>
    </cfRule>
    <cfRule type="cellIs" dxfId="325" priority="335" operator="equal">
      <formula>"AF"</formula>
    </cfRule>
    <cfRule type="cellIs" dxfId="324" priority="336" operator="equal">
      <formula>"AN"</formula>
    </cfRule>
    <cfRule type="cellIs" dxfId="323" priority="337" operator="equal">
      <formula>"FALTA"</formula>
    </cfRule>
    <cfRule type="cellIs" dxfId="322" priority="338" operator="equal">
      <formula>"AD"</formula>
    </cfRule>
  </conditionalFormatting>
  <conditionalFormatting sqref="T6:T13">
    <cfRule type="cellIs" dxfId="313" priority="307" operator="equal">
      <formula>"DM"</formula>
    </cfRule>
    <cfRule type="cellIs" dxfId="312" priority="308" operator="equal">
      <formula>"F"</formula>
    </cfRule>
    <cfRule type="cellIs" dxfId="311" priority="309" operator="equal">
      <formula>"V"</formula>
    </cfRule>
    <cfRule type="cellIs" dxfId="310" priority="310" operator="equal">
      <formula>"D"</formula>
    </cfRule>
    <cfRule type="cellIs" dxfId="309" priority="311" operator="equal">
      <formula>"AF"</formula>
    </cfRule>
    <cfRule type="cellIs" dxfId="308" priority="312" operator="equal">
      <formula>"AN"</formula>
    </cfRule>
    <cfRule type="cellIs" dxfId="307" priority="313" operator="equal">
      <formula>"FALTA"</formula>
    </cfRule>
    <cfRule type="cellIs" dxfId="306" priority="314" operator="equal">
      <formula>"AD"</formula>
    </cfRule>
  </conditionalFormatting>
  <conditionalFormatting sqref="T31">
    <cfRule type="cellIs" dxfId="305" priority="299" operator="equal">
      <formula>"DM"</formula>
    </cfRule>
    <cfRule type="cellIs" dxfId="304" priority="300" operator="equal">
      <formula>"F"</formula>
    </cfRule>
    <cfRule type="cellIs" dxfId="303" priority="301" operator="equal">
      <formula>"V"</formula>
    </cfRule>
    <cfRule type="cellIs" dxfId="302" priority="302" operator="equal">
      <formula>"D"</formula>
    </cfRule>
    <cfRule type="cellIs" dxfId="301" priority="303" operator="equal">
      <formula>"AF"</formula>
    </cfRule>
    <cfRule type="cellIs" dxfId="300" priority="304" operator="equal">
      <formula>"AN"</formula>
    </cfRule>
    <cfRule type="cellIs" dxfId="299" priority="305" operator="equal">
      <formula>"FALTA"</formula>
    </cfRule>
    <cfRule type="cellIs" dxfId="298" priority="306" operator="equal">
      <formula>"AD"</formula>
    </cfRule>
  </conditionalFormatting>
  <conditionalFormatting sqref="T34">
    <cfRule type="cellIs" dxfId="297" priority="283" operator="equal">
      <formula>"DM"</formula>
    </cfRule>
    <cfRule type="cellIs" dxfId="296" priority="284" operator="equal">
      <formula>"F"</formula>
    </cfRule>
    <cfRule type="cellIs" dxfId="295" priority="285" operator="equal">
      <formula>"V"</formula>
    </cfRule>
    <cfRule type="cellIs" dxfId="294" priority="286" operator="equal">
      <formula>"D"</formula>
    </cfRule>
    <cfRule type="cellIs" dxfId="293" priority="287" operator="equal">
      <formula>"AF"</formula>
    </cfRule>
    <cfRule type="cellIs" dxfId="292" priority="288" operator="equal">
      <formula>"AN"</formula>
    </cfRule>
    <cfRule type="cellIs" dxfId="291" priority="289" operator="equal">
      <formula>"FALTA"</formula>
    </cfRule>
    <cfRule type="cellIs" dxfId="290" priority="290" operator="equal">
      <formula>"AD"</formula>
    </cfRule>
  </conditionalFormatting>
  <conditionalFormatting sqref="T39">
    <cfRule type="cellIs" dxfId="289" priority="275" operator="equal">
      <formula>"DM"</formula>
    </cfRule>
    <cfRule type="cellIs" dxfId="288" priority="276" operator="equal">
      <formula>"F"</formula>
    </cfRule>
    <cfRule type="cellIs" dxfId="287" priority="277" operator="equal">
      <formula>"V"</formula>
    </cfRule>
    <cfRule type="cellIs" dxfId="286" priority="278" operator="equal">
      <formula>"D"</formula>
    </cfRule>
    <cfRule type="cellIs" dxfId="285" priority="279" operator="equal">
      <formula>"AF"</formula>
    </cfRule>
    <cfRule type="cellIs" dxfId="284" priority="280" operator="equal">
      <formula>"AN"</formula>
    </cfRule>
    <cfRule type="cellIs" dxfId="283" priority="281" operator="equal">
      <formula>"FALTA"</formula>
    </cfRule>
    <cfRule type="cellIs" dxfId="282" priority="282" operator="equal">
      <formula>"AD"</formula>
    </cfRule>
  </conditionalFormatting>
  <conditionalFormatting sqref="T42">
    <cfRule type="cellIs" dxfId="281" priority="267" operator="equal">
      <formula>"DM"</formula>
    </cfRule>
    <cfRule type="cellIs" dxfId="280" priority="268" operator="equal">
      <formula>"F"</formula>
    </cfRule>
    <cfRule type="cellIs" dxfId="279" priority="269" operator="equal">
      <formula>"V"</formula>
    </cfRule>
    <cfRule type="cellIs" dxfId="278" priority="270" operator="equal">
      <formula>"D"</formula>
    </cfRule>
    <cfRule type="cellIs" dxfId="277" priority="271" operator="equal">
      <formula>"AF"</formula>
    </cfRule>
    <cfRule type="cellIs" dxfId="276" priority="272" operator="equal">
      <formula>"AN"</formula>
    </cfRule>
    <cfRule type="cellIs" dxfId="275" priority="273" operator="equal">
      <formula>"FALTA"</formula>
    </cfRule>
    <cfRule type="cellIs" dxfId="274" priority="274" operator="equal">
      <formula>"AD"</formula>
    </cfRule>
  </conditionalFormatting>
  <conditionalFormatting sqref="T14:T18">
    <cfRule type="cellIs" dxfId="273" priority="323" operator="equal">
      <formula>"DM"</formula>
    </cfRule>
    <cfRule type="cellIs" dxfId="272" priority="324" operator="equal">
      <formula>"F"</formula>
    </cfRule>
    <cfRule type="cellIs" dxfId="271" priority="325" operator="equal">
      <formula>"V"</formula>
    </cfRule>
    <cfRule type="cellIs" dxfId="270" priority="326" operator="equal">
      <formula>"D"</formula>
    </cfRule>
    <cfRule type="cellIs" dxfId="269" priority="327" operator="equal">
      <formula>"AF"</formula>
    </cfRule>
    <cfRule type="cellIs" dxfId="268" priority="328" operator="equal">
      <formula>"AN"</formula>
    </cfRule>
    <cfRule type="cellIs" dxfId="267" priority="329" operator="equal">
      <formula>"FALTA"</formula>
    </cfRule>
    <cfRule type="cellIs" dxfId="266" priority="330" operator="equal">
      <formula>"AD"</formula>
    </cfRule>
  </conditionalFormatting>
  <conditionalFormatting sqref="W38:W45 W47:W53">
    <cfRule type="cellIs" dxfId="265" priority="211" operator="equal">
      <formula>"DM"</formula>
    </cfRule>
    <cfRule type="cellIs" dxfId="264" priority="212" operator="equal">
      <formula>"F"</formula>
    </cfRule>
    <cfRule type="cellIs" dxfId="263" priority="213" operator="equal">
      <formula>"V"</formula>
    </cfRule>
    <cfRule type="cellIs" dxfId="262" priority="214" operator="equal">
      <formula>"D"</formula>
    </cfRule>
    <cfRule type="cellIs" dxfId="261" priority="215" operator="equal">
      <formula>"AF"</formula>
    </cfRule>
    <cfRule type="cellIs" dxfId="260" priority="216" operator="equal">
      <formula>"AN"</formula>
    </cfRule>
    <cfRule type="cellIs" dxfId="259" priority="217" operator="equal">
      <formula>"FALTA"</formula>
    </cfRule>
    <cfRule type="cellIs" dxfId="258" priority="218" operator="equal">
      <formula>"AD"</formula>
    </cfRule>
  </conditionalFormatting>
  <conditionalFormatting sqref="W35:W36">
    <cfRule type="cellIs" dxfId="257" priority="251" operator="equal">
      <formula>"DM"</formula>
    </cfRule>
    <cfRule type="cellIs" dxfId="256" priority="252" operator="equal">
      <formula>"F"</formula>
    </cfRule>
    <cfRule type="cellIs" dxfId="255" priority="253" operator="equal">
      <formula>"V"</formula>
    </cfRule>
    <cfRule type="cellIs" dxfId="254" priority="254" operator="equal">
      <formula>"D"</formula>
    </cfRule>
    <cfRule type="cellIs" dxfId="253" priority="255" operator="equal">
      <formula>"AF"</formula>
    </cfRule>
    <cfRule type="cellIs" dxfId="252" priority="256" operator="equal">
      <formula>"AN"</formula>
    </cfRule>
    <cfRule type="cellIs" dxfId="251" priority="257" operator="equal">
      <formula>"FALTA"</formula>
    </cfRule>
    <cfRule type="cellIs" dxfId="250" priority="258" operator="equal">
      <formula>"AD"</formula>
    </cfRule>
  </conditionalFormatting>
  <conditionalFormatting sqref="W19:W30 W32:W33">
    <cfRule type="cellIs" dxfId="249" priority="243" operator="equal">
      <formula>"DM"</formula>
    </cfRule>
    <cfRule type="cellIs" dxfId="248" priority="244" operator="equal">
      <formula>"F"</formula>
    </cfRule>
    <cfRule type="cellIs" dxfId="247" priority="245" operator="equal">
      <formula>"V"</formula>
    </cfRule>
    <cfRule type="cellIs" dxfId="246" priority="246" operator="equal">
      <formula>"D"</formula>
    </cfRule>
    <cfRule type="cellIs" dxfId="245" priority="247" operator="equal">
      <formula>"AF"</formula>
    </cfRule>
    <cfRule type="cellIs" dxfId="244" priority="248" operator="equal">
      <formula>"AN"</formula>
    </cfRule>
    <cfRule type="cellIs" dxfId="243" priority="249" operator="equal">
      <formula>"FALTA"</formula>
    </cfRule>
    <cfRule type="cellIs" dxfId="242" priority="250" operator="equal">
      <formula>"AD"</formula>
    </cfRule>
  </conditionalFormatting>
  <conditionalFormatting sqref="W36">
    <cfRule type="cellIs" dxfId="241" priority="235" operator="equal">
      <formula>"DM"</formula>
    </cfRule>
    <cfRule type="cellIs" dxfId="240" priority="236" operator="equal">
      <formula>"F"</formula>
    </cfRule>
    <cfRule type="cellIs" dxfId="239" priority="237" operator="equal">
      <formula>"V"</formula>
    </cfRule>
    <cfRule type="cellIs" dxfId="238" priority="238" operator="equal">
      <formula>"D"</formula>
    </cfRule>
    <cfRule type="cellIs" dxfId="237" priority="239" operator="equal">
      <formula>"AF"</formula>
    </cfRule>
    <cfRule type="cellIs" dxfId="236" priority="240" operator="equal">
      <formula>"AN"</formula>
    </cfRule>
    <cfRule type="cellIs" dxfId="235" priority="241" operator="equal">
      <formula>"FALTA"</formula>
    </cfRule>
    <cfRule type="cellIs" dxfId="234" priority="242" operator="equal">
      <formula>"AD"</formula>
    </cfRule>
  </conditionalFormatting>
  <conditionalFormatting sqref="W35">
    <cfRule type="cellIs" dxfId="233" priority="187" operator="equal">
      <formula>"DM"</formula>
    </cfRule>
    <cfRule type="cellIs" dxfId="232" priority="188" operator="equal">
      <formula>"F"</formula>
    </cfRule>
    <cfRule type="cellIs" dxfId="231" priority="189" operator="equal">
      <formula>"V"</formula>
    </cfRule>
    <cfRule type="cellIs" dxfId="230" priority="190" operator="equal">
      <formula>"D"</formula>
    </cfRule>
    <cfRule type="cellIs" dxfId="229" priority="191" operator="equal">
      <formula>"AF"</formula>
    </cfRule>
    <cfRule type="cellIs" dxfId="228" priority="192" operator="equal">
      <formula>"AN"</formula>
    </cfRule>
    <cfRule type="cellIs" dxfId="227" priority="193" operator="equal">
      <formula>"FALTA"</formula>
    </cfRule>
    <cfRule type="cellIs" dxfId="226" priority="194" operator="equal">
      <formula>"AD"</formula>
    </cfRule>
  </conditionalFormatting>
  <conditionalFormatting sqref="W35:W36">
    <cfRule type="cellIs" dxfId="225" priority="227" operator="equal">
      <formula>"DM"</formula>
    </cfRule>
    <cfRule type="cellIs" dxfId="224" priority="228" operator="equal">
      <formula>"F"</formula>
    </cfRule>
    <cfRule type="cellIs" dxfId="223" priority="229" operator="equal">
      <formula>"V"</formula>
    </cfRule>
    <cfRule type="cellIs" dxfId="222" priority="230" operator="equal">
      <formula>"D"</formula>
    </cfRule>
    <cfRule type="cellIs" dxfId="221" priority="231" operator="equal">
      <formula>"AF"</formula>
    </cfRule>
    <cfRule type="cellIs" dxfId="220" priority="232" operator="equal">
      <formula>"AN"</formula>
    </cfRule>
    <cfRule type="cellIs" dxfId="219" priority="233" operator="equal">
      <formula>"FALTA"</formula>
    </cfRule>
    <cfRule type="cellIs" dxfId="218" priority="234" operator="equal">
      <formula>"AD"</formula>
    </cfRule>
  </conditionalFormatting>
  <conditionalFormatting sqref="W14:W15 W17:W18">
    <cfRule type="cellIs" dxfId="209" priority="219" operator="equal">
      <formula>"DM"</formula>
    </cfRule>
    <cfRule type="cellIs" dxfId="208" priority="220" operator="equal">
      <formula>"F"</formula>
    </cfRule>
    <cfRule type="cellIs" dxfId="207" priority="221" operator="equal">
      <formula>"V"</formula>
    </cfRule>
    <cfRule type="cellIs" dxfId="206" priority="222" operator="equal">
      <formula>"D"</formula>
    </cfRule>
    <cfRule type="cellIs" dxfId="205" priority="223" operator="equal">
      <formula>"AF"</formula>
    </cfRule>
    <cfRule type="cellIs" dxfId="204" priority="224" operator="equal">
      <formula>"AN"</formula>
    </cfRule>
    <cfRule type="cellIs" dxfId="203" priority="225" operator="equal">
      <formula>"FALTA"</formula>
    </cfRule>
    <cfRule type="cellIs" dxfId="202" priority="226" operator="equal">
      <formula>"AD"</formula>
    </cfRule>
  </conditionalFormatting>
  <conditionalFormatting sqref="W6:W13">
    <cfRule type="cellIs" dxfId="201" priority="179" operator="equal">
      <formula>"DM"</formula>
    </cfRule>
    <cfRule type="cellIs" dxfId="200" priority="180" operator="equal">
      <formula>"F"</formula>
    </cfRule>
    <cfRule type="cellIs" dxfId="199" priority="181" operator="equal">
      <formula>"V"</formula>
    </cfRule>
    <cfRule type="cellIs" dxfId="198" priority="182" operator="equal">
      <formula>"D"</formula>
    </cfRule>
    <cfRule type="cellIs" dxfId="197" priority="183" operator="equal">
      <formula>"AF"</formula>
    </cfRule>
    <cfRule type="cellIs" dxfId="196" priority="184" operator="equal">
      <formula>"AN"</formula>
    </cfRule>
    <cfRule type="cellIs" dxfId="195" priority="185" operator="equal">
      <formula>"FALTA"</formula>
    </cfRule>
    <cfRule type="cellIs" dxfId="194" priority="186" operator="equal">
      <formula>"AD"</formula>
    </cfRule>
  </conditionalFormatting>
  <conditionalFormatting sqref="W16">
    <cfRule type="cellIs" dxfId="193" priority="203" operator="equal">
      <formula>"DM"</formula>
    </cfRule>
    <cfRule type="cellIs" dxfId="192" priority="204" operator="equal">
      <formula>"F"</formula>
    </cfRule>
    <cfRule type="cellIs" dxfId="191" priority="205" operator="equal">
      <formula>"V"</formula>
    </cfRule>
    <cfRule type="cellIs" dxfId="190" priority="206" operator="equal">
      <formula>"D"</formula>
    </cfRule>
    <cfRule type="cellIs" dxfId="189" priority="207" operator="equal">
      <formula>"AF"</formula>
    </cfRule>
    <cfRule type="cellIs" dxfId="188" priority="208" operator="equal">
      <formula>"AN"</formula>
    </cfRule>
    <cfRule type="cellIs" dxfId="187" priority="209" operator="equal">
      <formula>"FALTA"</formula>
    </cfRule>
    <cfRule type="cellIs" dxfId="186" priority="210" operator="equal">
      <formula>"AD"</formula>
    </cfRule>
  </conditionalFormatting>
  <conditionalFormatting sqref="W31">
    <cfRule type="cellIs" dxfId="185" priority="195" operator="equal">
      <formula>"DM"</formula>
    </cfRule>
    <cfRule type="cellIs" dxfId="184" priority="196" operator="equal">
      <formula>"F"</formula>
    </cfRule>
    <cfRule type="cellIs" dxfId="183" priority="197" operator="equal">
      <formula>"V"</formula>
    </cfRule>
    <cfRule type="cellIs" dxfId="182" priority="198" operator="equal">
      <formula>"D"</formula>
    </cfRule>
    <cfRule type="cellIs" dxfId="181" priority="199" operator="equal">
      <formula>"AF"</formula>
    </cfRule>
    <cfRule type="cellIs" dxfId="180" priority="200" operator="equal">
      <formula>"AN"</formula>
    </cfRule>
    <cfRule type="cellIs" dxfId="179" priority="201" operator="equal">
      <formula>"FALTA"</formula>
    </cfRule>
    <cfRule type="cellIs" dxfId="178" priority="202" operator="equal">
      <formula>"AD"</formula>
    </cfRule>
  </conditionalFormatting>
  <conditionalFormatting sqref="W34">
    <cfRule type="cellIs" dxfId="177" priority="171" operator="equal">
      <formula>"DM"</formula>
    </cfRule>
    <cfRule type="cellIs" dxfId="176" priority="172" operator="equal">
      <formula>"F"</formula>
    </cfRule>
    <cfRule type="cellIs" dxfId="175" priority="173" operator="equal">
      <formula>"V"</formula>
    </cfRule>
    <cfRule type="cellIs" dxfId="174" priority="174" operator="equal">
      <formula>"D"</formula>
    </cfRule>
    <cfRule type="cellIs" dxfId="173" priority="175" operator="equal">
      <formula>"AF"</formula>
    </cfRule>
    <cfRule type="cellIs" dxfId="172" priority="176" operator="equal">
      <formula>"AN"</formula>
    </cfRule>
    <cfRule type="cellIs" dxfId="171" priority="177" operator="equal">
      <formula>"FALTA"</formula>
    </cfRule>
    <cfRule type="cellIs" dxfId="170" priority="178" operator="equal">
      <formula>"AD"</formula>
    </cfRule>
  </conditionalFormatting>
  <conditionalFormatting sqref="W37">
    <cfRule type="cellIs" dxfId="169" priority="163" operator="equal">
      <formula>"DM"</formula>
    </cfRule>
    <cfRule type="cellIs" dxfId="168" priority="164" operator="equal">
      <formula>"F"</formula>
    </cfRule>
    <cfRule type="cellIs" dxfId="167" priority="165" operator="equal">
      <formula>"V"</formula>
    </cfRule>
    <cfRule type="cellIs" dxfId="166" priority="166" operator="equal">
      <formula>"D"</formula>
    </cfRule>
    <cfRule type="cellIs" dxfId="165" priority="167" operator="equal">
      <formula>"AF"</formula>
    </cfRule>
    <cfRule type="cellIs" dxfId="164" priority="168" operator="equal">
      <formula>"AN"</formula>
    </cfRule>
    <cfRule type="cellIs" dxfId="163" priority="169" operator="equal">
      <formula>"FALTA"</formula>
    </cfRule>
    <cfRule type="cellIs" dxfId="162" priority="170" operator="equal">
      <formula>"AD"</formula>
    </cfRule>
  </conditionalFormatting>
  <conditionalFormatting sqref="W46">
    <cfRule type="cellIs" dxfId="161" priority="155" operator="equal">
      <formula>"DM"</formula>
    </cfRule>
    <cfRule type="cellIs" dxfId="160" priority="156" operator="equal">
      <formula>"F"</formula>
    </cfRule>
    <cfRule type="cellIs" dxfId="159" priority="157" operator="equal">
      <formula>"V"</formula>
    </cfRule>
    <cfRule type="cellIs" dxfId="158" priority="158" operator="equal">
      <formula>"D"</formula>
    </cfRule>
    <cfRule type="cellIs" dxfId="157" priority="159" operator="equal">
      <formula>"AF"</formula>
    </cfRule>
    <cfRule type="cellIs" dxfId="156" priority="160" operator="equal">
      <formula>"AN"</formula>
    </cfRule>
    <cfRule type="cellIs" dxfId="155" priority="161" operator="equal">
      <formula>"FALTA"</formula>
    </cfRule>
    <cfRule type="cellIs" dxfId="154" priority="162" operator="equal">
      <formula>"AD"</formula>
    </cfRule>
  </conditionalFormatting>
  <conditionalFormatting sqref="Z37:Z38 Z40:Z45 Z47:Z53">
    <cfRule type="cellIs" dxfId="153" priority="99" operator="equal">
      <formula>"DM"</formula>
    </cfRule>
    <cfRule type="cellIs" dxfId="152" priority="100" operator="equal">
      <formula>"F"</formula>
    </cfRule>
    <cfRule type="cellIs" dxfId="151" priority="101" operator="equal">
      <formula>"V"</formula>
    </cfRule>
    <cfRule type="cellIs" dxfId="150" priority="102" operator="equal">
      <formula>"D"</formula>
    </cfRule>
    <cfRule type="cellIs" dxfId="149" priority="103" operator="equal">
      <formula>"AF"</formula>
    </cfRule>
    <cfRule type="cellIs" dxfId="148" priority="104" operator="equal">
      <formula>"AN"</formula>
    </cfRule>
    <cfRule type="cellIs" dxfId="147" priority="105" operator="equal">
      <formula>"FALTA"</formula>
    </cfRule>
    <cfRule type="cellIs" dxfId="146" priority="106" operator="equal">
      <formula>"AD"</formula>
    </cfRule>
  </conditionalFormatting>
  <conditionalFormatting sqref="Z35:Z36">
    <cfRule type="cellIs" dxfId="145" priority="139" operator="equal">
      <formula>"DM"</formula>
    </cfRule>
    <cfRule type="cellIs" dxfId="144" priority="140" operator="equal">
      <formula>"F"</formula>
    </cfRule>
    <cfRule type="cellIs" dxfId="143" priority="141" operator="equal">
      <formula>"V"</formula>
    </cfRule>
    <cfRule type="cellIs" dxfId="142" priority="142" operator="equal">
      <formula>"D"</formula>
    </cfRule>
    <cfRule type="cellIs" dxfId="141" priority="143" operator="equal">
      <formula>"AF"</formula>
    </cfRule>
    <cfRule type="cellIs" dxfId="140" priority="144" operator="equal">
      <formula>"AN"</formula>
    </cfRule>
    <cfRule type="cellIs" dxfId="139" priority="145" operator="equal">
      <formula>"FALTA"</formula>
    </cfRule>
    <cfRule type="cellIs" dxfId="138" priority="146" operator="equal">
      <formula>"AD"</formula>
    </cfRule>
  </conditionalFormatting>
  <conditionalFormatting sqref="Z24:Z28 Z30 Z33">
    <cfRule type="cellIs" dxfId="137" priority="131" operator="equal">
      <formula>"DM"</formula>
    </cfRule>
    <cfRule type="cellIs" dxfId="136" priority="132" operator="equal">
      <formula>"F"</formula>
    </cfRule>
    <cfRule type="cellIs" dxfId="135" priority="133" operator="equal">
      <formula>"V"</formula>
    </cfRule>
    <cfRule type="cellIs" dxfId="134" priority="134" operator="equal">
      <formula>"D"</formula>
    </cfRule>
    <cfRule type="cellIs" dxfId="133" priority="135" operator="equal">
      <formula>"AF"</formula>
    </cfRule>
    <cfRule type="cellIs" dxfId="132" priority="136" operator="equal">
      <formula>"AN"</formula>
    </cfRule>
    <cfRule type="cellIs" dxfId="131" priority="137" operator="equal">
      <formula>"FALTA"</formula>
    </cfRule>
    <cfRule type="cellIs" dxfId="130" priority="138" operator="equal">
      <formula>"AD"</formula>
    </cfRule>
  </conditionalFormatting>
  <conditionalFormatting sqref="Z36">
    <cfRule type="cellIs" dxfId="129" priority="123" operator="equal">
      <formula>"DM"</formula>
    </cfRule>
    <cfRule type="cellIs" dxfId="128" priority="124" operator="equal">
      <formula>"F"</formula>
    </cfRule>
    <cfRule type="cellIs" dxfId="127" priority="125" operator="equal">
      <formula>"V"</formula>
    </cfRule>
    <cfRule type="cellIs" dxfId="126" priority="126" operator="equal">
      <formula>"D"</formula>
    </cfRule>
    <cfRule type="cellIs" dxfId="125" priority="127" operator="equal">
      <formula>"AF"</formula>
    </cfRule>
    <cfRule type="cellIs" dxfId="124" priority="128" operator="equal">
      <formula>"AN"</formula>
    </cfRule>
    <cfRule type="cellIs" dxfId="123" priority="129" operator="equal">
      <formula>"FALTA"</formula>
    </cfRule>
    <cfRule type="cellIs" dxfId="122" priority="130" operator="equal">
      <formula>"AD"</formula>
    </cfRule>
  </conditionalFormatting>
  <conditionalFormatting sqref="Z35">
    <cfRule type="cellIs" dxfId="121" priority="67" operator="equal">
      <formula>"DM"</formula>
    </cfRule>
    <cfRule type="cellIs" dxfId="120" priority="68" operator="equal">
      <formula>"F"</formula>
    </cfRule>
    <cfRule type="cellIs" dxfId="119" priority="69" operator="equal">
      <formula>"V"</formula>
    </cfRule>
    <cfRule type="cellIs" dxfId="118" priority="70" operator="equal">
      <formula>"D"</formula>
    </cfRule>
    <cfRule type="cellIs" dxfId="117" priority="71" operator="equal">
      <formula>"AF"</formula>
    </cfRule>
    <cfRule type="cellIs" dxfId="116" priority="72" operator="equal">
      <formula>"AN"</formula>
    </cfRule>
    <cfRule type="cellIs" dxfId="115" priority="73" operator="equal">
      <formula>"FALTA"</formula>
    </cfRule>
    <cfRule type="cellIs" dxfId="114" priority="74" operator="equal">
      <formula>"AD"</formula>
    </cfRule>
  </conditionalFormatting>
  <conditionalFormatting sqref="Z35:Z36">
    <cfRule type="cellIs" dxfId="113" priority="115" operator="equal">
      <formula>"DM"</formula>
    </cfRule>
    <cfRule type="cellIs" dxfId="112" priority="116" operator="equal">
      <formula>"F"</formula>
    </cfRule>
    <cfRule type="cellIs" dxfId="111" priority="117" operator="equal">
      <formula>"V"</formula>
    </cfRule>
    <cfRule type="cellIs" dxfId="110" priority="118" operator="equal">
      <formula>"D"</formula>
    </cfRule>
    <cfRule type="cellIs" dxfId="109" priority="119" operator="equal">
      <formula>"AF"</formula>
    </cfRule>
    <cfRule type="cellIs" dxfId="108" priority="120" operator="equal">
      <formula>"AN"</formula>
    </cfRule>
    <cfRule type="cellIs" dxfId="107" priority="121" operator="equal">
      <formula>"FALTA"</formula>
    </cfRule>
    <cfRule type="cellIs" dxfId="106" priority="122" operator="equal">
      <formula>"AD"</formula>
    </cfRule>
  </conditionalFormatting>
  <conditionalFormatting sqref="Z17:Z18">
    <cfRule type="cellIs" dxfId="97" priority="107" operator="equal">
      <formula>"DM"</formula>
    </cfRule>
    <cfRule type="cellIs" dxfId="96" priority="108" operator="equal">
      <formula>"F"</formula>
    </cfRule>
    <cfRule type="cellIs" dxfId="95" priority="109" operator="equal">
      <formula>"V"</formula>
    </cfRule>
    <cfRule type="cellIs" dxfId="94" priority="110" operator="equal">
      <formula>"D"</formula>
    </cfRule>
    <cfRule type="cellIs" dxfId="93" priority="111" operator="equal">
      <formula>"AF"</formula>
    </cfRule>
    <cfRule type="cellIs" dxfId="92" priority="112" operator="equal">
      <formula>"AN"</formula>
    </cfRule>
    <cfRule type="cellIs" dxfId="91" priority="113" operator="equal">
      <formula>"FALTA"</formula>
    </cfRule>
    <cfRule type="cellIs" dxfId="90" priority="114" operator="equal">
      <formula>"AD"</formula>
    </cfRule>
  </conditionalFormatting>
  <conditionalFormatting sqref="Z6:Z16">
    <cfRule type="cellIs" dxfId="89" priority="75" operator="equal">
      <formula>"DM"</formula>
    </cfRule>
    <cfRule type="cellIs" dxfId="88" priority="76" operator="equal">
      <formula>"F"</formula>
    </cfRule>
    <cfRule type="cellIs" dxfId="87" priority="77" operator="equal">
      <formula>"V"</formula>
    </cfRule>
    <cfRule type="cellIs" dxfId="86" priority="78" operator="equal">
      <formula>"D"</formula>
    </cfRule>
    <cfRule type="cellIs" dxfId="85" priority="79" operator="equal">
      <formula>"AF"</formula>
    </cfRule>
    <cfRule type="cellIs" dxfId="84" priority="80" operator="equal">
      <formula>"AN"</formula>
    </cfRule>
    <cfRule type="cellIs" dxfId="83" priority="81" operator="equal">
      <formula>"FALTA"</formula>
    </cfRule>
    <cfRule type="cellIs" dxfId="82" priority="82" operator="equal">
      <formula>"AD"</formula>
    </cfRule>
  </conditionalFormatting>
  <conditionalFormatting sqref="Z19:Z23 Z34">
    <cfRule type="cellIs" dxfId="81" priority="83" operator="equal">
      <formula>"DM"</formula>
    </cfRule>
    <cfRule type="cellIs" dxfId="80" priority="84" operator="equal">
      <formula>"F"</formula>
    </cfRule>
    <cfRule type="cellIs" dxfId="79" priority="85" operator="equal">
      <formula>"V"</formula>
    </cfRule>
    <cfRule type="cellIs" dxfId="78" priority="86" operator="equal">
      <formula>"D"</formula>
    </cfRule>
    <cfRule type="cellIs" dxfId="77" priority="87" operator="equal">
      <formula>"AF"</formula>
    </cfRule>
    <cfRule type="cellIs" dxfId="76" priority="88" operator="equal">
      <formula>"AN"</formula>
    </cfRule>
    <cfRule type="cellIs" dxfId="75" priority="89" operator="equal">
      <formula>"FALTA"</formula>
    </cfRule>
    <cfRule type="cellIs" dxfId="74" priority="90" operator="equal">
      <formula>"AD"</formula>
    </cfRule>
  </conditionalFormatting>
  <conditionalFormatting sqref="Z29">
    <cfRule type="cellIs" dxfId="73" priority="91" operator="equal">
      <formula>"DM"</formula>
    </cfRule>
    <cfRule type="cellIs" dxfId="72" priority="92" operator="equal">
      <formula>"F"</formula>
    </cfRule>
    <cfRule type="cellIs" dxfId="71" priority="93" operator="equal">
      <formula>"V"</formula>
    </cfRule>
    <cfRule type="cellIs" dxfId="70" priority="94" operator="equal">
      <formula>"D"</formula>
    </cfRule>
    <cfRule type="cellIs" dxfId="69" priority="95" operator="equal">
      <formula>"AF"</formula>
    </cfRule>
    <cfRule type="cellIs" dxfId="68" priority="96" operator="equal">
      <formula>"AN"</formula>
    </cfRule>
    <cfRule type="cellIs" dxfId="67" priority="97" operator="equal">
      <formula>"FALTA"</formula>
    </cfRule>
    <cfRule type="cellIs" dxfId="66" priority="98" operator="equal">
      <formula>"AD"</formula>
    </cfRule>
  </conditionalFormatting>
  <conditionalFormatting sqref="Z31:Z32">
    <cfRule type="cellIs" dxfId="65" priority="43" operator="equal">
      <formula>"DM"</formula>
    </cfRule>
    <cfRule type="cellIs" dxfId="64" priority="44" operator="equal">
      <formula>"F"</formula>
    </cfRule>
    <cfRule type="cellIs" dxfId="63" priority="45" operator="equal">
      <formula>"V"</formula>
    </cfRule>
    <cfRule type="cellIs" dxfId="62" priority="46" operator="equal">
      <formula>"D"</formula>
    </cfRule>
    <cfRule type="cellIs" dxfId="61" priority="47" operator="equal">
      <formula>"AF"</formula>
    </cfRule>
    <cfRule type="cellIs" dxfId="60" priority="48" operator="equal">
      <formula>"AN"</formula>
    </cfRule>
    <cfRule type="cellIs" dxfId="59" priority="49" operator="equal">
      <formula>"FALTA"</formula>
    </cfRule>
    <cfRule type="cellIs" dxfId="58" priority="50" operator="equal">
      <formula>"AD"</formula>
    </cfRule>
  </conditionalFormatting>
  <conditionalFormatting sqref="Z39">
    <cfRule type="cellIs" dxfId="57" priority="51" operator="equal">
      <formula>"DM"</formula>
    </cfRule>
    <cfRule type="cellIs" dxfId="56" priority="52" operator="equal">
      <formula>"F"</formula>
    </cfRule>
    <cfRule type="cellIs" dxfId="55" priority="53" operator="equal">
      <formula>"V"</formula>
    </cfRule>
    <cfRule type="cellIs" dxfId="54" priority="54" operator="equal">
      <formula>"D"</formula>
    </cfRule>
    <cfRule type="cellIs" dxfId="53" priority="55" operator="equal">
      <formula>"AF"</formula>
    </cfRule>
    <cfRule type="cellIs" dxfId="52" priority="56" operator="equal">
      <formula>"AN"</formula>
    </cfRule>
    <cfRule type="cellIs" dxfId="51" priority="57" operator="equal">
      <formula>"FALTA"</formula>
    </cfRule>
    <cfRule type="cellIs" dxfId="50" priority="58" operator="equal">
      <formula>"AD"</formula>
    </cfRule>
  </conditionalFormatting>
  <conditionalFormatting sqref="Z46">
    <cfRule type="cellIs" dxfId="49" priority="59" operator="equal">
      <formula>"DM"</formula>
    </cfRule>
    <cfRule type="cellIs" dxfId="48" priority="60" operator="equal">
      <formula>"F"</formula>
    </cfRule>
    <cfRule type="cellIs" dxfId="47" priority="61" operator="equal">
      <formula>"V"</formula>
    </cfRule>
    <cfRule type="cellIs" dxfId="46" priority="62" operator="equal">
      <formula>"D"</formula>
    </cfRule>
    <cfRule type="cellIs" dxfId="45" priority="63" operator="equal">
      <formula>"AF"</formula>
    </cfRule>
    <cfRule type="cellIs" dxfId="44" priority="64" operator="equal">
      <formula>"AN"</formula>
    </cfRule>
    <cfRule type="cellIs" dxfId="43" priority="65" operator="equal">
      <formula>"FALTA"</formula>
    </cfRule>
    <cfRule type="cellIs" dxfId="42" priority="66" operator="equal">
      <formula>"AD"</formula>
    </cfRule>
  </conditionalFormatting>
  <conditionalFormatting sqref="AC36:AC53">
    <cfRule type="cellIs" dxfId="41" priority="19" operator="equal">
      <formula>"DM"</formula>
    </cfRule>
    <cfRule type="cellIs" dxfId="40" priority="20" operator="equal">
      <formula>"F"</formula>
    </cfRule>
    <cfRule type="cellIs" dxfId="39" priority="21" operator="equal">
      <formula>"V"</formula>
    </cfRule>
    <cfRule type="cellIs" dxfId="38" priority="22" operator="equal">
      <formula>"D"</formula>
    </cfRule>
    <cfRule type="cellIs" dxfId="37" priority="23" operator="equal">
      <formula>"AF"</formula>
    </cfRule>
    <cfRule type="cellIs" dxfId="36" priority="24" operator="equal">
      <formula>"AN"</formula>
    </cfRule>
    <cfRule type="cellIs" dxfId="35" priority="25" operator="equal">
      <formula>"FALTA"</formula>
    </cfRule>
    <cfRule type="cellIs" dxfId="34" priority="26" operator="equal">
      <formula>"AD"</formula>
    </cfRule>
  </conditionalFormatting>
  <conditionalFormatting sqref="AC35">
    <cfRule type="cellIs" dxfId="33" priority="35" operator="equal">
      <formula>"DM"</formula>
    </cfRule>
    <cfRule type="cellIs" dxfId="32" priority="36" operator="equal">
      <formula>"F"</formula>
    </cfRule>
    <cfRule type="cellIs" dxfId="31" priority="37" operator="equal">
      <formula>"V"</formula>
    </cfRule>
    <cfRule type="cellIs" dxfId="30" priority="38" operator="equal">
      <formula>"D"</formula>
    </cfRule>
    <cfRule type="cellIs" dxfId="29" priority="39" operator="equal">
      <formula>"AF"</formula>
    </cfRule>
    <cfRule type="cellIs" dxfId="28" priority="40" operator="equal">
      <formula>"AN"</formula>
    </cfRule>
    <cfRule type="cellIs" dxfId="27" priority="41" operator="equal">
      <formula>"FALTA"</formula>
    </cfRule>
    <cfRule type="cellIs" dxfId="26" priority="42" operator="equal">
      <formula>"AD"</formula>
    </cfRule>
  </conditionalFormatting>
  <conditionalFormatting sqref="AC35">
    <cfRule type="cellIs" dxfId="25" priority="3" operator="equal">
      <formula>"DM"</formula>
    </cfRule>
    <cfRule type="cellIs" dxfId="24" priority="4" operator="equal">
      <formula>"F"</formula>
    </cfRule>
    <cfRule type="cellIs" dxfId="23" priority="5" operator="equal">
      <formula>"V"</formula>
    </cfRule>
    <cfRule type="cellIs" dxfId="22" priority="6" operator="equal">
      <formula>"D"</formula>
    </cfRule>
    <cfRule type="cellIs" dxfId="21" priority="7" operator="equal">
      <formula>"AF"</formula>
    </cfRule>
    <cfRule type="cellIs" dxfId="20" priority="8" operator="equal">
      <formula>"AN"</formula>
    </cfRule>
    <cfRule type="cellIs" dxfId="19" priority="9" operator="equal">
      <formula>"FALTA"</formula>
    </cfRule>
    <cfRule type="cellIs" dxfId="18" priority="10" operator="equal">
      <formula>"AD"</formula>
    </cfRule>
  </conditionalFormatting>
  <conditionalFormatting sqref="AC35">
    <cfRule type="cellIs" dxfId="17" priority="27" operator="equal">
      <formula>"DM"</formula>
    </cfRule>
    <cfRule type="cellIs" dxfId="16" priority="28" operator="equal">
      <formula>"F"</formula>
    </cfRule>
    <cfRule type="cellIs" dxfId="15" priority="29" operator="equal">
      <formula>"V"</formula>
    </cfRule>
    <cfRule type="cellIs" dxfId="14" priority="30" operator="equal">
      <formula>"D"</formula>
    </cfRule>
    <cfRule type="cellIs" dxfId="13" priority="31" operator="equal">
      <formula>"AF"</formula>
    </cfRule>
    <cfRule type="cellIs" dxfId="12" priority="32" operator="equal">
      <formula>"AN"</formula>
    </cfRule>
    <cfRule type="cellIs" dxfId="11" priority="33" operator="equal">
      <formula>"FALTA"</formula>
    </cfRule>
    <cfRule type="cellIs" dxfId="10" priority="34" operator="equal">
      <formula>"AD"</formula>
    </cfRule>
  </conditionalFormatting>
  <conditionalFormatting sqref="AC6:AC34">
    <cfRule type="cellIs" dxfId="9" priority="11" operator="equal">
      <formula>"DM"</formula>
    </cfRule>
    <cfRule type="cellIs" dxfId="8" priority="12" operator="equal">
      <formula>"F"</formula>
    </cfRule>
    <cfRule type="cellIs" dxfId="7" priority="13" operator="equal">
      <formula>"V"</formula>
    </cfRule>
    <cfRule type="cellIs" dxfId="6" priority="14" operator="equal">
      <formula>"D"</formula>
    </cfRule>
    <cfRule type="cellIs" dxfId="5" priority="15" operator="equal">
      <formula>"AF"</formula>
    </cfRule>
    <cfRule type="cellIs" dxfId="4" priority="16" operator="equal">
      <formula>"AN"</formula>
    </cfRule>
    <cfRule type="cellIs" dxfId="3" priority="17" operator="equal">
      <formula>"FALTA"</formula>
    </cfRule>
    <cfRule type="cellIs" dxfId="2" priority="18" operator="equal">
      <formula>"AD"</formula>
    </cfRule>
  </conditionalFormatting>
  <conditionalFormatting sqref="AN6:AO53">
    <cfRule type="cellIs" dxfId="1" priority="2" operator="notEqual">
      <formula>0</formula>
    </cfRule>
  </conditionalFormatting>
  <conditionalFormatting sqref="AR6:AS53">
    <cfRule type="cellIs" dxfId="0" priority="1" operator="not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2025-04-02T07:19:35Z</dcterms:created>
  <dcterms:modified xsi:type="dcterms:W3CDTF">2025-04-15T00:11:03Z</dcterms:modified>
</cp:coreProperties>
</file>