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848" windowHeight="860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<sst xmlns="http://schemas.openxmlformats.org/spreadsheetml/2006/main" count="62" uniqueCount="40">
  <si>
    <t>Atribut Kriteria</t>
  </si>
  <si>
    <t>Bobot Kriteria</t>
  </si>
  <si>
    <t>Bobot Ternormalisasi</t>
  </si>
  <si>
    <t>Bobot</t>
  </si>
  <si>
    <t>Kriteria</t>
  </si>
  <si>
    <t>Sifat</t>
  </si>
  <si>
    <t>C1</t>
  </si>
  <si>
    <t>Sangat Buruk</t>
  </si>
  <si>
    <t>C1 = Jarak Dengan Jalan Raya (meter)</t>
  </si>
  <si>
    <t>Biaya /Cost 
Alasan : semakin dekat dengan jalan raya maka akan
 semakin bagus , karena kemungkinan banyakorang yang beli.</t>
  </si>
  <si>
    <t>C2</t>
  </si>
  <si>
    <t>Buruk</t>
  </si>
  <si>
    <t>C3</t>
  </si>
  <si>
    <t>cukup</t>
  </si>
  <si>
    <t>C2 = Kepadatan Penduduk di sekitar lokasi  (ribu)</t>
  </si>
  <si>
    <t>Benefit
Alasan : semakin banyak penduduk makin bnyak kemungkinan yang beli maka semakin menguntungkan</t>
  </si>
  <si>
    <t>C4</t>
  </si>
  <si>
    <t>Bagus</t>
  </si>
  <si>
    <t>C5</t>
  </si>
  <si>
    <t>Sangat Bagus</t>
  </si>
  <si>
    <t>Jumlah</t>
  </si>
  <si>
    <t>C3 = Jarak dengan usaha lain(m)</t>
  </si>
  <si>
    <t>Benefit 
Alasan : semakin jauh dengan usaha yang sama maka semakin menguntungkan</t>
  </si>
  <si>
    <t>Data</t>
  </si>
  <si>
    <t>C4 = Harga Sewa ( ratusan)</t>
  </si>
  <si>
    <t>Biaya/Cost
Alasan : semakin murah harga sewa makan akan makin menguntungkan</t>
  </si>
  <si>
    <t>C5 = Luas Bangunan (m2)</t>
  </si>
  <si>
    <t>Benefit
alasan : semakin luas bangunannya semakin banyak pengunjung yang bisa makan ditempat</t>
  </si>
  <si>
    <t>Jogja</t>
  </si>
  <si>
    <t>Lampung</t>
  </si>
  <si>
    <t>Semarang</t>
  </si>
  <si>
    <t>Magelang</t>
  </si>
  <si>
    <t>Solo</t>
  </si>
  <si>
    <t>Tanggerang</t>
  </si>
  <si>
    <t>Malang</t>
  </si>
  <si>
    <t>Surabaya</t>
  </si>
  <si>
    <t>Padang</t>
  </si>
  <si>
    <t>Perpangkatan dengan Bobot</t>
  </si>
  <si>
    <t>S</t>
  </si>
  <si>
    <t>V</t>
  </si>
</sst>
</file>

<file path=xl/styles.xml><?xml version="1.0" encoding="utf-8"?>
<styleSheet xmlns="http://schemas.openxmlformats.org/spreadsheetml/2006/main">
  <numFmts count="5">
    <numFmt numFmtId="176" formatCode="_(* #,##0.00_);_(* \(#,##0.00\);_(* &quot;-&quot;??_);_(@_)"/>
    <numFmt numFmtId="177" formatCode="_-&quot;Rp&quot;* #,##0_-;\-&quot;Rp&quot;* #,##0_-;_-&quot;Rp&quot;* &quot;-&quot;??_-;_-@_-"/>
    <numFmt numFmtId="178" formatCode="0.0000"/>
    <numFmt numFmtId="179" formatCode="_(* #,##0_);_(* \(#,##0\);_(* &quot;-&quot;_);_(@_)"/>
    <numFmt numFmtId="180" formatCode="_-&quot;Rp&quot;* #,##0.00_-;\-&quot;Rp&quot;* #,##0.00_-;_-&quot;Rp&quot;* &quot;-&quot;??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3" borderId="5" applyNumberFormat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26" borderId="7" applyNumberForma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0" fillId="16" borderId="7" applyNumberFormat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 applyAlignment="1">
      <alignment vertical="center"/>
    </xf>
    <xf numFmtId="178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8" fontId="0" fillId="0" borderId="1" xfId="0" applyNumberFormat="1" applyBorder="1" applyAlignment="1">
      <alignment horizontal="center" vertical="center"/>
    </xf>
    <xf numFmtId="178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P40"/>
  <sheetViews>
    <sheetView tabSelected="1" workbookViewId="0">
      <selection activeCell="A1" sqref="A1"/>
    </sheetView>
  </sheetViews>
  <sheetFormatPr defaultColWidth="8.88888888888889" defaultRowHeight="14.4"/>
  <cols>
    <col min="1" max="1" width="13.2222222222222" customWidth="1"/>
    <col min="2" max="2" width="12.5555555555556" customWidth="1"/>
    <col min="3" max="3" width="9" customWidth="1"/>
    <col min="4" max="4" width="8.33333333333333" customWidth="1"/>
    <col min="5" max="5" width="14" customWidth="1"/>
    <col min="6" max="6" width="12.3333333333333" customWidth="1"/>
    <col min="8" max="8" width="8.44444444444444" customWidth="1"/>
    <col min="9" max="9" width="15.8888888888889" customWidth="1"/>
    <col min="11" max="11" width="31.5555555555556" customWidth="1"/>
    <col min="12" max="12" width="68.6666666666667" customWidth="1"/>
    <col min="13" max="13" width="6.77777777777778" customWidth="1"/>
    <col min="14" max="14" width="15.4444444444444" customWidth="1"/>
    <col min="15" max="15" width="17.2222222222222" customWidth="1"/>
  </cols>
  <sheetData>
    <row r="3" spans="2:15">
      <c r="B3" s="1"/>
      <c r="C3" s="2" t="s">
        <v>0</v>
      </c>
      <c r="D3" s="2" t="s">
        <v>1</v>
      </c>
      <c r="E3" s="2" t="s">
        <v>2</v>
      </c>
      <c r="F3" s="1" t="s">
        <v>3</v>
      </c>
      <c r="I3" s="20"/>
      <c r="J3" s="8"/>
      <c r="K3" s="20"/>
      <c r="L3" s="20"/>
      <c r="N3" s="9"/>
      <c r="O3" s="9"/>
    </row>
    <row r="4" ht="16" customHeight="1" spans="2:16">
      <c r="B4" s="1"/>
      <c r="C4" s="2"/>
      <c r="D4" s="2"/>
      <c r="E4" s="2"/>
      <c r="F4" s="1"/>
      <c r="H4" s="1" t="s">
        <v>1</v>
      </c>
      <c r="I4" s="1"/>
      <c r="J4" s="8"/>
      <c r="K4" s="1" t="s">
        <v>4</v>
      </c>
      <c r="L4" s="1" t="s">
        <v>5</v>
      </c>
      <c r="N4" s="9"/>
      <c r="O4" s="21"/>
      <c r="P4" s="22"/>
    </row>
    <row r="5" spans="2:16">
      <c r="B5" s="1" t="s">
        <v>6</v>
      </c>
      <c r="C5" s="1">
        <v>-1</v>
      </c>
      <c r="D5" s="1">
        <v>3</v>
      </c>
      <c r="E5" s="3">
        <f>(D5/$D$10)</f>
        <v>0.176470588235294</v>
      </c>
      <c r="F5" s="3">
        <f>(E5*C5)</f>
        <v>-0.176470588235294</v>
      </c>
      <c r="H5" s="1">
        <v>1</v>
      </c>
      <c r="I5" s="1" t="s">
        <v>7</v>
      </c>
      <c r="J5" s="8"/>
      <c r="K5" s="23" t="s">
        <v>8</v>
      </c>
      <c r="L5" s="24" t="s">
        <v>9</v>
      </c>
      <c r="N5" s="9"/>
      <c r="O5" s="21"/>
      <c r="P5" s="22"/>
    </row>
    <row r="6" ht="16" customHeight="1" spans="2:15">
      <c r="B6" s="1" t="s">
        <v>10</v>
      </c>
      <c r="C6" s="1">
        <v>1</v>
      </c>
      <c r="D6" s="1">
        <v>4</v>
      </c>
      <c r="E6" s="3">
        <f>(D6/$D$10)</f>
        <v>0.235294117647059</v>
      </c>
      <c r="F6" s="3">
        <f>(E6*C6)</f>
        <v>0.235294117647059</v>
      </c>
      <c r="H6" s="1">
        <v>2</v>
      </c>
      <c r="I6" s="1" t="s">
        <v>11</v>
      </c>
      <c r="J6" s="8"/>
      <c r="K6" s="23"/>
      <c r="L6" s="24"/>
      <c r="N6" s="9"/>
      <c r="O6" s="21"/>
    </row>
    <row r="7" ht="15" customHeight="1" spans="2:15">
      <c r="B7" s="1" t="s">
        <v>12</v>
      </c>
      <c r="C7" s="1">
        <v>-1</v>
      </c>
      <c r="D7" s="1">
        <v>5</v>
      </c>
      <c r="E7" s="3">
        <f>(D7/$D$10)</f>
        <v>0.294117647058824</v>
      </c>
      <c r="F7" s="3">
        <f>(E7*C7)</f>
        <v>-0.294117647058824</v>
      </c>
      <c r="H7" s="1">
        <v>3</v>
      </c>
      <c r="I7" s="1" t="s">
        <v>13</v>
      </c>
      <c r="J7" s="8"/>
      <c r="K7" s="24" t="s">
        <v>14</v>
      </c>
      <c r="L7" s="24" t="s">
        <v>15</v>
      </c>
      <c r="N7" s="9"/>
      <c r="O7" s="21"/>
    </row>
    <row r="8" ht="13" customHeight="1" spans="2:15">
      <c r="B8" s="1" t="s">
        <v>16</v>
      </c>
      <c r="C8" s="1">
        <v>1</v>
      </c>
      <c r="D8" s="1">
        <v>3</v>
      </c>
      <c r="E8" s="3">
        <f>(D8/$D$10)</f>
        <v>0.176470588235294</v>
      </c>
      <c r="F8" s="3">
        <f>(E8*C8)</f>
        <v>0.176470588235294</v>
      </c>
      <c r="H8" s="1">
        <v>4</v>
      </c>
      <c r="I8" s="1" t="s">
        <v>17</v>
      </c>
      <c r="J8" s="8"/>
      <c r="K8" s="24"/>
      <c r="L8" s="24"/>
      <c r="N8" s="9"/>
      <c r="O8" s="21"/>
    </row>
    <row r="9" spans="2:15">
      <c r="B9" s="1" t="s">
        <v>18</v>
      </c>
      <c r="C9" s="1">
        <v>1</v>
      </c>
      <c r="D9" s="1">
        <v>2</v>
      </c>
      <c r="E9" s="3">
        <f>(D9/$D$10)</f>
        <v>0.117647058823529</v>
      </c>
      <c r="F9" s="3">
        <f>(E9*C9)</f>
        <v>0.117647058823529</v>
      </c>
      <c r="H9" s="1">
        <v>5</v>
      </c>
      <c r="I9" s="1" t="s">
        <v>19</v>
      </c>
      <c r="J9" s="8"/>
      <c r="K9" s="24"/>
      <c r="L9" s="24"/>
      <c r="N9" s="9"/>
      <c r="O9" s="21"/>
    </row>
    <row r="10" spans="2:15">
      <c r="B10" s="4" t="s">
        <v>20</v>
      </c>
      <c r="C10" s="5"/>
      <c r="D10" s="6">
        <f>SUM(D5:D9)</f>
        <v>17</v>
      </c>
      <c r="E10" s="6">
        <f>SUM(E5:E9)</f>
        <v>1</v>
      </c>
      <c r="F10" s="1"/>
      <c r="J10" s="8"/>
      <c r="K10" s="24"/>
      <c r="L10" s="24"/>
      <c r="N10" s="9"/>
      <c r="O10" s="21"/>
    </row>
    <row r="11" spans="10:15">
      <c r="J11" s="8"/>
      <c r="K11" s="23" t="s">
        <v>21</v>
      </c>
      <c r="L11" s="24" t="s">
        <v>22</v>
      </c>
      <c r="N11" s="9"/>
      <c r="O11" s="21"/>
    </row>
    <row r="12" ht="18" customHeight="1" spans="10:15">
      <c r="J12" s="8"/>
      <c r="K12" s="23"/>
      <c r="L12" s="23"/>
      <c r="N12" s="9"/>
      <c r="O12" s="21"/>
    </row>
    <row r="13" spans="2:15">
      <c r="B13" s="7" t="s">
        <v>23</v>
      </c>
      <c r="C13" s="7"/>
      <c r="D13" s="7"/>
      <c r="G13" s="8"/>
      <c r="J13" s="8"/>
      <c r="K13" s="23" t="s">
        <v>24</v>
      </c>
      <c r="L13" s="24" t="s">
        <v>25</v>
      </c>
      <c r="N13" s="9"/>
      <c r="O13" s="21"/>
    </row>
    <row r="14" spans="2:12">
      <c r="B14" s="1"/>
      <c r="C14" s="2" t="s">
        <v>6</v>
      </c>
      <c r="D14" s="2" t="s">
        <v>10</v>
      </c>
      <c r="E14" s="2" t="s">
        <v>12</v>
      </c>
      <c r="F14" s="2" t="s">
        <v>16</v>
      </c>
      <c r="G14" s="2" t="s">
        <v>18</v>
      </c>
      <c r="H14" s="9"/>
      <c r="I14" s="9"/>
      <c r="J14" s="8"/>
      <c r="K14" s="23"/>
      <c r="L14" s="23"/>
    </row>
    <row r="15" spans="2:12">
      <c r="B15" s="1"/>
      <c r="C15" s="10"/>
      <c r="D15" s="10"/>
      <c r="E15" s="10"/>
      <c r="F15" s="10"/>
      <c r="G15" s="10"/>
      <c r="H15" s="9"/>
      <c r="I15" s="9"/>
      <c r="J15" s="8"/>
      <c r="K15" s="23" t="s">
        <v>26</v>
      </c>
      <c r="L15" s="24" t="s">
        <v>27</v>
      </c>
    </row>
    <row r="16" spans="1:12">
      <c r="A16" s="11"/>
      <c r="B16" s="12" t="s">
        <v>28</v>
      </c>
      <c r="C16" s="13">
        <v>100</v>
      </c>
      <c r="D16" s="13">
        <v>7</v>
      </c>
      <c r="E16" s="14">
        <v>1000</v>
      </c>
      <c r="F16" s="14">
        <v>10000000</v>
      </c>
      <c r="G16" s="14">
        <v>40</v>
      </c>
      <c r="H16" s="9"/>
      <c r="I16" s="20"/>
      <c r="J16" s="8"/>
      <c r="K16" s="23"/>
      <c r="L16" s="23"/>
    </row>
    <row r="17" spans="2:12">
      <c r="B17" s="12" t="s">
        <v>29</v>
      </c>
      <c r="C17" s="13">
        <v>300</v>
      </c>
      <c r="D17" s="13">
        <v>4</v>
      </c>
      <c r="E17" s="13">
        <v>300</v>
      </c>
      <c r="F17" s="14">
        <v>11000000</v>
      </c>
      <c r="G17" s="14">
        <v>50</v>
      </c>
      <c r="H17" s="9"/>
      <c r="I17" s="25"/>
      <c r="J17" s="8"/>
      <c r="K17" s="8"/>
      <c r="L17" s="8"/>
    </row>
    <row r="18" spans="2:10">
      <c r="B18" s="12" t="s">
        <v>30</v>
      </c>
      <c r="C18" s="13">
        <v>400</v>
      </c>
      <c r="D18" s="13">
        <v>5</v>
      </c>
      <c r="E18" s="13">
        <v>400</v>
      </c>
      <c r="F18" s="14">
        <v>8000000</v>
      </c>
      <c r="G18" s="14">
        <v>70</v>
      </c>
      <c r="H18" s="9"/>
      <c r="I18" s="25"/>
      <c r="J18" s="26"/>
    </row>
    <row r="19" spans="2:10">
      <c r="B19" s="12" t="s">
        <v>31</v>
      </c>
      <c r="C19" s="13">
        <v>560</v>
      </c>
      <c r="D19" s="13">
        <v>6</v>
      </c>
      <c r="E19" s="13">
        <v>600</v>
      </c>
      <c r="F19" s="14">
        <v>7000000</v>
      </c>
      <c r="G19" s="14">
        <v>60</v>
      </c>
      <c r="H19" s="9"/>
      <c r="I19" s="25"/>
      <c r="J19" s="27"/>
    </row>
    <row r="20" spans="2:12">
      <c r="B20" s="12" t="s">
        <v>32</v>
      </c>
      <c r="C20" s="13">
        <v>1000</v>
      </c>
      <c r="D20" s="13">
        <v>8</v>
      </c>
      <c r="E20" s="13">
        <v>550</v>
      </c>
      <c r="F20" s="14">
        <v>8000000</v>
      </c>
      <c r="G20" s="14">
        <v>80</v>
      </c>
      <c r="H20" s="9"/>
      <c r="I20" s="25"/>
      <c r="J20" s="27"/>
      <c r="K20" s="27"/>
      <c r="L20" s="27"/>
    </row>
    <row r="21" spans="2:12">
      <c r="B21" s="12" t="s">
        <v>33</v>
      </c>
      <c r="C21" s="13">
        <v>650</v>
      </c>
      <c r="D21" s="13">
        <v>10</v>
      </c>
      <c r="E21" s="13">
        <v>660</v>
      </c>
      <c r="F21" s="14">
        <v>10000000</v>
      </c>
      <c r="G21" s="14">
        <v>40</v>
      </c>
      <c r="H21" s="9"/>
      <c r="I21" s="25"/>
      <c r="J21" s="27"/>
      <c r="K21" s="9"/>
      <c r="L21" s="21"/>
    </row>
    <row r="22" spans="2:12">
      <c r="B22" s="12" t="s">
        <v>34</v>
      </c>
      <c r="C22" s="14">
        <v>250</v>
      </c>
      <c r="D22" s="14">
        <v>9</v>
      </c>
      <c r="E22" s="14">
        <v>700</v>
      </c>
      <c r="F22" s="14">
        <v>9000000</v>
      </c>
      <c r="G22" s="14">
        <v>80</v>
      </c>
      <c r="H22" s="9"/>
      <c r="I22" s="25"/>
      <c r="J22" s="27"/>
      <c r="K22" s="9"/>
      <c r="L22" s="21"/>
    </row>
    <row r="23" spans="2:12">
      <c r="B23" s="12" t="s">
        <v>35</v>
      </c>
      <c r="C23" s="14">
        <v>95</v>
      </c>
      <c r="D23" s="14">
        <v>7</v>
      </c>
      <c r="E23" s="14">
        <v>800</v>
      </c>
      <c r="F23" s="14">
        <v>7700000</v>
      </c>
      <c r="G23" s="14">
        <v>30</v>
      </c>
      <c r="H23" s="9"/>
      <c r="I23" s="25"/>
      <c r="J23" s="27"/>
      <c r="K23" s="27"/>
      <c r="L23" s="27"/>
    </row>
    <row r="24" spans="2:12">
      <c r="B24" s="12" t="s">
        <v>33</v>
      </c>
      <c r="C24" s="14">
        <v>700</v>
      </c>
      <c r="D24" s="14">
        <v>8</v>
      </c>
      <c r="E24" s="14">
        <v>900</v>
      </c>
      <c r="F24" s="14">
        <v>9900000</v>
      </c>
      <c r="G24" s="14">
        <v>70</v>
      </c>
      <c r="H24" s="9"/>
      <c r="I24" s="25"/>
      <c r="J24" s="27"/>
      <c r="K24" s="27"/>
      <c r="L24" s="27"/>
    </row>
    <row r="25" spans="2:12">
      <c r="B25" s="12" t="s">
        <v>36</v>
      </c>
      <c r="C25" s="14">
        <v>220</v>
      </c>
      <c r="D25" s="14">
        <v>6</v>
      </c>
      <c r="E25" s="14">
        <v>880</v>
      </c>
      <c r="F25" s="14">
        <v>6000000</v>
      </c>
      <c r="G25" s="14">
        <v>100</v>
      </c>
      <c r="H25" s="9"/>
      <c r="I25" s="25"/>
      <c r="J25" s="26"/>
      <c r="K25" s="26"/>
      <c r="L25" s="26"/>
    </row>
    <row r="26" spans="7:12">
      <c r="G26" s="11"/>
      <c r="H26" s="11"/>
      <c r="I26" s="11"/>
      <c r="J26" s="8"/>
      <c r="K26" s="20"/>
      <c r="L26" s="20"/>
    </row>
    <row r="27" spans="2:12">
      <c r="B27" s="7" t="s">
        <v>37</v>
      </c>
      <c r="C27" s="7"/>
      <c r="D27" s="7"/>
      <c r="J27" s="8"/>
      <c r="K27" s="20"/>
      <c r="L27" s="9"/>
    </row>
    <row r="28" spans="2:12">
      <c r="B28" s="1"/>
      <c r="C28" s="2" t="s">
        <v>6</v>
      </c>
      <c r="D28" s="2" t="s">
        <v>10</v>
      </c>
      <c r="E28" s="2" t="s">
        <v>12</v>
      </c>
      <c r="F28" s="2" t="s">
        <v>16</v>
      </c>
      <c r="G28" s="2" t="s">
        <v>18</v>
      </c>
      <c r="H28" s="1" t="s">
        <v>38</v>
      </c>
      <c r="I28" s="1" t="s">
        <v>39</v>
      </c>
      <c r="J28" s="8"/>
      <c r="K28" s="20"/>
      <c r="L28" s="9"/>
    </row>
    <row r="29" spans="2:12">
      <c r="B29" s="1"/>
      <c r="C29" s="10"/>
      <c r="D29" s="10"/>
      <c r="E29" s="10"/>
      <c r="F29" s="10"/>
      <c r="G29" s="10"/>
      <c r="H29" s="1"/>
      <c r="I29" s="1"/>
      <c r="J29" s="8"/>
      <c r="K29" s="20"/>
      <c r="L29" s="9"/>
    </row>
    <row r="30" spans="2:12">
      <c r="B30" s="12" t="s">
        <v>28</v>
      </c>
      <c r="C30" s="15">
        <f>(C16^F5)</f>
        <v>0.443668733097861</v>
      </c>
      <c r="D30" s="15">
        <f>(D16^F6)</f>
        <v>1.58068960636454</v>
      </c>
      <c r="E30" s="16">
        <f>(E16^F7)</f>
        <v>0.131113393742156</v>
      </c>
      <c r="F30" s="16">
        <f>(F16^F8)</f>
        <v>17.1907220185857</v>
      </c>
      <c r="G30" s="16">
        <f>(G16^F9)</f>
        <v>1.54339697970758</v>
      </c>
      <c r="H30" s="17">
        <f>C30*D30*E30*F30*G30</f>
        <v>2.43963156431819</v>
      </c>
      <c r="I30" s="17">
        <f>H30/H40</f>
        <v>0.106915640013105</v>
      </c>
      <c r="J30" s="8"/>
      <c r="K30" s="20"/>
      <c r="L30" s="9"/>
    </row>
    <row r="31" spans="2:12">
      <c r="B31" s="12" t="s">
        <v>29</v>
      </c>
      <c r="C31" s="15">
        <f>(C17^F5)</f>
        <v>0.365477760485391</v>
      </c>
      <c r="D31" s="18">
        <f>(D17^F6)</f>
        <v>1.3856743389807</v>
      </c>
      <c r="E31" s="16">
        <f>(E17^F7)</f>
        <v>0.186824971674445</v>
      </c>
      <c r="F31" s="16">
        <f>(F17^F8)</f>
        <v>17.4823056596023</v>
      </c>
      <c r="G31" s="16">
        <f>(G17^F9)</f>
        <v>1.58445104048245</v>
      </c>
      <c r="H31" s="17">
        <f t="shared" ref="H31:H39" si="0">C31*D31*E31*F31*G31</f>
        <v>2.62080427050023</v>
      </c>
      <c r="I31" s="17">
        <f>H31/H40</f>
        <v>0.114855443759567</v>
      </c>
      <c r="J31" s="11"/>
      <c r="K31" s="20"/>
      <c r="L31" s="9"/>
    </row>
    <row r="32" spans="2:12">
      <c r="B32" s="12" t="s">
        <v>30</v>
      </c>
      <c r="C32" s="15">
        <f>(C18^F5)</f>
        <v>0.347386504521158</v>
      </c>
      <c r="D32" s="18">
        <f>(D18^F6)</f>
        <v>1.46037211059065</v>
      </c>
      <c r="E32" s="16">
        <f>(E18^F7)</f>
        <v>0.171667561387897</v>
      </c>
      <c r="F32" s="16">
        <f>(F18^F8)</f>
        <v>16.5269362032147</v>
      </c>
      <c r="G32" s="16">
        <f>(G18^F9)</f>
        <v>1.64842942283498</v>
      </c>
      <c r="H32" s="17">
        <f t="shared" si="0"/>
        <v>2.37261580599855</v>
      </c>
      <c r="I32" s="17">
        <f>H32/H40</f>
        <v>0.103978707733452</v>
      </c>
      <c r="K32" s="28"/>
      <c r="L32" s="28"/>
    </row>
    <row r="33" spans="2:9">
      <c r="B33" s="12" t="s">
        <v>31</v>
      </c>
      <c r="C33" s="15">
        <f>(C19^F5)</f>
        <v>0.327360022809931</v>
      </c>
      <c r="D33" s="18">
        <f>(D19^F6)</f>
        <v>1.52438410566743</v>
      </c>
      <c r="E33" s="16">
        <f>(E19^F7)</f>
        <v>0.152369025887669</v>
      </c>
      <c r="F33" s="16">
        <f>(F19^F8)</f>
        <v>16.1420421740892</v>
      </c>
      <c r="G33" s="16">
        <f>(G19^F9)</f>
        <v>1.61880398473933</v>
      </c>
      <c r="H33" s="17">
        <f t="shared" si="0"/>
        <v>1.98687016132679</v>
      </c>
      <c r="I33" s="17">
        <f>H33/H40</f>
        <v>0.0870735966971978</v>
      </c>
    </row>
    <row r="34" spans="2:9">
      <c r="B34" s="12" t="s">
        <v>32</v>
      </c>
      <c r="C34" s="15">
        <f>(C20^F5)</f>
        <v>0.295520923520289</v>
      </c>
      <c r="D34" s="18">
        <f>(D20^F6)</f>
        <v>1.63114196696555</v>
      </c>
      <c r="E34" s="16">
        <f>(E20^F7)</f>
        <v>0.156318714048535</v>
      </c>
      <c r="F34" s="16">
        <f>(F20^F8)</f>
        <v>16.5269362032147</v>
      </c>
      <c r="G34" s="16">
        <f>(G20^F9)</f>
        <v>1.6745300274093</v>
      </c>
      <c r="H34" s="17">
        <f t="shared" si="0"/>
        <v>2.08533705739204</v>
      </c>
      <c r="I34" s="17">
        <f>H34/H40</f>
        <v>0.0913888594470725</v>
      </c>
    </row>
    <row r="35" spans="2:9">
      <c r="B35" s="12" t="s">
        <v>33</v>
      </c>
      <c r="C35" s="15">
        <f>(C21^F5)</f>
        <v>0.318862557630968</v>
      </c>
      <c r="D35" s="18">
        <f>(D21^F6)</f>
        <v>1.71907220185857</v>
      </c>
      <c r="E35" s="16">
        <f>(E21^F7)</f>
        <v>0.148157067004257</v>
      </c>
      <c r="F35" s="16">
        <f>(F21^F8)</f>
        <v>17.1907220185857</v>
      </c>
      <c r="G35" s="16">
        <f>(G21^F9)</f>
        <v>1.54339697970758</v>
      </c>
      <c r="H35" s="17">
        <f t="shared" si="0"/>
        <v>2.15472464267555</v>
      </c>
      <c r="I35" s="17">
        <f>H35/H40</f>
        <v>0.0944297358638457</v>
      </c>
    </row>
    <row r="36" spans="2:9">
      <c r="B36" s="12" t="s">
        <v>34</v>
      </c>
      <c r="C36" s="15">
        <f>(C22^F5)</f>
        <v>0.37742800032743</v>
      </c>
      <c r="D36" s="16">
        <f>(D22^F6)</f>
        <v>1.67697909692176</v>
      </c>
      <c r="E36" s="16">
        <f>(E22^F7)</f>
        <v>0.14561511543075</v>
      </c>
      <c r="F36" s="16">
        <f>(F22^F8)</f>
        <v>16.8740474639121</v>
      </c>
      <c r="G36" s="16">
        <f>(G22^F9)</f>
        <v>1.6745300274093</v>
      </c>
      <c r="H36" s="17">
        <f t="shared" si="0"/>
        <v>2.60423655226819</v>
      </c>
      <c r="I36" s="17">
        <f>H36/H40</f>
        <v>0.114129371747611</v>
      </c>
    </row>
    <row r="37" spans="2:9">
      <c r="B37" s="12" t="s">
        <v>35</v>
      </c>
      <c r="C37" s="15">
        <f>(C23^F5)</f>
        <v>0.447702945841379</v>
      </c>
      <c r="D37" s="16">
        <f>(D23^F6)</f>
        <v>1.58068960636454</v>
      </c>
      <c r="E37" s="16">
        <f>(E23^F7)</f>
        <v>0.140007081873217</v>
      </c>
      <c r="F37" s="16">
        <f>(F23^F8)</f>
        <v>16.4158384361353</v>
      </c>
      <c r="G37" s="16">
        <f>(G23^F9)</f>
        <v>1.49203486344803</v>
      </c>
      <c r="H37" s="17">
        <f t="shared" si="0"/>
        <v>2.42676986738433</v>
      </c>
      <c r="I37" s="17">
        <f>H37/H40</f>
        <v>0.106351982541441</v>
      </c>
    </row>
    <row r="38" spans="2:9">
      <c r="B38" s="12" t="s">
        <v>33</v>
      </c>
      <c r="C38" s="15">
        <f>(C24^F5)</f>
        <v>0.314719661373928</v>
      </c>
      <c r="D38" s="16">
        <f>(D24^F6)</f>
        <v>1.63114196696555</v>
      </c>
      <c r="E38" s="16">
        <f>(E24^F7)</f>
        <v>0.13523999445357</v>
      </c>
      <c r="F38" s="16">
        <f>(F24^F8)</f>
        <v>17.1602597703466</v>
      </c>
      <c r="G38" s="16">
        <f>(G24^F9)</f>
        <v>1.64842942283498</v>
      </c>
      <c r="H38" s="17">
        <f t="shared" si="0"/>
        <v>1.9638802233975</v>
      </c>
      <c r="I38" s="17">
        <f>H38/H40</f>
        <v>0.0860660741009495</v>
      </c>
    </row>
    <row r="39" spans="2:9">
      <c r="B39" s="12" t="s">
        <v>36</v>
      </c>
      <c r="C39" s="15">
        <f>(C25^F5)</f>
        <v>0.386039097484437</v>
      </c>
      <c r="D39" s="16">
        <f>(D25^F6)</f>
        <v>1.52438410566743</v>
      </c>
      <c r="E39" s="16">
        <f>(E25^F7)</f>
        <v>0.136136845985044</v>
      </c>
      <c r="F39" s="16">
        <f>(F25^F8)</f>
        <v>15.7088480307365</v>
      </c>
      <c r="G39" s="16">
        <f>(G25^F9)</f>
        <v>1.71907220185857</v>
      </c>
      <c r="H39" s="17">
        <f t="shared" si="0"/>
        <v>2.16341503751583</v>
      </c>
      <c r="I39" s="17">
        <f>H39/H40</f>
        <v>0.094810588095758</v>
      </c>
    </row>
    <row r="40" spans="3:9">
      <c r="C40" s="19"/>
      <c r="D40" s="19"/>
      <c r="E40" s="19"/>
      <c r="F40" s="19"/>
      <c r="G40" s="19"/>
      <c r="H40" s="19">
        <f>SUM(H30:H39)</f>
        <v>22.8182851827772</v>
      </c>
      <c r="I40" s="19">
        <f>SUM(I30:I39)</f>
        <v>1</v>
      </c>
    </row>
  </sheetData>
  <mergeCells count="33">
    <mergeCell ref="H4:I4"/>
    <mergeCell ref="B10:C10"/>
    <mergeCell ref="B13:D13"/>
    <mergeCell ref="B27:D27"/>
    <mergeCell ref="B3:B4"/>
    <mergeCell ref="B14:B15"/>
    <mergeCell ref="B28:B29"/>
    <mergeCell ref="C3:C4"/>
    <mergeCell ref="C14:C15"/>
    <mergeCell ref="C28:C29"/>
    <mergeCell ref="D3:D4"/>
    <mergeCell ref="D14:D15"/>
    <mergeCell ref="D28:D29"/>
    <mergeCell ref="E3:E4"/>
    <mergeCell ref="E14:E15"/>
    <mergeCell ref="E28:E29"/>
    <mergeCell ref="F3:F4"/>
    <mergeCell ref="F14:F15"/>
    <mergeCell ref="F28:F29"/>
    <mergeCell ref="G14:G15"/>
    <mergeCell ref="G28:G29"/>
    <mergeCell ref="H28:H29"/>
    <mergeCell ref="I28:I29"/>
    <mergeCell ref="K5:K6"/>
    <mergeCell ref="K7:K10"/>
    <mergeCell ref="K11:K12"/>
    <mergeCell ref="K13:K14"/>
    <mergeCell ref="K15:K16"/>
    <mergeCell ref="L5:L6"/>
    <mergeCell ref="L7:L10"/>
    <mergeCell ref="L11:L12"/>
    <mergeCell ref="L13:L14"/>
    <mergeCell ref="L15:L16"/>
  </mergeCells>
  <pageMargins left="0.75" right="0.75" top="1" bottom="1" header="0.5" footer="0.5"/>
  <headerFooter/>
  <ignoredErrors>
    <ignoredError sqref="C3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2021-06-25T03:13:00Z</dcterms:created>
  <dcterms:modified xsi:type="dcterms:W3CDTF">2021-06-27T16:56:12Z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1033-11.2.0.10152</vt:lpwstr>
  </property>
</Properties>
</file>