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_lei\Desktop\Analisis y diseño de software\"/>
    </mc:Choice>
  </mc:AlternateContent>
  <xr:revisionPtr revIDLastSave="0" documentId="13_ncr:1_{4CD64B86-D5F7-4EE1-B235-764A03CE7A0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<sst xmlns="http://schemas.openxmlformats.org/spreadsheetml/2006/main" count="223" uniqueCount="151">
  <si>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</si>
  <si>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</si>
  <si>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</si>
  <si>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</si>
  <si>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</si>
  <si>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</si>
  <si>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</si>
  <si>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</si>
  <si>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</si>
  <si>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</si>
  <si>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</si>
  <si>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</si>
  <si>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</si>
  <si>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</si>
  <si>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</si>
  <si>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</si>
  <si>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sistema permitirá al administrador crear una cuenta la cual podrán acceder a las opciones del sistema según los permisos asignados.</t>
  </si>
  <si>
    <t>Crear Cuenta</t>
  </si>
  <si>
    <t xml:space="preserve">Controlar las cuentas que existen en el sistema.
</t>
  </si>
  <si>
    <t>Administrador</t>
  </si>
  <si>
    <t>Pablo Cadena</t>
  </si>
  <si>
    <t>Alta</t>
  </si>
  <si>
    <t>En proceso</t>
  </si>
  <si>
    <t>Verificar que la cuenta creada aparesca en la base de datos junto con todos sus datos asociados</t>
  </si>
  <si>
    <t>Creacion de cuentas</t>
  </si>
  <si>
    <t>REQ002</t>
  </si>
  <si>
    <t>El programa debera solicitar el tipo, usuario y contraseña</t>
  </si>
  <si>
    <t>Iniciar sesión</t>
  </si>
  <si>
    <t>Los usuarios puedan intereactar con el sistema</t>
  </si>
  <si>
    <t>Administrador y Bodeguero</t>
  </si>
  <si>
    <t>Los usuarios deben llenar los campos de inicio de sesión usuario y contraseña y el tipo</t>
  </si>
  <si>
    <t>Steven Leiva</t>
  </si>
  <si>
    <t>Terminado</t>
  </si>
  <si>
    <t>Con pruebas unitarias.</t>
  </si>
  <si>
    <t>Ingreso al sistema</t>
  </si>
  <si>
    <t>REQ003</t>
  </si>
  <si>
    <t xml:space="preserve">El sistema permitirá controlar los usuarios del sistema, los cuales podrán acceder a las opciones del sistema según los permisos asignados.
</t>
  </si>
  <si>
    <t>Administrar Cuentas</t>
  </si>
  <si>
    <t>Mantener un registro de cuentas y el tipo de cuentas.</t>
  </si>
  <si>
    <t>Kevin Caicedo</t>
  </si>
  <si>
    <t>Verificar que cada tipo de cuenta cuente solo con las funcionalidades  asignadas.</t>
  </si>
  <si>
    <t>Administrar funcionalidades de las cuentas</t>
  </si>
  <si>
    <t>REQ004</t>
  </si>
  <si>
    <t>El sistema deberá contar con una administración de perfiles</t>
  </si>
  <si>
    <t>Administrar Perfiles</t>
  </si>
  <si>
    <t>Contar con una administración de perfiles</t>
  </si>
  <si>
    <t>El sistema deberá contar con una administración perfiles para poder delegar la operatividad a cada uno de los usuarios(Administrador y Bodeguero)</t>
  </si>
  <si>
    <t>Verficar que los cambios realizados en los perfiles se efectuen y mantengan</t>
  </si>
  <si>
    <t>Gestion de perfiles</t>
  </si>
  <si>
    <t>REQ005</t>
  </si>
  <si>
    <t xml:space="preserve"> El sistema deberá autorizar al usuario cambiar la contraseña</t>
  </si>
  <si>
    <t>Olvidar contraseña</t>
  </si>
  <si>
    <t>Los usuarios puedan cambiar su contraseña en caso de olvidarse</t>
  </si>
  <si>
    <t>Verificando en la base de datos y ver si se refleja en el sistema</t>
  </si>
  <si>
    <t>Solicitar cambio de conraseña</t>
  </si>
  <si>
    <t>REQ006</t>
  </si>
  <si>
    <t>El sistema deberá registrar los nuevos productos.</t>
  </si>
  <si>
    <t>Registrar Producto</t>
  </si>
  <si>
    <t>Almacenar los datos del producto</t>
  </si>
  <si>
    <t>Bodeguero</t>
  </si>
  <si>
    <t>El sistema carga un campo para que el usuario pueda ingresar los datos del producto(Nombre, Marca, Número de serie, modelo, Precio, Precio Compra, Cantidad Producto, Cantidad Mínima. Fecha Compra, Tipo Producto)</t>
  </si>
  <si>
    <t>Pruebas unitarias para verificar que los datos cuenten con el formato correcto</t>
  </si>
  <si>
    <t>Registrar nuevos productos.</t>
  </si>
  <si>
    <t>REQ007</t>
  </si>
  <si>
    <t>El sistema deber hacer una busqueda de productos</t>
  </si>
  <si>
    <t xml:space="preserve">Buscar producto </t>
  </si>
  <si>
    <t>El administrador y el bodeguero deberan hacer una busqueda por el id o el nombre del producto</t>
  </si>
  <si>
    <t>Los usuarios contaran con la opcion de realizar una busqueda de los productos</t>
  </si>
  <si>
    <t>Pruebas unitarias y pruebas de aceptacion con el cliente o stakeholders</t>
  </si>
  <si>
    <t>Busqueda simple</t>
  </si>
  <si>
    <t>REQ008</t>
  </si>
  <si>
    <t>El programa debera pedir los datos de la categoria.</t>
  </si>
  <si>
    <t>Registrar Categoría</t>
  </si>
  <si>
    <t>Se refleje al registrar los productos en diferentes categorias</t>
  </si>
  <si>
    <t>El sistema carga un campo para que el administrador pueda ingresar los datos de la categoría.</t>
  </si>
  <si>
    <t>Ver en la base de datos la nueva categoria y en la pagina web al momento de registrar producto</t>
  </si>
  <si>
    <t>Ingrso categoria nueva</t>
  </si>
  <si>
    <t>REQ009</t>
  </si>
  <si>
    <t>El sistema debera hacer una busqueda de categorias</t>
  </si>
  <si>
    <t>Buscar categoria</t>
  </si>
  <si>
    <t>El administrador debera hacer una busqueda por el id o el nombre de la categoria</t>
  </si>
  <si>
    <t xml:space="preserve">Administrador </t>
  </si>
  <si>
    <t>Solo el administrador contara con la opcion de realizar una busqueda de la categoria</t>
  </si>
  <si>
    <t>Pruebas unitarias y pruebas de aceptacion con el administrador</t>
  </si>
  <si>
    <t>Busqueda de categoria</t>
  </si>
  <si>
    <t>REQ010</t>
  </si>
  <si>
    <t xml:space="preserve">El sistema deberá permitir actualizar los datos del producto
</t>
  </si>
  <si>
    <t>Actualizar Producto</t>
  </si>
  <si>
    <t>Actualizar los datos de los productos en bodega</t>
  </si>
  <si>
    <t>El sistema deberá actualizar los datos del producto de acuerdo a los cambios que exista en la compra o a la empresa.</t>
  </si>
  <si>
    <t xml:space="preserve">Media </t>
  </si>
  <si>
    <t>Pruebas unitarias para verificar que los datos cuenten con el formato correcto.</t>
  </si>
  <si>
    <t>Actualizar los datos del producto</t>
  </si>
  <si>
    <t>REQ011</t>
  </si>
  <si>
    <t>El sistema permite eliminar la información de un producto existente.</t>
  </si>
  <si>
    <t>Eliminar Producto</t>
  </si>
  <si>
    <t>Eliminar toda la información del producto</t>
  </si>
  <si>
    <t>El sistema deberá eliminar toda la información del producto existente dentro de la base de datos</t>
  </si>
  <si>
    <t>Pruebas unitarias eliminando productos para verificar la funcionalidad.</t>
  </si>
  <si>
    <t>Eliminar la informacion de los productos</t>
  </si>
  <si>
    <t>REQ012</t>
  </si>
  <si>
    <t>El sistema permitirá generar reportes de las entradas, salidas y existencia de los productos</t>
  </si>
  <si>
    <t>Generar Reporte</t>
  </si>
  <si>
    <t>Conocer un resumen de los movimientos en bodega</t>
  </si>
  <si>
    <t>El sistema deberá generar reportes de las entradas y salidas del producto, consultando en la base de datos los registros y movimientos del producto</t>
  </si>
  <si>
    <t>Verificar que la informacion entregada por el reporte este acorde a los datos que se requieren.</t>
  </si>
  <si>
    <t>Generar reportes de los movimientos del producto</t>
  </si>
  <si>
    <t>REQ013</t>
  </si>
  <si>
    <t>El sistema permitirá al administrador eliminar una cuenta existente</t>
  </si>
  <si>
    <t>Eliminar Cuentas</t>
  </si>
  <si>
    <t>El sistema deberá autorizar al administrador buscar la cuenta del bodeguero y eliminar toda la información de ese perfil existente dentro de la base de datos</t>
  </si>
  <si>
    <t>Verificar que la cuenta eliminada desaparesca de la base de datos junto con todos sus datos asociados</t>
  </si>
  <si>
    <t>Eliminacion de cuentas</t>
  </si>
  <si>
    <t>REQ014</t>
  </si>
  <si>
    <t>El sistema deberá generar notificaciones</t>
  </si>
  <si>
    <t>Notificar Escasez Producto</t>
  </si>
  <si>
    <t>Enterarse cuando exista escaces de producto</t>
  </si>
  <si>
    <t>El sistema notificará cuando exista la escasez de un producto en la bodega</t>
  </si>
  <si>
    <t>Pruebas manuales y automaticas con valores extremos.</t>
  </si>
  <si>
    <t>Notificacion productos</t>
  </si>
  <si>
    <t>REQ015</t>
  </si>
  <si>
    <t>Notificar producto Descontinuado</t>
  </si>
  <si>
    <t>Generar informacion</t>
  </si>
  <si>
    <t>El sistema notificará cuando un producto se encuentre dentro de la bodega durante un periodo de tiempo determinado</t>
  </si>
  <si>
    <t>REQ016</t>
  </si>
  <si>
    <t>El programa debera solicitar la opcion de editar categoria</t>
  </si>
  <si>
    <t xml:space="preserve">Actualizar Categoría </t>
  </si>
  <si>
    <t>Actualizando los datos que el administrador requiera.</t>
  </si>
  <si>
    <t>Observando en el apartado de categoria si se actualizo la categoria</t>
  </si>
  <si>
    <t>Modificacion de categorias</t>
  </si>
  <si>
    <t>REQ017</t>
  </si>
  <si>
    <t>El programa permitira solo al dministrador que elimina la categoria</t>
  </si>
  <si>
    <t>Eliminar Categoría</t>
  </si>
  <si>
    <t>No puedan existir productos en esa categoria</t>
  </si>
  <si>
    <t>Eigiendo la opcion de eliminacion de categoria siempre y cuando no existan productos ligados a ella</t>
  </si>
  <si>
    <t>Viendo en la base de datos que se elimino con exito</t>
  </si>
  <si>
    <t>Eliminacion categoria</t>
  </si>
  <si>
    <t>No iniciado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</si>
  <si>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</si>
  <si>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</si>
  <si>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</si>
  <si>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</si>
  <si>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</si>
  <si>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</si>
  <si>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</si>
  <si>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</si>
  <si>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</si>
  <si>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</si>
  <si>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</si>
  <si>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Los usuarios deben seleccionar la opcion de olvidar contraseña y rellenar los datos requeridos</t>
  </si>
  <si>
    <t>El sistema deberá autorizar al administrador registrar la información del perfil del bodeguero rellenando los datos necesarios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</si>
</sst>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Calibri"/>
    </font>
    <font>
      <sz val="10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A5A5A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/>
      <top/>
      <bottom style="thin">
        <color rgb="FF999999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6" fillId="3" borderId="9" xfId="0" applyFont="1" applyFill="1" applyBorder="1" applyAlignment="1">
      <alignment horizontal="left"/>
    </xf>
    <xf numFmtId="20" fontId="5" fillId="0" borderId="4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10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1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center" wrapText="1"/>
    </xf>
    <xf numFmtId="0" fontId="5" fillId="0" borderId="6" xfId="0" applyFont="1" applyBorder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4" borderId="14" xfId="0" applyFont="1" applyFill="1" applyBorder="1"/>
    <xf numFmtId="0" fontId="9" fillId="4" borderId="15" xfId="0" applyFont="1" applyFill="1" applyBorder="1" applyAlignment="1">
      <alignment horizontal="left" vertical="center" wrapText="1"/>
    </xf>
    <xf numFmtId="0" fontId="1" fillId="4" borderId="15" xfId="0" applyFont="1" applyFill="1" applyBorder="1"/>
    <xf numFmtId="0" fontId="0" fillId="4" borderId="15" xfId="0" applyFont="1" applyFill="1" applyBorder="1"/>
    <xf numFmtId="0" fontId="0" fillId="4" borderId="16" xfId="0" applyFont="1" applyFill="1" applyBorder="1"/>
    <xf numFmtId="0" fontId="0" fillId="4" borderId="17" xfId="0" applyFont="1" applyFill="1" applyBorder="1"/>
    <xf numFmtId="0" fontId="12" fillId="5" borderId="6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vertical="center"/>
    </xf>
    <xf numFmtId="0" fontId="0" fillId="4" borderId="18" xfId="0" applyFont="1" applyFill="1" applyBorder="1"/>
    <xf numFmtId="0" fontId="0" fillId="4" borderId="19" xfId="0" applyFont="1" applyFill="1" applyBorder="1"/>
    <xf numFmtId="0" fontId="14" fillId="6" borderId="6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vertical="center" wrapText="1"/>
    </xf>
    <xf numFmtId="0" fontId="1" fillId="4" borderId="18" xfId="0" applyFont="1" applyFill="1" applyBorder="1" applyAlignment="1">
      <alignment vertical="center"/>
    </xf>
    <xf numFmtId="0" fontId="14" fillId="4" borderId="1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0" fillId="4" borderId="37" xfId="0" applyFont="1" applyFill="1" applyBorder="1"/>
    <xf numFmtId="0" fontId="0" fillId="4" borderId="38" xfId="0" applyFont="1" applyFill="1" applyBorder="1"/>
    <xf numFmtId="0" fontId="0" fillId="4" borderId="39" xfId="0" applyFont="1" applyFill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0" fillId="4" borderId="11" xfId="0" applyFont="1" applyFill="1" applyBorder="1" applyAlignment="1">
      <alignment horizontal="center" vertical="center" wrapText="1"/>
    </xf>
    <xf numFmtId="0" fontId="11" fillId="0" borderId="12" xfId="0" applyFont="1" applyBorder="1"/>
    <xf numFmtId="0" fontId="11" fillId="0" borderId="13" xfId="0" applyFont="1" applyBorder="1"/>
    <xf numFmtId="0" fontId="12" fillId="5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11" fillId="0" borderId="24" xfId="0" applyFont="1" applyBorder="1"/>
    <xf numFmtId="0" fontId="11" fillId="0" borderId="27" xfId="0" applyFont="1" applyBorder="1"/>
    <xf numFmtId="0" fontId="15" fillId="8" borderId="21" xfId="0" applyFont="1" applyFill="1" applyBorder="1" applyAlignment="1">
      <alignment horizontal="center" vertical="center"/>
    </xf>
    <xf numFmtId="0" fontId="11" fillId="0" borderId="22" xfId="0" applyFont="1" applyBorder="1"/>
    <xf numFmtId="0" fontId="11" fillId="0" borderId="28" xfId="0" applyFont="1" applyBorder="1"/>
    <xf numFmtId="0" fontId="11" fillId="0" borderId="29" xfId="0" applyFont="1" applyBorder="1"/>
    <xf numFmtId="0" fontId="12" fillId="5" borderId="21" xfId="0" applyFont="1" applyFill="1" applyBorder="1" applyAlignment="1">
      <alignment horizontal="center" vertical="center"/>
    </xf>
    <xf numFmtId="0" fontId="11" fillId="0" borderId="25" xfId="0" applyFont="1" applyBorder="1"/>
    <xf numFmtId="0" fontId="11" fillId="0" borderId="26" xfId="0" applyFont="1" applyBorder="1"/>
    <xf numFmtId="0" fontId="1" fillId="6" borderId="21" xfId="0" applyFont="1" applyFill="1" applyBorder="1" applyAlignment="1">
      <alignment horizontal="center" vertical="center" wrapText="1"/>
    </xf>
    <xf numFmtId="0" fontId="11" fillId="0" borderId="23" xfId="0" applyFont="1" applyBorder="1"/>
    <xf numFmtId="0" fontId="11" fillId="0" borderId="30" xfId="0" applyFont="1" applyBorder="1"/>
    <xf numFmtId="0" fontId="1" fillId="6" borderId="21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1" fillId="0" borderId="32" xfId="0" applyFont="1" applyBorder="1"/>
    <xf numFmtId="0" fontId="11" fillId="0" borderId="33" xfId="0" applyFont="1" applyBorder="1"/>
    <xf numFmtId="0" fontId="11" fillId="0" borderId="34" xfId="0" applyFont="1" applyBorder="1"/>
    <xf numFmtId="0" fontId="11" fillId="0" borderId="35" xfId="0" applyFont="1" applyBorder="1"/>
    <xf numFmtId="0" fontId="11" fillId="0" borderId="36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selection activeCell="H8" sqref="H8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4" width="20.59765625" customWidth="1"/>
    <col min="5" max="5" width="20.09765625" customWidth="1"/>
    <col min="6" max="6" width="11.8984375" customWidth="1"/>
    <col min="7" max="7" width="22.8984375" customWidth="1"/>
    <col min="8" max="12" width="10.59765625" customWidth="1"/>
    <col min="13" max="15" width="20.59765625" customWidth="1"/>
    <col min="16" max="26" width="9.39843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x14ac:dyDescent="0.25">
      <c r="A3" s="4"/>
      <c r="B3" s="56" t="s">
        <v>0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4" x14ac:dyDescent="0.3">
      <c r="H4" s="5"/>
      <c r="I4" s="1"/>
      <c r="J4" s="1"/>
      <c r="K4" s="2"/>
      <c r="L4" s="3"/>
    </row>
    <row r="5" spans="1:26" ht="60" customHeight="1" x14ac:dyDescent="0.25">
      <c r="A5" s="4"/>
      <c r="B5" s="6" t="s">
        <v>1</v>
      </c>
      <c r="C5" s="7" t="s">
        <v>2</v>
      </c>
      <c r="D5" s="8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9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78" customHeight="1" x14ac:dyDescent="0.3">
      <c r="B6" s="10" t="s">
        <v>15</v>
      </c>
      <c r="C6" s="11" t="s">
        <v>16</v>
      </c>
      <c r="D6" s="12" t="s">
        <v>17</v>
      </c>
      <c r="E6" s="12" t="s">
        <v>18</v>
      </c>
      <c r="F6" s="12" t="s">
        <v>19</v>
      </c>
      <c r="G6" s="12" t="s">
        <v>150</v>
      </c>
      <c r="H6" s="12" t="s">
        <v>20</v>
      </c>
      <c r="I6" s="13">
        <v>2</v>
      </c>
      <c r="J6" s="14">
        <v>44533</v>
      </c>
      <c r="K6" s="15" t="s">
        <v>21</v>
      </c>
      <c r="L6" s="15" t="s">
        <v>22</v>
      </c>
      <c r="M6" s="13" t="s">
        <v>23</v>
      </c>
      <c r="N6" s="16"/>
      <c r="O6" s="17" t="s">
        <v>24</v>
      </c>
    </row>
    <row r="7" spans="1:26" ht="46.8" customHeight="1" x14ac:dyDescent="0.25">
      <c r="B7" s="10" t="s">
        <v>25</v>
      </c>
      <c r="C7" s="12" t="s">
        <v>26</v>
      </c>
      <c r="D7" s="12" t="s">
        <v>27</v>
      </c>
      <c r="E7" s="12" t="s">
        <v>28</v>
      </c>
      <c r="F7" s="12" t="s">
        <v>29</v>
      </c>
      <c r="G7" s="12" t="s">
        <v>30</v>
      </c>
      <c r="H7" s="12" t="s">
        <v>31</v>
      </c>
      <c r="I7" s="13">
        <v>2</v>
      </c>
      <c r="J7" s="14">
        <v>44536</v>
      </c>
      <c r="K7" s="13" t="s">
        <v>21</v>
      </c>
      <c r="L7" s="13" t="s">
        <v>32</v>
      </c>
      <c r="M7" s="12" t="s">
        <v>33</v>
      </c>
      <c r="N7" s="18"/>
      <c r="O7" s="19" t="s">
        <v>34</v>
      </c>
    </row>
    <row r="8" spans="1:26" ht="72.599999999999994" customHeight="1" x14ac:dyDescent="0.25">
      <c r="B8" s="10" t="s">
        <v>35</v>
      </c>
      <c r="C8" s="12" t="s">
        <v>36</v>
      </c>
      <c r="D8" s="12" t="s">
        <v>37</v>
      </c>
      <c r="E8" s="12" t="s">
        <v>18</v>
      </c>
      <c r="F8" s="12" t="s">
        <v>19</v>
      </c>
      <c r="G8" s="12" t="s">
        <v>38</v>
      </c>
      <c r="H8" s="12" t="s">
        <v>39</v>
      </c>
      <c r="I8" s="13">
        <v>2</v>
      </c>
      <c r="J8" s="14">
        <v>44539</v>
      </c>
      <c r="K8" s="13" t="s">
        <v>21</v>
      </c>
      <c r="L8" s="13" t="s">
        <v>22</v>
      </c>
      <c r="M8" s="12" t="s">
        <v>40</v>
      </c>
      <c r="N8" s="18"/>
      <c r="O8" s="20" t="s">
        <v>41</v>
      </c>
    </row>
    <row r="9" spans="1:26" ht="39.75" customHeight="1" x14ac:dyDescent="0.3">
      <c r="B9" s="10" t="s">
        <v>42</v>
      </c>
      <c r="C9" s="12" t="s">
        <v>43</v>
      </c>
      <c r="D9" s="21" t="s">
        <v>44</v>
      </c>
      <c r="E9" s="12" t="s">
        <v>45</v>
      </c>
      <c r="F9" s="12" t="s">
        <v>19</v>
      </c>
      <c r="G9" s="12" t="s">
        <v>46</v>
      </c>
      <c r="H9" s="12" t="s">
        <v>20</v>
      </c>
      <c r="I9" s="22">
        <v>6.25E-2</v>
      </c>
      <c r="J9" s="14">
        <v>44542</v>
      </c>
      <c r="K9" s="13" t="s">
        <v>21</v>
      </c>
      <c r="L9" s="13" t="s">
        <v>22</v>
      </c>
      <c r="M9" s="13" t="s">
        <v>47</v>
      </c>
      <c r="N9" s="23"/>
      <c r="O9" s="13" t="s">
        <v>48</v>
      </c>
    </row>
    <row r="10" spans="1:26" ht="39.75" customHeight="1" x14ac:dyDescent="0.25">
      <c r="B10" s="10" t="s">
        <v>49</v>
      </c>
      <c r="C10" s="12" t="s">
        <v>50</v>
      </c>
      <c r="D10" s="24" t="s">
        <v>51</v>
      </c>
      <c r="E10" s="12" t="s">
        <v>52</v>
      </c>
      <c r="F10" s="12" t="s">
        <v>29</v>
      </c>
      <c r="G10" s="12" t="s">
        <v>149</v>
      </c>
      <c r="H10" s="12" t="s">
        <v>31</v>
      </c>
      <c r="I10" s="13">
        <v>2</v>
      </c>
      <c r="J10" s="14">
        <v>44545</v>
      </c>
      <c r="K10" s="13" t="s">
        <v>21</v>
      </c>
      <c r="L10" s="13" t="s">
        <v>32</v>
      </c>
      <c r="M10" s="12" t="s">
        <v>53</v>
      </c>
      <c r="N10" s="18"/>
      <c r="O10" s="12" t="s">
        <v>54</v>
      </c>
    </row>
    <row r="11" spans="1:26" ht="39.75" customHeight="1" x14ac:dyDescent="0.3">
      <c r="B11" s="10" t="s">
        <v>55</v>
      </c>
      <c r="C11" s="12" t="s">
        <v>56</v>
      </c>
      <c r="D11" s="12" t="s">
        <v>57</v>
      </c>
      <c r="E11" s="12" t="s">
        <v>58</v>
      </c>
      <c r="F11" s="25" t="s">
        <v>59</v>
      </c>
      <c r="G11" s="12" t="s">
        <v>60</v>
      </c>
      <c r="H11" s="12" t="s">
        <v>39</v>
      </c>
      <c r="I11" s="13">
        <v>2</v>
      </c>
      <c r="J11" s="14">
        <v>44548</v>
      </c>
      <c r="K11" s="15" t="s">
        <v>21</v>
      </c>
      <c r="L11" s="13" t="s">
        <v>22</v>
      </c>
      <c r="M11" s="26" t="s">
        <v>61</v>
      </c>
      <c r="N11" s="27"/>
      <c r="O11" s="12" t="s">
        <v>62</v>
      </c>
    </row>
    <row r="12" spans="1:26" ht="48.75" customHeight="1" x14ac:dyDescent="0.25">
      <c r="B12" s="10" t="s">
        <v>63</v>
      </c>
      <c r="C12" s="12" t="s">
        <v>64</v>
      </c>
      <c r="D12" s="12" t="s">
        <v>65</v>
      </c>
      <c r="E12" s="12" t="s">
        <v>66</v>
      </c>
      <c r="F12" s="12" t="s">
        <v>29</v>
      </c>
      <c r="G12" s="12" t="s">
        <v>67</v>
      </c>
      <c r="H12" s="12" t="s">
        <v>20</v>
      </c>
      <c r="I12" s="13">
        <v>2</v>
      </c>
      <c r="J12" s="14">
        <v>44551</v>
      </c>
      <c r="K12" s="13" t="s">
        <v>21</v>
      </c>
      <c r="L12" s="13" t="s">
        <v>32</v>
      </c>
      <c r="M12" s="12" t="s">
        <v>68</v>
      </c>
      <c r="N12" s="18"/>
      <c r="O12" s="12" t="s">
        <v>69</v>
      </c>
    </row>
    <row r="13" spans="1:26" ht="50.25" customHeight="1" x14ac:dyDescent="0.3">
      <c r="B13" s="10" t="s">
        <v>70</v>
      </c>
      <c r="C13" s="12" t="s">
        <v>71</v>
      </c>
      <c r="D13" s="12" t="s">
        <v>72</v>
      </c>
      <c r="E13" s="28" t="s">
        <v>73</v>
      </c>
      <c r="F13" s="12" t="s">
        <v>19</v>
      </c>
      <c r="G13" s="29" t="s">
        <v>74</v>
      </c>
      <c r="H13" s="12" t="s">
        <v>31</v>
      </c>
      <c r="I13" s="13">
        <v>2</v>
      </c>
      <c r="J13" s="14">
        <v>44554</v>
      </c>
      <c r="K13" s="13" t="s">
        <v>21</v>
      </c>
      <c r="L13" s="13" t="s">
        <v>22</v>
      </c>
      <c r="M13" s="12" t="s">
        <v>75</v>
      </c>
      <c r="N13" s="18"/>
      <c r="O13" s="12" t="s">
        <v>76</v>
      </c>
    </row>
    <row r="14" spans="1:26" ht="53.25" customHeight="1" x14ac:dyDescent="0.25">
      <c r="B14" s="10" t="s">
        <v>77</v>
      </c>
      <c r="C14" s="12" t="s">
        <v>78</v>
      </c>
      <c r="D14" s="12" t="s">
        <v>79</v>
      </c>
      <c r="E14" s="12" t="s">
        <v>80</v>
      </c>
      <c r="F14" s="12" t="s">
        <v>81</v>
      </c>
      <c r="G14" s="12" t="s">
        <v>82</v>
      </c>
      <c r="H14" s="12" t="s">
        <v>39</v>
      </c>
      <c r="I14" s="13">
        <v>1</v>
      </c>
      <c r="J14" s="14">
        <v>44557</v>
      </c>
      <c r="K14" s="13" t="s">
        <v>21</v>
      </c>
      <c r="L14" s="13" t="s">
        <v>22</v>
      </c>
      <c r="M14" s="12" t="s">
        <v>83</v>
      </c>
      <c r="N14" s="18"/>
      <c r="O14" s="12" t="s">
        <v>84</v>
      </c>
    </row>
    <row r="15" spans="1:26" ht="39.75" customHeight="1" x14ac:dyDescent="0.25">
      <c r="B15" s="10" t="s">
        <v>85</v>
      </c>
      <c r="C15" s="12" t="s">
        <v>86</v>
      </c>
      <c r="D15" s="12" t="s">
        <v>87</v>
      </c>
      <c r="E15" s="12" t="s">
        <v>88</v>
      </c>
      <c r="F15" s="12" t="s">
        <v>59</v>
      </c>
      <c r="G15" s="12" t="s">
        <v>89</v>
      </c>
      <c r="H15" s="12" t="s">
        <v>39</v>
      </c>
      <c r="I15" s="13">
        <v>2</v>
      </c>
      <c r="J15" s="14">
        <v>44560</v>
      </c>
      <c r="K15" s="13" t="s">
        <v>90</v>
      </c>
      <c r="L15" s="30" t="s">
        <v>22</v>
      </c>
      <c r="M15" s="12" t="s">
        <v>91</v>
      </c>
      <c r="N15" s="18"/>
      <c r="O15" s="12" t="s">
        <v>92</v>
      </c>
    </row>
    <row r="16" spans="1:26" ht="39.75" customHeight="1" x14ac:dyDescent="0.25">
      <c r="B16" s="10" t="s">
        <v>93</v>
      </c>
      <c r="C16" s="12" t="s">
        <v>94</v>
      </c>
      <c r="D16" s="31" t="s">
        <v>95</v>
      </c>
      <c r="E16" s="31" t="s">
        <v>96</v>
      </c>
      <c r="F16" s="32" t="s">
        <v>19</v>
      </c>
      <c r="G16" s="31" t="s">
        <v>97</v>
      </c>
      <c r="H16" s="12" t="s">
        <v>39</v>
      </c>
      <c r="I16" s="30">
        <v>2</v>
      </c>
      <c r="J16" s="14">
        <v>44563</v>
      </c>
      <c r="K16" s="13" t="s">
        <v>90</v>
      </c>
      <c r="L16" s="13" t="s">
        <v>22</v>
      </c>
      <c r="M16" s="12" t="s">
        <v>98</v>
      </c>
      <c r="N16" s="18"/>
      <c r="O16" s="12" t="s">
        <v>99</v>
      </c>
    </row>
    <row r="17" spans="2:15" ht="77.25" customHeight="1" x14ac:dyDescent="0.25">
      <c r="B17" s="10" t="s">
        <v>100</v>
      </c>
      <c r="C17" s="12" t="s">
        <v>101</v>
      </c>
      <c r="D17" s="12" t="s">
        <v>102</v>
      </c>
      <c r="E17" s="12" t="s">
        <v>103</v>
      </c>
      <c r="F17" s="12" t="s">
        <v>19</v>
      </c>
      <c r="G17" s="12" t="s">
        <v>104</v>
      </c>
      <c r="H17" s="12" t="s">
        <v>39</v>
      </c>
      <c r="I17" s="13">
        <v>2</v>
      </c>
      <c r="J17" s="14">
        <v>44566</v>
      </c>
      <c r="K17" s="13" t="s">
        <v>90</v>
      </c>
      <c r="L17" s="13" t="s">
        <v>22</v>
      </c>
      <c r="M17" s="12" t="s">
        <v>105</v>
      </c>
      <c r="N17" s="18"/>
      <c r="O17" s="12" t="s">
        <v>106</v>
      </c>
    </row>
    <row r="18" spans="2:15" ht="39.75" customHeight="1" x14ac:dyDescent="0.3">
      <c r="B18" s="10" t="s">
        <v>107</v>
      </c>
      <c r="C18" s="12" t="s">
        <v>108</v>
      </c>
      <c r="D18" s="12" t="s">
        <v>109</v>
      </c>
      <c r="E18" s="12" t="s">
        <v>18</v>
      </c>
      <c r="F18" s="12" t="s">
        <v>19</v>
      </c>
      <c r="G18" s="12" t="s">
        <v>110</v>
      </c>
      <c r="H18" s="12" t="s">
        <v>20</v>
      </c>
      <c r="I18" s="13">
        <v>1</v>
      </c>
      <c r="J18" s="14">
        <v>44569</v>
      </c>
      <c r="K18" s="13" t="s">
        <v>90</v>
      </c>
      <c r="L18" s="15" t="s">
        <v>22</v>
      </c>
      <c r="M18" s="13" t="s">
        <v>111</v>
      </c>
      <c r="N18" s="16"/>
      <c r="O18" s="33" t="s">
        <v>112</v>
      </c>
    </row>
    <row r="19" spans="2:15" ht="39.75" customHeight="1" x14ac:dyDescent="0.25">
      <c r="B19" s="10" t="s">
        <v>113</v>
      </c>
      <c r="C19" s="12" t="s">
        <v>114</v>
      </c>
      <c r="D19" s="12" t="s">
        <v>115</v>
      </c>
      <c r="E19" s="12" t="s">
        <v>116</v>
      </c>
      <c r="F19" s="12" t="s">
        <v>19</v>
      </c>
      <c r="G19" s="12" t="s">
        <v>117</v>
      </c>
      <c r="H19" s="12" t="s">
        <v>20</v>
      </c>
      <c r="I19" s="13">
        <v>2</v>
      </c>
      <c r="J19" s="14">
        <v>44572</v>
      </c>
      <c r="K19" s="13" t="s">
        <v>90</v>
      </c>
      <c r="L19" s="13" t="s">
        <v>22</v>
      </c>
      <c r="M19" s="12" t="s">
        <v>118</v>
      </c>
      <c r="N19" s="18"/>
      <c r="O19" s="12" t="s">
        <v>119</v>
      </c>
    </row>
    <row r="20" spans="2:15" ht="39.75" customHeight="1" x14ac:dyDescent="0.3">
      <c r="B20" s="10" t="s">
        <v>120</v>
      </c>
      <c r="C20" s="12" t="s">
        <v>114</v>
      </c>
      <c r="D20" s="29" t="s">
        <v>121</v>
      </c>
      <c r="E20" s="12" t="s">
        <v>122</v>
      </c>
      <c r="F20" s="12" t="s">
        <v>19</v>
      </c>
      <c r="G20" s="12" t="s">
        <v>123</v>
      </c>
      <c r="H20" s="12" t="s">
        <v>20</v>
      </c>
      <c r="I20" s="13">
        <v>2</v>
      </c>
      <c r="J20" s="14">
        <v>44575</v>
      </c>
      <c r="K20" s="13" t="s">
        <v>90</v>
      </c>
      <c r="L20" s="13" t="s">
        <v>22</v>
      </c>
      <c r="M20" s="12" t="s">
        <v>118</v>
      </c>
      <c r="N20" s="18"/>
      <c r="O20" s="12" t="s">
        <v>121</v>
      </c>
    </row>
    <row r="21" spans="2:15" ht="39.75" customHeight="1" x14ac:dyDescent="0.25">
      <c r="B21" s="10" t="s">
        <v>124</v>
      </c>
      <c r="C21" s="12" t="s">
        <v>125</v>
      </c>
      <c r="D21" s="12" t="s">
        <v>126</v>
      </c>
      <c r="E21" s="12" t="s">
        <v>73</v>
      </c>
      <c r="F21" s="12" t="s">
        <v>19</v>
      </c>
      <c r="G21" s="12" t="s">
        <v>127</v>
      </c>
      <c r="H21" s="12" t="s">
        <v>31</v>
      </c>
      <c r="I21" s="13">
        <v>2</v>
      </c>
      <c r="J21" s="14">
        <v>44578</v>
      </c>
      <c r="K21" s="13" t="s">
        <v>90</v>
      </c>
      <c r="L21" s="13" t="s">
        <v>22</v>
      </c>
      <c r="M21" s="12" t="s">
        <v>128</v>
      </c>
      <c r="N21" s="18"/>
      <c r="O21" s="12" t="s">
        <v>129</v>
      </c>
    </row>
    <row r="22" spans="2:15" ht="49.5" customHeight="1" x14ac:dyDescent="0.25">
      <c r="B22" s="10" t="s">
        <v>130</v>
      </c>
      <c r="C22" s="12" t="s">
        <v>131</v>
      </c>
      <c r="D22" s="12" t="s">
        <v>132</v>
      </c>
      <c r="E22" s="12" t="s">
        <v>133</v>
      </c>
      <c r="F22" s="12" t="s">
        <v>19</v>
      </c>
      <c r="G22" s="12" t="s">
        <v>134</v>
      </c>
      <c r="H22" s="12" t="s">
        <v>31</v>
      </c>
      <c r="I22" s="22">
        <v>6.25E-2</v>
      </c>
      <c r="J22" s="14">
        <v>44581</v>
      </c>
      <c r="K22" s="13" t="s">
        <v>90</v>
      </c>
      <c r="L22" s="13" t="s">
        <v>22</v>
      </c>
      <c r="M22" s="12" t="s">
        <v>135</v>
      </c>
      <c r="N22" s="18"/>
      <c r="O22" s="12" t="s">
        <v>136</v>
      </c>
    </row>
    <row r="23" spans="2:15" ht="19.5" customHeight="1" x14ac:dyDescent="0.3">
      <c r="I23" s="1"/>
      <c r="J23" s="1"/>
      <c r="K23" s="2"/>
      <c r="L23" s="3"/>
    </row>
    <row r="24" spans="2:15" ht="19.5" customHeight="1" x14ac:dyDescent="0.3">
      <c r="I24" s="1"/>
      <c r="J24" s="1"/>
      <c r="K24" s="2"/>
      <c r="L24" s="3"/>
    </row>
    <row r="25" spans="2:15" ht="19.5" customHeight="1" x14ac:dyDescent="0.25">
      <c r="I25" s="1"/>
      <c r="J25" s="1"/>
      <c r="K25" s="34"/>
      <c r="L25" s="3"/>
    </row>
    <row r="26" spans="2:15" ht="19.5" customHeight="1" x14ac:dyDescent="0.25">
      <c r="I26" s="1"/>
      <c r="J26" s="1"/>
      <c r="K26" s="34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 t="s">
        <v>21</v>
      </c>
      <c r="L30" s="1" t="s">
        <v>137</v>
      </c>
      <c r="M30" s="5"/>
    </row>
    <row r="31" spans="2:15" ht="19.5" customHeight="1" x14ac:dyDescent="0.3">
      <c r="I31" s="1"/>
      <c r="J31" s="1"/>
      <c r="K31" s="2" t="s">
        <v>90</v>
      </c>
      <c r="L31" s="1" t="s">
        <v>22</v>
      </c>
      <c r="M31" s="5"/>
    </row>
    <row r="32" spans="2:15" ht="19.5" customHeight="1" x14ac:dyDescent="0.3">
      <c r="I32" s="1"/>
      <c r="J32" s="1"/>
      <c r="K32" s="2" t="s">
        <v>138</v>
      </c>
      <c r="L32" s="1" t="s">
        <v>32</v>
      </c>
      <c r="M32" s="5"/>
    </row>
    <row r="33" spans="9:13" ht="19.5" customHeight="1" x14ac:dyDescent="0.3">
      <c r="I33" s="1"/>
      <c r="J33" s="1"/>
      <c r="K33" s="2"/>
      <c r="L33" s="1" t="s">
        <v>139</v>
      </c>
      <c r="M33" s="5"/>
    </row>
    <row r="34" spans="9:13" ht="19.5" customHeight="1" x14ac:dyDescent="0.3">
      <c r="I34" s="1"/>
      <c r="J34" s="1"/>
      <c r="K34" s="2"/>
      <c r="L34" s="3"/>
    </row>
    <row r="35" spans="9:13" ht="19.5" customHeight="1" x14ac:dyDescent="0.3">
      <c r="I35" s="1"/>
      <c r="J35" s="1"/>
      <c r="K35" s="2"/>
      <c r="L35" s="3"/>
    </row>
    <row r="36" spans="9:13" ht="15.7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25"/>
    <row r="235" spans="9:12" ht="15.75" customHeight="1" x14ac:dyDescent="0.25"/>
    <row r="236" spans="9:12" ht="15.75" customHeight="1" x14ac:dyDescent="0.25"/>
    <row r="237" spans="9:12" ht="15.75" customHeight="1" x14ac:dyDescent="0.25"/>
    <row r="238" spans="9:12" ht="15.75" customHeight="1" x14ac:dyDescent="0.25"/>
    <row r="239" spans="9:12" ht="15.75" customHeight="1" x14ac:dyDescent="0.25"/>
    <row r="240" spans="9:1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3:O3"/>
  </mergeCells>
  <dataValidations count="2">
    <dataValidation type="list" allowBlank="1" showErrorMessage="1" sqref="L6:L22" xr:uid="{00000000-0002-0000-0000-000000000000}">
      <formula1>$L$30:$L$33</formula1>
    </dataValidation>
    <dataValidation type="list" allowBlank="1" showErrorMessage="1" sqref="K6:K22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00"/>
  <sheetViews>
    <sheetView showGridLines="0" workbookViewId="0"/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35"/>
      <c r="D4" s="35"/>
      <c r="E4" s="35"/>
      <c r="F4" s="5"/>
    </row>
    <row r="5" spans="1:26" ht="14.4" hidden="1" x14ac:dyDescent="0.3">
      <c r="C5" s="35"/>
      <c r="D5" s="35"/>
      <c r="E5" s="35"/>
      <c r="F5" s="5"/>
    </row>
    <row r="6" spans="1:26" ht="39.75" customHeight="1" x14ac:dyDescent="0.25">
      <c r="B6" s="58" t="s">
        <v>140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60"/>
    </row>
    <row r="7" spans="1:26" ht="9.75" customHeight="1" x14ac:dyDescent="0.25">
      <c r="A7" s="4"/>
      <c r="B7" s="4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3">
      <c r="B8" s="37"/>
      <c r="C8" s="38"/>
      <c r="D8" s="38"/>
      <c r="E8" s="38"/>
      <c r="F8" s="39"/>
      <c r="G8" s="40"/>
      <c r="H8" s="40"/>
      <c r="I8" s="40"/>
      <c r="J8" s="40"/>
      <c r="K8" s="40"/>
      <c r="L8" s="40"/>
      <c r="M8" s="40"/>
      <c r="N8" s="40"/>
      <c r="O8" s="40"/>
      <c r="P8" s="41"/>
      <c r="Q8" s="4"/>
    </row>
    <row r="9" spans="1:26" ht="30" customHeight="1" x14ac:dyDescent="0.25">
      <c r="B9" s="42"/>
      <c r="C9" s="43" t="s">
        <v>1</v>
      </c>
      <c r="D9" s="44"/>
      <c r="E9" s="61" t="s">
        <v>141</v>
      </c>
      <c r="F9" s="60"/>
      <c r="G9" s="44"/>
      <c r="H9" s="61" t="s">
        <v>11</v>
      </c>
      <c r="I9" s="60"/>
      <c r="J9" s="45"/>
      <c r="K9" s="45"/>
      <c r="L9" s="45"/>
      <c r="M9" s="45"/>
      <c r="N9" s="45"/>
      <c r="O9" s="45"/>
      <c r="P9" s="46"/>
      <c r="Q9" s="4"/>
    </row>
    <row r="10" spans="1:26" ht="30" customHeight="1" x14ac:dyDescent="0.25">
      <c r="B10" s="42"/>
      <c r="C10" s="47" t="s">
        <v>120</v>
      </c>
      <c r="D10" s="48"/>
      <c r="E10" s="62" t="str">
        <f>VLOOKUP(C10,'Formato descripción HU'!B11:O22,5,0)</f>
        <v>Administrador</v>
      </c>
      <c r="F10" s="60"/>
      <c r="G10" s="49"/>
      <c r="H10" s="62" t="str">
        <f>VLOOKUP(C10,'Formato descripción HU'!B11:O22,11,0)</f>
        <v>En proceso</v>
      </c>
      <c r="I10" s="60"/>
      <c r="J10" s="49"/>
      <c r="K10" s="45"/>
      <c r="L10" s="45"/>
      <c r="M10" s="45"/>
      <c r="N10" s="45"/>
      <c r="O10" s="45"/>
      <c r="P10" s="46"/>
      <c r="Q10" s="4"/>
    </row>
    <row r="11" spans="1:26" ht="9.75" customHeight="1" x14ac:dyDescent="0.25">
      <c r="A11" s="4"/>
      <c r="B11" s="42"/>
      <c r="C11" s="50"/>
      <c r="D11" s="48"/>
      <c r="E11" s="51"/>
      <c r="F11" s="51"/>
      <c r="G11" s="49"/>
      <c r="H11" s="51"/>
      <c r="I11" s="51"/>
      <c r="J11" s="49"/>
      <c r="K11" s="51"/>
      <c r="L11" s="51"/>
      <c r="M11" s="45"/>
      <c r="N11" s="51"/>
      <c r="O11" s="51"/>
      <c r="P11" s="46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5">
      <c r="A12" s="4"/>
      <c r="B12" s="42"/>
      <c r="C12" s="43" t="s">
        <v>142</v>
      </c>
      <c r="D12" s="48"/>
      <c r="E12" s="61" t="s">
        <v>10</v>
      </c>
      <c r="F12" s="60"/>
      <c r="G12" s="49"/>
      <c r="H12" s="61" t="s">
        <v>143</v>
      </c>
      <c r="I12" s="60"/>
      <c r="J12" s="49"/>
      <c r="K12" s="51"/>
      <c r="L12" s="51"/>
      <c r="M12" s="45"/>
      <c r="N12" s="51"/>
      <c r="O12" s="51"/>
      <c r="P12" s="46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5">
      <c r="A13" s="4"/>
      <c r="B13" s="42"/>
      <c r="C13" s="52">
        <f>VLOOKUP('Historia de Usuario'!C10,'Formato descripción HU'!B11:O22,8,0)</f>
        <v>2</v>
      </c>
      <c r="D13" s="48"/>
      <c r="E13" s="62" t="str">
        <f>VLOOKUP(C10,'Formato descripción HU'!B11:O22,10,0)</f>
        <v xml:space="preserve">Media </v>
      </c>
      <c r="F13" s="60"/>
      <c r="G13" s="49"/>
      <c r="H13" s="62" t="str">
        <f>VLOOKUP(C10,'Formato descripción HU'!B11:O22,7,0)</f>
        <v>Pablo Cadena</v>
      </c>
      <c r="I13" s="60"/>
      <c r="J13" s="49"/>
      <c r="K13" s="51"/>
      <c r="L13" s="51"/>
      <c r="M13" s="45"/>
      <c r="N13" s="51"/>
      <c r="O13" s="51"/>
      <c r="P13" s="46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5">
      <c r="A14" s="4"/>
      <c r="B14" s="42"/>
      <c r="C14" s="45"/>
      <c r="D14" s="48"/>
      <c r="E14" s="45"/>
      <c r="F14" s="45"/>
      <c r="G14" s="49"/>
      <c r="H14" s="49"/>
      <c r="I14" s="45"/>
      <c r="J14" s="45"/>
      <c r="K14" s="45"/>
      <c r="L14" s="45"/>
      <c r="M14" s="45"/>
      <c r="N14" s="45"/>
      <c r="O14" s="45"/>
      <c r="P14" s="46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5">
      <c r="A15" s="4"/>
      <c r="B15" s="42"/>
      <c r="C15" s="63" t="s">
        <v>144</v>
      </c>
      <c r="D15" s="73" t="str">
        <f>VLOOKUP(C10,'Formato descripción HU'!B11:O22,3,0)</f>
        <v>Notificar producto Descontinuado</v>
      </c>
      <c r="E15" s="67"/>
      <c r="F15" s="45"/>
      <c r="G15" s="63" t="s">
        <v>145</v>
      </c>
      <c r="H15" s="73" t="str">
        <f>VLOOKUP(C10,'Formato descripción HU'!B11:O22,4,0)</f>
        <v>Generar informacion</v>
      </c>
      <c r="I15" s="74"/>
      <c r="J15" s="67"/>
      <c r="K15" s="45"/>
      <c r="L15" s="63" t="s">
        <v>146</v>
      </c>
      <c r="M15" s="73" t="str">
        <f>VLOOKUP(C10,'Formato descripción HU'!B11:O22,6,0)</f>
        <v>El sistema notificará cuando un producto se encuentre dentro de la bodega durante un periodo de tiempo determinado</v>
      </c>
      <c r="N15" s="74"/>
      <c r="O15" s="67"/>
      <c r="P15" s="46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5">
      <c r="A16" s="4"/>
      <c r="B16" s="42"/>
      <c r="C16" s="64"/>
      <c r="D16" s="71"/>
      <c r="E16" s="72"/>
      <c r="F16" s="45"/>
      <c r="G16" s="64"/>
      <c r="H16" s="71"/>
      <c r="I16" s="57"/>
      <c r="J16" s="72"/>
      <c r="K16" s="45"/>
      <c r="L16" s="64"/>
      <c r="M16" s="71"/>
      <c r="N16" s="57"/>
      <c r="O16" s="72"/>
      <c r="P16" s="46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5">
      <c r="A17" s="4"/>
      <c r="B17" s="42"/>
      <c r="C17" s="65"/>
      <c r="D17" s="68"/>
      <c r="E17" s="69"/>
      <c r="F17" s="45"/>
      <c r="G17" s="65"/>
      <c r="H17" s="68"/>
      <c r="I17" s="75"/>
      <c r="J17" s="69"/>
      <c r="K17" s="45"/>
      <c r="L17" s="65"/>
      <c r="M17" s="68"/>
      <c r="N17" s="75"/>
      <c r="O17" s="69"/>
      <c r="P17" s="46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5">
      <c r="A18" s="4"/>
      <c r="B18" s="42"/>
      <c r="C18" s="45"/>
      <c r="D18" s="45"/>
      <c r="E18" s="45"/>
      <c r="F18" s="45"/>
      <c r="G18" s="49"/>
      <c r="H18" s="49"/>
      <c r="I18" s="49"/>
      <c r="J18" s="45"/>
      <c r="K18" s="45"/>
      <c r="L18" s="45"/>
      <c r="M18" s="45"/>
      <c r="N18" s="45"/>
      <c r="O18" s="45"/>
      <c r="P18" s="46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5">
      <c r="B19" s="42"/>
      <c r="C19" s="66" t="s">
        <v>147</v>
      </c>
      <c r="D19" s="67"/>
      <c r="E19" s="77" t="str">
        <f>VLOOKUP(C10,'Formato descripción HU'!B11:O22,14,0)</f>
        <v>Notificar producto Descontinuado</v>
      </c>
      <c r="F19" s="78"/>
      <c r="G19" s="78"/>
      <c r="H19" s="78"/>
      <c r="I19" s="78"/>
      <c r="J19" s="78"/>
      <c r="K19" s="78"/>
      <c r="L19" s="78"/>
      <c r="M19" s="78"/>
      <c r="N19" s="78"/>
      <c r="O19" s="79"/>
      <c r="P19" s="46"/>
      <c r="Q19" s="4"/>
    </row>
    <row r="20" spans="1:26" ht="19.5" customHeight="1" x14ac:dyDescent="0.25">
      <c r="B20" s="42"/>
      <c r="C20" s="68"/>
      <c r="D20" s="69"/>
      <c r="E20" s="80"/>
      <c r="F20" s="81"/>
      <c r="G20" s="81"/>
      <c r="H20" s="81"/>
      <c r="I20" s="81"/>
      <c r="J20" s="81"/>
      <c r="K20" s="81"/>
      <c r="L20" s="81"/>
      <c r="M20" s="81"/>
      <c r="N20" s="81"/>
      <c r="O20" s="82"/>
      <c r="P20" s="46"/>
      <c r="Q20" s="4"/>
    </row>
    <row r="21" spans="1:26" ht="9.75" customHeight="1" x14ac:dyDescent="0.25">
      <c r="B21" s="42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6"/>
      <c r="Q21" s="4"/>
    </row>
    <row r="22" spans="1:26" ht="19.5" customHeight="1" x14ac:dyDescent="0.25">
      <c r="A22" s="4"/>
      <c r="B22" s="42"/>
      <c r="C22" s="70" t="s">
        <v>148</v>
      </c>
      <c r="D22" s="67"/>
      <c r="E22" s="73" t="str">
        <f>VLOOKUP(C10,'Formato descripción HU'!B11:O22,12,0)</f>
        <v>Pruebas manuales y automaticas con valores extremos.</v>
      </c>
      <c r="F22" s="74"/>
      <c r="G22" s="74"/>
      <c r="H22" s="67"/>
      <c r="I22" s="45"/>
      <c r="J22" s="70" t="s">
        <v>13</v>
      </c>
      <c r="K22" s="67"/>
      <c r="L22" s="76">
        <f>VLOOKUP(C10,'Formato descripción HU'!B11:O22,13,0)</f>
        <v>0</v>
      </c>
      <c r="M22" s="74"/>
      <c r="N22" s="74"/>
      <c r="O22" s="67"/>
      <c r="P22" s="46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4"/>
      <c r="B23" s="42"/>
      <c r="C23" s="71"/>
      <c r="D23" s="72"/>
      <c r="E23" s="71"/>
      <c r="F23" s="57"/>
      <c r="G23" s="57"/>
      <c r="H23" s="72"/>
      <c r="I23" s="45"/>
      <c r="J23" s="71"/>
      <c r="K23" s="72"/>
      <c r="L23" s="71"/>
      <c r="M23" s="57"/>
      <c r="N23" s="57"/>
      <c r="O23" s="72"/>
      <c r="P23" s="46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4"/>
      <c r="B24" s="42"/>
      <c r="C24" s="68"/>
      <c r="D24" s="69"/>
      <c r="E24" s="68"/>
      <c r="F24" s="75"/>
      <c r="G24" s="75"/>
      <c r="H24" s="69"/>
      <c r="I24" s="45"/>
      <c r="J24" s="68"/>
      <c r="K24" s="69"/>
      <c r="L24" s="68"/>
      <c r="M24" s="75"/>
      <c r="N24" s="75"/>
      <c r="O24" s="69"/>
      <c r="P24" s="46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5">
      <c r="A25" s="4"/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5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5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HU'!$B$11:$B$22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Leiva</cp:lastModifiedBy>
  <dcterms:modified xsi:type="dcterms:W3CDTF">2021-11-22T23:47:57Z</dcterms:modified>
</cp:coreProperties>
</file>