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/>
  <mc:AlternateContent xmlns:mc="http://schemas.openxmlformats.org/markup-compatibility/2006">
    <mc:Choice Requires="x15">
      <x15ac:absPath xmlns:x15ac="http://schemas.microsoft.com/office/spreadsheetml/2010/11/ac" url="https://upslpedu-my.sharepoint.com/personal/187887_upslp_edu_mx/Documents/CÓDIGOS/Paginas/Progra Web I/PROYECTO FINAL/docs/"/>
    </mc:Choice>
  </mc:AlternateContent>
  <xr:revisionPtr revIDLastSave="7" documentId="8_{42DF0426-E217-44B2-A85E-0256DEEDF4B9}" xr6:coauthVersionLast="47" xr6:coauthVersionMax="47" xr10:uidLastSave="{BCEFEE04-222D-4099-B0BD-1529ECBC7FC3}"/>
  <bookViews>
    <workbookView xWindow="-120" yWindow="-120" windowWidth="29040" windowHeight="15720" firstSheet="1" activeTab="1" xr2:uid="{DDE3B340-D144-4E61-B39B-567D4D0E28E0}"/>
  </bookViews>
  <sheets>
    <sheet name="PLANIFICACIÓN" sheetId="1" r:id="rId1"/>
    <sheet name="CRONOGRAM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5" i="1"/>
  <c r="E15" i="1" s="1"/>
  <c r="D14" i="1"/>
  <c r="D13" i="1"/>
  <c r="C20" i="2"/>
  <c r="C19" i="2"/>
  <c r="C18" i="2"/>
  <c r="B22" i="1"/>
  <c r="E13" i="1"/>
  <c r="E10" i="1"/>
  <c r="E9" i="1"/>
  <c r="E8" i="1"/>
  <c r="B4" i="1"/>
  <c r="E16" i="1" l="1"/>
  <c r="B23" i="1" s="1"/>
  <c r="B24" i="1"/>
  <c r="B25" i="1" s="1"/>
</calcChain>
</file>

<file path=xl/sharedStrings.xml><?xml version="1.0" encoding="utf-8"?>
<sst xmlns="http://schemas.openxmlformats.org/spreadsheetml/2006/main" count="87" uniqueCount="74">
  <si>
    <t>Presupuesto</t>
  </si>
  <si>
    <t>FC Bayern München Web</t>
  </si>
  <si>
    <t>Fecha:</t>
  </si>
  <si>
    <t>Presupuesto vigente hasta</t>
  </si>
  <si>
    <t>Recursos Técnicos</t>
  </si>
  <si>
    <t>Precio</t>
  </si>
  <si>
    <t>Observaciones</t>
  </si>
  <si>
    <t>Cantidad</t>
  </si>
  <si>
    <t>Subtotal</t>
  </si>
  <si>
    <t>Computadora personal</t>
  </si>
  <si>
    <t>Office365 Personal (Para Project)</t>
  </si>
  <si>
    <t>Por mes</t>
  </si>
  <si>
    <t>Subtotal RT</t>
  </si>
  <si>
    <t>Recursos Humanos</t>
  </si>
  <si>
    <t>Pago/hora</t>
  </si>
  <si>
    <t>Horas por trabajar (Por persona)</t>
  </si>
  <si>
    <t>Subtotal sueldo</t>
  </si>
  <si>
    <t>Programador Web</t>
  </si>
  <si>
    <t>Diseñador Gráfico</t>
  </si>
  <si>
    <t>Project Manager</t>
  </si>
  <si>
    <t>Subtotal RH</t>
  </si>
  <si>
    <t>Costos fijos</t>
  </si>
  <si>
    <t>No hay, cada quien hará home office</t>
  </si>
  <si>
    <t>Concepto</t>
  </si>
  <si>
    <t>RT</t>
  </si>
  <si>
    <t>RH</t>
  </si>
  <si>
    <t>Utilidades (30%)</t>
  </si>
  <si>
    <t>TOTAL</t>
  </si>
  <si>
    <t>Día</t>
  </si>
  <si>
    <t>22/03/25</t>
  </si>
  <si>
    <t>23/03/25</t>
  </si>
  <si>
    <t>24/03/25</t>
  </si>
  <si>
    <t>25/03/25</t>
  </si>
  <si>
    <t>26/03/25</t>
  </si>
  <si>
    <t>27/03/25</t>
  </si>
  <si>
    <t>28/03/25</t>
  </si>
  <si>
    <t>31/03/25</t>
  </si>
  <si>
    <t>14/04/25</t>
  </si>
  <si>
    <t>15/04/25</t>
  </si>
  <si>
    <t>16/04/25</t>
  </si>
  <si>
    <t>17/04/25</t>
  </si>
  <si>
    <t>18/04/25</t>
  </si>
  <si>
    <t>21/04/25</t>
  </si>
  <si>
    <t>22/04/25</t>
  </si>
  <si>
    <t>23/04/25</t>
  </si>
  <si>
    <t>24/04/25</t>
  </si>
  <si>
    <t>25/04/25</t>
  </si>
  <si>
    <t>28/04/25</t>
  </si>
  <si>
    <t>29/04/25</t>
  </si>
  <si>
    <t>30/04/25</t>
  </si>
  <si>
    <t>Etapa / Tarea</t>
  </si>
  <si>
    <t>Personal asignado</t>
  </si>
  <si>
    <t>Horas por trabajar</t>
  </si>
  <si>
    <t>Definición y planificación del sitio</t>
  </si>
  <si>
    <t>Project Managers</t>
  </si>
  <si>
    <t>Boceto del sitio</t>
  </si>
  <si>
    <t>Diseñador</t>
  </si>
  <si>
    <t>Programación del Index</t>
  </si>
  <si>
    <t>Programador</t>
  </si>
  <si>
    <t>Programación de la página de información</t>
  </si>
  <si>
    <t xml:space="preserve"> </t>
  </si>
  <si>
    <t>Programación de la página de servicios o productos</t>
  </si>
  <si>
    <t>Programación de la página del mapa, galerías de imágenes y videos</t>
  </si>
  <si>
    <t>Diseño de imágenes y/o videos</t>
  </si>
  <si>
    <t>Programación de la sección de ayuda</t>
  </si>
  <si>
    <t>Programación del cuestionario</t>
  </si>
  <si>
    <t>Programación y generación del ChatBot</t>
  </si>
  <si>
    <t>Programación de un blog</t>
  </si>
  <si>
    <t>Comprobación de errores</t>
  </si>
  <si>
    <t>Correción de errores</t>
  </si>
  <si>
    <t>Totales</t>
  </si>
  <si>
    <t>Horas</t>
  </si>
  <si>
    <t>Programadores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</si>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</sst>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dd/mm/yyyy;@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8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textRotation="45" wrapText="1"/>
    </xf>
    <xf numFmtId="0" fontId="0" fillId="0" borderId="0" xfId="0" applyAlignment="1">
      <alignment textRotation="45" wrapText="1"/>
    </xf>
    <xf numFmtId="14" fontId="0" fillId="0" borderId="0" xfId="0" applyNumberFormat="1" applyAlignment="1">
      <alignment textRotation="45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7"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40B03-0F7B-4B87-ACBD-A221493072ED}" name="Tabla1" displayName="Tabla1" ref="A7:E10" totalsRowShown="0">
  <autoFilter ref="A7:E10" xr:uid="{D5640B03-0F7B-4B87-ACBD-A221493072ED}"/>
  <tableColumns count="5">
    <tableColumn id="1" xr3:uid="{F8BC5C65-9148-4ADB-BEFA-397B339F8E78}" name="Recursos Técnicos"/>
    <tableColumn id="2" xr3:uid="{E747B669-207F-4E0C-B3F7-EF95812C53F1}" name="Precio"/>
    <tableColumn id="3" xr3:uid="{AF9EA24C-5702-4E6E-BF1F-CC5F6F2458C1}" name="Observaciones"/>
    <tableColumn id="4" xr3:uid="{CA3AD130-506E-49B4-8BE0-1E279D729FC1}" name="Cantidad"/>
    <tableColumn id="5" xr3:uid="{32940789-7FB2-431C-A099-8BCA3F4C4582}" name="Subtotal" dataDxfId="6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9B61CD-95A3-47BB-B2AB-875B4405040F}" name="Tabla2" displayName="Tabla2" ref="A12:E16" totalsRowShown="0">
  <autoFilter ref="A12:E16" xr:uid="{109B61CD-95A3-47BB-B2AB-875B4405040F}"/>
  <tableColumns count="5">
    <tableColumn id="1" xr3:uid="{5630CD18-95B9-4FBA-809D-9DD471FF2E37}" name="Recursos Humanos"/>
    <tableColumn id="2" xr3:uid="{21E9E32C-83EE-4813-BE3D-0928E2020837}" name="Cantidad" dataDxfId="5"/>
    <tableColumn id="3" xr3:uid="{DD56AD9C-AF5D-4A1A-8CE4-EE2CDACA148C}" name="Pago/hora" dataDxfId="4" dataCellStyle="Moneda"/>
    <tableColumn id="4" xr3:uid="{CDE02450-44DC-4C66-A7DD-3AD5F7FEA249}" name="Horas por trabajar (Por persona)" dataDxfId="3"/>
    <tableColumn id="5" xr3:uid="{793F044F-29A0-48F5-A027-77914ECAC2DB}" name="Subtotal sueldo" dataDxfId="2" dataCellStyle="Moned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D69113-9ADC-437E-8FBA-C12E5D143A75}" name="Tabla3" displayName="Tabla3" ref="A18:A19" totalsRowShown="0">
  <autoFilter ref="A18:A19" xr:uid="{DDD69113-9ADC-437E-8FBA-C12E5D143A75}"/>
  <tableColumns count="1">
    <tableColumn id="1" xr3:uid="{27B06B1A-F2FF-4907-A0FF-E5F2E74997EF}" name="Costos fijos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73A8C5-0E37-46F6-9AD1-A75F87841FE4}" name="Tabla4" displayName="Tabla4" ref="A21:B25" totalsRowShown="0">
  <autoFilter ref="A21:B25" xr:uid="{EA73A8C5-0E37-46F6-9AD1-A75F87841FE4}"/>
  <tableColumns count="2">
    <tableColumn id="1" xr3:uid="{5DA3E34D-25BF-44F6-A7CA-21C456A0D562}" name="Concepto"/>
    <tableColumn id="2" xr3:uid="{B64DA28B-8718-4F93-BA08-BE5940912ECA}" name="Subtotal" dataDxfId="1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548661-E198-4893-9909-D4960512C441}" name="Tabla5" displayName="Tabla5" ref="B17:C20" totalsRowShown="0">
  <autoFilter ref="B17:C20" xr:uid="{3D548661-E198-4893-9909-D4960512C441}"/>
  <tableColumns count="2">
    <tableColumn id="1" xr3:uid="{EC36E417-0871-4034-80DF-034FF0E63C4A}" name="Totales" dataDxfId="0"/>
    <tableColumn id="2" xr3:uid="{77DCDE27-41BF-463B-86CD-76D288806D67}" name="Horas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3A1F-39EB-4128-BBE2-A1831933D70F}">
  <dimension ref="A1:E25"/>
  <sheetViews>
    <sheetView zoomScaleNormal="100" workbookViewId="0">
      <selection activeCell="D21" sqref="D21"/>
    </sheetView>
  </sheetViews>
  <sheetFormatPr defaultColWidth="11.42578125" defaultRowHeight="15"/>
  <cols>
    <col min="1" max="1" width="33.85546875" bestFit="1" customWidth="1"/>
    <col min="2" max="2" width="12.5703125" bestFit="1" customWidth="1"/>
    <col min="3" max="3" width="14.5703125" customWidth="1"/>
    <col min="4" max="4" width="30" bestFit="1" customWidth="1"/>
    <col min="5" max="5" width="15.28515625" customWidth="1"/>
  </cols>
  <sheetData>
    <row r="1" spans="1:5">
      <c r="A1" s="20" t="s">
        <v>0</v>
      </c>
      <c r="B1" s="20"/>
      <c r="C1" s="20"/>
      <c r="D1" s="20"/>
      <c r="E1" s="20"/>
    </row>
    <row r="2" spans="1:5">
      <c r="A2" s="20" t="s">
        <v>1</v>
      </c>
      <c r="B2" s="20"/>
      <c r="C2" s="20"/>
      <c r="D2" s="20"/>
      <c r="E2" s="20"/>
    </row>
    <row r="4" spans="1:5">
      <c r="A4" s="5" t="s">
        <v>2</v>
      </c>
      <c r="B4" s="6">
        <f ca="1">TODAY()</f>
        <v>45740</v>
      </c>
    </row>
    <row r="5" spans="1:5">
      <c r="A5" s="5" t="s">
        <v>3</v>
      </c>
      <c r="B5" s="7">
        <v>45905</v>
      </c>
    </row>
    <row r="7" spans="1:5">
      <c r="A7" t="s">
        <v>4</v>
      </c>
      <c r="B7" t="s">
        <v>5</v>
      </c>
      <c r="C7" t="s">
        <v>6</v>
      </c>
      <c r="D7" t="s">
        <v>7</v>
      </c>
      <c r="E7" t="s">
        <v>8</v>
      </c>
    </row>
    <row r="8" spans="1:5">
      <c r="A8" t="s">
        <v>9</v>
      </c>
      <c r="B8" s="1">
        <v>9000</v>
      </c>
      <c r="D8" s="4">
        <v>3</v>
      </c>
      <c r="E8" s="1">
        <f>B8*D8</f>
        <v>27000</v>
      </c>
    </row>
    <row r="9" spans="1:5">
      <c r="A9" t="s">
        <v>10</v>
      </c>
      <c r="B9" s="1">
        <v>185</v>
      </c>
      <c r="C9" t="s">
        <v>11</v>
      </c>
      <c r="D9" s="4">
        <v>2</v>
      </c>
      <c r="E9" s="1">
        <f>B9*D9</f>
        <v>370</v>
      </c>
    </row>
    <row r="10" spans="1:5">
      <c r="D10" t="s">
        <v>12</v>
      </c>
      <c r="E10" s="1">
        <f>SUM(E8:E9)</f>
        <v>27370</v>
      </c>
    </row>
    <row r="12" spans="1:5">
      <c r="A12" t="s">
        <v>13</v>
      </c>
      <c r="B12" t="s">
        <v>7</v>
      </c>
      <c r="C12" t="s">
        <v>14</v>
      </c>
      <c r="D12" t="s">
        <v>15</v>
      </c>
      <c r="E12" t="s">
        <v>16</v>
      </c>
    </row>
    <row r="13" spans="1:5">
      <c r="A13" t="s">
        <v>17</v>
      </c>
      <c r="B13" s="4">
        <v>3</v>
      </c>
      <c r="C13" s="2">
        <v>300</v>
      </c>
      <c r="D13" s="4">
        <f>CRONOGRAMA!C18</f>
        <v>209</v>
      </c>
      <c r="E13" s="2">
        <f>C13*B13*D13</f>
        <v>188100</v>
      </c>
    </row>
    <row r="14" spans="1:5">
      <c r="A14" t="s">
        <v>18</v>
      </c>
      <c r="B14" s="4">
        <v>1</v>
      </c>
      <c r="C14" s="2">
        <v>200</v>
      </c>
      <c r="D14" s="4">
        <f>CRONOGRAMA!C19</f>
        <v>48</v>
      </c>
      <c r="E14" s="2">
        <f>C14*B14*D14</f>
        <v>9600</v>
      </c>
    </row>
    <row r="15" spans="1:5">
      <c r="A15" t="s">
        <v>19</v>
      </c>
      <c r="B15" s="4">
        <v>3</v>
      </c>
      <c r="C15" s="2">
        <v>100</v>
      </c>
      <c r="D15" s="4">
        <f>CRONOGRAMA!C20</f>
        <v>32</v>
      </c>
      <c r="E15" s="2">
        <f>C15*B15*D15</f>
        <v>9600</v>
      </c>
    </row>
    <row r="16" spans="1:5">
      <c r="D16" t="s">
        <v>20</v>
      </c>
      <c r="E16" s="3">
        <f>SUM(E13:E15)</f>
        <v>207300</v>
      </c>
    </row>
    <row r="18" spans="1:2">
      <c r="A18" t="s">
        <v>21</v>
      </c>
    </row>
    <row r="19" spans="1:2">
      <c r="A19" t="s">
        <v>22</v>
      </c>
    </row>
    <row r="21" spans="1:2">
      <c r="A21" t="s">
        <v>23</v>
      </c>
      <c r="B21" t="s">
        <v>8</v>
      </c>
    </row>
    <row r="22" spans="1:2">
      <c r="A22" t="s">
        <v>24</v>
      </c>
      <c r="B22" s="1">
        <f>E10</f>
        <v>27370</v>
      </c>
    </row>
    <row r="23" spans="1:2">
      <c r="A23" t="s">
        <v>25</v>
      </c>
      <c r="B23" s="3">
        <f>E16</f>
        <v>207300</v>
      </c>
    </row>
    <row r="24" spans="1:2">
      <c r="A24" t="s">
        <v>26</v>
      </c>
      <c r="B24" s="1">
        <f>(B22+B23)*0.3</f>
        <v>70401</v>
      </c>
    </row>
    <row r="25" spans="1:2">
      <c r="A25" t="s">
        <v>27</v>
      </c>
      <c r="B25" s="1">
        <f>SUM(B22:B24)</f>
        <v>305071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FA13-1A9D-4E8E-9BC8-BECE31E1F50D}">
  <dimension ref="B1:AN20"/>
  <sheetViews>
    <sheetView tabSelected="1" topLeftCell="F4" zoomScale="85" zoomScaleNormal="85" workbookViewId="0">
      <selection activeCell="L16" sqref="L16"/>
    </sheetView>
  </sheetViews>
  <sheetFormatPr defaultColWidth="3.28515625" defaultRowHeight="15"/>
  <cols>
    <col min="2" max="2" width="27.7109375" bestFit="1" customWidth="1"/>
    <col min="3" max="4" width="15.7109375" bestFit="1" customWidth="1"/>
    <col min="5" max="5" width="8.140625" bestFit="1" customWidth="1"/>
    <col min="6" max="6" width="8.140625" customWidth="1"/>
    <col min="7" max="19" width="8.140625" bestFit="1" customWidth="1"/>
    <col min="20" max="21" width="8.7109375" bestFit="1" customWidth="1"/>
    <col min="22" max="38" width="8.140625" bestFit="1" customWidth="1"/>
    <col min="39" max="40" width="9.140625" bestFit="1" customWidth="1"/>
  </cols>
  <sheetData>
    <row r="1" spans="2:40" ht="48">
      <c r="D1" s="8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10" t="s">
        <v>36</v>
      </c>
      <c r="M1" s="11">
        <v>45661</v>
      </c>
      <c r="N1" s="11">
        <v>45692</v>
      </c>
      <c r="O1" s="11">
        <v>45720</v>
      </c>
      <c r="P1" s="11">
        <v>45751</v>
      </c>
      <c r="Q1" s="11">
        <v>45842</v>
      </c>
      <c r="R1" s="11">
        <v>45873</v>
      </c>
      <c r="S1" s="11">
        <v>45904</v>
      </c>
      <c r="T1" s="11">
        <v>45934</v>
      </c>
      <c r="U1" s="11">
        <v>45965</v>
      </c>
      <c r="V1" s="10" t="s">
        <v>37</v>
      </c>
      <c r="W1" s="10" t="s">
        <v>38</v>
      </c>
      <c r="X1" s="10" t="s">
        <v>39</v>
      </c>
      <c r="Y1" s="10" t="s">
        <v>40</v>
      </c>
      <c r="Z1" s="10" t="s">
        <v>41</v>
      </c>
      <c r="AA1" s="10" t="s">
        <v>42</v>
      </c>
      <c r="AB1" s="10" t="s">
        <v>43</v>
      </c>
      <c r="AC1" s="10" t="s">
        <v>44</v>
      </c>
      <c r="AD1" s="10" t="s">
        <v>45</v>
      </c>
      <c r="AE1" s="10" t="s">
        <v>46</v>
      </c>
      <c r="AF1" s="10" t="s">
        <v>47</v>
      </c>
      <c r="AG1" s="10" t="s">
        <v>48</v>
      </c>
      <c r="AH1" s="10" t="s">
        <v>49</v>
      </c>
      <c r="AI1" s="11">
        <v>45693</v>
      </c>
      <c r="AJ1" s="11">
        <v>45782</v>
      </c>
      <c r="AK1" s="11">
        <v>45813</v>
      </c>
      <c r="AL1" s="11">
        <v>45843</v>
      </c>
      <c r="AM1" s="11">
        <v>45874</v>
      </c>
      <c r="AN1" s="11">
        <v>45905</v>
      </c>
    </row>
    <row r="2" spans="2:40">
      <c r="B2" s="5" t="s">
        <v>50</v>
      </c>
      <c r="C2" s="5" t="s">
        <v>51</v>
      </c>
      <c r="D2" s="5" t="s">
        <v>52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2:40" ht="45" customHeight="1">
      <c r="B3" s="12" t="s">
        <v>53</v>
      </c>
      <c r="C3" s="13" t="s">
        <v>54</v>
      </c>
      <c r="D3" s="13">
        <v>16</v>
      </c>
      <c r="E3" s="14"/>
      <c r="F3" s="1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5"/>
      <c r="X3" s="15"/>
      <c r="Y3" s="15"/>
      <c r="Z3" s="15"/>
      <c r="AA3" s="15"/>
      <c r="AB3" s="15"/>
      <c r="AC3" s="15"/>
      <c r="AD3" s="1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2:40" ht="45" customHeight="1">
      <c r="B4" s="12" t="s">
        <v>55</v>
      </c>
      <c r="C4" s="13" t="s">
        <v>56</v>
      </c>
      <c r="D4" s="13">
        <v>16</v>
      </c>
      <c r="E4" s="16"/>
      <c r="F4" s="16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15"/>
      <c r="X4" s="15"/>
      <c r="Y4" s="15"/>
      <c r="Z4" s="15"/>
      <c r="AA4" s="15"/>
      <c r="AB4" s="15"/>
      <c r="AC4" s="15"/>
      <c r="AD4" s="1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2:40" ht="45" customHeight="1">
      <c r="B5" s="12" t="s">
        <v>57</v>
      </c>
      <c r="C5" s="13" t="s">
        <v>58</v>
      </c>
      <c r="D5" s="13">
        <v>11</v>
      </c>
      <c r="E5" s="5"/>
      <c r="F5" s="5"/>
      <c r="G5" s="17"/>
      <c r="H5" s="17"/>
      <c r="I5" s="17"/>
      <c r="J5" s="1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15"/>
      <c r="X5" s="15"/>
      <c r="Y5" s="15"/>
      <c r="Z5" s="15"/>
      <c r="AA5" s="15"/>
      <c r="AB5" s="15"/>
      <c r="AC5" s="15"/>
      <c r="AD5" s="1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2:40" ht="45" customHeight="1">
      <c r="B6" s="12" t="s">
        <v>59</v>
      </c>
      <c r="C6" s="13" t="s">
        <v>58</v>
      </c>
      <c r="D6" s="13">
        <v>11</v>
      </c>
      <c r="E6" s="5"/>
      <c r="F6" s="5" t="s">
        <v>60</v>
      </c>
      <c r="G6" s="17"/>
      <c r="H6" s="17"/>
      <c r="I6" s="17"/>
      <c r="J6" s="1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15"/>
      <c r="X6" s="15"/>
      <c r="Y6" s="15"/>
      <c r="Z6" s="15"/>
      <c r="AA6" s="15"/>
      <c r="AB6" s="15"/>
      <c r="AC6" s="15"/>
      <c r="AD6" s="1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2:40" ht="45" customHeight="1">
      <c r="B7" s="12" t="s">
        <v>61</v>
      </c>
      <c r="C7" s="13" t="s">
        <v>58</v>
      </c>
      <c r="D7" s="13">
        <v>11</v>
      </c>
      <c r="E7" s="5"/>
      <c r="F7" s="5"/>
      <c r="G7" s="17"/>
      <c r="H7" s="17"/>
      <c r="I7" s="17"/>
      <c r="J7" s="1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15"/>
      <c r="X7" s="15"/>
      <c r="Y7" s="15"/>
      <c r="Z7" s="15"/>
      <c r="AA7" s="15"/>
      <c r="AB7" s="15"/>
      <c r="AC7" s="15"/>
      <c r="AD7" s="1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2:40" ht="45" customHeight="1">
      <c r="B8" s="12" t="s">
        <v>62</v>
      </c>
      <c r="C8" s="13" t="s">
        <v>58</v>
      </c>
      <c r="D8" s="13">
        <v>32</v>
      </c>
      <c r="E8" s="5"/>
      <c r="F8" s="5"/>
      <c r="G8" s="5"/>
      <c r="H8" s="5"/>
      <c r="I8" s="5"/>
      <c r="J8" s="5"/>
      <c r="K8" s="17"/>
      <c r="L8" s="17"/>
      <c r="M8" s="18"/>
      <c r="N8" s="18"/>
      <c r="O8" s="5"/>
      <c r="P8" s="5"/>
      <c r="Q8" s="5"/>
      <c r="R8" s="5"/>
      <c r="S8" s="5"/>
      <c r="T8" s="5"/>
      <c r="U8" s="5"/>
      <c r="V8" s="5"/>
      <c r="W8" s="15"/>
      <c r="X8" s="15"/>
      <c r="Y8" s="15"/>
      <c r="Z8" s="15"/>
      <c r="AA8" s="15"/>
      <c r="AB8" s="15"/>
      <c r="AC8" s="15"/>
      <c r="AD8" s="1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2:40" ht="45" customHeight="1">
      <c r="B9" s="12" t="s">
        <v>63</v>
      </c>
      <c r="C9" s="13" t="s">
        <v>56</v>
      </c>
      <c r="D9" s="13">
        <v>32</v>
      </c>
      <c r="E9" s="5"/>
      <c r="F9" s="5"/>
      <c r="G9" s="5"/>
      <c r="H9" s="5"/>
      <c r="I9" s="16"/>
      <c r="J9" s="16"/>
      <c r="K9" s="16"/>
      <c r="L9" s="16"/>
      <c r="M9" s="5"/>
      <c r="N9" s="5"/>
      <c r="O9" s="5"/>
      <c r="P9" s="5"/>
      <c r="Q9" s="5"/>
      <c r="R9" s="5"/>
      <c r="S9" s="5"/>
      <c r="T9" s="5"/>
      <c r="U9" s="5"/>
      <c r="V9" s="5"/>
      <c r="W9" s="15"/>
      <c r="X9" s="15"/>
      <c r="Y9" s="15"/>
      <c r="Z9" s="15"/>
      <c r="AA9" s="15"/>
      <c r="AB9" s="15"/>
      <c r="AC9" s="15"/>
      <c r="AD9" s="1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2:40" ht="45" customHeight="1">
      <c r="B10" s="12" t="s">
        <v>64</v>
      </c>
      <c r="C10" s="13" t="s">
        <v>58</v>
      </c>
      <c r="D10" s="13">
        <v>32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7"/>
      <c r="Q10" s="18"/>
      <c r="R10" s="17"/>
      <c r="S10" s="17"/>
      <c r="T10" s="5"/>
      <c r="U10" s="5"/>
      <c r="V10" s="5"/>
      <c r="W10" s="15"/>
      <c r="X10" s="15"/>
      <c r="Y10" s="15"/>
      <c r="Z10" s="15"/>
      <c r="AA10" s="15"/>
      <c r="AB10" s="15"/>
      <c r="AC10" s="15"/>
      <c r="AD10" s="1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2:40" ht="45" customHeight="1">
      <c r="B11" s="12" t="s">
        <v>65</v>
      </c>
      <c r="C11" s="13" t="s">
        <v>58</v>
      </c>
      <c r="D11" s="13">
        <v>40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17"/>
      <c r="U11" s="17"/>
      <c r="V11" s="17"/>
      <c r="W11" s="15"/>
      <c r="X11" s="15"/>
      <c r="Y11" s="15"/>
      <c r="Z11" s="15"/>
      <c r="AA11" s="15"/>
      <c r="AB11" s="15"/>
      <c r="AC11" s="15"/>
      <c r="AD11" s="15"/>
      <c r="AE11" s="17"/>
      <c r="AF11" s="17"/>
      <c r="AG11" s="5"/>
      <c r="AH11" s="5"/>
      <c r="AI11" s="5"/>
      <c r="AJ11" s="5"/>
      <c r="AK11" s="5"/>
      <c r="AL11" s="5"/>
      <c r="AM11" s="5"/>
      <c r="AN11" s="5"/>
    </row>
    <row r="12" spans="2:40" ht="45" customHeight="1">
      <c r="B12" s="12" t="s">
        <v>66</v>
      </c>
      <c r="C12" s="13" t="s">
        <v>58</v>
      </c>
      <c r="D12" s="13">
        <v>24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15"/>
      <c r="X12" s="15"/>
      <c r="Y12" s="15"/>
      <c r="Z12" s="15"/>
      <c r="AA12" s="15"/>
      <c r="AB12" s="15"/>
      <c r="AC12" s="15"/>
      <c r="AD12" s="15"/>
      <c r="AE12" s="5"/>
      <c r="AF12" s="5"/>
      <c r="AG12" s="17"/>
      <c r="AH12" s="17"/>
      <c r="AI12" s="17"/>
      <c r="AJ12" s="5"/>
      <c r="AK12" s="5"/>
      <c r="AL12" s="5"/>
      <c r="AM12" s="5"/>
      <c r="AN12" s="5"/>
    </row>
    <row r="13" spans="2:40" ht="45" customHeight="1">
      <c r="B13" s="12" t="s">
        <v>67</v>
      </c>
      <c r="C13" s="13" t="s">
        <v>58</v>
      </c>
      <c r="D13" s="13">
        <v>32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15"/>
      <c r="X13" s="15"/>
      <c r="Y13" s="15"/>
      <c r="Z13" s="15"/>
      <c r="AA13" s="15"/>
      <c r="AB13" s="15"/>
      <c r="AC13" s="15"/>
      <c r="AD13" s="15"/>
      <c r="AE13" s="5"/>
      <c r="AF13" s="5"/>
      <c r="AG13" s="5"/>
      <c r="AH13" s="5"/>
      <c r="AI13" s="17"/>
      <c r="AJ13" s="17"/>
      <c r="AK13" s="17"/>
      <c r="AL13" s="17"/>
      <c r="AM13" s="5"/>
      <c r="AN13" s="5"/>
    </row>
    <row r="14" spans="2:40" ht="45" customHeight="1">
      <c r="B14" s="12" t="s">
        <v>68</v>
      </c>
      <c r="C14" s="13" t="s">
        <v>54</v>
      </c>
      <c r="D14" s="13">
        <v>16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15"/>
      <c r="X14" s="15"/>
      <c r="Y14" s="15"/>
      <c r="Z14" s="15"/>
      <c r="AA14" s="15"/>
      <c r="AB14" s="15"/>
      <c r="AC14" s="15"/>
      <c r="AD14" s="15"/>
      <c r="AE14" s="5"/>
      <c r="AF14" s="5"/>
      <c r="AG14" s="5"/>
      <c r="AH14" s="5"/>
      <c r="AI14" s="5"/>
      <c r="AJ14" s="5"/>
      <c r="AK14" s="5"/>
      <c r="AL14" s="5"/>
      <c r="AM14" s="14"/>
      <c r="AN14" s="14"/>
    </row>
    <row r="15" spans="2:40" ht="45" customHeight="1">
      <c r="B15" s="12" t="s">
        <v>69</v>
      </c>
      <c r="C15" s="13" t="s">
        <v>58</v>
      </c>
      <c r="D15" s="13">
        <v>16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15"/>
      <c r="X15" s="15"/>
      <c r="Y15" s="15"/>
      <c r="Z15" s="15"/>
      <c r="AA15" s="15"/>
      <c r="AB15" s="15"/>
      <c r="AC15" s="15"/>
      <c r="AD15" s="15"/>
      <c r="AE15" s="5"/>
      <c r="AF15" s="5"/>
      <c r="AG15" s="5"/>
      <c r="AH15" s="5"/>
      <c r="AI15" s="5"/>
      <c r="AJ15" s="5"/>
      <c r="AK15" s="5"/>
      <c r="AL15" s="5"/>
      <c r="AM15" s="17"/>
      <c r="AN15" s="17"/>
    </row>
    <row r="17" spans="2:3">
      <c r="B17" s="19" t="s">
        <v>70</v>
      </c>
      <c r="C17" s="4" t="s">
        <v>71</v>
      </c>
    </row>
    <row r="18" spans="2:3">
      <c r="B18" s="19" t="s">
        <v>72</v>
      </c>
      <c r="C18">
        <f>SUM(D5:D8,D10:D13,D15)</f>
        <v>209</v>
      </c>
    </row>
    <row r="19" spans="2:3">
      <c r="B19" s="19" t="s">
        <v>56</v>
      </c>
      <c r="C19">
        <f>SUM(D4,D9)</f>
        <v>48</v>
      </c>
    </row>
    <row r="20" spans="2:3">
      <c r="B20" s="19" t="s">
        <v>73</v>
      </c>
      <c r="C20">
        <f>SUM(D14,D3)</f>
        <v>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Francisco Cerda Esparza</dc:creator>
  <cp:keywords/>
  <dc:description/>
  <cp:lastModifiedBy>José Emmanuel Alessandro Echavarría Martínez</cp:lastModifiedBy>
  <cp:revision/>
  <dcterms:created xsi:type="dcterms:W3CDTF">2025-03-23T02:52:32Z</dcterms:created>
  <dcterms:modified xsi:type="dcterms:W3CDTF">2025-03-24T18:35:08Z</dcterms:modified>
  <cp:category/>
  <cp:contentStatus/>
</cp:coreProperties>
</file>