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85A729-1F8C-42DE-8957-0F700293B1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3" r:id="rId2"/>
  </sheets>
  <definedNames>
    <definedName name="calories" localSheetId="1">Sheet2!$J$8</definedName>
    <definedName name="calories">Sheet1!$J$8</definedName>
    <definedName name="minerals" localSheetId="1">Sheet2!$H$8</definedName>
    <definedName name="minerals">Sheet1!$H$8</definedName>
    <definedName name="protiens" localSheetId="1">Sheet2!$I$8</definedName>
    <definedName name="protiens">Sheet1!$I$8</definedName>
    <definedName name="solver_adj" localSheetId="0" hidden="1">Sheet1!$G$8:$K$8</definedName>
    <definedName name="solver_adj" localSheetId="1" hidden="1">Sheet2!$G$8:$K$8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Sheet1!$M$16</definedName>
    <definedName name="solver_lhs1" localSheetId="1" hidden="1">Sheet2!$G$8:$K$8</definedName>
    <definedName name="solver_lhs2" localSheetId="0" hidden="1">Sheet1!$M$17</definedName>
    <definedName name="solver_lhs2" localSheetId="1" hidden="1">Sheet2!$M$16</definedName>
    <definedName name="solver_lhs3" localSheetId="0" hidden="1">Sheet1!$M$18</definedName>
    <definedName name="solver_lhs3" localSheetId="1" hidden="1">Sheet2!$M$17</definedName>
    <definedName name="solver_lhs4" localSheetId="0" hidden="1">Sheet1!$M$19</definedName>
    <definedName name="solver_lhs4" localSheetId="1" hidden="1">Sheet2!$M$18</definedName>
    <definedName name="solver_lhs5" localSheetId="0" hidden="1">Sheet1!$G$8</definedName>
    <definedName name="solver_lhs5" localSheetId="1" hidden="1">Sheet2!$M$19</definedName>
    <definedName name="solver_lhs6" localSheetId="0" hidden="1">Sheet1!$G$8</definedName>
    <definedName name="solver_lhs6" localSheetId="1" hidden="1">Sheet2!$G$8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5</definedName>
    <definedName name="solver_nwt" localSheetId="0" hidden="1">1</definedName>
    <definedName name="solver_nwt" localSheetId="1" hidden="1">1</definedName>
    <definedName name="solver_opt" localSheetId="0" hidden="1">Sheet1!$M$12</definedName>
    <definedName name="solver_opt" localSheetId="1" hidden="1">Sheet2!$M$12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el5" localSheetId="0" hidden="1">4</definedName>
    <definedName name="solver_rel5" localSheetId="1" hidden="1">3</definedName>
    <definedName name="solver_rel6" localSheetId="0" hidden="1">4</definedName>
    <definedName name="solver_rel6" localSheetId="1" hidden="1">4</definedName>
    <definedName name="solver_rhs1" localSheetId="0" hidden="1">Sheet1!$O$16</definedName>
    <definedName name="solver_rhs1" localSheetId="1" hidden="1">Sheet2!$G$9:$K$9</definedName>
    <definedName name="solver_rhs2" localSheetId="0" hidden="1">Sheet1!$O$17</definedName>
    <definedName name="solver_rhs2" localSheetId="1" hidden="1">Sheet2!$O$16</definedName>
    <definedName name="solver_rhs3" localSheetId="0" hidden="1">Sheet1!$O$18</definedName>
    <definedName name="solver_rhs3" localSheetId="1" hidden="1">Sheet2!$O$17</definedName>
    <definedName name="solver_rhs4" localSheetId="0" hidden="1">Sheet1!$O$19</definedName>
    <definedName name="solver_rhs4" localSheetId="1" hidden="1">Sheet2!$O$18</definedName>
    <definedName name="solver_rhs5" localSheetId="0" hidden="1">"integer"</definedName>
    <definedName name="solver_rhs5" localSheetId="1" hidden="1">Sheet2!$O$19</definedName>
    <definedName name="solver_rhs6" localSheetId="0" hidden="1">"integer"</definedName>
    <definedName name="solver_rhs6" localSheetId="1" hidden="1">"integer"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itamins" localSheetId="1">Sheet2!$G$8</definedName>
    <definedName name="vitamins">Sheet1!$G$8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3" l="1"/>
  <c r="I10" i="3"/>
  <c r="J10" i="3"/>
  <c r="H10" i="3"/>
  <c r="G10" i="3"/>
  <c r="M19" i="3"/>
  <c r="P19" i="3" s="1"/>
  <c r="M18" i="3"/>
  <c r="M17" i="3"/>
  <c r="P17" i="3" s="1"/>
  <c r="M16" i="3"/>
  <c r="P16" i="3" s="1"/>
  <c r="M12" i="3"/>
  <c r="M12" i="1"/>
  <c r="M17" i="1"/>
  <c r="P17" i="1" s="1"/>
  <c r="M18" i="1"/>
  <c r="P18" i="1" s="1"/>
  <c r="M19" i="1"/>
  <c r="P19" i="1" s="1"/>
  <c r="M16" i="1"/>
  <c r="P16" i="1" s="1"/>
</calcChain>
</file>

<file path=xl/sharedStrings.xml><?xml version="1.0" encoding="utf-8"?>
<sst xmlns="http://schemas.openxmlformats.org/spreadsheetml/2006/main" count="45" uniqueCount="20">
  <si>
    <t>decision variable</t>
    <phoneticPr fontId="1" type="noConversion"/>
  </si>
  <si>
    <t>vitamins</t>
    <phoneticPr fontId="1" type="noConversion"/>
  </si>
  <si>
    <t>minerals</t>
    <phoneticPr fontId="1" type="noConversion"/>
  </si>
  <si>
    <t>protiens</t>
    <phoneticPr fontId="1" type="noConversion"/>
  </si>
  <si>
    <t>calories</t>
    <phoneticPr fontId="1" type="noConversion"/>
  </si>
  <si>
    <t>amounts</t>
    <phoneticPr fontId="1" type="noConversion"/>
  </si>
  <si>
    <t>objective functions</t>
    <phoneticPr fontId="1" type="noConversion"/>
  </si>
  <si>
    <t>cost</t>
    <phoneticPr fontId="1" type="noConversion"/>
  </si>
  <si>
    <t>seeds</t>
    <phoneticPr fontId="1" type="noConversion"/>
  </si>
  <si>
    <t>raisins</t>
    <phoneticPr fontId="1" type="noConversion"/>
  </si>
  <si>
    <t>flakes</t>
    <phoneticPr fontId="1" type="noConversion"/>
  </si>
  <si>
    <t>pecans</t>
    <phoneticPr fontId="1" type="noConversion"/>
  </si>
  <si>
    <t>walnuts</t>
    <phoneticPr fontId="1" type="noConversion"/>
  </si>
  <si>
    <t>total cost</t>
    <phoneticPr fontId="1" type="noConversion"/>
  </si>
  <si>
    <t>Constraints</t>
    <phoneticPr fontId="1" type="noConversion"/>
  </si>
  <si>
    <t>requirmets</t>
    <phoneticPr fontId="1" type="noConversion"/>
  </si>
  <si>
    <t>RHS</t>
    <phoneticPr fontId="1" type="noConversion"/>
  </si>
  <si>
    <t>LHS</t>
    <phoneticPr fontId="1" type="noConversion"/>
  </si>
  <si>
    <t>&gt;=</t>
    <phoneticPr fontId="1" type="noConversion"/>
  </si>
  <si>
    <t>boundary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</si>
</sst>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P19"/>
  <sheetViews>
    <sheetView topLeftCell="D2" zoomScaleNormal="100" workbookViewId="0">
      <selection activeCell="D2" sqref="A1:XFD1048576"/>
    </sheetView>
  </sheetViews>
  <sheetFormatPr defaultRowHeight="15" x14ac:dyDescent="0.3"/>
  <cols>
    <col min="6" max="6" width="16.875" bestFit="1" customWidth="1"/>
    <col min="12" max="12" width="10.875" bestFit="1" customWidth="1"/>
  </cols>
  <sheetData>
    <row r="6" spans="6:16" x14ac:dyDescent="0.3">
      <c r="F6" s="5" t="s">
        <v>0</v>
      </c>
    </row>
    <row r="7" spans="6:16" x14ac:dyDescent="0.3"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6:16" x14ac:dyDescent="0.3">
      <c r="F8" s="1" t="s">
        <v>5</v>
      </c>
      <c r="G8" s="2">
        <v>0.47732696897374705</v>
      </c>
      <c r="H8" s="2">
        <v>0.33412887828162308</v>
      </c>
      <c r="I8" s="2">
        <v>1.3186157517899761</v>
      </c>
      <c r="J8" s="2">
        <v>0</v>
      </c>
      <c r="K8" s="2">
        <v>0</v>
      </c>
    </row>
    <row r="11" spans="6:16" x14ac:dyDescent="0.3">
      <c r="F11" s="5" t="s">
        <v>6</v>
      </c>
      <c r="M11" t="s">
        <v>13</v>
      </c>
    </row>
    <row r="12" spans="6:16" x14ac:dyDescent="0.3">
      <c r="F12" s="1" t="s">
        <v>7</v>
      </c>
      <c r="G12">
        <v>4</v>
      </c>
      <c r="H12">
        <v>5</v>
      </c>
      <c r="I12">
        <v>3</v>
      </c>
      <c r="J12">
        <v>7</v>
      </c>
      <c r="K12">
        <v>6</v>
      </c>
      <c r="M12" s="3">
        <f>SUMPRODUCT(G8:K8,G12:K12)</f>
        <v>7.5357995226730319</v>
      </c>
    </row>
    <row r="15" spans="6:16" x14ac:dyDescent="0.3">
      <c r="F15" s="5" t="s">
        <v>14</v>
      </c>
      <c r="L15" t="s">
        <v>15</v>
      </c>
      <c r="M15" t="s">
        <v>17</v>
      </c>
      <c r="O15" t="s">
        <v>16</v>
      </c>
    </row>
    <row r="16" spans="6:16" x14ac:dyDescent="0.3">
      <c r="F16" s="1" t="s">
        <v>1</v>
      </c>
      <c r="G16">
        <v>10</v>
      </c>
      <c r="H16">
        <v>20</v>
      </c>
      <c r="I16">
        <v>10</v>
      </c>
      <c r="J16">
        <v>30</v>
      </c>
      <c r="K16">
        <v>20</v>
      </c>
      <c r="M16">
        <f>SUMPRODUCT($G$8:$K$8,G16:K16)</f>
        <v>24.642004773269694</v>
      </c>
      <c r="N16" s="4" t="s">
        <v>18</v>
      </c>
      <c r="O16">
        <v>20</v>
      </c>
      <c r="P16" t="str">
        <f>IF(M16=O16,"Binding","")</f>
        <v/>
      </c>
    </row>
    <row r="17" spans="6:16" x14ac:dyDescent="0.3">
      <c r="F17" s="1" t="s">
        <v>2</v>
      </c>
      <c r="G17">
        <v>5</v>
      </c>
      <c r="H17">
        <v>7</v>
      </c>
      <c r="I17">
        <v>4</v>
      </c>
      <c r="J17">
        <v>9</v>
      </c>
      <c r="K17">
        <v>2</v>
      </c>
      <c r="M17">
        <f>SUMPRODUCT($G$8:$K$8,G17:K17)</f>
        <v>10</v>
      </c>
      <c r="N17" s="4" t="s">
        <v>18</v>
      </c>
      <c r="O17">
        <v>10</v>
      </c>
      <c r="P17" t="str">
        <f>IF(M17=O17,"Binding","")</f>
        <v>Binding</v>
      </c>
    </row>
    <row r="18" spans="6:16" x14ac:dyDescent="0.3">
      <c r="F18" s="1" t="s">
        <v>3</v>
      </c>
      <c r="G18">
        <v>1</v>
      </c>
      <c r="H18">
        <v>4</v>
      </c>
      <c r="I18">
        <v>10</v>
      </c>
      <c r="J18">
        <v>2</v>
      </c>
      <c r="K18">
        <v>1</v>
      </c>
      <c r="M18">
        <f t="shared" ref="M18:M19" si="0">SUMPRODUCT($G$8:$K$8,G18:K18)</f>
        <v>15.000000000000002</v>
      </c>
      <c r="N18" s="4" t="s">
        <v>18</v>
      </c>
      <c r="O18">
        <v>15</v>
      </c>
      <c r="P18" t="str">
        <f t="shared" ref="P18:P19" si="1">IF(M18=O18,"Binding","")</f>
        <v>Binding</v>
      </c>
    </row>
    <row r="19" spans="6:16" x14ac:dyDescent="0.3">
      <c r="F19" s="1" t="s">
        <v>4</v>
      </c>
      <c r="G19">
        <v>500</v>
      </c>
      <c r="H19">
        <v>450</v>
      </c>
      <c r="I19">
        <v>160</v>
      </c>
      <c r="J19">
        <v>300</v>
      </c>
      <c r="K19">
        <v>500</v>
      </c>
      <c r="M19">
        <f t="shared" si="0"/>
        <v>600.00000000000011</v>
      </c>
      <c r="N19" s="4" t="s">
        <v>18</v>
      </c>
      <c r="O19">
        <v>600</v>
      </c>
      <c r="P19" t="str">
        <f t="shared" si="1"/>
        <v>Binding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3536-594A-4A33-8C2B-DC07C11D2A0D}">
  <dimension ref="F6:P19"/>
  <sheetViews>
    <sheetView tabSelected="1" topLeftCell="D2" zoomScaleNormal="100" workbookViewId="0">
      <selection activeCell="S25" sqref="S25"/>
    </sheetView>
  </sheetViews>
  <sheetFormatPr defaultRowHeight="15" x14ac:dyDescent="0.3"/>
  <cols>
    <col min="6" max="6" width="16.875" bestFit="1" customWidth="1"/>
    <col min="12" max="12" width="10.875" bestFit="1" customWidth="1"/>
  </cols>
  <sheetData>
    <row r="6" spans="6:16" x14ac:dyDescent="0.3">
      <c r="F6" s="5" t="s">
        <v>0</v>
      </c>
    </row>
    <row r="7" spans="6:16" x14ac:dyDescent="0.3"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6:16" x14ac:dyDescent="0.3">
      <c r="F8" s="1" t="s">
        <v>5</v>
      </c>
      <c r="G8" s="2">
        <v>0.39111570247933891</v>
      </c>
      <c r="H8" s="2">
        <v>0.15</v>
      </c>
      <c r="I8" s="2">
        <v>1.3558884297520659</v>
      </c>
      <c r="J8" s="2">
        <v>0.15</v>
      </c>
      <c r="K8" s="2">
        <v>0.15</v>
      </c>
    </row>
    <row r="9" spans="6:16" x14ac:dyDescent="0.3">
      <c r="F9" s="1" t="s">
        <v>19</v>
      </c>
      <c r="G9">
        <v>0.15</v>
      </c>
      <c r="H9">
        <v>0.15</v>
      </c>
      <c r="I9">
        <v>0.15</v>
      </c>
      <c r="J9">
        <v>0.15</v>
      </c>
      <c r="K9">
        <v>0.15</v>
      </c>
    </row>
    <row r="10" spans="6:16" x14ac:dyDescent="0.3">
      <c r="G10" s="6" t="str">
        <f>IF(vitamins=G9,"Binding","")</f>
        <v/>
      </c>
      <c r="H10" s="6" t="str">
        <f>IF(minerals=H9,"Binding","")</f>
        <v>Binding</v>
      </c>
      <c r="I10" s="6" t="str">
        <f>IF(protiens=I9,"Binding","")</f>
        <v/>
      </c>
      <c r="J10" s="6" t="str">
        <f>IF(calories=J9,"Binding","")</f>
        <v>Binding</v>
      </c>
      <c r="K10" s="6" t="str">
        <f>IF(K8=K9,"Binding","")</f>
        <v>Binding</v>
      </c>
    </row>
    <row r="11" spans="6:16" x14ac:dyDescent="0.3">
      <c r="F11" s="5" t="s">
        <v>6</v>
      </c>
      <c r="M11" t="s">
        <v>13</v>
      </c>
    </row>
    <row r="12" spans="6:16" x14ac:dyDescent="0.3">
      <c r="F12" s="1" t="s">
        <v>7</v>
      </c>
      <c r="G12">
        <v>4</v>
      </c>
      <c r="H12">
        <v>5</v>
      </c>
      <c r="I12">
        <v>3</v>
      </c>
      <c r="J12">
        <v>7</v>
      </c>
      <c r="K12">
        <v>6</v>
      </c>
      <c r="M12" s="3">
        <f>SUMPRODUCT(G8:K8,G12:K12)</f>
        <v>8.332128099173552</v>
      </c>
    </row>
    <row r="15" spans="6:16" x14ac:dyDescent="0.3">
      <c r="F15" s="5" t="s">
        <v>14</v>
      </c>
      <c r="L15" t="s">
        <v>15</v>
      </c>
      <c r="M15" t="s">
        <v>17</v>
      </c>
      <c r="O15" t="s">
        <v>16</v>
      </c>
    </row>
    <row r="16" spans="6:16" x14ac:dyDescent="0.3">
      <c r="F16" s="1" t="s">
        <v>1</v>
      </c>
      <c r="G16">
        <v>10</v>
      </c>
      <c r="H16">
        <v>20</v>
      </c>
      <c r="I16">
        <v>10</v>
      </c>
      <c r="J16">
        <v>30</v>
      </c>
      <c r="K16">
        <v>20</v>
      </c>
      <c r="M16">
        <f>SUMPRODUCT($G$8:$K$8,G16:K16)</f>
        <v>27.970041322314049</v>
      </c>
      <c r="N16" s="4" t="s">
        <v>18</v>
      </c>
      <c r="O16">
        <v>20</v>
      </c>
      <c r="P16" s="6" t="str">
        <f>IF(M16=O16,"Binding","")</f>
        <v/>
      </c>
    </row>
    <row r="17" spans="6:16" x14ac:dyDescent="0.3">
      <c r="F17" s="1" t="s">
        <v>2</v>
      </c>
      <c r="G17">
        <v>5</v>
      </c>
      <c r="H17">
        <v>7</v>
      </c>
      <c r="I17">
        <v>4</v>
      </c>
      <c r="J17">
        <v>9</v>
      </c>
      <c r="K17">
        <v>2</v>
      </c>
      <c r="M17">
        <f>SUMPRODUCT($G$8:$K$8,G17:K17)</f>
        <v>10.079132231404959</v>
      </c>
      <c r="N17" s="4" t="s">
        <v>18</v>
      </c>
      <c r="O17">
        <v>10</v>
      </c>
      <c r="P17" s="6" t="str">
        <f>IF(M17=O17,"Binding","")</f>
        <v/>
      </c>
    </row>
    <row r="18" spans="6:16" x14ac:dyDescent="0.3">
      <c r="F18" s="1" t="s">
        <v>3</v>
      </c>
      <c r="G18">
        <v>1</v>
      </c>
      <c r="H18">
        <v>4</v>
      </c>
      <c r="I18">
        <v>10</v>
      </c>
      <c r="J18">
        <v>2</v>
      </c>
      <c r="K18">
        <v>1</v>
      </c>
      <c r="M18">
        <f t="shared" ref="M18:M19" si="0">SUMPRODUCT($G$8:$K$8,G18:K18)</f>
        <v>15</v>
      </c>
      <c r="N18" s="4" t="s">
        <v>18</v>
      </c>
      <c r="O18">
        <v>15</v>
      </c>
      <c r="P18" s="6"/>
    </row>
    <row r="19" spans="6:16" x14ac:dyDescent="0.3">
      <c r="F19" s="1" t="s">
        <v>4</v>
      </c>
      <c r="G19">
        <v>500</v>
      </c>
      <c r="H19">
        <v>450</v>
      </c>
      <c r="I19">
        <v>160</v>
      </c>
      <c r="J19">
        <v>300</v>
      </c>
      <c r="K19">
        <v>500</v>
      </c>
      <c r="M19">
        <f t="shared" si="0"/>
        <v>600</v>
      </c>
      <c r="N19" s="4" t="s">
        <v>18</v>
      </c>
      <c r="O19">
        <v>600</v>
      </c>
      <c r="P19" s="6" t="str">
        <f t="shared" ref="P18:P19" si="1">IF(M19=O19,"Binding","")</f>
        <v>Binding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Sheet2!calories</vt:lpstr>
      <vt:lpstr>calories</vt:lpstr>
      <vt:lpstr>Sheet2!minerals</vt:lpstr>
      <vt:lpstr>minerals</vt:lpstr>
      <vt:lpstr>Sheet2!protiens</vt:lpstr>
      <vt:lpstr>protiens</vt:lpstr>
      <vt:lpstr>Sheet2!vitamins</vt:lpstr>
      <vt:lpstr>vitamins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2023-06-03T12:20:58Z</dcterms:modified>
</cp:coreProperties>
</file>