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9AB7FF0-9D41-4217-8D40-2136DFABB5D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運算結果報表 1" sheetId="2" r:id="rId1"/>
    <sheet name="敏感度報表 1" sheetId="3" r:id="rId2"/>
    <sheet name="極限值報表 1" sheetId="4" r:id="rId3"/>
    <sheet name="Sheet1" sheetId="1" r:id="rId4"/>
  </sheets>
  <definedNames>
    <definedName name="solver_adj" localSheetId="3" hidden="1">Sheet1!$D$8:$K$8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Sheet1!$M$21:$M$26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Sheet1!$M$14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hs1" localSheetId="3" hidden="1">Sheet1!$O$21:$O$26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1" l="1"/>
  <c r="M23" i="1"/>
  <c r="M24" i="1"/>
  <c r="M25" i="1"/>
  <c r="M26" i="1"/>
  <c r="M21" i="1"/>
  <c r="O6" i="1" a="1"/>
  <c r="O6" i="1" s="1"/>
  <c r="F21" i="1"/>
  <c r="E21" i="1"/>
  <c r="D21" i="1"/>
  <c r="M14" i="1"/>
  <c r="V6" i="1" l="1"/>
  <c r="T6" i="1"/>
  <c r="S6" i="1"/>
  <c r="Q6" i="1"/>
  <c r="P6" i="1"/>
  <c r="U6" i="1"/>
  <c r="R6" i="1"/>
</calcChain>
</file>

<file path=xl/sharedStrings.xml><?xml version="1.0" encoding="utf-8"?>
<sst xmlns="http://schemas.openxmlformats.org/spreadsheetml/2006/main" count="208" uniqueCount="103">
  <si>
    <t>var</t>
    <phoneticPr fontId="1" type="noConversion"/>
  </si>
  <si>
    <t>WO</t>
  </si>
  <si>
    <t>WO</t>
    <phoneticPr fontId="1" type="noConversion"/>
  </si>
  <si>
    <t>WC</t>
  </si>
  <si>
    <t>WC</t>
    <phoneticPr fontId="1" type="noConversion"/>
  </si>
  <si>
    <t>WT</t>
  </si>
  <si>
    <t>WT</t>
    <phoneticPr fontId="1" type="noConversion"/>
  </si>
  <si>
    <t>MO</t>
  </si>
  <si>
    <t>MO</t>
    <phoneticPr fontId="1" type="noConversion"/>
  </si>
  <si>
    <t>MC</t>
  </si>
  <si>
    <t>MC</t>
    <phoneticPr fontId="1" type="noConversion"/>
  </si>
  <si>
    <t>MT</t>
  </si>
  <si>
    <t>MT</t>
    <phoneticPr fontId="1" type="noConversion"/>
  </si>
  <si>
    <t>NC</t>
  </si>
  <si>
    <t>NC</t>
    <phoneticPr fontId="1" type="noConversion"/>
  </si>
  <si>
    <t>NT</t>
  </si>
  <si>
    <t>NT</t>
    <phoneticPr fontId="1" type="noConversion"/>
  </si>
  <si>
    <t>OBJ</t>
    <phoneticPr fontId="1" type="noConversion"/>
  </si>
  <si>
    <t>cost</t>
    <phoneticPr fontId="1" type="noConversion"/>
  </si>
  <si>
    <t>total cost</t>
    <phoneticPr fontId="1" type="noConversion"/>
  </si>
  <si>
    <t>constraint</t>
    <phoneticPr fontId="1" type="noConversion"/>
  </si>
  <si>
    <t>W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</si>
  <si>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</si>
  <si>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</si>
  <si>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</si>
  <si>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C</t>
    <phoneticPr fontId="1" type="noConversion"/>
  </si>
  <si>
    <t>T</t>
    <phoneticPr fontId="1" type="noConversion"/>
  </si>
  <si>
    <t>LHS</t>
    <phoneticPr fontId="1" type="noConversion"/>
  </si>
  <si>
    <t>RHS</t>
    <phoneticPr fontId="1" type="noConversion"/>
  </si>
  <si>
    <t>&lt;=</t>
    <phoneticPr fontId="1" type="noConversion"/>
  </si>
  <si>
    <t>Microsoft Excel 16.0 運算結果報表</t>
  </si>
  <si>
    <t>工作表: [tran3.xlsx]Sheet1</t>
  </si>
  <si>
    <t>已建立的報表: 2023/6/5 下午 10:38:07</t>
  </si>
  <si>
    <t>結果: 規劃求解找到解答。可滿足所有限制式和最適率條件。</t>
  </si>
  <si>
    <t>規劃求解引擎</t>
  </si>
  <si>
    <t>引擎: 單純 LP</t>
  </si>
  <si>
    <t>求解時間: 0.031 秒。</t>
  </si>
  <si>
    <t>反覆運算次數: 8 子問題: 0</t>
  </si>
  <si>
    <t>規劃求解選項</t>
  </si>
  <si>
    <t>最大時限 不限定,  反覆運算 不限定, Precision 0.000001, 使用自動範圍調整</t>
  </si>
  <si>
    <t>子問題數目上限 不限定, 整數解答上限 不限定, 整數誤差值 1%, 採用 NonNegative</t>
  </si>
  <si>
    <t>目標儲存格 (最大值)</t>
  </si>
  <si>
    <t>儲存格</t>
  </si>
  <si>
    <t>名稱</t>
  </si>
  <si>
    <t>初值</t>
  </si>
  <si>
    <t>終值</t>
  </si>
  <si>
    <t>變數儲存格</t>
  </si>
  <si>
    <t>整數</t>
  </si>
  <si>
    <t>限制式</t>
  </si>
  <si>
    <t>儲存格值</t>
  </si>
  <si>
    <t>公式</t>
  </si>
  <si>
    <t>狀態</t>
  </si>
  <si>
    <t>寬限時間</t>
  </si>
  <si>
    <t>$M$14</t>
  </si>
  <si>
    <t>cost total cost</t>
  </si>
  <si>
    <t>$D$8</t>
  </si>
  <si>
    <t>連續</t>
  </si>
  <si>
    <t>$E$8</t>
  </si>
  <si>
    <t>$F$8</t>
  </si>
  <si>
    <t>$G$8</t>
  </si>
  <si>
    <t>$H$8</t>
  </si>
  <si>
    <t>$I$8</t>
  </si>
  <si>
    <t>$J$8</t>
  </si>
  <si>
    <t>$K$8</t>
  </si>
  <si>
    <t>$M$21</t>
  </si>
  <si>
    <t>W LHS</t>
  </si>
  <si>
    <t>$M$21&lt;=$O$21</t>
  </si>
  <si>
    <t>繫結</t>
  </si>
  <si>
    <t>$M$22</t>
  </si>
  <si>
    <t>M LHS</t>
  </si>
  <si>
    <t>$M$22&lt;=$O$22</t>
  </si>
  <si>
    <t>$M$23</t>
  </si>
  <si>
    <t>N LHS</t>
  </si>
  <si>
    <t>$M$23&lt;=$O$23</t>
  </si>
  <si>
    <t>$M$24</t>
  </si>
  <si>
    <t>O LHS</t>
  </si>
  <si>
    <t>$M$24&lt;=$O$24</t>
  </si>
  <si>
    <t>$M$25</t>
  </si>
  <si>
    <t>C LHS</t>
  </si>
  <si>
    <t>$M$25&lt;=$O$25</t>
  </si>
  <si>
    <t>未繫結</t>
  </si>
  <si>
    <t>$M$26</t>
  </si>
  <si>
    <t>T LHS</t>
  </si>
  <si>
    <t>$M$26&lt;=$O$26</t>
  </si>
  <si>
    <t>Microsoft Excel 16.0 敏感度報表</t>
  </si>
  <si>
    <t>終</t>
  </si>
  <si>
    <t>值</t>
  </si>
  <si>
    <t>遞減</t>
  </si>
  <si>
    <t>成本</t>
  </si>
  <si>
    <t>目標式</t>
  </si>
  <si>
    <t>係數</t>
  </si>
  <si>
    <t>允許的</t>
  </si>
  <si>
    <t>增量</t>
  </si>
  <si>
    <t>減量</t>
  </si>
  <si>
    <t>影子</t>
  </si>
  <si>
    <t>價格</t>
  </si>
  <si>
    <t>右手邊</t>
  </si>
  <si>
    <t>Microsoft Excel 16.0 極限值報表</t>
  </si>
  <si>
    <t>變數</t>
  </si>
  <si>
    <t>下限</t>
  </si>
  <si>
    <t>極限</t>
  </si>
  <si>
    <t>結果</t>
  </si>
  <si>
    <t>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</si>
</sst>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indexed="18"/>
      <name val="新細明體"/>
      <family val="2"/>
      <scheme val="minor"/>
    </font>
    <font>
      <b/>
      <sz val="11"/>
      <color indexed="18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7115-73FC-4589-9D3D-6CEDCE45D238}">
  <dimension ref="A1:G38"/>
  <sheetViews>
    <sheetView showGridLines="0" workbookViewId="0"/>
  </sheetViews>
  <sheetFormatPr defaultRowHeight="15.75" x14ac:dyDescent="0.25"/>
  <cols>
    <col min="1" max="1" width="2.28515625" customWidth="1"/>
    <col min="2" max="2" width="8.5703125" bestFit="1" customWidth="1"/>
    <col min="3" max="4" width="13" bestFit="1" customWidth="1"/>
    <col min="5" max="5" width="15.85546875" bestFit="1" customWidth="1"/>
    <col min="6" max="6" width="8.140625" bestFit="1" customWidth="1"/>
    <col min="7" max="7" width="13" bestFit="1" customWidth="1"/>
  </cols>
  <sheetData>
    <row r="1" spans="1:5" x14ac:dyDescent="0.25">
      <c r="A1" s="3" t="s">
        <v>30</v>
      </c>
    </row>
    <row r="2" spans="1:5" x14ac:dyDescent="0.25">
      <c r="A2" s="3" t="s">
        <v>31</v>
      </c>
    </row>
    <row r="3" spans="1:5" x14ac:dyDescent="0.25">
      <c r="A3" s="3" t="s">
        <v>32</v>
      </c>
    </row>
    <row r="4" spans="1:5" x14ac:dyDescent="0.25">
      <c r="A4" s="3" t="s">
        <v>33</v>
      </c>
    </row>
    <row r="5" spans="1:5" x14ac:dyDescent="0.25">
      <c r="A5" s="3" t="s">
        <v>34</v>
      </c>
    </row>
    <row r="6" spans="1:5" x14ac:dyDescent="0.25">
      <c r="A6" s="3"/>
      <c r="B6" t="s">
        <v>35</v>
      </c>
    </row>
    <row r="7" spans="1:5" x14ac:dyDescent="0.25">
      <c r="A7" s="3"/>
      <c r="B7" t="s">
        <v>36</v>
      </c>
    </row>
    <row r="8" spans="1:5" x14ac:dyDescent="0.25">
      <c r="A8" s="3"/>
      <c r="B8" t="s">
        <v>37</v>
      </c>
    </row>
    <row r="9" spans="1:5" x14ac:dyDescent="0.25">
      <c r="A9" s="3" t="s">
        <v>38</v>
      </c>
    </row>
    <row r="10" spans="1:5" x14ac:dyDescent="0.25">
      <c r="B10" t="s">
        <v>39</v>
      </c>
    </row>
    <row r="11" spans="1:5" x14ac:dyDescent="0.25">
      <c r="B11" t="s">
        <v>40</v>
      </c>
    </row>
    <row r="14" spans="1:5" ht="16.5" thickBot="1" x14ac:dyDescent="0.3">
      <c r="A14" t="s">
        <v>41</v>
      </c>
    </row>
    <row r="15" spans="1:5" ht="16.5" thickBot="1" x14ac:dyDescent="0.3">
      <c r="B15" s="5" t="s">
        <v>42</v>
      </c>
      <c r="C15" s="5" t="s">
        <v>43</v>
      </c>
      <c r="D15" s="5" t="s">
        <v>44</v>
      </c>
      <c r="E15" s="5" t="s">
        <v>45</v>
      </c>
    </row>
    <row r="16" spans="1:5" ht="16.5" thickBot="1" x14ac:dyDescent="0.3">
      <c r="B16" s="4" t="s">
        <v>53</v>
      </c>
      <c r="C16" s="4" t="s">
        <v>54</v>
      </c>
      <c r="D16" s="7">
        <v>0</v>
      </c>
      <c r="E16" s="7">
        <v>19813.52941176471</v>
      </c>
    </row>
    <row r="19" spans="1:7" ht="16.5" thickBot="1" x14ac:dyDescent="0.3">
      <c r="A19" t="s">
        <v>46</v>
      </c>
    </row>
    <row r="20" spans="1:7" ht="16.5" thickBot="1" x14ac:dyDescent="0.3">
      <c r="B20" s="5" t="s">
        <v>42</v>
      </c>
      <c r="C20" s="5" t="s">
        <v>43</v>
      </c>
      <c r="D20" s="5" t="s">
        <v>44</v>
      </c>
      <c r="E20" s="5" t="s">
        <v>45</v>
      </c>
      <c r="F20" s="5" t="s">
        <v>47</v>
      </c>
    </row>
    <row r="21" spans="1:7" x14ac:dyDescent="0.25">
      <c r="B21" s="6" t="s">
        <v>55</v>
      </c>
      <c r="C21" s="6" t="s">
        <v>1</v>
      </c>
      <c r="D21" s="8">
        <v>0</v>
      </c>
      <c r="E21" s="8">
        <v>150</v>
      </c>
      <c r="F21" s="6" t="s">
        <v>56</v>
      </c>
    </row>
    <row r="22" spans="1:7" x14ac:dyDescent="0.25">
      <c r="B22" s="6" t="s">
        <v>57</v>
      </c>
      <c r="C22" s="6" t="s">
        <v>3</v>
      </c>
      <c r="D22" s="8">
        <v>0</v>
      </c>
      <c r="E22" s="8">
        <v>111.1764705882353</v>
      </c>
      <c r="F22" s="6" t="s">
        <v>56</v>
      </c>
    </row>
    <row r="23" spans="1:7" x14ac:dyDescent="0.25">
      <c r="B23" s="6" t="s">
        <v>58</v>
      </c>
      <c r="C23" s="6" t="s">
        <v>5</v>
      </c>
      <c r="D23" s="8">
        <v>0</v>
      </c>
      <c r="E23" s="8">
        <v>0</v>
      </c>
      <c r="F23" s="6" t="s">
        <v>56</v>
      </c>
    </row>
    <row r="24" spans="1:7" x14ac:dyDescent="0.25">
      <c r="B24" s="6" t="s">
        <v>59</v>
      </c>
      <c r="C24" s="6" t="s">
        <v>7</v>
      </c>
      <c r="D24" s="8">
        <v>0</v>
      </c>
      <c r="E24" s="8">
        <v>0</v>
      </c>
      <c r="F24" s="6" t="s">
        <v>56</v>
      </c>
    </row>
    <row r="25" spans="1:7" x14ac:dyDescent="0.25">
      <c r="B25" s="6" t="s">
        <v>60</v>
      </c>
      <c r="C25" s="6" t="s">
        <v>9</v>
      </c>
      <c r="D25" s="8">
        <v>0</v>
      </c>
      <c r="E25" s="8">
        <v>0</v>
      </c>
      <c r="F25" s="6" t="s">
        <v>56</v>
      </c>
    </row>
    <row r="26" spans="1:7" x14ac:dyDescent="0.25">
      <c r="B26" s="6" t="s">
        <v>61</v>
      </c>
      <c r="C26" s="6" t="s">
        <v>11</v>
      </c>
      <c r="D26" s="8">
        <v>0</v>
      </c>
      <c r="E26" s="8">
        <v>480.00000000000017</v>
      </c>
      <c r="F26" s="6" t="s">
        <v>56</v>
      </c>
    </row>
    <row r="27" spans="1:7" x14ac:dyDescent="0.25">
      <c r="B27" s="6" t="s">
        <v>62</v>
      </c>
      <c r="C27" s="6" t="s">
        <v>13</v>
      </c>
      <c r="D27" s="8">
        <v>0</v>
      </c>
      <c r="E27" s="8">
        <v>260</v>
      </c>
      <c r="F27" s="6" t="s">
        <v>56</v>
      </c>
    </row>
    <row r="28" spans="1:7" ht="16.5" thickBot="1" x14ac:dyDescent="0.3">
      <c r="B28" s="4" t="s">
        <v>63</v>
      </c>
      <c r="C28" s="4" t="s">
        <v>15</v>
      </c>
      <c r="D28" s="7">
        <v>0</v>
      </c>
      <c r="E28" s="7">
        <v>0</v>
      </c>
      <c r="F28" s="4" t="s">
        <v>56</v>
      </c>
    </row>
    <row r="31" spans="1:7" ht="16.5" thickBot="1" x14ac:dyDescent="0.3">
      <c r="A31" t="s">
        <v>48</v>
      </c>
    </row>
    <row r="32" spans="1:7" ht="16.5" thickBot="1" x14ac:dyDescent="0.3">
      <c r="B32" s="5" t="s">
        <v>42</v>
      </c>
      <c r="C32" s="5" t="s">
        <v>43</v>
      </c>
      <c r="D32" s="5" t="s">
        <v>49</v>
      </c>
      <c r="E32" s="5" t="s">
        <v>50</v>
      </c>
      <c r="F32" s="5" t="s">
        <v>51</v>
      </c>
      <c r="G32" s="5" t="s">
        <v>52</v>
      </c>
    </row>
    <row r="33" spans="2:7" x14ac:dyDescent="0.25">
      <c r="B33" s="6" t="s">
        <v>64</v>
      </c>
      <c r="C33" s="6" t="s">
        <v>65</v>
      </c>
      <c r="D33" s="8">
        <v>300</v>
      </c>
      <c r="E33" s="6" t="s">
        <v>66</v>
      </c>
      <c r="F33" s="6" t="s">
        <v>67</v>
      </c>
      <c r="G33" s="6">
        <v>0</v>
      </c>
    </row>
    <row r="34" spans="2:7" x14ac:dyDescent="0.25">
      <c r="B34" s="6" t="s">
        <v>68</v>
      </c>
      <c r="C34" s="6" t="s">
        <v>69</v>
      </c>
      <c r="D34" s="8">
        <v>600.00000000000023</v>
      </c>
      <c r="E34" s="6" t="s">
        <v>70</v>
      </c>
      <c r="F34" s="6" t="s">
        <v>67</v>
      </c>
      <c r="G34" s="6">
        <v>0</v>
      </c>
    </row>
    <row r="35" spans="2:7" x14ac:dyDescent="0.25">
      <c r="B35" s="6" t="s">
        <v>71</v>
      </c>
      <c r="C35" s="6" t="s">
        <v>72</v>
      </c>
      <c r="D35" s="8">
        <v>399.99999999999994</v>
      </c>
      <c r="E35" s="6" t="s">
        <v>73</v>
      </c>
      <c r="F35" s="6" t="s">
        <v>67</v>
      </c>
      <c r="G35" s="6">
        <v>0</v>
      </c>
    </row>
    <row r="36" spans="2:7" x14ac:dyDescent="0.25">
      <c r="B36" s="6" t="s">
        <v>74</v>
      </c>
      <c r="C36" s="6" t="s">
        <v>75</v>
      </c>
      <c r="D36" s="8">
        <v>150</v>
      </c>
      <c r="E36" s="6" t="s">
        <v>76</v>
      </c>
      <c r="F36" s="6" t="s">
        <v>67</v>
      </c>
      <c r="G36" s="6">
        <v>0</v>
      </c>
    </row>
    <row r="37" spans="2:7" x14ac:dyDescent="0.25">
      <c r="B37" s="6" t="s">
        <v>77</v>
      </c>
      <c r="C37" s="6" t="s">
        <v>78</v>
      </c>
      <c r="D37" s="8">
        <v>371.1764705882353</v>
      </c>
      <c r="E37" s="6" t="s">
        <v>79</v>
      </c>
      <c r="F37" s="6" t="s">
        <v>80</v>
      </c>
      <c r="G37" s="6">
        <v>378.8235294117647</v>
      </c>
    </row>
    <row r="38" spans="2:7" ht="16.5" thickBot="1" x14ac:dyDescent="0.3">
      <c r="B38" s="4" t="s">
        <v>81</v>
      </c>
      <c r="C38" s="4" t="s">
        <v>82</v>
      </c>
      <c r="D38" s="7">
        <v>480.00000000000017</v>
      </c>
      <c r="E38" s="4" t="s">
        <v>83</v>
      </c>
      <c r="F38" s="4" t="s">
        <v>80</v>
      </c>
      <c r="G38" s="4">
        <v>69.999999999999829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A6E2-1D46-4999-A7D4-7509D8451218}">
  <dimension ref="A1:H26"/>
  <sheetViews>
    <sheetView showGridLines="0" workbookViewId="0"/>
  </sheetViews>
  <sheetFormatPr defaultRowHeight="15.75" x14ac:dyDescent="0.25"/>
  <cols>
    <col min="1" max="1" width="2.28515625" customWidth="1"/>
    <col min="2" max="2" width="8.5703125" bestFit="1" customWidth="1"/>
    <col min="3" max="3" width="8" bestFit="1" customWidth="1"/>
    <col min="4" max="4" width="13" bestFit="1" customWidth="1"/>
    <col min="5" max="5" width="13.85546875" bestFit="1" customWidth="1"/>
    <col min="6" max="6" width="8.5703125" bestFit="1" customWidth="1"/>
    <col min="7" max="8" width="13" bestFit="1" customWidth="1"/>
  </cols>
  <sheetData>
    <row r="1" spans="1:8" x14ac:dyDescent="0.25">
      <c r="A1" s="3" t="s">
        <v>84</v>
      </c>
    </row>
    <row r="2" spans="1:8" x14ac:dyDescent="0.25">
      <c r="A2" s="3" t="s">
        <v>31</v>
      </c>
    </row>
    <row r="3" spans="1:8" x14ac:dyDescent="0.25">
      <c r="A3" s="3" t="s">
        <v>32</v>
      </c>
    </row>
    <row r="6" spans="1:8" ht="16.5" thickBot="1" x14ac:dyDescent="0.3">
      <c r="A6" t="s">
        <v>46</v>
      </c>
    </row>
    <row r="7" spans="1:8" x14ac:dyDescent="0.25">
      <c r="B7" s="9"/>
      <c r="C7" s="9"/>
      <c r="D7" s="9" t="s">
        <v>85</v>
      </c>
      <c r="E7" s="9" t="s">
        <v>87</v>
      </c>
      <c r="F7" s="9" t="s">
        <v>89</v>
      </c>
      <c r="G7" s="9" t="s">
        <v>91</v>
      </c>
      <c r="H7" s="9" t="s">
        <v>91</v>
      </c>
    </row>
    <row r="8" spans="1:8" ht="16.5" thickBot="1" x14ac:dyDescent="0.3">
      <c r="B8" s="10" t="s">
        <v>42</v>
      </c>
      <c r="C8" s="10" t="s">
        <v>43</v>
      </c>
      <c r="D8" s="11" t="s">
        <v>86</v>
      </c>
      <c r="E8" s="11" t="s">
        <v>88</v>
      </c>
      <c r="F8" s="11" t="s">
        <v>90</v>
      </c>
      <c r="G8" s="11" t="s">
        <v>92</v>
      </c>
      <c r="H8" s="11" t="s">
        <v>93</v>
      </c>
    </row>
    <row r="9" spans="1:8" x14ac:dyDescent="0.25">
      <c r="B9" s="6" t="s">
        <v>55</v>
      </c>
      <c r="C9" s="6" t="s">
        <v>1</v>
      </c>
      <c r="D9" s="6">
        <v>150</v>
      </c>
      <c r="E9" s="6">
        <v>0</v>
      </c>
      <c r="F9" s="6">
        <v>25</v>
      </c>
      <c r="G9" s="6">
        <v>1E+30</v>
      </c>
      <c r="H9" s="6">
        <v>2.8235294117647114</v>
      </c>
    </row>
    <row r="10" spans="1:8" x14ac:dyDescent="0.25">
      <c r="B10" s="6" t="s">
        <v>57</v>
      </c>
      <c r="C10" s="6" t="s">
        <v>3</v>
      </c>
      <c r="D10" s="6">
        <v>111.1764705882353</v>
      </c>
      <c r="E10" s="6">
        <v>0</v>
      </c>
      <c r="F10" s="6">
        <v>20</v>
      </c>
      <c r="G10" s="6">
        <v>2.6666666666666714</v>
      </c>
      <c r="H10" s="6">
        <v>0.99999999999999967</v>
      </c>
    </row>
    <row r="11" spans="1:8" x14ac:dyDescent="0.25">
      <c r="B11" s="6" t="s">
        <v>58</v>
      </c>
      <c r="C11" s="6" t="s">
        <v>5</v>
      </c>
      <c r="D11" s="6">
        <v>0</v>
      </c>
      <c r="E11" s="6">
        <v>-0.94736842105263108</v>
      </c>
      <c r="F11" s="6">
        <v>18</v>
      </c>
      <c r="G11" s="6">
        <v>0.94736842105263108</v>
      </c>
      <c r="H11" s="6">
        <v>1E+30</v>
      </c>
    </row>
    <row r="12" spans="1:8" x14ac:dyDescent="0.25">
      <c r="B12" s="6" t="s">
        <v>59</v>
      </c>
      <c r="C12" s="6" t="s">
        <v>7</v>
      </c>
      <c r="D12" s="6">
        <v>0</v>
      </c>
      <c r="E12" s="6">
        <v>-2.8235294117647114</v>
      </c>
      <c r="F12" s="6">
        <v>25</v>
      </c>
      <c r="G12" s="6">
        <v>2.8235294117647114</v>
      </c>
      <c r="H12" s="6">
        <v>1E+30</v>
      </c>
    </row>
    <row r="13" spans="1:8" x14ac:dyDescent="0.25">
      <c r="B13" s="6" t="s">
        <v>60</v>
      </c>
      <c r="C13" s="6" t="s">
        <v>9</v>
      </c>
      <c r="D13" s="6">
        <v>0</v>
      </c>
      <c r="E13" s="6">
        <v>-0.5714285714285765</v>
      </c>
      <c r="F13" s="6">
        <v>20</v>
      </c>
      <c r="G13" s="6">
        <v>0.5714285714285765</v>
      </c>
      <c r="H13" s="6">
        <v>1E+30</v>
      </c>
    </row>
    <row r="14" spans="1:8" x14ac:dyDescent="0.25">
      <c r="B14" s="6" t="s">
        <v>61</v>
      </c>
      <c r="C14" s="6" t="s">
        <v>11</v>
      </c>
      <c r="D14" s="6">
        <v>480.00000000000017</v>
      </c>
      <c r="E14" s="6">
        <v>0</v>
      </c>
      <c r="F14" s="6">
        <v>18</v>
      </c>
      <c r="G14" s="6">
        <v>1E+30</v>
      </c>
      <c r="H14" s="6">
        <v>0.50000000000000422</v>
      </c>
    </row>
    <row r="15" spans="1:8" x14ac:dyDescent="0.25">
      <c r="B15" s="6" t="s">
        <v>62</v>
      </c>
      <c r="C15" s="6" t="s">
        <v>13</v>
      </c>
      <c r="D15" s="6">
        <v>260</v>
      </c>
      <c r="E15" s="6">
        <v>0</v>
      </c>
      <c r="F15" s="6">
        <v>20</v>
      </c>
      <c r="G15" s="6">
        <v>1E+30</v>
      </c>
      <c r="H15" s="6">
        <v>3.3846153846153908</v>
      </c>
    </row>
    <row r="16" spans="1:8" ht="16.5" thickBot="1" x14ac:dyDescent="0.3">
      <c r="B16" s="4" t="s">
        <v>63</v>
      </c>
      <c r="C16" s="4" t="s">
        <v>15</v>
      </c>
      <c r="D16" s="4">
        <v>0</v>
      </c>
      <c r="E16" s="4">
        <v>-3.6666666666666741</v>
      </c>
      <c r="F16" s="4">
        <v>18</v>
      </c>
      <c r="G16" s="4">
        <v>3.6666666666666741</v>
      </c>
      <c r="H16" s="4">
        <v>1E+30</v>
      </c>
    </row>
    <row r="18" spans="1:8" ht="16.5" thickBot="1" x14ac:dyDescent="0.3">
      <c r="A18" t="s">
        <v>48</v>
      </c>
    </row>
    <row r="19" spans="1:8" x14ac:dyDescent="0.25">
      <c r="B19" s="9"/>
      <c r="C19" s="9"/>
      <c r="D19" s="9" t="s">
        <v>85</v>
      </c>
      <c r="E19" s="9" t="s">
        <v>94</v>
      </c>
      <c r="F19" s="9" t="s">
        <v>48</v>
      </c>
      <c r="G19" s="9" t="s">
        <v>91</v>
      </c>
      <c r="H19" s="9" t="s">
        <v>91</v>
      </c>
    </row>
    <row r="20" spans="1:8" ht="16.5" thickBot="1" x14ac:dyDescent="0.3">
      <c r="B20" s="10" t="s">
        <v>42</v>
      </c>
      <c r="C20" s="10" t="s">
        <v>43</v>
      </c>
      <c r="D20" s="11" t="s">
        <v>86</v>
      </c>
      <c r="E20" s="11" t="s">
        <v>95</v>
      </c>
      <c r="F20" s="11" t="s">
        <v>96</v>
      </c>
      <c r="G20" s="11" t="s">
        <v>92</v>
      </c>
      <c r="H20" s="11" t="s">
        <v>93</v>
      </c>
    </row>
    <row r="21" spans="1:8" x14ac:dyDescent="0.25">
      <c r="B21" s="6" t="s">
        <v>64</v>
      </c>
      <c r="C21" s="6" t="s">
        <v>65</v>
      </c>
      <c r="D21" s="6">
        <v>300</v>
      </c>
      <c r="E21" s="6">
        <v>18.000000000000004</v>
      </c>
      <c r="F21" s="6">
        <v>300</v>
      </c>
      <c r="G21" s="6">
        <v>420.91503267973843</v>
      </c>
      <c r="H21" s="6">
        <v>123.52941176470587</v>
      </c>
    </row>
    <row r="22" spans="1:8" x14ac:dyDescent="0.25">
      <c r="B22" s="6" t="s">
        <v>68</v>
      </c>
      <c r="C22" s="6" t="s">
        <v>69</v>
      </c>
      <c r="D22" s="6">
        <v>600.00000000000023</v>
      </c>
      <c r="E22" s="6">
        <v>14.400000000000002</v>
      </c>
      <c r="F22" s="6">
        <v>600</v>
      </c>
      <c r="G22" s="6">
        <v>87.499999999999844</v>
      </c>
      <c r="H22" s="6">
        <v>600.00000000000011</v>
      </c>
    </row>
    <row r="23" spans="1:8" x14ac:dyDescent="0.25">
      <c r="B23" s="6" t="s">
        <v>71</v>
      </c>
      <c r="C23" s="6" t="s">
        <v>72</v>
      </c>
      <c r="D23" s="6">
        <v>399.99999999999994</v>
      </c>
      <c r="E23" s="6">
        <v>13.000000000000002</v>
      </c>
      <c r="F23" s="6">
        <v>400</v>
      </c>
      <c r="G23" s="6">
        <v>582.80542986425326</v>
      </c>
      <c r="H23" s="6">
        <v>400</v>
      </c>
    </row>
    <row r="24" spans="1:8" x14ac:dyDescent="0.25">
      <c r="B24" s="6" t="s">
        <v>74</v>
      </c>
      <c r="C24" s="6" t="s">
        <v>75</v>
      </c>
      <c r="D24" s="6">
        <v>150</v>
      </c>
      <c r="E24" s="6">
        <v>3.8235294117647007</v>
      </c>
      <c r="F24" s="6">
        <v>150</v>
      </c>
      <c r="G24" s="6">
        <v>104.99999999999999</v>
      </c>
      <c r="H24" s="6">
        <v>150</v>
      </c>
    </row>
    <row r="25" spans="1:8" x14ac:dyDescent="0.25">
      <c r="B25" s="6" t="s">
        <v>77</v>
      </c>
      <c r="C25" s="6" t="s">
        <v>78</v>
      </c>
      <c r="D25" s="6">
        <v>371.1764705882353</v>
      </c>
      <c r="E25" s="6">
        <v>0</v>
      </c>
      <c r="F25" s="6">
        <v>750</v>
      </c>
      <c r="G25" s="6">
        <v>1E+30</v>
      </c>
      <c r="H25" s="6">
        <v>378.82352941176464</v>
      </c>
    </row>
    <row r="26" spans="1:8" ht="16.5" thickBot="1" x14ac:dyDescent="0.3">
      <c r="B26" s="4" t="s">
        <v>81</v>
      </c>
      <c r="C26" s="4" t="s">
        <v>82</v>
      </c>
      <c r="D26" s="4">
        <v>480.00000000000017</v>
      </c>
      <c r="E26" s="4">
        <v>0</v>
      </c>
      <c r="F26" s="4">
        <v>550</v>
      </c>
      <c r="G26" s="4">
        <v>1E+30</v>
      </c>
      <c r="H26" s="4">
        <v>69.999999999999886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E7A5-E2FC-4788-B4D6-474EBFF23F3E}">
  <dimension ref="A1:J20"/>
  <sheetViews>
    <sheetView showGridLines="0" workbookViewId="0">
      <selection sqref="A1:A3"/>
    </sheetView>
  </sheetViews>
  <sheetFormatPr defaultRowHeight="15.75" x14ac:dyDescent="0.25"/>
  <cols>
    <col min="1" max="1" width="2.28515625" customWidth="1"/>
    <col min="2" max="2" width="8.5703125" bestFit="1" customWidth="1"/>
    <col min="3" max="3" width="6.28515625" bestFit="1" customWidth="1"/>
    <col min="4" max="4" width="8.7109375" bestFit="1" customWidth="1"/>
    <col min="5" max="5" width="2.28515625" customWidth="1"/>
    <col min="6" max="6" width="6.28515625" bestFit="1" customWidth="1"/>
    <col min="7" max="7" width="8.5703125" bestFit="1" customWidth="1"/>
    <col min="8" max="8" width="2.28515625" customWidth="1"/>
    <col min="9" max="9" width="6.28515625" bestFit="1" customWidth="1"/>
    <col min="10" max="10" width="8.5703125" bestFit="1" customWidth="1"/>
  </cols>
  <sheetData>
    <row r="1" spans="1:10" x14ac:dyDescent="0.25">
      <c r="A1" s="3" t="s">
        <v>97</v>
      </c>
    </row>
    <row r="2" spans="1:10" x14ac:dyDescent="0.25">
      <c r="A2" s="3" t="s">
        <v>31</v>
      </c>
    </row>
    <row r="3" spans="1:10" x14ac:dyDescent="0.25">
      <c r="A3" s="3" t="s">
        <v>32</v>
      </c>
    </row>
    <row r="5" spans="1:10" ht="16.5" thickBot="1" x14ac:dyDescent="0.3"/>
    <row r="6" spans="1:10" x14ac:dyDescent="0.25">
      <c r="B6" s="9"/>
      <c r="C6" s="9" t="s">
        <v>89</v>
      </c>
      <c r="D6" s="9"/>
    </row>
    <row r="7" spans="1:10" ht="16.5" thickBot="1" x14ac:dyDescent="0.3">
      <c r="B7" s="10" t="s">
        <v>42</v>
      </c>
      <c r="C7" s="11" t="s">
        <v>43</v>
      </c>
      <c r="D7" s="10" t="s">
        <v>86</v>
      </c>
    </row>
    <row r="8" spans="1:10" ht="16.5" thickBot="1" x14ac:dyDescent="0.3">
      <c r="B8" s="4" t="s">
        <v>53</v>
      </c>
      <c r="C8" s="4" t="s">
        <v>54</v>
      </c>
      <c r="D8" s="7">
        <v>19813.52941176471</v>
      </c>
    </row>
    <row r="10" spans="1:10" ht="16.5" thickBot="1" x14ac:dyDescent="0.3"/>
    <row r="11" spans="1:10" x14ac:dyDescent="0.25">
      <c r="B11" s="9"/>
      <c r="C11" s="9" t="s">
        <v>98</v>
      </c>
      <c r="D11" s="9"/>
      <c r="F11" s="9" t="s">
        <v>99</v>
      </c>
      <c r="G11" s="9" t="s">
        <v>89</v>
      </c>
      <c r="I11" s="9" t="s">
        <v>102</v>
      </c>
      <c r="J11" s="9" t="s">
        <v>89</v>
      </c>
    </row>
    <row r="12" spans="1:10" ht="16.5" thickBot="1" x14ac:dyDescent="0.3">
      <c r="B12" s="10" t="s">
        <v>42</v>
      </c>
      <c r="C12" s="11" t="s">
        <v>43</v>
      </c>
      <c r="D12" s="10" t="s">
        <v>86</v>
      </c>
      <c r="F12" s="11" t="s">
        <v>100</v>
      </c>
      <c r="G12" s="11" t="s">
        <v>101</v>
      </c>
      <c r="I12" s="11" t="s">
        <v>100</v>
      </c>
      <c r="J12" s="11" t="s">
        <v>101</v>
      </c>
    </row>
    <row r="13" spans="1:10" x14ac:dyDescent="0.25">
      <c r="B13" s="6" t="s">
        <v>55</v>
      </c>
      <c r="C13" s="6" t="s">
        <v>1</v>
      </c>
      <c r="D13" s="8">
        <v>150</v>
      </c>
      <c r="F13" s="8">
        <v>0</v>
      </c>
      <c r="G13" s="8">
        <v>16063.52941176471</v>
      </c>
      <c r="I13" s="8">
        <v>150</v>
      </c>
      <c r="J13" s="8">
        <v>19813.52941176471</v>
      </c>
    </row>
    <row r="14" spans="1:10" x14ac:dyDescent="0.25">
      <c r="B14" s="6" t="s">
        <v>57</v>
      </c>
      <c r="C14" s="6" t="s">
        <v>3</v>
      </c>
      <c r="D14" s="8">
        <v>111.1764705882353</v>
      </c>
      <c r="F14" s="8">
        <v>0</v>
      </c>
      <c r="G14" s="8">
        <v>17590.000000000004</v>
      </c>
      <c r="I14" s="8">
        <v>111.17647058823498</v>
      </c>
      <c r="J14" s="8">
        <v>19813.529411764703</v>
      </c>
    </row>
    <row r="15" spans="1:10" x14ac:dyDescent="0.25">
      <c r="B15" s="6" t="s">
        <v>58</v>
      </c>
      <c r="C15" s="6" t="s">
        <v>5</v>
      </c>
      <c r="D15" s="8">
        <v>0</v>
      </c>
      <c r="F15" s="8">
        <v>0</v>
      </c>
      <c r="G15" s="8">
        <v>19813.52941176471</v>
      </c>
      <c r="I15" s="8">
        <v>0</v>
      </c>
      <c r="J15" s="8">
        <v>19813.52941176471</v>
      </c>
    </row>
    <row r="16" spans="1:10" x14ac:dyDescent="0.25">
      <c r="B16" s="6" t="s">
        <v>59</v>
      </c>
      <c r="C16" s="6" t="s">
        <v>7</v>
      </c>
      <c r="D16" s="8">
        <v>0</v>
      </c>
      <c r="F16" s="8">
        <v>0</v>
      </c>
      <c r="G16" s="8">
        <v>19813.52941176471</v>
      </c>
      <c r="I16" s="8">
        <v>0</v>
      </c>
      <c r="J16" s="8">
        <v>19813.52941176471</v>
      </c>
    </row>
    <row r="17" spans="2:10" x14ac:dyDescent="0.25">
      <c r="B17" s="6" t="s">
        <v>60</v>
      </c>
      <c r="C17" s="6" t="s">
        <v>9</v>
      </c>
      <c r="D17" s="8">
        <v>0</v>
      </c>
      <c r="F17" s="8">
        <v>0</v>
      </c>
      <c r="G17" s="8">
        <v>19813.52941176471</v>
      </c>
      <c r="I17" s="8">
        <v>-1.5916157281026064E-13</v>
      </c>
      <c r="J17" s="8">
        <v>19813.529411764706</v>
      </c>
    </row>
    <row r="18" spans="2:10" x14ac:dyDescent="0.25">
      <c r="B18" s="6" t="s">
        <v>61</v>
      </c>
      <c r="C18" s="6" t="s">
        <v>11</v>
      </c>
      <c r="D18" s="8">
        <v>480.00000000000017</v>
      </c>
      <c r="F18" s="8">
        <v>0</v>
      </c>
      <c r="G18" s="8">
        <v>11173.529411764706</v>
      </c>
      <c r="I18" s="8">
        <v>480</v>
      </c>
      <c r="J18" s="8">
        <v>19813.529411764706</v>
      </c>
    </row>
    <row r="19" spans="2:10" x14ac:dyDescent="0.25">
      <c r="B19" s="6" t="s">
        <v>62</v>
      </c>
      <c r="C19" s="6" t="s">
        <v>13</v>
      </c>
      <c r="D19" s="8">
        <v>260</v>
      </c>
      <c r="F19" s="8">
        <v>0</v>
      </c>
      <c r="G19" s="8">
        <v>14613.52941176471</v>
      </c>
      <c r="I19" s="8">
        <v>260</v>
      </c>
      <c r="J19" s="8">
        <v>19813.52941176471</v>
      </c>
    </row>
    <row r="20" spans="2:10" ht="16.5" thickBot="1" x14ac:dyDescent="0.3">
      <c r="B20" s="4" t="s">
        <v>63</v>
      </c>
      <c r="C20" s="4" t="s">
        <v>15</v>
      </c>
      <c r="D20" s="7">
        <v>0</v>
      </c>
      <c r="F20" s="7">
        <v>0</v>
      </c>
      <c r="G20" s="7">
        <v>19813.52941176471</v>
      </c>
      <c r="I20" s="7">
        <v>3.4106051316484423E-14</v>
      </c>
      <c r="J20" s="7">
        <v>19813.52941176471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V26"/>
  <sheetViews>
    <sheetView tabSelected="1" workbookViewId="0">
      <selection activeCell="J25" sqref="J25"/>
    </sheetView>
  </sheetViews>
  <sheetFormatPr defaultRowHeight="15.75" x14ac:dyDescent="0.25"/>
  <cols>
    <col min="3" max="3" width="9.5703125" bestFit="1" customWidth="1"/>
    <col min="4" max="4" width="13" bestFit="1" customWidth="1"/>
    <col min="6" max="7" width="13" bestFit="1" customWidth="1"/>
    <col min="9" max="9" width="5.7109375" bestFit="1" customWidth="1"/>
    <col min="10" max="10" width="13" bestFit="1" customWidth="1"/>
  </cols>
  <sheetData>
    <row r="4" spans="3:22" x14ac:dyDescent="0.25"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3:22" x14ac:dyDescent="0.25">
      <c r="O5">
        <v>0.85</v>
      </c>
      <c r="P5">
        <v>0.9</v>
      </c>
      <c r="Q5">
        <v>0.95</v>
      </c>
      <c r="R5">
        <v>0.6</v>
      </c>
      <c r="S5">
        <v>0.7</v>
      </c>
      <c r="T5">
        <v>0.8</v>
      </c>
      <c r="U5">
        <v>0.65</v>
      </c>
      <c r="V5">
        <v>0.6</v>
      </c>
    </row>
    <row r="6" spans="3:22" x14ac:dyDescent="0.25">
      <c r="C6" t="s">
        <v>0</v>
      </c>
      <c r="O6">
        <f t="array" ref="O6:V6">O4:V4/O5:V5</f>
        <v>1.1764705882352942</v>
      </c>
      <c r="P6">
        <v>1.1111111111111112</v>
      </c>
      <c r="Q6">
        <v>1.0526315789473684</v>
      </c>
      <c r="R6">
        <v>1.6666666666666667</v>
      </c>
      <c r="S6">
        <v>1.4285714285714286</v>
      </c>
      <c r="T6">
        <v>1.25</v>
      </c>
      <c r="U6">
        <v>1.5384615384615383</v>
      </c>
      <c r="V6">
        <v>1.6666666666666667</v>
      </c>
    </row>
    <row r="7" spans="3:22" x14ac:dyDescent="0.25">
      <c r="D7" t="s">
        <v>2</v>
      </c>
      <c r="E7" t="s">
        <v>4</v>
      </c>
      <c r="F7" t="s">
        <v>6</v>
      </c>
      <c r="G7" t="s">
        <v>8</v>
      </c>
      <c r="H7" t="s">
        <v>10</v>
      </c>
      <c r="I7" t="s">
        <v>12</v>
      </c>
      <c r="J7" t="s">
        <v>14</v>
      </c>
      <c r="K7" t="s">
        <v>16</v>
      </c>
    </row>
    <row r="8" spans="3:22" x14ac:dyDescent="0.25">
      <c r="D8" s="1">
        <v>150</v>
      </c>
      <c r="E8" s="1">
        <v>111.1764705882353</v>
      </c>
      <c r="F8" s="1">
        <v>0</v>
      </c>
      <c r="G8" s="1">
        <v>0</v>
      </c>
      <c r="H8" s="1">
        <v>0</v>
      </c>
      <c r="I8" s="1">
        <v>480.00000000000017</v>
      </c>
      <c r="J8" s="1">
        <v>260</v>
      </c>
      <c r="K8" s="1">
        <v>0</v>
      </c>
    </row>
    <row r="12" spans="3:22" x14ac:dyDescent="0.25">
      <c r="C12" t="s">
        <v>17</v>
      </c>
    </row>
    <row r="13" spans="3:22" x14ac:dyDescent="0.25">
      <c r="D13" t="s">
        <v>2</v>
      </c>
      <c r="E13" t="s">
        <v>4</v>
      </c>
      <c r="F13" t="s">
        <v>6</v>
      </c>
      <c r="G13" t="s">
        <v>8</v>
      </c>
      <c r="H13" t="s">
        <v>10</v>
      </c>
      <c r="I13" t="s">
        <v>12</v>
      </c>
      <c r="J13" t="s">
        <v>14</v>
      </c>
      <c r="K13" t="s">
        <v>16</v>
      </c>
      <c r="M13" t="s">
        <v>19</v>
      </c>
    </row>
    <row r="14" spans="3:22" x14ac:dyDescent="0.25">
      <c r="C14" t="s">
        <v>18</v>
      </c>
      <c r="D14">
        <v>25</v>
      </c>
      <c r="E14">
        <v>20</v>
      </c>
      <c r="F14">
        <v>18</v>
      </c>
      <c r="G14">
        <v>25</v>
      </c>
      <c r="H14">
        <v>20</v>
      </c>
      <c r="I14">
        <v>18</v>
      </c>
      <c r="J14">
        <v>20</v>
      </c>
      <c r="K14">
        <v>18</v>
      </c>
      <c r="M14" s="2">
        <f>SUMPRODUCT(D8:K8,D14:K14)</f>
        <v>19813.52941176471</v>
      </c>
    </row>
    <row r="19" spans="3:15" x14ac:dyDescent="0.25">
      <c r="C19" t="s">
        <v>20</v>
      </c>
    </row>
    <row r="20" spans="3:15" x14ac:dyDescent="0.25">
      <c r="M20" t="s">
        <v>27</v>
      </c>
      <c r="O20" t="s">
        <v>28</v>
      </c>
    </row>
    <row r="21" spans="3:15" x14ac:dyDescent="0.25">
      <c r="C21" t="s">
        <v>21</v>
      </c>
      <c r="D21">
        <f>1/0.85</f>
        <v>1.1764705882352942</v>
      </c>
      <c r="E21">
        <f>1/0.9</f>
        <v>1.1111111111111112</v>
      </c>
      <c r="F21">
        <f>1/0.95</f>
        <v>1.0526315789473684</v>
      </c>
      <c r="G21">
        <v>0</v>
      </c>
      <c r="H21">
        <v>0</v>
      </c>
      <c r="I21">
        <v>0</v>
      </c>
      <c r="J21">
        <v>0</v>
      </c>
      <c r="K21">
        <v>0</v>
      </c>
      <c r="M21">
        <f>SUMPRODUCT($D$8:$K$8,D21:K21)</f>
        <v>300</v>
      </c>
      <c r="N21" t="s">
        <v>29</v>
      </c>
      <c r="O21">
        <v>300</v>
      </c>
    </row>
    <row r="22" spans="3:15" x14ac:dyDescent="0.25">
      <c r="C22" t="s">
        <v>22</v>
      </c>
      <c r="D22">
        <v>0</v>
      </c>
      <c r="E22">
        <v>0</v>
      </c>
      <c r="F22">
        <v>0</v>
      </c>
      <c r="G22">
        <v>1.6666666666666667</v>
      </c>
      <c r="H22">
        <v>1.4285714285714286</v>
      </c>
      <c r="I22">
        <v>1.25</v>
      </c>
      <c r="J22">
        <v>0</v>
      </c>
      <c r="K22">
        <v>0</v>
      </c>
      <c r="M22">
        <f t="shared" ref="M22:M26" si="0">SUMPRODUCT($D$8:$K$8,D22:K22)</f>
        <v>600.00000000000023</v>
      </c>
      <c r="N22" t="s">
        <v>29</v>
      </c>
      <c r="O22">
        <v>600</v>
      </c>
    </row>
    <row r="23" spans="3:15" x14ac:dyDescent="0.25">
      <c r="C23" t="s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1.5384615384615383</v>
      </c>
      <c r="K23">
        <v>1.6666666666666667</v>
      </c>
      <c r="M23">
        <f t="shared" si="0"/>
        <v>399.99999999999994</v>
      </c>
      <c r="N23" t="s">
        <v>29</v>
      </c>
      <c r="O23">
        <v>400</v>
      </c>
    </row>
    <row r="24" spans="3:15" x14ac:dyDescent="0.25">
      <c r="C24" t="s">
        <v>24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M24">
        <f t="shared" si="0"/>
        <v>150</v>
      </c>
      <c r="N24" t="s">
        <v>29</v>
      </c>
      <c r="O24">
        <v>150</v>
      </c>
    </row>
    <row r="25" spans="3:15" x14ac:dyDescent="0.25">
      <c r="C25" t="s">
        <v>25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M25">
        <f t="shared" si="0"/>
        <v>371.1764705882353</v>
      </c>
      <c r="N25" t="s">
        <v>29</v>
      </c>
      <c r="O25">
        <v>750</v>
      </c>
    </row>
    <row r="26" spans="3:15" x14ac:dyDescent="0.25">
      <c r="C26" t="s">
        <v>26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M26">
        <f t="shared" si="0"/>
        <v>480.00000000000017</v>
      </c>
      <c r="N26" t="s">
        <v>29</v>
      </c>
      <c r="O26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運算結果報表 1</vt:lpstr>
      <vt:lpstr>敏感度報表 1</vt:lpstr>
      <vt:lpstr>極限值報表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2023-06-05T14:43:21Z</dcterms:modified>
</cp:coreProperties>
</file>