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KEVINSTEVEN\Documents\GitHub\Consultoria\"/>
    </mc:Choice>
  </mc:AlternateContent>
  <bookViews>
    <workbookView xWindow="0" yWindow="0" windowWidth="20490" windowHeight="7635"/>
  </bookViews>
  <sheets>
    <sheet name="cantidad inicial pollos" sheetId="2" r:id="rId1"/>
    <sheet name="cantidad pollos muertos" sheetId="3" r:id="rId2"/>
    <sheet name="Estadisticas Descriptivas" sheetId="14" r:id="rId3"/>
    <sheet name="porcentaje de mortalidad" sheetId="1" r:id="rId4"/>
    <sheet name="regiones de credibilidad bin" sheetId="5" r:id="rId5"/>
    <sheet name="Intervalos finales productores" sheetId="12"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7" i="12" l="1"/>
  <c r="D58"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91" i="12"/>
  <c r="D92" i="12"/>
  <c r="D93" i="12"/>
  <c r="D94" i="12"/>
  <c r="D95" i="12"/>
  <c r="D96" i="12"/>
  <c r="D97" i="12"/>
  <c r="D98" i="12"/>
  <c r="D99" i="12"/>
  <c r="D100" i="12"/>
  <c r="D101" i="12"/>
  <c r="D102" i="12"/>
  <c r="D103" i="12"/>
  <c r="D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56" i="12"/>
  <c r="F51" i="12"/>
  <c r="E51" i="12"/>
  <c r="D51" i="12"/>
  <c r="C51" i="12"/>
  <c r="F50" i="12"/>
  <c r="E50" i="12"/>
  <c r="D50" i="12"/>
  <c r="C50" i="12"/>
  <c r="F48" i="12"/>
  <c r="E48" i="12"/>
  <c r="D48" i="12"/>
  <c r="C48" i="12"/>
  <c r="F47" i="12"/>
  <c r="E47" i="12"/>
  <c r="D47" i="12"/>
  <c r="C47" i="12"/>
  <c r="F45" i="12"/>
  <c r="E45" i="12"/>
  <c r="D45" i="12"/>
  <c r="C45" i="12"/>
  <c r="F44" i="12"/>
  <c r="E44" i="12"/>
  <c r="D44" i="12"/>
  <c r="C44" i="12"/>
  <c r="F43" i="12"/>
  <c r="E43" i="12"/>
  <c r="D43" i="12"/>
  <c r="C43" i="12"/>
  <c r="F42" i="12"/>
  <c r="E42" i="12"/>
  <c r="D42" i="12"/>
  <c r="C42" i="12"/>
  <c r="F41" i="12"/>
  <c r="E41" i="12"/>
  <c r="D41" i="12"/>
  <c r="C41" i="12"/>
  <c r="F40" i="12"/>
  <c r="E40" i="12"/>
  <c r="D40" i="12"/>
  <c r="C40" i="12"/>
  <c r="F39" i="12"/>
  <c r="E39" i="12"/>
  <c r="D39" i="12"/>
  <c r="C39" i="12"/>
  <c r="F38" i="12"/>
  <c r="E38" i="12"/>
  <c r="D38" i="12"/>
  <c r="C38" i="12"/>
  <c r="F37" i="12"/>
  <c r="E37" i="12"/>
  <c r="D37" i="12"/>
  <c r="C37" i="12"/>
  <c r="F36" i="12"/>
  <c r="E36" i="12"/>
  <c r="D36" i="12"/>
  <c r="C36" i="12"/>
  <c r="F35" i="12"/>
  <c r="E35" i="12"/>
  <c r="D35" i="12"/>
  <c r="C35" i="12"/>
  <c r="F34" i="12"/>
  <c r="E34" i="12"/>
  <c r="D34" i="12"/>
  <c r="C34" i="12"/>
  <c r="F33" i="12"/>
  <c r="E33" i="12"/>
  <c r="D33" i="12"/>
  <c r="C33" i="12"/>
  <c r="F32" i="12"/>
  <c r="E32" i="12"/>
  <c r="D32" i="12"/>
  <c r="C32" i="12"/>
  <c r="F31" i="12"/>
  <c r="E31" i="12"/>
  <c r="D31" i="12"/>
  <c r="C31" i="12"/>
  <c r="F30" i="12"/>
  <c r="E30" i="12"/>
  <c r="D30" i="12"/>
  <c r="C30" i="12"/>
  <c r="F29" i="12"/>
  <c r="E29" i="12"/>
  <c r="D29" i="12"/>
  <c r="C29" i="12"/>
  <c r="F28" i="12"/>
  <c r="E28" i="12"/>
  <c r="D28" i="12"/>
  <c r="C28" i="12"/>
  <c r="F27" i="12"/>
  <c r="E27" i="12"/>
  <c r="D27" i="12"/>
  <c r="C27" i="12"/>
  <c r="F26" i="12"/>
  <c r="E26" i="12"/>
  <c r="D26" i="12"/>
  <c r="C26" i="12"/>
  <c r="F25" i="12"/>
  <c r="E25" i="12"/>
  <c r="D25" i="12"/>
  <c r="C25" i="12"/>
  <c r="F24" i="12"/>
  <c r="E24" i="12"/>
  <c r="D24" i="12"/>
  <c r="C24" i="12"/>
  <c r="F23" i="12"/>
  <c r="E23" i="12"/>
  <c r="D23" i="12"/>
  <c r="C23" i="12"/>
  <c r="F21" i="12" l="1"/>
  <c r="E21" i="12"/>
  <c r="D21" i="12"/>
  <c r="C21" i="12"/>
  <c r="F20" i="12"/>
  <c r="E20" i="12"/>
  <c r="D20" i="12"/>
  <c r="C20" i="12"/>
  <c r="F19" i="12"/>
  <c r="E19" i="12"/>
  <c r="D19" i="12"/>
  <c r="C19" i="12"/>
  <c r="F18" i="12"/>
  <c r="E18" i="12"/>
  <c r="D18" i="12"/>
  <c r="C18" i="12"/>
  <c r="F16" i="12"/>
  <c r="E16" i="12"/>
  <c r="D16" i="12"/>
  <c r="C16" i="12"/>
  <c r="F15" i="12"/>
  <c r="E15" i="12"/>
  <c r="D15" i="12"/>
  <c r="C15" i="12"/>
  <c r="F14" i="12"/>
  <c r="E14" i="12"/>
  <c r="D14" i="12"/>
  <c r="C14" i="12"/>
  <c r="F13" i="12"/>
  <c r="E13" i="12"/>
  <c r="D13" i="12"/>
  <c r="C13" i="12"/>
  <c r="F11" i="12"/>
  <c r="E11" i="12"/>
  <c r="D11" i="12"/>
  <c r="C11" i="12"/>
  <c r="F10" i="12"/>
  <c r="E10" i="12"/>
  <c r="D10" i="12"/>
  <c r="C10" i="12"/>
  <c r="F9" i="12" l="1"/>
  <c r="E9" i="12"/>
  <c r="D9" i="12"/>
  <c r="C9" i="12"/>
  <c r="F7" i="12"/>
  <c r="E7" i="12"/>
  <c r="D7" i="12"/>
  <c r="C7" i="12"/>
  <c r="F6" i="12"/>
  <c r="E6" i="12"/>
  <c r="D6" i="12"/>
  <c r="C6" i="12"/>
  <c r="F5" i="12"/>
  <c r="E5" i="12"/>
  <c r="D5" i="12"/>
  <c r="C5" i="12"/>
  <c r="F4" i="12"/>
  <c r="E4" i="12"/>
  <c r="D4" i="12"/>
  <c r="C4" i="12"/>
  <c r="C8" i="12"/>
  <c r="D8" i="12"/>
  <c r="E8" i="12"/>
  <c r="F8" i="12"/>
  <c r="C12" i="12"/>
  <c r="D12" i="12"/>
  <c r="E12" i="12"/>
  <c r="F12" i="12"/>
  <c r="C17" i="12"/>
  <c r="D17" i="12"/>
  <c r="E17" i="12"/>
  <c r="F17" i="12"/>
  <c r="C22" i="12"/>
  <c r="D22" i="12"/>
  <c r="E22" i="12"/>
  <c r="F22" i="12"/>
  <c r="C46" i="12"/>
  <c r="D46" i="12"/>
  <c r="E46" i="12"/>
  <c r="F46" i="12"/>
  <c r="C49" i="12"/>
  <c r="D49" i="12"/>
  <c r="E49" i="12"/>
  <c r="F49" i="12"/>
  <c r="U4" i="5"/>
  <c r="V4" i="5"/>
  <c r="U5" i="5"/>
  <c r="V5" i="5"/>
  <c r="U6" i="5"/>
  <c r="V6" i="5"/>
  <c r="U7" i="5"/>
  <c r="V7" i="5"/>
  <c r="U8" i="5"/>
  <c r="V8" i="5"/>
  <c r="U9" i="5"/>
  <c r="V9" i="5"/>
  <c r="U10" i="5"/>
  <c r="V10" i="5"/>
  <c r="U11" i="5"/>
  <c r="V11" i="5"/>
  <c r="U12" i="5"/>
  <c r="V12" i="5"/>
  <c r="U13" i="5"/>
  <c r="V13" i="5"/>
  <c r="U14" i="5"/>
  <c r="V14" i="5"/>
  <c r="U15" i="5"/>
  <c r="V15" i="5"/>
  <c r="U16" i="5"/>
  <c r="V16" i="5"/>
  <c r="U17" i="5"/>
  <c r="V17" i="5"/>
  <c r="U18" i="5"/>
  <c r="V18" i="5"/>
  <c r="U19" i="5"/>
  <c r="V19" i="5"/>
  <c r="U20" i="5"/>
  <c r="V20" i="5"/>
  <c r="U21" i="5"/>
  <c r="V21" i="5"/>
  <c r="U22" i="5"/>
  <c r="V22" i="5"/>
  <c r="U23" i="5"/>
  <c r="V23" i="5"/>
  <c r="U24" i="5"/>
  <c r="V24" i="5"/>
  <c r="U25" i="5"/>
  <c r="V25" i="5"/>
  <c r="U26" i="5"/>
  <c r="V26" i="5"/>
  <c r="U27" i="5"/>
  <c r="V27" i="5"/>
  <c r="U28" i="5"/>
  <c r="V28" i="5"/>
  <c r="U29" i="5"/>
  <c r="V29" i="5"/>
  <c r="U30" i="5"/>
  <c r="V30" i="5"/>
  <c r="U31" i="5"/>
  <c r="V31" i="5"/>
  <c r="U32" i="5"/>
  <c r="V32" i="5"/>
  <c r="U33" i="5"/>
  <c r="V33" i="5"/>
  <c r="U34" i="5"/>
  <c r="V34" i="5"/>
  <c r="U35" i="5"/>
  <c r="V35" i="5"/>
  <c r="U36" i="5"/>
  <c r="V36" i="5"/>
  <c r="U37" i="5"/>
  <c r="V37" i="5"/>
  <c r="U38" i="5"/>
  <c r="V38" i="5"/>
  <c r="U39" i="5"/>
  <c r="V39" i="5"/>
  <c r="U40" i="5"/>
  <c r="V40" i="5"/>
  <c r="U41" i="5"/>
  <c r="V41" i="5"/>
  <c r="U42" i="5"/>
  <c r="V42" i="5"/>
  <c r="U43" i="5"/>
  <c r="V43" i="5"/>
  <c r="U44" i="5"/>
  <c r="V44" i="5"/>
  <c r="U45" i="5"/>
  <c r="V45" i="5"/>
  <c r="U46" i="5"/>
  <c r="V46" i="5"/>
  <c r="U47" i="5"/>
  <c r="V47" i="5"/>
  <c r="U48" i="5"/>
  <c r="V48" i="5"/>
  <c r="U49" i="5"/>
  <c r="V49" i="5"/>
  <c r="U50" i="5"/>
  <c r="V50" i="5"/>
  <c r="V3" i="5"/>
  <c r="U3" i="5"/>
  <c r="S3" i="5"/>
  <c r="S4" i="5"/>
  <c r="T4" i="5"/>
  <c r="S5" i="5"/>
  <c r="T5" i="5"/>
  <c r="S6" i="5"/>
  <c r="T6" i="5"/>
  <c r="S7" i="5"/>
  <c r="T7" i="5"/>
  <c r="S8" i="5"/>
  <c r="T8" i="5"/>
  <c r="S9" i="5"/>
  <c r="T9" i="5"/>
  <c r="S10" i="5"/>
  <c r="T10" i="5"/>
  <c r="S11" i="5"/>
  <c r="T11" i="5"/>
  <c r="S12" i="5"/>
  <c r="T12" i="5"/>
  <c r="S13" i="5"/>
  <c r="T13" i="5"/>
  <c r="S14" i="5"/>
  <c r="T14" i="5"/>
  <c r="S15" i="5"/>
  <c r="T15" i="5"/>
  <c r="S16" i="5"/>
  <c r="T16" i="5"/>
  <c r="S17" i="5"/>
  <c r="T17" i="5"/>
  <c r="S18" i="5"/>
  <c r="T18" i="5"/>
  <c r="S19" i="5"/>
  <c r="T19" i="5"/>
  <c r="S20" i="5"/>
  <c r="T20" i="5"/>
  <c r="S21" i="5"/>
  <c r="T21" i="5"/>
  <c r="S22" i="5"/>
  <c r="T22" i="5"/>
  <c r="S23" i="5"/>
  <c r="T23" i="5"/>
  <c r="S24" i="5"/>
  <c r="T24" i="5"/>
  <c r="S25" i="5"/>
  <c r="T25" i="5"/>
  <c r="S26" i="5"/>
  <c r="T26" i="5"/>
  <c r="S27" i="5"/>
  <c r="T27" i="5"/>
  <c r="S28" i="5"/>
  <c r="T28" i="5"/>
  <c r="S29" i="5"/>
  <c r="T29" i="5"/>
  <c r="S30" i="5"/>
  <c r="T30" i="5"/>
  <c r="S31" i="5"/>
  <c r="T31" i="5"/>
  <c r="S32" i="5"/>
  <c r="T32" i="5"/>
  <c r="S33" i="5"/>
  <c r="T33" i="5"/>
  <c r="S34" i="5"/>
  <c r="T34" i="5"/>
  <c r="S35" i="5"/>
  <c r="T35" i="5"/>
  <c r="S36" i="5"/>
  <c r="T36" i="5"/>
  <c r="S37" i="5"/>
  <c r="T37" i="5"/>
  <c r="S38" i="5"/>
  <c r="T38" i="5"/>
  <c r="S39" i="5"/>
  <c r="T39" i="5"/>
  <c r="S40" i="5"/>
  <c r="T40" i="5"/>
  <c r="S41" i="5"/>
  <c r="T41" i="5"/>
  <c r="S42" i="5"/>
  <c r="T42" i="5"/>
  <c r="S43" i="5"/>
  <c r="T43" i="5"/>
  <c r="S44" i="5"/>
  <c r="T44" i="5"/>
  <c r="S45" i="5"/>
  <c r="T45" i="5"/>
  <c r="S46" i="5"/>
  <c r="T46" i="5"/>
  <c r="S47" i="5"/>
  <c r="T47" i="5"/>
  <c r="S48" i="5"/>
  <c r="T48" i="5"/>
  <c r="S49" i="5"/>
  <c r="T49" i="5"/>
  <c r="S50" i="5"/>
  <c r="T50" i="5"/>
  <c r="T3" i="5"/>
  <c r="K15" i="14"/>
  <c r="K16" i="14"/>
  <c r="K17" i="14"/>
  <c r="K18" i="14"/>
  <c r="K19" i="14"/>
  <c r="K20" i="14"/>
  <c r="J15" i="14"/>
  <c r="J16" i="14"/>
  <c r="J17" i="14"/>
  <c r="J18" i="14"/>
  <c r="J19" i="14"/>
  <c r="J20" i="14"/>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3"/>
  <c r="K51" i="3"/>
  <c r="L51" i="3"/>
  <c r="L50" i="3"/>
  <c r="D51" i="3" l="1"/>
  <c r="E51" i="3"/>
  <c r="F51" i="3"/>
  <c r="G51" i="3"/>
  <c r="H51" i="3"/>
  <c r="I51" i="3"/>
  <c r="J51" i="3"/>
  <c r="M51" i="3"/>
  <c r="N51" i="3"/>
  <c r="O51" i="3"/>
  <c r="P51" i="3"/>
  <c r="Q51" i="3"/>
  <c r="R51" i="3"/>
  <c r="S51" i="3"/>
  <c r="T51" i="3"/>
  <c r="U51" i="3"/>
  <c r="V51" i="3"/>
  <c r="W51" i="3"/>
  <c r="X51" i="3"/>
  <c r="C51" i="3"/>
  <c r="Z24" i="3"/>
  <c r="Z25" i="3"/>
  <c r="Z26" i="3"/>
  <c r="Z27" i="3"/>
  <c r="Z28" i="3"/>
  <c r="Z29" i="3"/>
  <c r="Z30" i="3"/>
  <c r="Z31" i="3"/>
  <c r="Z32" i="3"/>
  <c r="Z33" i="3"/>
  <c r="Z34" i="3"/>
  <c r="Z35" i="3"/>
  <c r="Z36" i="3"/>
  <c r="Z37" i="3"/>
  <c r="Z38" i="3"/>
  <c r="Z39" i="3"/>
  <c r="Z40" i="3"/>
  <c r="Z41" i="3"/>
  <c r="Z42" i="3"/>
  <c r="Z43" i="3"/>
  <c r="Z44" i="3"/>
  <c r="Z45" i="3"/>
  <c r="Z46" i="3"/>
  <c r="Z47" i="3"/>
  <c r="Z48" i="3"/>
  <c r="Z49" i="3"/>
  <c r="Z2" i="3"/>
  <c r="Z3" i="3"/>
  <c r="Z4" i="3"/>
  <c r="Z5" i="3"/>
  <c r="Z6" i="3"/>
  <c r="Z7" i="3"/>
  <c r="Z8" i="3"/>
  <c r="Z9" i="3"/>
  <c r="Z10" i="3"/>
  <c r="Z11" i="3"/>
  <c r="Z12" i="3"/>
  <c r="Z13" i="3"/>
  <c r="Z14" i="3"/>
  <c r="Z15" i="3"/>
  <c r="Z16" i="3"/>
  <c r="Z17" i="3"/>
  <c r="Z18" i="3"/>
  <c r="Z19" i="3"/>
  <c r="Z20" i="3"/>
  <c r="Z21" i="3"/>
  <c r="Z22" i="3"/>
  <c r="D51" i="2"/>
  <c r="E51" i="2"/>
  <c r="F51" i="2"/>
  <c r="G51" i="2"/>
  <c r="H51" i="2"/>
  <c r="I51" i="2"/>
  <c r="J51" i="2"/>
  <c r="K51" i="2"/>
  <c r="L51" i="2"/>
  <c r="M51" i="2"/>
  <c r="N51" i="2"/>
  <c r="O51" i="2"/>
  <c r="P51" i="2"/>
  <c r="Q51" i="2"/>
  <c r="R51" i="2"/>
  <c r="S51" i="2"/>
  <c r="T51" i="2"/>
  <c r="U51" i="2"/>
  <c r="V51" i="2"/>
  <c r="W51" i="2"/>
  <c r="X51" i="2"/>
  <c r="C51" i="2"/>
  <c r="Z24" i="2"/>
  <c r="Z25" i="2"/>
  <c r="Z26" i="2"/>
  <c r="Z27" i="2"/>
  <c r="Z28" i="2"/>
  <c r="Z29" i="2"/>
  <c r="Z30" i="2"/>
  <c r="Z31" i="2"/>
  <c r="Z32" i="2"/>
  <c r="Z33" i="2"/>
  <c r="Z34" i="2"/>
  <c r="Z35" i="2"/>
  <c r="Z36" i="2"/>
  <c r="Z37" i="2"/>
  <c r="Z38" i="2"/>
  <c r="Z39" i="2"/>
  <c r="Z40" i="2"/>
  <c r="Z41" i="2"/>
  <c r="Z42" i="2"/>
  <c r="Z43" i="2"/>
  <c r="Z44" i="2"/>
  <c r="Z45" i="2"/>
  <c r="Z46" i="2"/>
  <c r="Z47" i="2"/>
  <c r="Z48" i="2"/>
  <c r="Z49" i="2"/>
  <c r="Z2" i="2"/>
  <c r="Z3" i="2"/>
  <c r="Z4" i="2"/>
  <c r="Z5" i="2"/>
  <c r="Z6" i="2"/>
  <c r="Z7" i="2"/>
  <c r="Z8" i="2"/>
  <c r="Z9" i="2"/>
  <c r="Z10" i="2"/>
  <c r="Z11" i="2"/>
  <c r="Z12" i="2"/>
  <c r="Z13" i="2"/>
  <c r="Z14" i="2"/>
  <c r="Z15" i="2"/>
  <c r="Z16" i="2"/>
  <c r="Z17" i="2"/>
  <c r="Z18" i="2"/>
  <c r="Z19" i="2"/>
  <c r="Z20" i="2"/>
  <c r="Z21" i="2"/>
  <c r="Z22" i="2"/>
  <c r="Z23" i="3" l="1"/>
  <c r="Z23" i="2"/>
  <c r="C15" i="14" l="1"/>
  <c r="D15" i="14"/>
  <c r="E15" i="14"/>
  <c r="F15" i="14"/>
  <c r="G15" i="14"/>
  <c r="H15" i="14"/>
  <c r="I15" i="14"/>
  <c r="L15" i="14"/>
  <c r="M15" i="14"/>
  <c r="N15" i="14"/>
  <c r="O15" i="14"/>
  <c r="P15" i="14"/>
  <c r="Q15" i="14"/>
  <c r="R15" i="14"/>
  <c r="S15" i="14"/>
  <c r="T15" i="14"/>
  <c r="U15" i="14"/>
  <c r="V15" i="14"/>
  <c r="W15" i="14"/>
  <c r="C16" i="14"/>
  <c r="D16" i="14"/>
  <c r="E16" i="14"/>
  <c r="F16" i="14"/>
  <c r="G16" i="14"/>
  <c r="H16" i="14"/>
  <c r="I16" i="14"/>
  <c r="L16" i="14"/>
  <c r="M16" i="14"/>
  <c r="N16" i="14"/>
  <c r="O16" i="14"/>
  <c r="P16" i="14"/>
  <c r="Q16" i="14"/>
  <c r="R16" i="14"/>
  <c r="S16" i="14"/>
  <c r="T16" i="14"/>
  <c r="U16" i="14"/>
  <c r="V16" i="14"/>
  <c r="W16" i="14"/>
  <c r="C17" i="14"/>
  <c r="D17" i="14"/>
  <c r="E17" i="14"/>
  <c r="F17" i="14"/>
  <c r="G17" i="14"/>
  <c r="H17" i="14"/>
  <c r="I17" i="14"/>
  <c r="L17" i="14"/>
  <c r="M17" i="14"/>
  <c r="N17" i="14"/>
  <c r="O17" i="14"/>
  <c r="P17" i="14"/>
  <c r="Q17" i="14"/>
  <c r="R17" i="14"/>
  <c r="S17" i="14"/>
  <c r="T17" i="14"/>
  <c r="U17" i="14"/>
  <c r="V17" i="14"/>
  <c r="W17" i="14"/>
  <c r="C18" i="14"/>
  <c r="D18" i="14"/>
  <c r="E18" i="14"/>
  <c r="F18" i="14"/>
  <c r="G18" i="14"/>
  <c r="H18" i="14"/>
  <c r="I18" i="14"/>
  <c r="L18" i="14"/>
  <c r="M18" i="14"/>
  <c r="N18" i="14"/>
  <c r="O18" i="14"/>
  <c r="P18" i="14"/>
  <c r="Q18" i="14"/>
  <c r="R18" i="14"/>
  <c r="S18" i="14"/>
  <c r="T18" i="14"/>
  <c r="U18" i="14"/>
  <c r="V18" i="14"/>
  <c r="W18" i="14"/>
  <c r="C19" i="14"/>
  <c r="D19" i="14"/>
  <c r="E19" i="14"/>
  <c r="F19" i="14"/>
  <c r="G19" i="14"/>
  <c r="H19" i="14"/>
  <c r="I19" i="14"/>
  <c r="L19" i="14"/>
  <c r="M19" i="14"/>
  <c r="N19" i="14"/>
  <c r="O19" i="14"/>
  <c r="P19" i="14"/>
  <c r="Q19" i="14"/>
  <c r="R19" i="14"/>
  <c r="S19" i="14"/>
  <c r="T19" i="14"/>
  <c r="U19" i="14"/>
  <c r="V19" i="14"/>
  <c r="W19" i="14"/>
  <c r="C20" i="14"/>
  <c r="D20" i="14"/>
  <c r="E20" i="14"/>
  <c r="F20" i="14"/>
  <c r="G20" i="14"/>
  <c r="H20" i="14"/>
  <c r="I20" i="14"/>
  <c r="L20" i="14"/>
  <c r="M20" i="14"/>
  <c r="N20" i="14"/>
  <c r="O20" i="14"/>
  <c r="P20" i="14"/>
  <c r="Q20" i="14"/>
  <c r="R20" i="14"/>
  <c r="S20" i="14"/>
  <c r="T20" i="14"/>
  <c r="U20" i="14"/>
  <c r="V20" i="14"/>
  <c r="W20" i="14"/>
  <c r="B20" i="14"/>
  <c r="B19" i="14"/>
  <c r="B18" i="14"/>
  <c r="B17" i="14"/>
  <c r="B16" i="14"/>
  <c r="B15" i="14"/>
  <c r="C4" i="14"/>
  <c r="D4" i="14"/>
  <c r="E4" i="14"/>
  <c r="F4" i="14"/>
  <c r="G4" i="14"/>
  <c r="H4" i="14"/>
  <c r="I4" i="14"/>
  <c r="J4" i="14"/>
  <c r="K4" i="14"/>
  <c r="L4" i="14"/>
  <c r="M4" i="14"/>
  <c r="N4" i="14"/>
  <c r="O4" i="14"/>
  <c r="P4" i="14"/>
  <c r="Q4" i="14"/>
  <c r="R4" i="14"/>
  <c r="S4" i="14"/>
  <c r="T4" i="14"/>
  <c r="U4" i="14"/>
  <c r="V4" i="14"/>
  <c r="W4" i="14"/>
  <c r="C5" i="14"/>
  <c r="D5" i="14"/>
  <c r="E5" i="14"/>
  <c r="F5" i="14"/>
  <c r="G5" i="14"/>
  <c r="H5" i="14"/>
  <c r="I5" i="14"/>
  <c r="J5" i="14"/>
  <c r="K5" i="14"/>
  <c r="L5" i="14"/>
  <c r="M5" i="14"/>
  <c r="N5" i="14"/>
  <c r="O5" i="14"/>
  <c r="P5" i="14"/>
  <c r="Q5" i="14"/>
  <c r="R5" i="14"/>
  <c r="S5" i="14"/>
  <c r="T5" i="14"/>
  <c r="U5" i="14"/>
  <c r="V5" i="14"/>
  <c r="W5" i="14"/>
  <c r="C6" i="14"/>
  <c r="D6" i="14"/>
  <c r="E6" i="14"/>
  <c r="F6" i="14"/>
  <c r="G6" i="14"/>
  <c r="H6" i="14"/>
  <c r="I6" i="14"/>
  <c r="J6" i="14"/>
  <c r="K6" i="14"/>
  <c r="L6" i="14"/>
  <c r="M6" i="14"/>
  <c r="N6" i="14"/>
  <c r="O6" i="14"/>
  <c r="P6" i="14"/>
  <c r="Q6" i="14"/>
  <c r="R6" i="14"/>
  <c r="S6" i="14"/>
  <c r="T6" i="14"/>
  <c r="U6" i="14"/>
  <c r="V6" i="14"/>
  <c r="W6" i="14"/>
  <c r="C7" i="14"/>
  <c r="D7" i="14"/>
  <c r="E7" i="14"/>
  <c r="F7" i="14"/>
  <c r="G7" i="14"/>
  <c r="H7" i="14"/>
  <c r="I7" i="14"/>
  <c r="J7" i="14"/>
  <c r="K7" i="14"/>
  <c r="L7" i="14"/>
  <c r="M7" i="14"/>
  <c r="N7" i="14"/>
  <c r="O7" i="14"/>
  <c r="P7" i="14"/>
  <c r="Q7" i="14"/>
  <c r="R7" i="14"/>
  <c r="S7" i="14"/>
  <c r="T7" i="14"/>
  <c r="U7" i="14"/>
  <c r="V7" i="14"/>
  <c r="W7" i="14"/>
  <c r="C8" i="14"/>
  <c r="D8" i="14"/>
  <c r="E8" i="14"/>
  <c r="F8" i="14"/>
  <c r="G8" i="14"/>
  <c r="H8" i="14"/>
  <c r="I8" i="14"/>
  <c r="J8" i="14"/>
  <c r="K8" i="14"/>
  <c r="L8" i="14"/>
  <c r="M8" i="14"/>
  <c r="N8" i="14"/>
  <c r="O8" i="14"/>
  <c r="P8" i="14"/>
  <c r="Q8" i="14"/>
  <c r="R8" i="14"/>
  <c r="S8" i="14"/>
  <c r="T8" i="14"/>
  <c r="U8" i="14"/>
  <c r="V8" i="14"/>
  <c r="W8" i="14"/>
  <c r="C9" i="14"/>
  <c r="D9" i="14"/>
  <c r="E9" i="14"/>
  <c r="F9" i="14"/>
  <c r="G9" i="14"/>
  <c r="H9" i="14"/>
  <c r="I9" i="14"/>
  <c r="J9" i="14"/>
  <c r="K9" i="14"/>
  <c r="L9" i="14"/>
  <c r="M9" i="14"/>
  <c r="N9" i="14"/>
  <c r="O9" i="14"/>
  <c r="P9" i="14"/>
  <c r="Q9" i="14"/>
  <c r="R9" i="14"/>
  <c r="S9" i="14"/>
  <c r="T9" i="14"/>
  <c r="U9" i="14"/>
  <c r="V9" i="14"/>
  <c r="W9" i="14"/>
  <c r="B9" i="14"/>
  <c r="B8" i="14"/>
  <c r="B7" i="14" l="1"/>
  <c r="B6" i="14"/>
  <c r="B5" i="14"/>
  <c r="B4" i="14"/>
  <c r="D50" i="3" l="1"/>
  <c r="E50" i="3"/>
  <c r="F50" i="3"/>
  <c r="G50" i="3"/>
  <c r="H50" i="3"/>
  <c r="I50" i="3"/>
  <c r="J50" i="3"/>
  <c r="M50" i="3"/>
  <c r="N50" i="3"/>
  <c r="O50" i="3"/>
  <c r="P50" i="3"/>
  <c r="Q50" i="3"/>
  <c r="R50" i="3"/>
  <c r="S50" i="3"/>
  <c r="T50" i="3"/>
  <c r="U50" i="3"/>
  <c r="V50" i="3"/>
  <c r="W50" i="3"/>
  <c r="X50" i="3"/>
  <c r="C50" i="3"/>
  <c r="D50" i="2"/>
  <c r="E50" i="2"/>
  <c r="F50" i="2"/>
  <c r="G50" i="2"/>
  <c r="H50" i="2"/>
  <c r="I50" i="2"/>
  <c r="J50" i="2"/>
  <c r="K50" i="2"/>
  <c r="L50" i="2"/>
  <c r="M50" i="2"/>
  <c r="N50" i="2"/>
  <c r="O50" i="2"/>
  <c r="P50" i="2"/>
  <c r="Q50" i="2"/>
  <c r="R50" i="2"/>
  <c r="S50" i="2"/>
  <c r="T50" i="2"/>
  <c r="U50" i="2"/>
  <c r="V50" i="2"/>
  <c r="W50" i="2"/>
  <c r="X50" i="2"/>
  <c r="C50" i="2"/>
  <c r="C4" i="1" l="1"/>
  <c r="C2" i="1"/>
  <c r="C3" i="1"/>
  <c r="D2" i="1"/>
  <c r="E2" i="1"/>
  <c r="F2" i="1"/>
  <c r="G2" i="1"/>
  <c r="H2" i="1"/>
  <c r="I2" i="1"/>
  <c r="J2" i="1"/>
  <c r="D3" i="1"/>
  <c r="E3" i="1"/>
  <c r="F3" i="1"/>
  <c r="G3" i="1"/>
  <c r="H3" i="1"/>
  <c r="I3" i="1"/>
  <c r="J3" i="1"/>
  <c r="D4" i="1"/>
  <c r="E4" i="1"/>
  <c r="F4" i="1"/>
  <c r="G4" i="1"/>
  <c r="H4" i="1"/>
  <c r="I4" i="1"/>
  <c r="J4" i="1"/>
  <c r="M2" i="1"/>
  <c r="N2" i="1"/>
  <c r="O2" i="1"/>
  <c r="P2" i="1"/>
  <c r="Q2" i="1"/>
  <c r="R2" i="1"/>
  <c r="S2" i="1"/>
  <c r="T2" i="1"/>
  <c r="U2" i="1"/>
  <c r="V2" i="1"/>
  <c r="W2" i="1"/>
  <c r="X2" i="1"/>
  <c r="M3" i="1"/>
  <c r="N3" i="1"/>
  <c r="O3" i="1"/>
  <c r="P3" i="1"/>
  <c r="Q3" i="1"/>
  <c r="R3" i="1"/>
  <c r="S3" i="1"/>
  <c r="T3" i="1"/>
  <c r="U3" i="1"/>
  <c r="V3" i="1"/>
  <c r="W3" i="1"/>
  <c r="X3" i="1"/>
  <c r="M4" i="1"/>
  <c r="N4" i="1"/>
  <c r="O4" i="1"/>
  <c r="P4" i="1"/>
  <c r="Q4" i="1"/>
  <c r="R4" i="1"/>
  <c r="S4" i="1"/>
  <c r="T4" i="1"/>
  <c r="U4" i="1"/>
  <c r="V4" i="1"/>
  <c r="W4" i="1"/>
  <c r="X4" i="1"/>
  <c r="C5" i="1"/>
  <c r="D5" i="1"/>
  <c r="E5" i="1"/>
  <c r="F5" i="1"/>
  <c r="G5" i="1"/>
  <c r="H5" i="1"/>
  <c r="I5" i="1"/>
  <c r="J5" i="1"/>
  <c r="M5" i="1"/>
  <c r="N5" i="1"/>
  <c r="O5" i="1"/>
  <c r="P5" i="1"/>
  <c r="Q5" i="1"/>
  <c r="R5" i="1"/>
  <c r="S5" i="1"/>
  <c r="T5" i="1"/>
  <c r="U5" i="1"/>
  <c r="V5" i="1"/>
  <c r="W5" i="1"/>
  <c r="X5" i="1"/>
  <c r="C6" i="1"/>
  <c r="D6" i="1"/>
  <c r="E6" i="1"/>
  <c r="F6" i="1"/>
  <c r="G6" i="1"/>
  <c r="H6" i="1"/>
  <c r="I6" i="1"/>
  <c r="J6" i="1"/>
  <c r="M6" i="1"/>
  <c r="N6" i="1"/>
  <c r="O6" i="1"/>
  <c r="P6" i="1"/>
  <c r="Q6" i="1"/>
  <c r="R6" i="1"/>
  <c r="S6" i="1"/>
  <c r="T6" i="1"/>
  <c r="U6" i="1"/>
  <c r="V6" i="1"/>
  <c r="W6" i="1"/>
  <c r="X6" i="1"/>
  <c r="C7" i="1"/>
  <c r="D7" i="1"/>
  <c r="E7" i="1"/>
  <c r="F7" i="1"/>
  <c r="G7" i="1"/>
  <c r="H7" i="1"/>
  <c r="I7" i="1"/>
  <c r="J7" i="1"/>
  <c r="M7" i="1"/>
  <c r="N7" i="1"/>
  <c r="O7" i="1"/>
  <c r="P7" i="1"/>
  <c r="Q7" i="1"/>
  <c r="R7" i="1"/>
  <c r="S7" i="1"/>
  <c r="T7" i="1"/>
  <c r="U7" i="1"/>
  <c r="V7" i="1"/>
  <c r="W7" i="1"/>
  <c r="X7" i="1"/>
  <c r="C8" i="1"/>
  <c r="D8" i="1"/>
  <c r="E8" i="1"/>
  <c r="F8" i="1"/>
  <c r="G8" i="1"/>
  <c r="H8" i="1"/>
  <c r="I8" i="1"/>
  <c r="J8" i="1"/>
  <c r="M8" i="1"/>
  <c r="N8" i="1"/>
  <c r="O8" i="1"/>
  <c r="P8" i="1"/>
  <c r="Q8" i="1"/>
  <c r="R8" i="1"/>
  <c r="S8" i="1"/>
  <c r="T8" i="1"/>
  <c r="U8" i="1"/>
  <c r="V8" i="1"/>
  <c r="W8" i="1"/>
  <c r="X8" i="1"/>
  <c r="C9" i="1"/>
  <c r="D9" i="1"/>
  <c r="E9" i="1"/>
  <c r="F9" i="1"/>
  <c r="G9" i="1"/>
  <c r="H9" i="1"/>
  <c r="I9" i="1"/>
  <c r="J9" i="1"/>
  <c r="M9" i="1"/>
  <c r="N9" i="1"/>
  <c r="O9" i="1"/>
  <c r="P9" i="1"/>
  <c r="Q9" i="1"/>
  <c r="R9" i="1"/>
  <c r="S9" i="1"/>
  <c r="T9" i="1"/>
  <c r="U9" i="1"/>
  <c r="V9" i="1"/>
  <c r="W9" i="1"/>
  <c r="X9" i="1"/>
  <c r="C10" i="1"/>
  <c r="D10" i="1"/>
  <c r="E10" i="1"/>
  <c r="F10" i="1"/>
  <c r="G10" i="1"/>
  <c r="H10" i="1"/>
  <c r="I10" i="1"/>
  <c r="J10" i="1"/>
  <c r="M10" i="1"/>
  <c r="N10" i="1"/>
  <c r="O10" i="1"/>
  <c r="P10" i="1"/>
  <c r="Q10" i="1"/>
  <c r="R10" i="1"/>
  <c r="S10" i="1"/>
  <c r="T10" i="1"/>
  <c r="U10" i="1"/>
  <c r="V10" i="1"/>
  <c r="W10" i="1"/>
  <c r="X10" i="1"/>
  <c r="C11" i="1"/>
  <c r="D11" i="1"/>
  <c r="E11" i="1"/>
  <c r="F11" i="1"/>
  <c r="G11" i="1"/>
  <c r="H11" i="1"/>
  <c r="I11" i="1"/>
  <c r="J11" i="1"/>
  <c r="M11" i="1"/>
  <c r="N11" i="1"/>
  <c r="O11" i="1"/>
  <c r="P11" i="1"/>
  <c r="Q11" i="1"/>
  <c r="R11" i="1"/>
  <c r="S11" i="1"/>
  <c r="T11" i="1"/>
  <c r="U11" i="1"/>
  <c r="V11" i="1"/>
  <c r="W11" i="1"/>
  <c r="X11" i="1"/>
  <c r="C12" i="1"/>
  <c r="D12" i="1"/>
  <c r="E12" i="1"/>
  <c r="F12" i="1"/>
  <c r="G12" i="1"/>
  <c r="H12" i="1"/>
  <c r="I12" i="1"/>
  <c r="J12" i="1"/>
  <c r="M12" i="1"/>
  <c r="N12" i="1"/>
  <c r="O12" i="1"/>
  <c r="P12" i="1"/>
  <c r="Q12" i="1"/>
  <c r="R12" i="1"/>
  <c r="S12" i="1"/>
  <c r="T12" i="1"/>
  <c r="U12" i="1"/>
  <c r="V12" i="1"/>
  <c r="W12" i="1"/>
  <c r="X12" i="1"/>
  <c r="C13" i="1"/>
  <c r="D13" i="1"/>
  <c r="E13" i="1"/>
  <c r="F13" i="1"/>
  <c r="G13" i="1"/>
  <c r="H13" i="1"/>
  <c r="I13" i="1"/>
  <c r="J13" i="1"/>
  <c r="M13" i="1"/>
  <c r="N13" i="1"/>
  <c r="O13" i="1"/>
  <c r="P13" i="1"/>
  <c r="Q13" i="1"/>
  <c r="R13" i="1"/>
  <c r="S13" i="1"/>
  <c r="T13" i="1"/>
  <c r="U13" i="1"/>
  <c r="V13" i="1"/>
  <c r="W13" i="1"/>
  <c r="X13" i="1"/>
  <c r="C14" i="1"/>
  <c r="D14" i="1"/>
  <c r="E14" i="1"/>
  <c r="F14" i="1"/>
  <c r="G14" i="1"/>
  <c r="H14" i="1"/>
  <c r="I14" i="1"/>
  <c r="J14" i="1"/>
  <c r="M14" i="1"/>
  <c r="N14" i="1"/>
  <c r="O14" i="1"/>
  <c r="P14" i="1"/>
  <c r="Q14" i="1"/>
  <c r="R14" i="1"/>
  <c r="S14" i="1"/>
  <c r="T14" i="1"/>
  <c r="U14" i="1"/>
  <c r="V14" i="1"/>
  <c r="W14" i="1"/>
  <c r="X14" i="1"/>
  <c r="C15" i="1"/>
  <c r="D15" i="1"/>
  <c r="E15" i="1"/>
  <c r="F15" i="1"/>
  <c r="G15" i="1"/>
  <c r="H15" i="1"/>
  <c r="I15" i="1"/>
  <c r="J15" i="1"/>
  <c r="M15" i="1"/>
  <c r="N15" i="1"/>
  <c r="O15" i="1"/>
  <c r="P15" i="1"/>
  <c r="Q15" i="1"/>
  <c r="R15" i="1"/>
  <c r="S15" i="1"/>
  <c r="T15" i="1"/>
  <c r="U15" i="1"/>
  <c r="V15" i="1"/>
  <c r="W15" i="1"/>
  <c r="X15" i="1"/>
  <c r="C16" i="1"/>
  <c r="D16" i="1"/>
  <c r="E16" i="1"/>
  <c r="F16" i="1"/>
  <c r="G16" i="1"/>
  <c r="H16" i="1"/>
  <c r="I16" i="1"/>
  <c r="J16" i="1"/>
  <c r="M16" i="1"/>
  <c r="N16" i="1"/>
  <c r="O16" i="1"/>
  <c r="P16" i="1"/>
  <c r="Q16" i="1"/>
  <c r="R16" i="1"/>
  <c r="S16" i="1"/>
  <c r="T16" i="1"/>
  <c r="U16" i="1"/>
  <c r="V16" i="1"/>
  <c r="W16" i="1"/>
  <c r="X16" i="1"/>
  <c r="C17" i="1"/>
  <c r="D17" i="1"/>
  <c r="E17" i="1"/>
  <c r="F17" i="1"/>
  <c r="G17" i="1"/>
  <c r="H17" i="1"/>
  <c r="I17" i="1"/>
  <c r="J17" i="1"/>
  <c r="M17" i="1"/>
  <c r="N17" i="1"/>
  <c r="O17" i="1"/>
  <c r="P17" i="1"/>
  <c r="Q17" i="1"/>
  <c r="R17" i="1"/>
  <c r="S17" i="1"/>
  <c r="T17" i="1"/>
  <c r="U17" i="1"/>
  <c r="V17" i="1"/>
  <c r="W17" i="1"/>
  <c r="X17" i="1"/>
  <c r="C18" i="1"/>
  <c r="D18" i="1"/>
  <c r="E18" i="1"/>
  <c r="F18" i="1"/>
  <c r="G18" i="1"/>
  <c r="H18" i="1"/>
  <c r="I18" i="1"/>
  <c r="J18" i="1"/>
  <c r="M18" i="1"/>
  <c r="N18" i="1"/>
  <c r="O18" i="1"/>
  <c r="P18" i="1"/>
  <c r="Q18" i="1"/>
  <c r="R18" i="1"/>
  <c r="S18" i="1"/>
  <c r="T18" i="1"/>
  <c r="U18" i="1"/>
  <c r="V18" i="1"/>
  <c r="W18" i="1"/>
  <c r="X18" i="1"/>
  <c r="C19" i="1"/>
  <c r="D19" i="1"/>
  <c r="E19" i="1"/>
  <c r="F19" i="1"/>
  <c r="G19" i="1"/>
  <c r="H19" i="1"/>
  <c r="I19" i="1"/>
  <c r="J19" i="1"/>
  <c r="M19" i="1"/>
  <c r="N19" i="1"/>
  <c r="O19" i="1"/>
  <c r="P19" i="1"/>
  <c r="Q19" i="1"/>
  <c r="R19" i="1"/>
  <c r="S19" i="1"/>
  <c r="T19" i="1"/>
  <c r="U19" i="1"/>
  <c r="V19" i="1"/>
  <c r="W19" i="1"/>
  <c r="X19" i="1"/>
  <c r="C20" i="1"/>
  <c r="D20" i="1"/>
  <c r="E20" i="1"/>
  <c r="F20" i="1"/>
  <c r="G20" i="1"/>
  <c r="H20" i="1"/>
  <c r="I20" i="1"/>
  <c r="J20" i="1"/>
  <c r="M20" i="1"/>
  <c r="N20" i="1"/>
  <c r="O20" i="1"/>
  <c r="P20" i="1"/>
  <c r="Q20" i="1"/>
  <c r="R20" i="1"/>
  <c r="S20" i="1"/>
  <c r="T20" i="1"/>
  <c r="U20" i="1"/>
  <c r="V20" i="1"/>
  <c r="W20" i="1"/>
  <c r="X20" i="1"/>
  <c r="C21" i="1"/>
  <c r="D21" i="1"/>
  <c r="E21" i="1"/>
  <c r="F21" i="1"/>
  <c r="G21" i="1"/>
  <c r="H21" i="1"/>
  <c r="I21" i="1"/>
  <c r="J21" i="1"/>
  <c r="M21" i="1"/>
  <c r="N21" i="1"/>
  <c r="O21" i="1"/>
  <c r="P21" i="1"/>
  <c r="Q21" i="1"/>
  <c r="R21" i="1"/>
  <c r="S21" i="1"/>
  <c r="T21" i="1"/>
  <c r="U21" i="1"/>
  <c r="V21" i="1"/>
  <c r="W21" i="1"/>
  <c r="X21" i="1"/>
  <c r="C22" i="1"/>
  <c r="D22" i="1"/>
  <c r="E22" i="1"/>
  <c r="F22" i="1"/>
  <c r="G22" i="1"/>
  <c r="H22" i="1"/>
  <c r="I22" i="1"/>
  <c r="J22" i="1"/>
  <c r="M22" i="1"/>
  <c r="N22" i="1"/>
  <c r="O22" i="1"/>
  <c r="P22" i="1"/>
  <c r="Q22" i="1"/>
  <c r="R22" i="1"/>
  <c r="S22" i="1"/>
  <c r="T22" i="1"/>
  <c r="U22" i="1"/>
  <c r="V22" i="1"/>
  <c r="W22" i="1"/>
  <c r="X22" i="1"/>
  <c r="C23" i="1"/>
  <c r="D23" i="1"/>
  <c r="E23" i="1"/>
  <c r="F23" i="1"/>
  <c r="G23" i="1"/>
  <c r="H23" i="1"/>
  <c r="I23" i="1"/>
  <c r="J23" i="1"/>
  <c r="M23" i="1"/>
  <c r="N23" i="1"/>
  <c r="O23" i="1"/>
  <c r="P23" i="1"/>
  <c r="Q23" i="1"/>
  <c r="R23" i="1"/>
  <c r="S23" i="1"/>
  <c r="T23" i="1"/>
  <c r="U23" i="1"/>
  <c r="V23" i="1"/>
  <c r="W23" i="1"/>
  <c r="X23" i="1"/>
  <c r="C24" i="1"/>
  <c r="D24" i="1"/>
  <c r="E24" i="1"/>
  <c r="F24" i="1"/>
  <c r="G24" i="1"/>
  <c r="H24" i="1"/>
  <c r="I24" i="1"/>
  <c r="J24" i="1"/>
  <c r="M24" i="1"/>
  <c r="N24" i="1"/>
  <c r="O24" i="1"/>
  <c r="P24" i="1"/>
  <c r="Q24" i="1"/>
  <c r="R24" i="1"/>
  <c r="S24" i="1"/>
  <c r="T24" i="1"/>
  <c r="U24" i="1"/>
  <c r="V24" i="1"/>
  <c r="W24" i="1"/>
  <c r="X24" i="1"/>
  <c r="C25" i="1"/>
  <c r="D25" i="1"/>
  <c r="E25" i="1"/>
  <c r="F25" i="1"/>
  <c r="G25" i="1"/>
  <c r="H25" i="1"/>
  <c r="I25" i="1"/>
  <c r="J25" i="1"/>
  <c r="M25" i="1"/>
  <c r="N25" i="1"/>
  <c r="O25" i="1"/>
  <c r="P25" i="1"/>
  <c r="Q25" i="1"/>
  <c r="R25" i="1"/>
  <c r="S25" i="1"/>
  <c r="T25" i="1"/>
  <c r="U25" i="1"/>
  <c r="V25" i="1"/>
  <c r="W25" i="1"/>
  <c r="X25" i="1"/>
  <c r="C26" i="1"/>
  <c r="D26" i="1"/>
  <c r="E26" i="1"/>
  <c r="F26" i="1"/>
  <c r="G26" i="1"/>
  <c r="H26" i="1"/>
  <c r="I26" i="1"/>
  <c r="J26" i="1"/>
  <c r="M26" i="1"/>
  <c r="N26" i="1"/>
  <c r="O26" i="1"/>
  <c r="P26" i="1"/>
  <c r="Q26" i="1"/>
  <c r="R26" i="1"/>
  <c r="S26" i="1"/>
  <c r="T26" i="1"/>
  <c r="U26" i="1"/>
  <c r="V26" i="1"/>
  <c r="W26" i="1"/>
  <c r="X26" i="1"/>
  <c r="C27" i="1"/>
  <c r="D27" i="1"/>
  <c r="E27" i="1"/>
  <c r="F27" i="1"/>
  <c r="G27" i="1"/>
  <c r="H27" i="1"/>
  <c r="I27" i="1"/>
  <c r="J27" i="1"/>
  <c r="M27" i="1"/>
  <c r="N27" i="1"/>
  <c r="O27" i="1"/>
  <c r="P27" i="1"/>
  <c r="Q27" i="1"/>
  <c r="R27" i="1"/>
  <c r="S27" i="1"/>
  <c r="T27" i="1"/>
  <c r="U27" i="1"/>
  <c r="V27" i="1"/>
  <c r="W27" i="1"/>
  <c r="X27" i="1"/>
  <c r="C28" i="1"/>
  <c r="D28" i="1"/>
  <c r="E28" i="1"/>
  <c r="F28" i="1"/>
  <c r="G28" i="1"/>
  <c r="H28" i="1"/>
  <c r="I28" i="1"/>
  <c r="J28" i="1"/>
  <c r="M28" i="1"/>
  <c r="N28" i="1"/>
  <c r="O28" i="1"/>
  <c r="P28" i="1"/>
  <c r="Q28" i="1"/>
  <c r="R28" i="1"/>
  <c r="S28" i="1"/>
  <c r="T28" i="1"/>
  <c r="U28" i="1"/>
  <c r="V28" i="1"/>
  <c r="W28" i="1"/>
  <c r="X28" i="1"/>
  <c r="C29" i="1"/>
  <c r="D29" i="1"/>
  <c r="E29" i="1"/>
  <c r="F29" i="1"/>
  <c r="G29" i="1"/>
  <c r="H29" i="1"/>
  <c r="I29" i="1"/>
  <c r="J29" i="1"/>
  <c r="M29" i="1"/>
  <c r="N29" i="1"/>
  <c r="O29" i="1"/>
  <c r="P29" i="1"/>
  <c r="Q29" i="1"/>
  <c r="R29" i="1"/>
  <c r="S29" i="1"/>
  <c r="T29" i="1"/>
  <c r="U29" i="1"/>
  <c r="V29" i="1"/>
  <c r="W29" i="1"/>
  <c r="X29" i="1"/>
  <c r="C30" i="1"/>
  <c r="D30" i="1"/>
  <c r="E30" i="1"/>
  <c r="F30" i="1"/>
  <c r="G30" i="1"/>
  <c r="H30" i="1"/>
  <c r="I30" i="1"/>
  <c r="J30" i="1"/>
  <c r="M30" i="1"/>
  <c r="N30" i="1"/>
  <c r="O30" i="1"/>
  <c r="P30" i="1"/>
  <c r="Q30" i="1"/>
  <c r="R30" i="1"/>
  <c r="S30" i="1"/>
  <c r="T30" i="1"/>
  <c r="U30" i="1"/>
  <c r="V30" i="1"/>
  <c r="W30" i="1"/>
  <c r="X30" i="1"/>
  <c r="C31" i="1"/>
  <c r="D31" i="1"/>
  <c r="E31" i="1"/>
  <c r="F31" i="1"/>
  <c r="G31" i="1"/>
  <c r="H31" i="1"/>
  <c r="I31" i="1"/>
  <c r="J31" i="1"/>
  <c r="M31" i="1"/>
  <c r="N31" i="1"/>
  <c r="O31" i="1"/>
  <c r="P31" i="1"/>
  <c r="Q31" i="1"/>
  <c r="R31" i="1"/>
  <c r="S31" i="1"/>
  <c r="T31" i="1"/>
  <c r="U31" i="1"/>
  <c r="V31" i="1"/>
  <c r="W31" i="1"/>
  <c r="X31" i="1"/>
  <c r="C32" i="1"/>
  <c r="D32" i="1"/>
  <c r="E32" i="1"/>
  <c r="F32" i="1"/>
  <c r="G32" i="1"/>
  <c r="H32" i="1"/>
  <c r="I32" i="1"/>
  <c r="J32" i="1"/>
  <c r="M32" i="1"/>
  <c r="N32" i="1"/>
  <c r="O32" i="1"/>
  <c r="P32" i="1"/>
  <c r="Q32" i="1"/>
  <c r="R32" i="1"/>
  <c r="S32" i="1"/>
  <c r="T32" i="1"/>
  <c r="U32" i="1"/>
  <c r="V32" i="1"/>
  <c r="W32" i="1"/>
  <c r="X32" i="1"/>
  <c r="C33" i="1"/>
  <c r="D33" i="1"/>
  <c r="E33" i="1"/>
  <c r="F33" i="1"/>
  <c r="G33" i="1"/>
  <c r="H33" i="1"/>
  <c r="I33" i="1"/>
  <c r="J33" i="1"/>
  <c r="M33" i="1"/>
  <c r="N33" i="1"/>
  <c r="O33" i="1"/>
  <c r="P33" i="1"/>
  <c r="Q33" i="1"/>
  <c r="R33" i="1"/>
  <c r="S33" i="1"/>
  <c r="T33" i="1"/>
  <c r="U33" i="1"/>
  <c r="V33" i="1"/>
  <c r="W33" i="1"/>
  <c r="X33" i="1"/>
  <c r="C34" i="1"/>
  <c r="D34" i="1"/>
  <c r="E34" i="1"/>
  <c r="F34" i="1"/>
  <c r="G34" i="1"/>
  <c r="H34" i="1"/>
  <c r="I34" i="1"/>
  <c r="J34" i="1"/>
  <c r="M34" i="1"/>
  <c r="N34" i="1"/>
  <c r="O34" i="1"/>
  <c r="P34" i="1"/>
  <c r="Q34" i="1"/>
  <c r="R34" i="1"/>
  <c r="S34" i="1"/>
  <c r="T34" i="1"/>
  <c r="U34" i="1"/>
  <c r="V34" i="1"/>
  <c r="W34" i="1"/>
  <c r="X34" i="1"/>
  <c r="C35" i="1"/>
  <c r="D35" i="1"/>
  <c r="E35" i="1"/>
  <c r="F35" i="1"/>
  <c r="G35" i="1"/>
  <c r="H35" i="1"/>
  <c r="I35" i="1"/>
  <c r="J35" i="1"/>
  <c r="M35" i="1"/>
  <c r="N35" i="1"/>
  <c r="O35" i="1"/>
  <c r="P35" i="1"/>
  <c r="Q35" i="1"/>
  <c r="R35" i="1"/>
  <c r="S35" i="1"/>
  <c r="T35" i="1"/>
  <c r="U35" i="1"/>
  <c r="V35" i="1"/>
  <c r="W35" i="1"/>
  <c r="X35" i="1"/>
  <c r="C36" i="1"/>
  <c r="D36" i="1"/>
  <c r="E36" i="1"/>
  <c r="F36" i="1"/>
  <c r="G36" i="1"/>
  <c r="H36" i="1"/>
  <c r="I36" i="1"/>
  <c r="J36" i="1"/>
  <c r="M36" i="1"/>
  <c r="N36" i="1"/>
  <c r="O36" i="1"/>
  <c r="P36" i="1"/>
  <c r="Q36" i="1"/>
  <c r="R36" i="1"/>
  <c r="S36" i="1"/>
  <c r="T36" i="1"/>
  <c r="U36" i="1"/>
  <c r="V36" i="1"/>
  <c r="W36" i="1"/>
  <c r="X36" i="1"/>
  <c r="C37" i="1"/>
  <c r="D37" i="1"/>
  <c r="E37" i="1"/>
  <c r="F37" i="1"/>
  <c r="G37" i="1"/>
  <c r="H37" i="1"/>
  <c r="I37" i="1"/>
  <c r="J37" i="1"/>
  <c r="M37" i="1"/>
  <c r="N37" i="1"/>
  <c r="O37" i="1"/>
  <c r="P37" i="1"/>
  <c r="Q37" i="1"/>
  <c r="R37" i="1"/>
  <c r="S37" i="1"/>
  <c r="T37" i="1"/>
  <c r="U37" i="1"/>
  <c r="V37" i="1"/>
  <c r="W37" i="1"/>
  <c r="X37" i="1"/>
  <c r="C38" i="1"/>
  <c r="D38" i="1"/>
  <c r="E38" i="1"/>
  <c r="F38" i="1"/>
  <c r="G38" i="1"/>
  <c r="H38" i="1"/>
  <c r="I38" i="1"/>
  <c r="J38" i="1"/>
  <c r="M38" i="1"/>
  <c r="N38" i="1"/>
  <c r="O38" i="1"/>
  <c r="P38" i="1"/>
  <c r="Q38" i="1"/>
  <c r="R38" i="1"/>
  <c r="S38" i="1"/>
  <c r="T38" i="1"/>
  <c r="U38" i="1"/>
  <c r="V38" i="1"/>
  <c r="W38" i="1"/>
  <c r="X38" i="1"/>
  <c r="C39" i="1"/>
  <c r="D39" i="1"/>
  <c r="E39" i="1"/>
  <c r="F39" i="1"/>
  <c r="G39" i="1"/>
  <c r="H39" i="1"/>
  <c r="I39" i="1"/>
  <c r="J39" i="1"/>
  <c r="M39" i="1"/>
  <c r="N39" i="1"/>
  <c r="O39" i="1"/>
  <c r="P39" i="1"/>
  <c r="Q39" i="1"/>
  <c r="R39" i="1"/>
  <c r="S39" i="1"/>
  <c r="T39" i="1"/>
  <c r="U39" i="1"/>
  <c r="V39" i="1"/>
  <c r="W39" i="1"/>
  <c r="X39" i="1"/>
  <c r="C40" i="1"/>
  <c r="D40" i="1"/>
  <c r="E40" i="1"/>
  <c r="F40" i="1"/>
  <c r="G40" i="1"/>
  <c r="H40" i="1"/>
  <c r="I40" i="1"/>
  <c r="J40" i="1"/>
  <c r="M40" i="1"/>
  <c r="N40" i="1"/>
  <c r="O40" i="1"/>
  <c r="P40" i="1"/>
  <c r="Q40" i="1"/>
  <c r="R40" i="1"/>
  <c r="S40" i="1"/>
  <c r="T40" i="1"/>
  <c r="U40" i="1"/>
  <c r="V40" i="1"/>
  <c r="W40" i="1"/>
  <c r="X40" i="1"/>
  <c r="C41" i="1"/>
  <c r="D41" i="1"/>
  <c r="E41" i="1"/>
  <c r="F41" i="1"/>
  <c r="G41" i="1"/>
  <c r="H41" i="1"/>
  <c r="I41" i="1"/>
  <c r="J41" i="1"/>
  <c r="M41" i="1"/>
  <c r="N41" i="1"/>
  <c r="O41" i="1"/>
  <c r="P41" i="1"/>
  <c r="Q41" i="1"/>
  <c r="R41" i="1"/>
  <c r="S41" i="1"/>
  <c r="T41" i="1"/>
  <c r="U41" i="1"/>
  <c r="V41" i="1"/>
  <c r="W41" i="1"/>
  <c r="X41" i="1"/>
  <c r="C42" i="1"/>
  <c r="D42" i="1"/>
  <c r="E42" i="1"/>
  <c r="F42" i="1"/>
  <c r="G42" i="1"/>
  <c r="H42" i="1"/>
  <c r="I42" i="1"/>
  <c r="J42" i="1"/>
  <c r="M42" i="1"/>
  <c r="N42" i="1"/>
  <c r="O42" i="1"/>
  <c r="P42" i="1"/>
  <c r="Q42" i="1"/>
  <c r="R42" i="1"/>
  <c r="S42" i="1"/>
  <c r="T42" i="1"/>
  <c r="U42" i="1"/>
  <c r="V42" i="1"/>
  <c r="W42" i="1"/>
  <c r="X42" i="1"/>
  <c r="C43" i="1"/>
  <c r="D43" i="1"/>
  <c r="E43" i="1"/>
  <c r="F43" i="1"/>
  <c r="G43" i="1"/>
  <c r="H43" i="1"/>
  <c r="I43" i="1"/>
  <c r="J43" i="1"/>
  <c r="M43" i="1"/>
  <c r="N43" i="1"/>
  <c r="O43" i="1"/>
  <c r="P43" i="1"/>
  <c r="Q43" i="1"/>
  <c r="R43" i="1"/>
  <c r="S43" i="1"/>
  <c r="T43" i="1"/>
  <c r="U43" i="1"/>
  <c r="V43" i="1"/>
  <c r="W43" i="1"/>
  <c r="X43" i="1"/>
  <c r="C44" i="1"/>
  <c r="D44" i="1"/>
  <c r="E44" i="1"/>
  <c r="F44" i="1"/>
  <c r="G44" i="1"/>
  <c r="H44" i="1"/>
  <c r="I44" i="1"/>
  <c r="J44" i="1"/>
  <c r="M44" i="1"/>
  <c r="N44" i="1"/>
  <c r="O44" i="1"/>
  <c r="P44" i="1"/>
  <c r="Q44" i="1"/>
  <c r="R44" i="1"/>
  <c r="S44" i="1"/>
  <c r="T44" i="1"/>
  <c r="U44" i="1"/>
  <c r="V44" i="1"/>
  <c r="W44" i="1"/>
  <c r="X44" i="1"/>
  <c r="C45" i="1"/>
  <c r="D45" i="1"/>
  <c r="E45" i="1"/>
  <c r="F45" i="1"/>
  <c r="G45" i="1"/>
  <c r="H45" i="1"/>
  <c r="I45" i="1"/>
  <c r="J45" i="1"/>
  <c r="M45" i="1"/>
  <c r="N45" i="1"/>
  <c r="O45" i="1"/>
  <c r="P45" i="1"/>
  <c r="Q45" i="1"/>
  <c r="R45" i="1"/>
  <c r="S45" i="1"/>
  <c r="T45" i="1"/>
  <c r="U45" i="1"/>
  <c r="V45" i="1"/>
  <c r="W45" i="1"/>
  <c r="X45" i="1"/>
  <c r="C46" i="1"/>
  <c r="D46" i="1"/>
  <c r="E46" i="1"/>
  <c r="F46" i="1"/>
  <c r="G46" i="1"/>
  <c r="H46" i="1"/>
  <c r="I46" i="1"/>
  <c r="J46" i="1"/>
  <c r="M46" i="1"/>
  <c r="N46" i="1"/>
  <c r="O46" i="1"/>
  <c r="P46" i="1"/>
  <c r="Q46" i="1"/>
  <c r="R46" i="1"/>
  <c r="S46" i="1"/>
  <c r="T46" i="1"/>
  <c r="U46" i="1"/>
  <c r="V46" i="1"/>
  <c r="W46" i="1"/>
  <c r="X46" i="1"/>
  <c r="C47" i="1"/>
  <c r="D47" i="1"/>
  <c r="E47" i="1"/>
  <c r="F47" i="1"/>
  <c r="G47" i="1"/>
  <c r="H47" i="1"/>
  <c r="I47" i="1"/>
  <c r="J47" i="1"/>
  <c r="M47" i="1"/>
  <c r="N47" i="1"/>
  <c r="O47" i="1"/>
  <c r="P47" i="1"/>
  <c r="Q47" i="1"/>
  <c r="R47" i="1"/>
  <c r="S47" i="1"/>
  <c r="T47" i="1"/>
  <c r="U47" i="1"/>
  <c r="V47" i="1"/>
  <c r="W47" i="1"/>
  <c r="X47" i="1"/>
  <c r="C48" i="1"/>
  <c r="D48" i="1"/>
  <c r="E48" i="1"/>
  <c r="F48" i="1"/>
  <c r="G48" i="1"/>
  <c r="H48" i="1"/>
  <c r="I48" i="1"/>
  <c r="J48" i="1"/>
  <c r="M48" i="1"/>
  <c r="N48" i="1"/>
  <c r="O48" i="1"/>
  <c r="P48" i="1"/>
  <c r="Q48" i="1"/>
  <c r="R48" i="1"/>
  <c r="S48" i="1"/>
  <c r="T48" i="1"/>
  <c r="U48" i="1"/>
  <c r="V48" i="1"/>
  <c r="W48" i="1"/>
  <c r="X48" i="1"/>
  <c r="C49" i="1"/>
  <c r="D49" i="1"/>
  <c r="E49" i="1"/>
  <c r="F49" i="1"/>
  <c r="G49" i="1"/>
  <c r="H49" i="1"/>
  <c r="I49" i="1"/>
  <c r="J49" i="1"/>
  <c r="M49" i="1"/>
  <c r="N49" i="1"/>
  <c r="O49" i="1"/>
  <c r="P49" i="1"/>
  <c r="Q49" i="1"/>
  <c r="R49" i="1"/>
  <c r="S49" i="1"/>
  <c r="T49" i="1"/>
  <c r="U49" i="1"/>
  <c r="V49" i="1"/>
  <c r="W49" i="1"/>
  <c r="X49" i="1"/>
  <c r="C3" i="5" l="1"/>
  <c r="D3" i="5"/>
  <c r="M26" i="5" l="1"/>
  <c r="Y3"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2" i="3"/>
  <c r="Y3" i="2"/>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2" i="2"/>
  <c r="AS4" i="5" l="1"/>
  <c r="AW8" i="5"/>
  <c r="AS5" i="5"/>
  <c r="AT5" i="5"/>
  <c r="AS6" i="5"/>
  <c r="AT6" i="5"/>
  <c r="AS7" i="5"/>
  <c r="AT7" i="5"/>
  <c r="AS8" i="5"/>
  <c r="AT8" i="5"/>
  <c r="AS9" i="5"/>
  <c r="AT9" i="5"/>
  <c r="AS10" i="5"/>
  <c r="AT10" i="5"/>
  <c r="AS11" i="5"/>
  <c r="AT11" i="5"/>
  <c r="AS12" i="5"/>
  <c r="AT12" i="5"/>
  <c r="AS13" i="5"/>
  <c r="AT13" i="5"/>
  <c r="AS14" i="5"/>
  <c r="AT14" i="5"/>
  <c r="AS15" i="5"/>
  <c r="AT15" i="5"/>
  <c r="AS16" i="5"/>
  <c r="AT16" i="5"/>
  <c r="AS17" i="5"/>
  <c r="AT17" i="5"/>
  <c r="AS18" i="5"/>
  <c r="AT18" i="5"/>
  <c r="AS19" i="5"/>
  <c r="AT19" i="5"/>
  <c r="AS20" i="5"/>
  <c r="AT20" i="5"/>
  <c r="AS21" i="5"/>
  <c r="AT21" i="5"/>
  <c r="AS22" i="5"/>
  <c r="AT22" i="5"/>
  <c r="AS23" i="5"/>
  <c r="AT23" i="5"/>
  <c r="AS24" i="5"/>
  <c r="AT24" i="5"/>
  <c r="AS25" i="5"/>
  <c r="AT25" i="5"/>
  <c r="AS26" i="5"/>
  <c r="AT26" i="5"/>
  <c r="AS27" i="5"/>
  <c r="AT27" i="5"/>
  <c r="AS28" i="5"/>
  <c r="AT28" i="5"/>
  <c r="AS29" i="5"/>
  <c r="AT29" i="5"/>
  <c r="AS30" i="5"/>
  <c r="AT30" i="5"/>
  <c r="AS31" i="5"/>
  <c r="AT31" i="5"/>
  <c r="AS32" i="5"/>
  <c r="AT32" i="5"/>
  <c r="AS33" i="5"/>
  <c r="AT33" i="5"/>
  <c r="AS34" i="5"/>
  <c r="AT34" i="5"/>
  <c r="AS35" i="5"/>
  <c r="AT35" i="5"/>
  <c r="AS36" i="5"/>
  <c r="AT36" i="5"/>
  <c r="AS37" i="5"/>
  <c r="AT37" i="5"/>
  <c r="AS38" i="5"/>
  <c r="AT38" i="5"/>
  <c r="AS39" i="5"/>
  <c r="AT39" i="5"/>
  <c r="AS40" i="5"/>
  <c r="AT40" i="5"/>
  <c r="AS41" i="5"/>
  <c r="AT41" i="5"/>
  <c r="AS42" i="5"/>
  <c r="AT42" i="5"/>
  <c r="AS43" i="5"/>
  <c r="AT43" i="5"/>
  <c r="AS44" i="5"/>
  <c r="AT44" i="5"/>
  <c r="AS45" i="5"/>
  <c r="AT45" i="5"/>
  <c r="AS46" i="5"/>
  <c r="AT46" i="5"/>
  <c r="AS47" i="5"/>
  <c r="AT47" i="5"/>
  <c r="AS48" i="5"/>
  <c r="AT48" i="5"/>
  <c r="AS49" i="5"/>
  <c r="AT49" i="5"/>
  <c r="AS50" i="5"/>
  <c r="AT50" i="5"/>
  <c r="AT3" i="5"/>
  <c r="AS3" i="5"/>
  <c r="AQ4" i="5"/>
  <c r="AR4" i="5"/>
  <c r="AQ5" i="5"/>
  <c r="AR5" i="5"/>
  <c r="AQ6" i="5"/>
  <c r="AR6" i="5"/>
  <c r="AQ7" i="5"/>
  <c r="AR7" i="5"/>
  <c r="AQ8" i="5"/>
  <c r="AR8" i="5"/>
  <c r="AQ9" i="5"/>
  <c r="AR9" i="5"/>
  <c r="AQ10" i="5"/>
  <c r="AR10" i="5"/>
  <c r="AQ11" i="5"/>
  <c r="AR11" i="5"/>
  <c r="AQ12" i="5"/>
  <c r="AR12" i="5"/>
  <c r="AQ13" i="5"/>
  <c r="AR13" i="5"/>
  <c r="AQ14" i="5"/>
  <c r="AR14" i="5"/>
  <c r="AQ15" i="5"/>
  <c r="AR15" i="5"/>
  <c r="AQ16" i="5"/>
  <c r="AR16" i="5"/>
  <c r="AQ17" i="5"/>
  <c r="AR17" i="5"/>
  <c r="AQ18" i="5"/>
  <c r="AR18" i="5"/>
  <c r="AQ19" i="5"/>
  <c r="AR19" i="5"/>
  <c r="AQ20" i="5"/>
  <c r="AR20" i="5"/>
  <c r="AQ21" i="5"/>
  <c r="AR21" i="5"/>
  <c r="AQ22" i="5"/>
  <c r="AR22" i="5"/>
  <c r="AQ23" i="5"/>
  <c r="AR23" i="5"/>
  <c r="AQ24" i="5"/>
  <c r="AR24" i="5"/>
  <c r="AQ25" i="5"/>
  <c r="AR25" i="5"/>
  <c r="AQ26" i="5"/>
  <c r="AR26" i="5"/>
  <c r="AQ27" i="5"/>
  <c r="AR27" i="5"/>
  <c r="AQ28" i="5"/>
  <c r="AR28" i="5"/>
  <c r="AQ29" i="5"/>
  <c r="AR29" i="5"/>
  <c r="AQ30" i="5"/>
  <c r="AR30" i="5"/>
  <c r="AQ31" i="5"/>
  <c r="AR31" i="5"/>
  <c r="AQ32" i="5"/>
  <c r="AR32" i="5"/>
  <c r="AQ33" i="5"/>
  <c r="AR33" i="5"/>
  <c r="AQ34" i="5"/>
  <c r="AR34" i="5"/>
  <c r="AQ35" i="5"/>
  <c r="AR35" i="5"/>
  <c r="AQ36" i="5"/>
  <c r="AR36" i="5"/>
  <c r="AQ37" i="5"/>
  <c r="AR37" i="5"/>
  <c r="AQ38" i="5"/>
  <c r="AR38" i="5"/>
  <c r="AQ39" i="5"/>
  <c r="AR39" i="5"/>
  <c r="AQ40" i="5"/>
  <c r="AR40" i="5"/>
  <c r="AQ41" i="5"/>
  <c r="AR41" i="5"/>
  <c r="AQ42" i="5"/>
  <c r="AR42" i="5"/>
  <c r="AQ43" i="5"/>
  <c r="AR43" i="5"/>
  <c r="AQ44" i="5"/>
  <c r="AR44" i="5"/>
  <c r="AQ45" i="5"/>
  <c r="AR45" i="5"/>
  <c r="AQ46" i="5"/>
  <c r="AR46" i="5"/>
  <c r="AQ47" i="5"/>
  <c r="AR47" i="5"/>
  <c r="AQ48" i="5"/>
  <c r="AR48" i="5"/>
  <c r="AQ49" i="5"/>
  <c r="AR49" i="5"/>
  <c r="AQ50" i="5"/>
  <c r="AR50" i="5"/>
  <c r="AR3" i="5"/>
  <c r="AQ3" i="5"/>
  <c r="AO4" i="5"/>
  <c r="AP4" i="5"/>
  <c r="AO5" i="5"/>
  <c r="AP5" i="5"/>
  <c r="AO6" i="5"/>
  <c r="AP6" i="5"/>
  <c r="AO7" i="5"/>
  <c r="AP7" i="5"/>
  <c r="AO8" i="5"/>
  <c r="AP8" i="5"/>
  <c r="AO9" i="5"/>
  <c r="AP9" i="5"/>
  <c r="AO10" i="5"/>
  <c r="AP10" i="5"/>
  <c r="AO11" i="5"/>
  <c r="AP11" i="5"/>
  <c r="AO12" i="5"/>
  <c r="AP12" i="5"/>
  <c r="AO13" i="5"/>
  <c r="AP13" i="5"/>
  <c r="AO14" i="5"/>
  <c r="AP14" i="5"/>
  <c r="AO15" i="5"/>
  <c r="AP15" i="5"/>
  <c r="AO16" i="5"/>
  <c r="AP16" i="5"/>
  <c r="AO17" i="5"/>
  <c r="AP17" i="5"/>
  <c r="AO18" i="5"/>
  <c r="AP18" i="5"/>
  <c r="AO19" i="5"/>
  <c r="AP19" i="5"/>
  <c r="AO20" i="5"/>
  <c r="AP20" i="5"/>
  <c r="AO21" i="5"/>
  <c r="AP21" i="5"/>
  <c r="AO22" i="5"/>
  <c r="AP22" i="5"/>
  <c r="AO23" i="5"/>
  <c r="AP23" i="5"/>
  <c r="AO24" i="5"/>
  <c r="AP24" i="5"/>
  <c r="AO25" i="5"/>
  <c r="AP25" i="5"/>
  <c r="AO26" i="5"/>
  <c r="AP26" i="5"/>
  <c r="AO27" i="5"/>
  <c r="AP27" i="5"/>
  <c r="AO28" i="5"/>
  <c r="AP28" i="5"/>
  <c r="AO29" i="5"/>
  <c r="AP29" i="5"/>
  <c r="AO30" i="5"/>
  <c r="AP30" i="5"/>
  <c r="AO31" i="5"/>
  <c r="AP31" i="5"/>
  <c r="AO32" i="5"/>
  <c r="AP32" i="5"/>
  <c r="AO33" i="5"/>
  <c r="AP33" i="5"/>
  <c r="AO34" i="5"/>
  <c r="AP34" i="5"/>
  <c r="AO35" i="5"/>
  <c r="AP35" i="5"/>
  <c r="AO36" i="5"/>
  <c r="AP36" i="5"/>
  <c r="AO37" i="5"/>
  <c r="AP37" i="5"/>
  <c r="AO38" i="5"/>
  <c r="AP38" i="5"/>
  <c r="AO39" i="5"/>
  <c r="AP39" i="5"/>
  <c r="AO40" i="5"/>
  <c r="AP40" i="5"/>
  <c r="AO41" i="5"/>
  <c r="AP41" i="5"/>
  <c r="AO42" i="5"/>
  <c r="AP42" i="5"/>
  <c r="AO43" i="5"/>
  <c r="AP43" i="5"/>
  <c r="AO44" i="5"/>
  <c r="AP44" i="5"/>
  <c r="AO45" i="5"/>
  <c r="AP45" i="5"/>
  <c r="AO46" i="5"/>
  <c r="AP46" i="5"/>
  <c r="AO47" i="5"/>
  <c r="AP47" i="5"/>
  <c r="AO48" i="5"/>
  <c r="AP48" i="5"/>
  <c r="AO49" i="5"/>
  <c r="AP49" i="5"/>
  <c r="AO50" i="5"/>
  <c r="AP50" i="5"/>
  <c r="AO3" i="5"/>
  <c r="AM4" i="5"/>
  <c r="AM5" i="5"/>
  <c r="AM6" i="5"/>
  <c r="AM7" i="5"/>
  <c r="AM8" i="5"/>
  <c r="AM9" i="5"/>
  <c r="AM10" i="5"/>
  <c r="AM11" i="5"/>
  <c r="AM12" i="5"/>
  <c r="AM13" i="5"/>
  <c r="AM14" i="5"/>
  <c r="AM15" i="5"/>
  <c r="AM16" i="5"/>
  <c r="AM17" i="5"/>
  <c r="AM18" i="5"/>
  <c r="AM19" i="5"/>
  <c r="AM20" i="5"/>
  <c r="AM21" i="5"/>
  <c r="AM22" i="5"/>
  <c r="AM23" i="5"/>
  <c r="AM24" i="5"/>
  <c r="AM25" i="5"/>
  <c r="AM26" i="5"/>
  <c r="AM27" i="5"/>
  <c r="AM28" i="5"/>
  <c r="AM29" i="5"/>
  <c r="AM30" i="5"/>
  <c r="AM31" i="5"/>
  <c r="AM32" i="5"/>
  <c r="AM33" i="5"/>
  <c r="AM34" i="5"/>
  <c r="AM35" i="5"/>
  <c r="AM36" i="5"/>
  <c r="AM37" i="5"/>
  <c r="AM38" i="5"/>
  <c r="AM39" i="5"/>
  <c r="AM40" i="5"/>
  <c r="AM41" i="5"/>
  <c r="AM42" i="5"/>
  <c r="AM43" i="5"/>
  <c r="AM44" i="5"/>
  <c r="AM45" i="5"/>
  <c r="AM46" i="5"/>
  <c r="AM47" i="5"/>
  <c r="AM48" i="5"/>
  <c r="AM49" i="5"/>
  <c r="AM50" i="5"/>
  <c r="AM3" i="5"/>
  <c r="AK4" i="5"/>
  <c r="AK5" i="5"/>
  <c r="AK6" i="5"/>
  <c r="AK7" i="5"/>
  <c r="AK8" i="5"/>
  <c r="AK9" i="5"/>
  <c r="AK10" i="5"/>
  <c r="AK11" i="5"/>
  <c r="AK12" i="5"/>
  <c r="AK13" i="5"/>
  <c r="AK14" i="5"/>
  <c r="AK15" i="5"/>
  <c r="AK16" i="5"/>
  <c r="AK17" i="5"/>
  <c r="AK18" i="5"/>
  <c r="AK19" i="5"/>
  <c r="AK20" i="5"/>
  <c r="AK21" i="5"/>
  <c r="AK22" i="5"/>
  <c r="AK23" i="5"/>
  <c r="AK24" i="5"/>
  <c r="AK25" i="5"/>
  <c r="AK26" i="5"/>
  <c r="AK27" i="5"/>
  <c r="AK28" i="5"/>
  <c r="AK29" i="5"/>
  <c r="AK30" i="5"/>
  <c r="AK31" i="5"/>
  <c r="AK32" i="5"/>
  <c r="AK33" i="5"/>
  <c r="AK34" i="5"/>
  <c r="AK35" i="5"/>
  <c r="AK36" i="5"/>
  <c r="AK37" i="5"/>
  <c r="AK38" i="5"/>
  <c r="AK39" i="5"/>
  <c r="AK40" i="5"/>
  <c r="AK41" i="5"/>
  <c r="AK42" i="5"/>
  <c r="AK43" i="5"/>
  <c r="AK44" i="5"/>
  <c r="AK45" i="5"/>
  <c r="AK46" i="5"/>
  <c r="AK47" i="5"/>
  <c r="AK48" i="5"/>
  <c r="AK49" i="5"/>
  <c r="AK50" i="5"/>
  <c r="AK3" i="5"/>
  <c r="AI4" i="5"/>
  <c r="AI5" i="5"/>
  <c r="AI6" i="5"/>
  <c r="AI7" i="5"/>
  <c r="AI8" i="5"/>
  <c r="AI9" i="5"/>
  <c r="AI10" i="5"/>
  <c r="AI11" i="5"/>
  <c r="AI12" i="5"/>
  <c r="AI13" i="5"/>
  <c r="AI14" i="5"/>
  <c r="AI15" i="5"/>
  <c r="AI16" i="5"/>
  <c r="AI17" i="5"/>
  <c r="AI18" i="5"/>
  <c r="AI19" i="5"/>
  <c r="AI20" i="5"/>
  <c r="AI21" i="5"/>
  <c r="AI22" i="5"/>
  <c r="AI23" i="5"/>
  <c r="AI24" i="5"/>
  <c r="AI25" i="5"/>
  <c r="AI26" i="5"/>
  <c r="AI27" i="5"/>
  <c r="AI28" i="5"/>
  <c r="AI29" i="5"/>
  <c r="AI30" i="5"/>
  <c r="AI31" i="5"/>
  <c r="AI32" i="5"/>
  <c r="AI33" i="5"/>
  <c r="AI34" i="5"/>
  <c r="AI35" i="5"/>
  <c r="AI36" i="5"/>
  <c r="AI37" i="5"/>
  <c r="AI38" i="5"/>
  <c r="AI39" i="5"/>
  <c r="AI40" i="5"/>
  <c r="AI41" i="5"/>
  <c r="AI42" i="5"/>
  <c r="AI43" i="5"/>
  <c r="AI44" i="5"/>
  <c r="AI45" i="5"/>
  <c r="AI46" i="5"/>
  <c r="AI47" i="5"/>
  <c r="AI48" i="5"/>
  <c r="AI49" i="5"/>
  <c r="AI50" i="5"/>
  <c r="AI3" i="5"/>
  <c r="AG4" i="5"/>
  <c r="AG5" i="5"/>
  <c r="AG6" i="5"/>
  <c r="AG7" i="5"/>
  <c r="AG8" i="5"/>
  <c r="AG9" i="5"/>
  <c r="AG10" i="5"/>
  <c r="AG11" i="5"/>
  <c r="AG12" i="5"/>
  <c r="AG13" i="5"/>
  <c r="AG14" i="5"/>
  <c r="AG15" i="5"/>
  <c r="AG16" i="5"/>
  <c r="AG17" i="5"/>
  <c r="AG18" i="5"/>
  <c r="AG19" i="5"/>
  <c r="AG20" i="5"/>
  <c r="AG21" i="5"/>
  <c r="AG22" i="5"/>
  <c r="AG23" i="5"/>
  <c r="AG24" i="5"/>
  <c r="AG25" i="5"/>
  <c r="AG26" i="5"/>
  <c r="AG27" i="5"/>
  <c r="AG28" i="5"/>
  <c r="AG29" i="5"/>
  <c r="AG30" i="5"/>
  <c r="AG31" i="5"/>
  <c r="AG32" i="5"/>
  <c r="AG33" i="5"/>
  <c r="AG34" i="5"/>
  <c r="AG35" i="5"/>
  <c r="AG36" i="5"/>
  <c r="AG37" i="5"/>
  <c r="AG38" i="5"/>
  <c r="AG39" i="5"/>
  <c r="AG40" i="5"/>
  <c r="AG41" i="5"/>
  <c r="AG42" i="5"/>
  <c r="AG43" i="5"/>
  <c r="AG44" i="5"/>
  <c r="AG45" i="5"/>
  <c r="AG46" i="5"/>
  <c r="AG47" i="5"/>
  <c r="AG48" i="5"/>
  <c r="AG49" i="5"/>
  <c r="AG50" i="5"/>
  <c r="AG3" i="5"/>
  <c r="AE4" i="5"/>
  <c r="AE5" i="5"/>
  <c r="AE6" i="5"/>
  <c r="AE7" i="5"/>
  <c r="AE8" i="5"/>
  <c r="AE9" i="5"/>
  <c r="AE10" i="5"/>
  <c r="AE11" i="5"/>
  <c r="AE12" i="5"/>
  <c r="AE13" i="5"/>
  <c r="AE14" i="5"/>
  <c r="AE15" i="5"/>
  <c r="AE16" i="5"/>
  <c r="AE17" i="5"/>
  <c r="AE18" i="5"/>
  <c r="AE19" i="5"/>
  <c r="AE20" i="5"/>
  <c r="AE21" i="5"/>
  <c r="AE22" i="5"/>
  <c r="AE23" i="5"/>
  <c r="AE24" i="5"/>
  <c r="AE25" i="5"/>
  <c r="AE26" i="5"/>
  <c r="AE27" i="5"/>
  <c r="AE28" i="5"/>
  <c r="AE29" i="5"/>
  <c r="AE30" i="5"/>
  <c r="AE31" i="5"/>
  <c r="AE32" i="5"/>
  <c r="AE33" i="5"/>
  <c r="AE34" i="5"/>
  <c r="AE35" i="5"/>
  <c r="AE36" i="5"/>
  <c r="AE37" i="5"/>
  <c r="AE38" i="5"/>
  <c r="AE39" i="5"/>
  <c r="AE40" i="5"/>
  <c r="AE41" i="5"/>
  <c r="AE42" i="5"/>
  <c r="AE43" i="5"/>
  <c r="AE44" i="5"/>
  <c r="AE45" i="5"/>
  <c r="AE46" i="5"/>
  <c r="AE47" i="5"/>
  <c r="AE48" i="5"/>
  <c r="AE49" i="5"/>
  <c r="AE50" i="5"/>
  <c r="AE3" i="5"/>
  <c r="AC4" i="5"/>
  <c r="AC5" i="5"/>
  <c r="AC6" i="5"/>
  <c r="AC7" i="5"/>
  <c r="AC8" i="5"/>
  <c r="AC9" i="5"/>
  <c r="AC10" i="5"/>
  <c r="AC11" i="5"/>
  <c r="AC12" i="5"/>
  <c r="AC13" i="5"/>
  <c r="AC14" i="5"/>
  <c r="AC15" i="5"/>
  <c r="AC16" i="5"/>
  <c r="AC17" i="5"/>
  <c r="AC18" i="5"/>
  <c r="AC19" i="5"/>
  <c r="AC20" i="5"/>
  <c r="AC21" i="5"/>
  <c r="AC22" i="5"/>
  <c r="AC23" i="5"/>
  <c r="AC24" i="5"/>
  <c r="AC25" i="5"/>
  <c r="AC26" i="5"/>
  <c r="AC27" i="5"/>
  <c r="AC28" i="5"/>
  <c r="AC29" i="5"/>
  <c r="AC30" i="5"/>
  <c r="AC31" i="5"/>
  <c r="AC32" i="5"/>
  <c r="AC33" i="5"/>
  <c r="AC34" i="5"/>
  <c r="AC35" i="5"/>
  <c r="AC36" i="5"/>
  <c r="AC37" i="5"/>
  <c r="AC38" i="5"/>
  <c r="AC39" i="5"/>
  <c r="AC40" i="5"/>
  <c r="AC41" i="5"/>
  <c r="AC42" i="5"/>
  <c r="AC43" i="5"/>
  <c r="AC44" i="5"/>
  <c r="AC45" i="5"/>
  <c r="AC46" i="5"/>
  <c r="AC47" i="5"/>
  <c r="AC48" i="5"/>
  <c r="AC49" i="5"/>
  <c r="AC50" i="5"/>
  <c r="AC3" i="5"/>
  <c r="AA4" i="5"/>
  <c r="AA5" i="5"/>
  <c r="AA6" i="5"/>
  <c r="AA7" i="5"/>
  <c r="AA8" i="5"/>
  <c r="AA9" i="5"/>
  <c r="AA10" i="5"/>
  <c r="AA11" i="5"/>
  <c r="AA12" i="5"/>
  <c r="AA13" i="5"/>
  <c r="AA14" i="5"/>
  <c r="AA15" i="5"/>
  <c r="AA16" i="5"/>
  <c r="AA17" i="5"/>
  <c r="AA18" i="5"/>
  <c r="AA19" i="5"/>
  <c r="AA20" i="5"/>
  <c r="AA21" i="5"/>
  <c r="AA22" i="5"/>
  <c r="AA23" i="5"/>
  <c r="AA24" i="5"/>
  <c r="AA25" i="5"/>
  <c r="AA26" i="5"/>
  <c r="AA27" i="5"/>
  <c r="AA28" i="5"/>
  <c r="AA29" i="5"/>
  <c r="AA30" i="5"/>
  <c r="AA31" i="5"/>
  <c r="AA32" i="5"/>
  <c r="AA33" i="5"/>
  <c r="AA34" i="5"/>
  <c r="AA35" i="5"/>
  <c r="AA36" i="5"/>
  <c r="AA37" i="5"/>
  <c r="AA38" i="5"/>
  <c r="AA39" i="5"/>
  <c r="AA40" i="5"/>
  <c r="AA41" i="5"/>
  <c r="AA42" i="5"/>
  <c r="AA43" i="5"/>
  <c r="AA44" i="5"/>
  <c r="AA45" i="5"/>
  <c r="AA46" i="5"/>
  <c r="AA47" i="5"/>
  <c r="AA48" i="5"/>
  <c r="AA49" i="5"/>
  <c r="AA50" i="5"/>
  <c r="AA3" i="5"/>
  <c r="Y4" i="5"/>
  <c r="Y5" i="5"/>
  <c r="Y6" i="5"/>
  <c r="Y7" i="5"/>
  <c r="Y8" i="5"/>
  <c r="Y9" i="5"/>
  <c r="Y10" i="5"/>
  <c r="Y11" i="5"/>
  <c r="Y12" i="5"/>
  <c r="Y13" i="5"/>
  <c r="Y14" i="5"/>
  <c r="Y15" i="5"/>
  <c r="Y16" i="5"/>
  <c r="Y17" i="5"/>
  <c r="Y18" i="5"/>
  <c r="Y19" i="5"/>
  <c r="Y20" i="5"/>
  <c r="Y21" i="5"/>
  <c r="Y22" i="5"/>
  <c r="Y23" i="5"/>
  <c r="Y24" i="5"/>
  <c r="Y25" i="5"/>
  <c r="Y26" i="5"/>
  <c r="Y27" i="5"/>
  <c r="Y28" i="5"/>
  <c r="Y29" i="5"/>
  <c r="Y30" i="5"/>
  <c r="Y31" i="5"/>
  <c r="Y32" i="5"/>
  <c r="Y33" i="5"/>
  <c r="Y34" i="5"/>
  <c r="Y35" i="5"/>
  <c r="Y36" i="5"/>
  <c r="Y37" i="5"/>
  <c r="Y38" i="5"/>
  <c r="Y39" i="5"/>
  <c r="Y40" i="5"/>
  <c r="Y41" i="5"/>
  <c r="Y42" i="5"/>
  <c r="Y43" i="5"/>
  <c r="Y44" i="5"/>
  <c r="Y45" i="5"/>
  <c r="Y46" i="5"/>
  <c r="Y47" i="5"/>
  <c r="Y48" i="5"/>
  <c r="Y49" i="5"/>
  <c r="Y50" i="5"/>
  <c r="Y3" i="5"/>
  <c r="W4" i="5"/>
  <c r="W5" i="5"/>
  <c r="W6" i="5"/>
  <c r="W7" i="5"/>
  <c r="W8" i="5"/>
  <c r="W9" i="5"/>
  <c r="W10" i="5"/>
  <c r="W11" i="5"/>
  <c r="W12" i="5"/>
  <c r="W13" i="5"/>
  <c r="W14" i="5"/>
  <c r="W15" i="5"/>
  <c r="W16" i="5"/>
  <c r="W17" i="5"/>
  <c r="W18" i="5"/>
  <c r="W19" i="5"/>
  <c r="W20" i="5"/>
  <c r="W21" i="5"/>
  <c r="W22" i="5"/>
  <c r="W23" i="5"/>
  <c r="W24" i="5"/>
  <c r="W25" i="5"/>
  <c r="W26" i="5"/>
  <c r="W27" i="5"/>
  <c r="W28" i="5"/>
  <c r="W29" i="5"/>
  <c r="W30" i="5"/>
  <c r="W31" i="5"/>
  <c r="W32" i="5"/>
  <c r="W33" i="5"/>
  <c r="W34" i="5"/>
  <c r="W35" i="5"/>
  <c r="W36" i="5"/>
  <c r="W37" i="5"/>
  <c r="W38" i="5"/>
  <c r="W39" i="5"/>
  <c r="W40" i="5"/>
  <c r="W41" i="5"/>
  <c r="W42" i="5"/>
  <c r="W43" i="5"/>
  <c r="W44" i="5"/>
  <c r="W45" i="5"/>
  <c r="W46" i="5"/>
  <c r="W47" i="5"/>
  <c r="W48" i="5"/>
  <c r="W49" i="5"/>
  <c r="W50" i="5"/>
  <c r="W3" i="5"/>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3" i="5"/>
  <c r="O4"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3" i="5"/>
  <c r="AP3" i="5"/>
  <c r="AN4" i="5"/>
  <c r="AN5" i="5"/>
  <c r="AN6" i="5"/>
  <c r="AN7" i="5"/>
  <c r="AN8" i="5"/>
  <c r="AN9" i="5"/>
  <c r="AN10" i="5"/>
  <c r="AN11" i="5"/>
  <c r="AN12" i="5"/>
  <c r="AN13" i="5"/>
  <c r="AN14" i="5"/>
  <c r="AN15" i="5"/>
  <c r="AN16" i="5"/>
  <c r="AN17" i="5"/>
  <c r="AN18" i="5"/>
  <c r="AN19" i="5"/>
  <c r="AN20" i="5"/>
  <c r="AN21" i="5"/>
  <c r="AN22" i="5"/>
  <c r="AN23" i="5"/>
  <c r="AN24" i="5"/>
  <c r="AN25" i="5"/>
  <c r="AN26" i="5"/>
  <c r="AN27" i="5"/>
  <c r="AN28" i="5"/>
  <c r="AN29" i="5"/>
  <c r="AN30" i="5"/>
  <c r="AN31" i="5"/>
  <c r="AN32" i="5"/>
  <c r="AN33" i="5"/>
  <c r="AN34" i="5"/>
  <c r="AN35" i="5"/>
  <c r="AN36" i="5"/>
  <c r="AN37" i="5"/>
  <c r="AN38" i="5"/>
  <c r="AN39" i="5"/>
  <c r="AN40" i="5"/>
  <c r="AN41" i="5"/>
  <c r="AN42" i="5"/>
  <c r="AN43" i="5"/>
  <c r="AN44" i="5"/>
  <c r="AN45" i="5"/>
  <c r="AN46" i="5"/>
  <c r="AN47" i="5"/>
  <c r="AN48" i="5"/>
  <c r="AN49" i="5"/>
  <c r="AN50" i="5"/>
  <c r="AN3" i="5"/>
  <c r="AL4" i="5"/>
  <c r="AL5" i="5"/>
  <c r="AL6" i="5"/>
  <c r="AL7" i="5"/>
  <c r="AL8" i="5"/>
  <c r="AL9" i="5"/>
  <c r="AL10" i="5"/>
  <c r="AL11" i="5"/>
  <c r="AL12" i="5"/>
  <c r="AL13" i="5"/>
  <c r="AL14" i="5"/>
  <c r="AL15" i="5"/>
  <c r="AL16" i="5"/>
  <c r="AL17" i="5"/>
  <c r="AL18" i="5"/>
  <c r="AL19" i="5"/>
  <c r="AL20" i="5"/>
  <c r="AL21" i="5"/>
  <c r="AL22" i="5"/>
  <c r="AL23" i="5"/>
  <c r="AL24" i="5"/>
  <c r="AL25" i="5"/>
  <c r="AL26" i="5"/>
  <c r="AL27" i="5"/>
  <c r="AL28" i="5"/>
  <c r="AL29" i="5"/>
  <c r="AL30" i="5"/>
  <c r="AL31" i="5"/>
  <c r="AL32" i="5"/>
  <c r="AL33" i="5"/>
  <c r="AL34" i="5"/>
  <c r="AL35" i="5"/>
  <c r="AL36" i="5"/>
  <c r="AL37" i="5"/>
  <c r="AL38" i="5"/>
  <c r="AL39" i="5"/>
  <c r="AL40" i="5"/>
  <c r="AL41" i="5"/>
  <c r="AL42" i="5"/>
  <c r="AL43" i="5"/>
  <c r="AL44" i="5"/>
  <c r="AL45" i="5"/>
  <c r="AL46" i="5"/>
  <c r="AL47" i="5"/>
  <c r="AL48" i="5"/>
  <c r="AL49" i="5"/>
  <c r="AL50" i="5"/>
  <c r="AL3" i="5"/>
  <c r="AJ4" i="5"/>
  <c r="AJ5" i="5"/>
  <c r="AJ6" i="5"/>
  <c r="AJ7" i="5"/>
  <c r="AJ8" i="5"/>
  <c r="AJ9" i="5"/>
  <c r="AJ10" i="5"/>
  <c r="AJ11" i="5"/>
  <c r="AJ12" i="5"/>
  <c r="AJ13" i="5"/>
  <c r="AJ14" i="5"/>
  <c r="AJ15" i="5"/>
  <c r="AJ16" i="5"/>
  <c r="AJ17" i="5"/>
  <c r="AJ18" i="5"/>
  <c r="AJ19" i="5"/>
  <c r="AJ20" i="5"/>
  <c r="AJ21" i="5"/>
  <c r="AJ22" i="5"/>
  <c r="AJ23" i="5"/>
  <c r="AJ24" i="5"/>
  <c r="AJ25" i="5"/>
  <c r="AJ26" i="5"/>
  <c r="AJ27" i="5"/>
  <c r="AJ28" i="5"/>
  <c r="AJ29" i="5"/>
  <c r="AJ30" i="5"/>
  <c r="AJ31" i="5"/>
  <c r="AJ32" i="5"/>
  <c r="AJ33" i="5"/>
  <c r="AJ34" i="5"/>
  <c r="AJ35" i="5"/>
  <c r="AJ36" i="5"/>
  <c r="AJ37" i="5"/>
  <c r="AJ38" i="5"/>
  <c r="AJ39" i="5"/>
  <c r="AJ40" i="5"/>
  <c r="AJ41" i="5"/>
  <c r="AJ42" i="5"/>
  <c r="AJ43" i="5"/>
  <c r="AJ44" i="5"/>
  <c r="AJ45" i="5"/>
  <c r="AJ46" i="5"/>
  <c r="AJ47" i="5"/>
  <c r="AJ48" i="5"/>
  <c r="AJ49" i="5"/>
  <c r="AJ50" i="5"/>
  <c r="AJ3" i="5"/>
  <c r="AH4" i="5"/>
  <c r="AH5" i="5"/>
  <c r="AH6" i="5"/>
  <c r="AH7" i="5"/>
  <c r="AH8" i="5"/>
  <c r="AH9" i="5"/>
  <c r="AH10" i="5"/>
  <c r="AH11" i="5"/>
  <c r="AH12" i="5"/>
  <c r="AH13" i="5"/>
  <c r="AH14" i="5"/>
  <c r="AH15" i="5"/>
  <c r="AH16" i="5"/>
  <c r="AH17" i="5"/>
  <c r="AH18" i="5"/>
  <c r="AH19" i="5"/>
  <c r="AH20" i="5"/>
  <c r="AH21" i="5"/>
  <c r="AH22" i="5"/>
  <c r="AH23" i="5"/>
  <c r="AH24" i="5"/>
  <c r="AH25" i="5"/>
  <c r="AH26" i="5"/>
  <c r="AH27" i="5"/>
  <c r="AH28" i="5"/>
  <c r="AH29" i="5"/>
  <c r="AH30" i="5"/>
  <c r="AH31" i="5"/>
  <c r="AH32" i="5"/>
  <c r="AH33" i="5"/>
  <c r="AH34" i="5"/>
  <c r="AH35" i="5"/>
  <c r="AH36" i="5"/>
  <c r="AH37" i="5"/>
  <c r="AH38" i="5"/>
  <c r="AH39" i="5"/>
  <c r="AH40" i="5"/>
  <c r="AH41" i="5"/>
  <c r="AH42" i="5"/>
  <c r="AH43" i="5"/>
  <c r="AH44" i="5"/>
  <c r="AH45" i="5"/>
  <c r="AH46" i="5"/>
  <c r="AH47" i="5"/>
  <c r="AH48" i="5"/>
  <c r="AH49" i="5"/>
  <c r="AH50" i="5"/>
  <c r="AH3" i="5"/>
  <c r="AF4" i="5"/>
  <c r="AF5" i="5"/>
  <c r="AF6" i="5"/>
  <c r="AF7" i="5"/>
  <c r="AF8" i="5"/>
  <c r="AF9" i="5"/>
  <c r="AF10" i="5"/>
  <c r="AF11" i="5"/>
  <c r="AF12" i="5"/>
  <c r="AF13" i="5"/>
  <c r="AF14" i="5"/>
  <c r="AF15" i="5"/>
  <c r="AF16" i="5"/>
  <c r="AF17" i="5"/>
  <c r="AF18" i="5"/>
  <c r="AF19" i="5"/>
  <c r="AF20" i="5"/>
  <c r="AF21" i="5"/>
  <c r="AF22" i="5"/>
  <c r="AF23" i="5"/>
  <c r="AF24" i="5"/>
  <c r="AF25" i="5"/>
  <c r="AF26" i="5"/>
  <c r="AF27" i="5"/>
  <c r="AF28" i="5"/>
  <c r="AF29" i="5"/>
  <c r="AF30" i="5"/>
  <c r="AF31" i="5"/>
  <c r="AF32" i="5"/>
  <c r="AF33" i="5"/>
  <c r="AF34" i="5"/>
  <c r="AF35" i="5"/>
  <c r="AF36" i="5"/>
  <c r="AF37" i="5"/>
  <c r="AF38" i="5"/>
  <c r="AF39" i="5"/>
  <c r="AF40" i="5"/>
  <c r="AF41" i="5"/>
  <c r="AF42" i="5"/>
  <c r="AF43" i="5"/>
  <c r="AF44" i="5"/>
  <c r="AF45" i="5"/>
  <c r="AF46" i="5"/>
  <c r="AF47" i="5"/>
  <c r="AF48" i="5"/>
  <c r="AF49" i="5"/>
  <c r="AF50" i="5"/>
  <c r="AF3" i="5"/>
  <c r="AD4" i="5"/>
  <c r="AD5" i="5"/>
  <c r="AD6" i="5"/>
  <c r="AD7" i="5"/>
  <c r="AD8" i="5"/>
  <c r="AD9" i="5"/>
  <c r="AD10" i="5"/>
  <c r="AD11" i="5"/>
  <c r="AD12" i="5"/>
  <c r="AD13" i="5"/>
  <c r="AD14" i="5"/>
  <c r="AD15" i="5"/>
  <c r="AD16" i="5"/>
  <c r="AD17" i="5"/>
  <c r="AD18" i="5"/>
  <c r="AD19" i="5"/>
  <c r="AD20" i="5"/>
  <c r="AD21" i="5"/>
  <c r="AD22" i="5"/>
  <c r="AD23" i="5"/>
  <c r="AD24" i="5"/>
  <c r="AD25" i="5"/>
  <c r="AD26" i="5"/>
  <c r="AD27" i="5"/>
  <c r="AD28" i="5"/>
  <c r="AD29" i="5"/>
  <c r="AD30" i="5"/>
  <c r="AD31" i="5"/>
  <c r="AD32" i="5"/>
  <c r="AD33" i="5"/>
  <c r="AD34" i="5"/>
  <c r="AD35" i="5"/>
  <c r="AD36" i="5"/>
  <c r="AD37" i="5"/>
  <c r="AD38" i="5"/>
  <c r="AD39" i="5"/>
  <c r="AD40" i="5"/>
  <c r="AD41" i="5"/>
  <c r="AD42" i="5"/>
  <c r="AD43" i="5"/>
  <c r="AD44" i="5"/>
  <c r="AD45" i="5"/>
  <c r="AD46" i="5"/>
  <c r="AD47" i="5"/>
  <c r="AD48" i="5"/>
  <c r="AD49" i="5"/>
  <c r="AD50" i="5"/>
  <c r="AD3" i="5"/>
  <c r="AB4" i="5"/>
  <c r="AB5" i="5"/>
  <c r="AB6" i="5"/>
  <c r="AB7" i="5"/>
  <c r="AB8" i="5"/>
  <c r="AB9" i="5"/>
  <c r="AB10" i="5"/>
  <c r="AB11" i="5"/>
  <c r="AB12" i="5"/>
  <c r="AB13" i="5"/>
  <c r="AB14" i="5"/>
  <c r="AB15" i="5"/>
  <c r="AB16" i="5"/>
  <c r="AB17" i="5"/>
  <c r="AB18" i="5"/>
  <c r="AB19" i="5"/>
  <c r="AB20" i="5"/>
  <c r="AB21" i="5"/>
  <c r="AB22" i="5"/>
  <c r="AB23" i="5"/>
  <c r="AB24" i="5"/>
  <c r="AB25" i="5"/>
  <c r="AB26" i="5"/>
  <c r="AB27" i="5"/>
  <c r="AB28" i="5"/>
  <c r="AB29" i="5"/>
  <c r="AB30" i="5"/>
  <c r="AB31" i="5"/>
  <c r="AB32" i="5"/>
  <c r="AB33" i="5"/>
  <c r="AB34" i="5"/>
  <c r="AB35" i="5"/>
  <c r="AB36" i="5"/>
  <c r="AB37" i="5"/>
  <c r="AB38" i="5"/>
  <c r="AB39" i="5"/>
  <c r="AB40" i="5"/>
  <c r="AB41" i="5"/>
  <c r="AB42" i="5"/>
  <c r="AB43" i="5"/>
  <c r="AB44" i="5"/>
  <c r="AB45" i="5"/>
  <c r="AB46" i="5"/>
  <c r="AB47" i="5"/>
  <c r="AB48" i="5"/>
  <c r="AB49" i="5"/>
  <c r="AB50" i="5"/>
  <c r="AB3" i="5"/>
  <c r="Z4" i="5"/>
  <c r="Z5" i="5"/>
  <c r="Z6" i="5"/>
  <c r="Z7" i="5"/>
  <c r="Z8" i="5"/>
  <c r="Z9" i="5"/>
  <c r="Z10" i="5"/>
  <c r="Z11" i="5"/>
  <c r="Z12" i="5"/>
  <c r="Z13" i="5"/>
  <c r="Z14" i="5"/>
  <c r="Z15" i="5"/>
  <c r="Z16" i="5"/>
  <c r="Z17" i="5"/>
  <c r="Z18" i="5"/>
  <c r="Z19" i="5"/>
  <c r="Z20" i="5"/>
  <c r="Z21" i="5"/>
  <c r="Z22" i="5"/>
  <c r="Z23" i="5"/>
  <c r="Z24" i="5"/>
  <c r="Z25" i="5"/>
  <c r="Z26" i="5"/>
  <c r="Z27" i="5"/>
  <c r="Z28" i="5"/>
  <c r="Z29" i="5"/>
  <c r="Z30" i="5"/>
  <c r="Z31" i="5"/>
  <c r="Z32" i="5"/>
  <c r="Z33" i="5"/>
  <c r="Z34" i="5"/>
  <c r="Z35" i="5"/>
  <c r="Z36" i="5"/>
  <c r="Z37" i="5"/>
  <c r="Z38" i="5"/>
  <c r="Z39" i="5"/>
  <c r="Z40" i="5"/>
  <c r="Z41" i="5"/>
  <c r="Z42" i="5"/>
  <c r="Z43" i="5"/>
  <c r="Z44" i="5"/>
  <c r="Z45" i="5"/>
  <c r="Z46" i="5"/>
  <c r="Z47" i="5"/>
  <c r="Z48" i="5"/>
  <c r="Z49" i="5"/>
  <c r="Z50" i="5"/>
  <c r="Z3" i="5"/>
  <c r="X4" i="5"/>
  <c r="X5" i="5"/>
  <c r="X6" i="5"/>
  <c r="X7" i="5"/>
  <c r="X8" i="5"/>
  <c r="X9" i="5"/>
  <c r="X10" i="5"/>
  <c r="X11" i="5"/>
  <c r="X12" i="5"/>
  <c r="X13" i="5"/>
  <c r="X14" i="5"/>
  <c r="X15" i="5"/>
  <c r="X16" i="5"/>
  <c r="X17" i="5"/>
  <c r="X18" i="5"/>
  <c r="X19" i="5"/>
  <c r="X20" i="5"/>
  <c r="X21" i="5"/>
  <c r="X22" i="5"/>
  <c r="X23" i="5"/>
  <c r="X24" i="5"/>
  <c r="X25" i="5"/>
  <c r="X26" i="5"/>
  <c r="X27" i="5"/>
  <c r="X28" i="5"/>
  <c r="X29" i="5"/>
  <c r="X30" i="5"/>
  <c r="X31" i="5"/>
  <c r="X32" i="5"/>
  <c r="X33" i="5"/>
  <c r="X34" i="5"/>
  <c r="X35" i="5"/>
  <c r="X36" i="5"/>
  <c r="X37" i="5"/>
  <c r="X38" i="5"/>
  <c r="X39" i="5"/>
  <c r="X40" i="5"/>
  <c r="X41" i="5"/>
  <c r="X42" i="5"/>
  <c r="X43" i="5"/>
  <c r="X44" i="5"/>
  <c r="X45" i="5"/>
  <c r="X46" i="5"/>
  <c r="X47" i="5"/>
  <c r="X48" i="5"/>
  <c r="X49" i="5"/>
  <c r="X50" i="5"/>
  <c r="X3" i="5"/>
  <c r="AT4" i="5" l="1"/>
  <c r="R4" i="5" l="1"/>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3" i="5"/>
  <c r="I4" i="5"/>
  <c r="J4" i="5"/>
  <c r="I5" i="5"/>
  <c r="J5" i="5"/>
  <c r="I6" i="5"/>
  <c r="J6" i="5"/>
  <c r="I7" i="5"/>
  <c r="J7" i="5"/>
  <c r="I8" i="5"/>
  <c r="J8" i="5"/>
  <c r="I9" i="5"/>
  <c r="J9" i="5"/>
  <c r="I10" i="5"/>
  <c r="J10" i="5"/>
  <c r="I11" i="5"/>
  <c r="J11" i="5"/>
  <c r="I12" i="5"/>
  <c r="J12" i="5"/>
  <c r="I13" i="5"/>
  <c r="J13" i="5"/>
  <c r="I14" i="5"/>
  <c r="J14" i="5"/>
  <c r="I15" i="5"/>
  <c r="J15" i="5"/>
  <c r="I16" i="5"/>
  <c r="J16" i="5"/>
  <c r="I17" i="5"/>
  <c r="J17" i="5"/>
  <c r="I18" i="5"/>
  <c r="J18" i="5"/>
  <c r="I19" i="5"/>
  <c r="J19" i="5"/>
  <c r="I20" i="5"/>
  <c r="J20" i="5"/>
  <c r="I21" i="5"/>
  <c r="J21" i="5"/>
  <c r="I22" i="5"/>
  <c r="J22" i="5"/>
  <c r="I23" i="5"/>
  <c r="J23" i="5"/>
  <c r="I24" i="5"/>
  <c r="J24" i="5"/>
  <c r="I25" i="5"/>
  <c r="J25" i="5"/>
  <c r="I26" i="5"/>
  <c r="J26" i="5"/>
  <c r="I27" i="5"/>
  <c r="J27" i="5"/>
  <c r="I28" i="5"/>
  <c r="J28" i="5"/>
  <c r="I29" i="5"/>
  <c r="J29" i="5"/>
  <c r="I30" i="5"/>
  <c r="J30" i="5"/>
  <c r="I31" i="5"/>
  <c r="J31" i="5"/>
  <c r="I32" i="5"/>
  <c r="J32" i="5"/>
  <c r="I33" i="5"/>
  <c r="J33" i="5"/>
  <c r="I34" i="5"/>
  <c r="J34" i="5"/>
  <c r="I35" i="5"/>
  <c r="J35" i="5"/>
  <c r="I36" i="5"/>
  <c r="J36" i="5"/>
  <c r="I37" i="5"/>
  <c r="J37" i="5"/>
  <c r="I38" i="5"/>
  <c r="J38" i="5"/>
  <c r="I39" i="5"/>
  <c r="J39" i="5"/>
  <c r="I40" i="5"/>
  <c r="J40" i="5"/>
  <c r="I41" i="5"/>
  <c r="J41" i="5"/>
  <c r="I42" i="5"/>
  <c r="J42" i="5"/>
  <c r="I43" i="5"/>
  <c r="J43" i="5"/>
  <c r="I44" i="5"/>
  <c r="J44" i="5"/>
  <c r="I45" i="5"/>
  <c r="J45" i="5"/>
  <c r="I46" i="5"/>
  <c r="J46" i="5"/>
  <c r="I47" i="5"/>
  <c r="J47" i="5"/>
  <c r="I48" i="5"/>
  <c r="J48" i="5"/>
  <c r="I49" i="5"/>
  <c r="J49" i="5"/>
  <c r="I50" i="5"/>
  <c r="J50" i="5"/>
  <c r="K4" i="5"/>
  <c r="L4" i="5"/>
  <c r="K5" i="5"/>
  <c r="L5" i="5"/>
  <c r="K6" i="5"/>
  <c r="L6" i="5"/>
  <c r="K7" i="5"/>
  <c r="L7" i="5"/>
  <c r="K8" i="5"/>
  <c r="L8" i="5"/>
  <c r="K9" i="5"/>
  <c r="L9" i="5"/>
  <c r="K10" i="5"/>
  <c r="L10" i="5"/>
  <c r="K11" i="5"/>
  <c r="L11" i="5"/>
  <c r="K12" i="5"/>
  <c r="L12" i="5"/>
  <c r="K13" i="5"/>
  <c r="L13" i="5"/>
  <c r="K14" i="5"/>
  <c r="L14" i="5"/>
  <c r="K15" i="5"/>
  <c r="L15" i="5"/>
  <c r="K16" i="5"/>
  <c r="L16" i="5"/>
  <c r="K17" i="5"/>
  <c r="L17" i="5"/>
  <c r="K18" i="5"/>
  <c r="L18" i="5"/>
  <c r="K19" i="5"/>
  <c r="L19" i="5"/>
  <c r="K20" i="5"/>
  <c r="L20" i="5"/>
  <c r="K21" i="5"/>
  <c r="L21" i="5"/>
  <c r="K22" i="5"/>
  <c r="L22" i="5"/>
  <c r="K23" i="5"/>
  <c r="L23" i="5"/>
  <c r="K24" i="5"/>
  <c r="L24" i="5"/>
  <c r="K25" i="5"/>
  <c r="L25" i="5"/>
  <c r="K26" i="5"/>
  <c r="L26" i="5"/>
  <c r="K27" i="5"/>
  <c r="L27" i="5"/>
  <c r="K28" i="5"/>
  <c r="L28" i="5"/>
  <c r="K29" i="5"/>
  <c r="L29" i="5"/>
  <c r="K30" i="5"/>
  <c r="L30" i="5"/>
  <c r="K31" i="5"/>
  <c r="L31" i="5"/>
  <c r="K32" i="5"/>
  <c r="L32" i="5"/>
  <c r="K33" i="5"/>
  <c r="L33" i="5"/>
  <c r="K34" i="5"/>
  <c r="L34" i="5"/>
  <c r="K35" i="5"/>
  <c r="L35" i="5"/>
  <c r="K36" i="5"/>
  <c r="L36" i="5"/>
  <c r="K37" i="5"/>
  <c r="L37" i="5"/>
  <c r="K38" i="5"/>
  <c r="L38" i="5"/>
  <c r="K39" i="5"/>
  <c r="L39" i="5"/>
  <c r="K40" i="5"/>
  <c r="L40" i="5"/>
  <c r="K41" i="5"/>
  <c r="L41" i="5"/>
  <c r="K42" i="5"/>
  <c r="L42" i="5"/>
  <c r="K43" i="5"/>
  <c r="L43" i="5"/>
  <c r="K44" i="5"/>
  <c r="L44" i="5"/>
  <c r="K45" i="5"/>
  <c r="L45" i="5"/>
  <c r="K46" i="5"/>
  <c r="L46" i="5"/>
  <c r="K47" i="5"/>
  <c r="L47" i="5"/>
  <c r="K48" i="5"/>
  <c r="L48" i="5"/>
  <c r="K49" i="5"/>
  <c r="L49" i="5"/>
  <c r="K50" i="5"/>
  <c r="L50" i="5"/>
  <c r="M4" i="5"/>
  <c r="N4" i="5"/>
  <c r="M5" i="5"/>
  <c r="N5" i="5"/>
  <c r="M6" i="5"/>
  <c r="N6" i="5"/>
  <c r="M7" i="5"/>
  <c r="N7" i="5"/>
  <c r="M8" i="5"/>
  <c r="N8" i="5"/>
  <c r="M9" i="5"/>
  <c r="N9" i="5"/>
  <c r="M10" i="5"/>
  <c r="N10" i="5"/>
  <c r="M11" i="5"/>
  <c r="N11" i="5"/>
  <c r="M12" i="5"/>
  <c r="N12" i="5"/>
  <c r="M13" i="5"/>
  <c r="N13" i="5"/>
  <c r="M14" i="5"/>
  <c r="N14" i="5"/>
  <c r="M15" i="5"/>
  <c r="N15" i="5"/>
  <c r="M16" i="5"/>
  <c r="N16" i="5"/>
  <c r="M17" i="5"/>
  <c r="N17" i="5"/>
  <c r="M18" i="5"/>
  <c r="N18" i="5"/>
  <c r="M19" i="5"/>
  <c r="N19" i="5"/>
  <c r="M20" i="5"/>
  <c r="N20" i="5"/>
  <c r="M21" i="5"/>
  <c r="N21" i="5"/>
  <c r="M22" i="5"/>
  <c r="N22" i="5"/>
  <c r="M23" i="5"/>
  <c r="N23" i="5"/>
  <c r="M24" i="5"/>
  <c r="N24" i="5"/>
  <c r="M25" i="5"/>
  <c r="N25" i="5"/>
  <c r="N26" i="5"/>
  <c r="M27" i="5"/>
  <c r="N27" i="5"/>
  <c r="M28" i="5"/>
  <c r="N28" i="5"/>
  <c r="M29" i="5"/>
  <c r="N29" i="5"/>
  <c r="M30" i="5"/>
  <c r="N30" i="5"/>
  <c r="M31" i="5"/>
  <c r="N31" i="5"/>
  <c r="M32" i="5"/>
  <c r="N32" i="5"/>
  <c r="M33" i="5"/>
  <c r="N33" i="5"/>
  <c r="M34" i="5"/>
  <c r="N34" i="5"/>
  <c r="M35" i="5"/>
  <c r="N35" i="5"/>
  <c r="M36" i="5"/>
  <c r="N36" i="5"/>
  <c r="M37" i="5"/>
  <c r="N37" i="5"/>
  <c r="M38" i="5"/>
  <c r="N38" i="5"/>
  <c r="M39" i="5"/>
  <c r="N39" i="5"/>
  <c r="M40" i="5"/>
  <c r="N40" i="5"/>
  <c r="M41" i="5"/>
  <c r="N41" i="5"/>
  <c r="M42" i="5"/>
  <c r="N42" i="5"/>
  <c r="M43" i="5"/>
  <c r="N43" i="5"/>
  <c r="M44" i="5"/>
  <c r="N44" i="5"/>
  <c r="M45" i="5"/>
  <c r="N45" i="5"/>
  <c r="M46" i="5"/>
  <c r="N46" i="5"/>
  <c r="M47" i="5"/>
  <c r="N47" i="5"/>
  <c r="M48" i="5"/>
  <c r="N48" i="5"/>
  <c r="M49" i="5"/>
  <c r="N49" i="5"/>
  <c r="M50" i="5"/>
  <c r="N50"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3" i="5"/>
  <c r="N3" i="5"/>
  <c r="M3" i="5"/>
  <c r="L3" i="5"/>
  <c r="K3" i="5"/>
  <c r="C4" i="5"/>
  <c r="D4" i="5"/>
  <c r="C5" i="5"/>
  <c r="D5" i="5"/>
  <c r="J3" i="5"/>
  <c r="I3" i="5"/>
  <c r="AU1" i="5"/>
  <c r="AV1" i="5"/>
  <c r="AW1" i="5"/>
  <c r="AX1" i="5"/>
  <c r="AY1" i="5"/>
  <c r="AZ1" i="5"/>
  <c r="E4" i="5"/>
  <c r="F4" i="5"/>
  <c r="E5" i="5"/>
  <c r="F5" i="5"/>
  <c r="E6" i="5"/>
  <c r="F6" i="5"/>
  <c r="E7" i="5"/>
  <c r="F7" i="5"/>
  <c r="E8" i="5"/>
  <c r="F8" i="5"/>
  <c r="E9" i="5"/>
  <c r="F9" i="5"/>
  <c r="E10" i="5"/>
  <c r="F10" i="5"/>
  <c r="E11" i="5"/>
  <c r="F11" i="5"/>
  <c r="E12" i="5"/>
  <c r="F12" i="5"/>
  <c r="E13" i="5"/>
  <c r="F13" i="5"/>
  <c r="E14" i="5"/>
  <c r="F14" i="5"/>
  <c r="E15" i="5"/>
  <c r="F15" i="5"/>
  <c r="E16" i="5"/>
  <c r="F16" i="5"/>
  <c r="E17" i="5"/>
  <c r="F17" i="5"/>
  <c r="E18" i="5"/>
  <c r="F18" i="5"/>
  <c r="E19" i="5"/>
  <c r="F19" i="5"/>
  <c r="E20" i="5"/>
  <c r="F20" i="5"/>
  <c r="E21" i="5"/>
  <c r="F21" i="5"/>
  <c r="E22" i="5"/>
  <c r="F22" i="5"/>
  <c r="E23" i="5"/>
  <c r="F23" i="5"/>
  <c r="E24" i="5"/>
  <c r="F24" i="5"/>
  <c r="E25" i="5"/>
  <c r="F25" i="5"/>
  <c r="E26" i="5"/>
  <c r="F26" i="5"/>
  <c r="E27" i="5"/>
  <c r="F27" i="5"/>
  <c r="E28" i="5"/>
  <c r="F28" i="5"/>
  <c r="E29" i="5"/>
  <c r="F29" i="5"/>
  <c r="E30" i="5"/>
  <c r="F30" i="5"/>
  <c r="E31" i="5"/>
  <c r="F31" i="5"/>
  <c r="E32" i="5"/>
  <c r="F32" i="5"/>
  <c r="E33" i="5"/>
  <c r="F33" i="5"/>
  <c r="E34" i="5"/>
  <c r="F34" i="5"/>
  <c r="E35" i="5"/>
  <c r="F35" i="5"/>
  <c r="E36" i="5"/>
  <c r="F36" i="5"/>
  <c r="E37" i="5"/>
  <c r="F37" i="5"/>
  <c r="E38" i="5"/>
  <c r="F38" i="5"/>
  <c r="E39" i="5"/>
  <c r="F39" i="5"/>
  <c r="E40" i="5"/>
  <c r="F40" i="5"/>
  <c r="E41" i="5"/>
  <c r="F41" i="5"/>
  <c r="E42" i="5"/>
  <c r="F42" i="5"/>
  <c r="E43" i="5"/>
  <c r="F43" i="5"/>
  <c r="E44" i="5"/>
  <c r="F44" i="5"/>
  <c r="E45" i="5"/>
  <c r="F45" i="5"/>
  <c r="E46" i="5"/>
  <c r="F46" i="5"/>
  <c r="E47" i="5"/>
  <c r="F47" i="5"/>
  <c r="E48" i="5"/>
  <c r="F48" i="5"/>
  <c r="E49" i="5"/>
  <c r="F49" i="5"/>
  <c r="E50" i="5"/>
  <c r="F50" i="5"/>
  <c r="F3" i="5"/>
  <c r="E3" i="5"/>
  <c r="H3" i="5"/>
  <c r="G4" i="5"/>
  <c r="H4" i="5"/>
  <c r="G5" i="5"/>
  <c r="H5" i="5"/>
  <c r="G6" i="5"/>
  <c r="H6" i="5"/>
  <c r="G7" i="5"/>
  <c r="H7" i="5"/>
  <c r="G8" i="5"/>
  <c r="H8" i="5"/>
  <c r="G9" i="5"/>
  <c r="H9" i="5"/>
  <c r="G10" i="5"/>
  <c r="H10" i="5"/>
  <c r="G11" i="5"/>
  <c r="H11" i="5"/>
  <c r="G12" i="5"/>
  <c r="H12" i="5"/>
  <c r="G13" i="5"/>
  <c r="H13" i="5"/>
  <c r="G14" i="5"/>
  <c r="H14" i="5"/>
  <c r="G15" i="5"/>
  <c r="H15" i="5"/>
  <c r="G16" i="5"/>
  <c r="H16" i="5"/>
  <c r="G17" i="5"/>
  <c r="H17" i="5"/>
  <c r="G18" i="5"/>
  <c r="H18" i="5"/>
  <c r="G19" i="5"/>
  <c r="H19" i="5"/>
  <c r="G20" i="5"/>
  <c r="H20" i="5"/>
  <c r="G21" i="5"/>
  <c r="H21" i="5"/>
  <c r="G22" i="5"/>
  <c r="H22" i="5"/>
  <c r="G23" i="5"/>
  <c r="H23" i="5"/>
  <c r="G24" i="5"/>
  <c r="H24" i="5"/>
  <c r="G25" i="5"/>
  <c r="H25" i="5"/>
  <c r="G26" i="5"/>
  <c r="H26" i="5"/>
  <c r="G27" i="5"/>
  <c r="H27" i="5"/>
  <c r="G28" i="5"/>
  <c r="H28" i="5"/>
  <c r="G29" i="5"/>
  <c r="H29" i="5"/>
  <c r="G30" i="5"/>
  <c r="H30" i="5"/>
  <c r="G31" i="5"/>
  <c r="H31" i="5"/>
  <c r="G32" i="5"/>
  <c r="H32" i="5"/>
  <c r="G33" i="5"/>
  <c r="H33" i="5"/>
  <c r="G34" i="5"/>
  <c r="H34" i="5"/>
  <c r="G35" i="5"/>
  <c r="H35" i="5"/>
  <c r="G36" i="5"/>
  <c r="H36" i="5"/>
  <c r="G37" i="5"/>
  <c r="H37" i="5"/>
  <c r="G38" i="5"/>
  <c r="H38" i="5"/>
  <c r="G39" i="5"/>
  <c r="H39" i="5"/>
  <c r="G40" i="5"/>
  <c r="H40" i="5"/>
  <c r="G41" i="5"/>
  <c r="H41" i="5"/>
  <c r="G42" i="5"/>
  <c r="H42" i="5"/>
  <c r="G43" i="5"/>
  <c r="H43" i="5"/>
  <c r="G44" i="5"/>
  <c r="H44" i="5"/>
  <c r="G45" i="5"/>
  <c r="H45" i="5"/>
  <c r="G46" i="5"/>
  <c r="H46" i="5"/>
  <c r="G47" i="5"/>
  <c r="H47" i="5"/>
  <c r="G48" i="5"/>
  <c r="H48" i="5"/>
  <c r="G49" i="5"/>
  <c r="H49" i="5"/>
  <c r="G50" i="5"/>
  <c r="H50" i="5"/>
  <c r="G3" i="5"/>
  <c r="AU2" i="5"/>
  <c r="AV2" i="5"/>
  <c r="AW2" i="5"/>
  <c r="AX2" i="5"/>
  <c r="AY2" i="5"/>
  <c r="AZ2" i="5"/>
  <c r="AU3" i="5"/>
  <c r="AV3" i="5"/>
  <c r="AW3" i="5"/>
  <c r="AX3" i="5"/>
  <c r="AY3" i="5"/>
  <c r="AZ3" i="5"/>
  <c r="C6" i="5"/>
  <c r="D6" i="5"/>
  <c r="AU4" i="5"/>
  <c r="AV4" i="5"/>
  <c r="AW4" i="5"/>
  <c r="AX4" i="5"/>
  <c r="AY4" i="5"/>
  <c r="AZ4" i="5"/>
  <c r="C7" i="5"/>
  <c r="D7" i="5"/>
  <c r="AU5" i="5"/>
  <c r="AV5" i="5"/>
  <c r="AW5" i="5"/>
  <c r="AX5" i="5"/>
  <c r="AY5" i="5"/>
  <c r="AZ5" i="5"/>
  <c r="C8" i="5"/>
  <c r="D8" i="5"/>
  <c r="AU6" i="5"/>
  <c r="AV6" i="5"/>
  <c r="AW6" i="5"/>
  <c r="AX6" i="5"/>
  <c r="AY6" i="5"/>
  <c r="AZ6" i="5"/>
  <c r="C9" i="5"/>
  <c r="D9" i="5"/>
  <c r="AU7" i="5"/>
  <c r="AV7" i="5"/>
  <c r="AW7" i="5"/>
  <c r="AX7" i="5"/>
  <c r="AY7" i="5"/>
  <c r="AZ7" i="5"/>
  <c r="C10" i="5"/>
  <c r="D10" i="5"/>
  <c r="AU8" i="5"/>
  <c r="AV8" i="5"/>
  <c r="AX8" i="5"/>
  <c r="AY8" i="5"/>
  <c r="AZ8" i="5"/>
  <c r="C11" i="5"/>
  <c r="D11" i="5"/>
  <c r="AU9" i="5"/>
  <c r="AW9" i="5"/>
  <c r="AX9" i="5"/>
  <c r="AY9" i="5"/>
  <c r="AZ9" i="5"/>
  <c r="C12" i="5"/>
  <c r="D12" i="5"/>
  <c r="AU10" i="5"/>
  <c r="AV10" i="5"/>
  <c r="AW10" i="5"/>
  <c r="AX10" i="5"/>
  <c r="AY10" i="5"/>
  <c r="AZ10" i="5"/>
  <c r="C13" i="5"/>
  <c r="D13" i="5"/>
  <c r="AU11" i="5"/>
  <c r="AV11" i="5"/>
  <c r="AW11" i="5"/>
  <c r="AX11" i="5"/>
  <c r="AY11" i="5"/>
  <c r="AZ11" i="5"/>
  <c r="C14" i="5"/>
  <c r="D14" i="5"/>
  <c r="AU12" i="5"/>
  <c r="AV12" i="5"/>
  <c r="AW12" i="5"/>
  <c r="AX12" i="5"/>
  <c r="AY12" i="5"/>
  <c r="AZ12" i="5"/>
  <c r="C15" i="5"/>
  <c r="D15" i="5"/>
  <c r="AU13" i="5"/>
  <c r="AV13" i="5"/>
  <c r="AW13" i="5"/>
  <c r="AX13" i="5"/>
  <c r="AY13" i="5"/>
  <c r="AZ13" i="5"/>
  <c r="C16" i="5"/>
  <c r="D16" i="5"/>
  <c r="AU14" i="5"/>
  <c r="AV14" i="5"/>
  <c r="AW14" i="5"/>
  <c r="AX14" i="5"/>
  <c r="AY14" i="5"/>
  <c r="AZ14" i="5"/>
  <c r="C17" i="5"/>
  <c r="D17" i="5"/>
  <c r="AU15" i="5"/>
  <c r="AV15" i="5"/>
  <c r="AW15" i="5"/>
  <c r="AX15" i="5"/>
  <c r="AY15" i="5"/>
  <c r="AZ15" i="5"/>
  <c r="C18" i="5"/>
  <c r="D18" i="5"/>
  <c r="AU16" i="5"/>
  <c r="AV16" i="5"/>
  <c r="AW16" i="5"/>
  <c r="AX16" i="5"/>
  <c r="AY16" i="5"/>
  <c r="AZ16" i="5"/>
  <c r="C19" i="5"/>
  <c r="D19" i="5"/>
  <c r="AU17" i="5"/>
  <c r="AV17" i="5"/>
  <c r="AW17" i="5"/>
  <c r="AX17" i="5"/>
  <c r="AY17" i="5"/>
  <c r="AZ17" i="5"/>
  <c r="C20" i="5"/>
  <c r="D20" i="5"/>
  <c r="AU18" i="5"/>
  <c r="AV18" i="5"/>
  <c r="AW18" i="5"/>
  <c r="AX18" i="5"/>
  <c r="AY18" i="5"/>
  <c r="AZ18" i="5"/>
  <c r="C21" i="5"/>
  <c r="D21" i="5"/>
  <c r="AU19" i="5"/>
  <c r="AV19" i="5"/>
  <c r="AW19" i="5"/>
  <c r="AX19" i="5"/>
  <c r="AY19" i="5"/>
  <c r="AZ19" i="5"/>
  <c r="C22" i="5"/>
  <c r="D22" i="5"/>
  <c r="AU20" i="5"/>
  <c r="AV20" i="5"/>
  <c r="AW20" i="5"/>
  <c r="AX20" i="5"/>
  <c r="AY20" i="5"/>
  <c r="AZ20" i="5"/>
  <c r="C23" i="5"/>
  <c r="D23" i="5"/>
  <c r="AU21" i="5"/>
  <c r="AV21" i="5"/>
  <c r="AW21" i="5"/>
  <c r="AX21" i="5"/>
  <c r="AY21" i="5"/>
  <c r="AZ21" i="5"/>
  <c r="C24" i="5"/>
  <c r="D24" i="5"/>
  <c r="AU22" i="5"/>
  <c r="AV22" i="5"/>
  <c r="AW22" i="5"/>
  <c r="AX22" i="5"/>
  <c r="AY22" i="5"/>
  <c r="AZ22" i="5"/>
  <c r="C25" i="5"/>
  <c r="D25" i="5"/>
  <c r="AU23" i="5"/>
  <c r="AV23" i="5"/>
  <c r="AW23" i="5"/>
  <c r="AX23" i="5"/>
  <c r="AY23" i="5"/>
  <c r="AZ23" i="5"/>
  <c r="C26" i="5"/>
  <c r="D26" i="5"/>
  <c r="AU24" i="5"/>
  <c r="AV24" i="5"/>
  <c r="AW24" i="5"/>
  <c r="AX24" i="5"/>
  <c r="AY24" i="5"/>
  <c r="AZ24" i="5"/>
  <c r="C27" i="5"/>
  <c r="D27" i="5"/>
  <c r="AU25" i="5"/>
  <c r="AV25" i="5"/>
  <c r="AW25" i="5"/>
  <c r="AX25" i="5"/>
  <c r="AY25" i="5"/>
  <c r="AZ25" i="5"/>
  <c r="C28" i="5"/>
  <c r="D28" i="5"/>
  <c r="AU26" i="5"/>
  <c r="AV26" i="5"/>
  <c r="AW26" i="5"/>
  <c r="AX26" i="5"/>
  <c r="AY26" i="5"/>
  <c r="AZ26" i="5"/>
  <c r="C29" i="5"/>
  <c r="D29" i="5"/>
  <c r="AU27" i="5"/>
  <c r="AV27" i="5"/>
  <c r="AW27" i="5"/>
  <c r="AX27" i="5"/>
  <c r="AY27" i="5"/>
  <c r="AZ27" i="5"/>
  <c r="C30" i="5"/>
  <c r="D30" i="5"/>
  <c r="AU28" i="5"/>
  <c r="AV28" i="5"/>
  <c r="AW28" i="5"/>
  <c r="AX28" i="5"/>
  <c r="AY28" i="5"/>
  <c r="AZ28" i="5"/>
  <c r="C31" i="5"/>
  <c r="D31" i="5"/>
  <c r="AU29" i="5"/>
  <c r="AV29" i="5"/>
  <c r="AW29" i="5"/>
  <c r="AX29" i="5"/>
  <c r="AY29" i="5"/>
  <c r="AZ29" i="5"/>
  <c r="C32" i="5"/>
  <c r="D32" i="5"/>
  <c r="AU30" i="5"/>
  <c r="AV30" i="5"/>
  <c r="AW30" i="5"/>
  <c r="AX30" i="5"/>
  <c r="AY30" i="5"/>
  <c r="AZ30" i="5"/>
  <c r="C33" i="5"/>
  <c r="D33" i="5"/>
  <c r="AU31" i="5"/>
  <c r="AV31" i="5"/>
  <c r="AW31" i="5"/>
  <c r="AX31" i="5"/>
  <c r="AY31" i="5"/>
  <c r="AZ31" i="5"/>
  <c r="C34" i="5"/>
  <c r="D34" i="5"/>
  <c r="AU32" i="5"/>
  <c r="AV32" i="5"/>
  <c r="AW32" i="5"/>
  <c r="AX32" i="5"/>
  <c r="AY32" i="5"/>
  <c r="AZ32" i="5"/>
  <c r="C35" i="5"/>
  <c r="D35" i="5"/>
  <c r="AU33" i="5"/>
  <c r="AV33" i="5"/>
  <c r="AW33" i="5"/>
  <c r="AX33" i="5"/>
  <c r="AY33" i="5"/>
  <c r="AZ33" i="5"/>
  <c r="C36" i="5"/>
  <c r="D36" i="5"/>
  <c r="AU34" i="5"/>
  <c r="AV34" i="5"/>
  <c r="AW34" i="5"/>
  <c r="AX34" i="5"/>
  <c r="AY34" i="5"/>
  <c r="AZ34" i="5"/>
  <c r="C37" i="5"/>
  <c r="D37" i="5"/>
  <c r="AU35" i="5"/>
  <c r="AV35" i="5"/>
  <c r="AW35" i="5"/>
  <c r="AX35" i="5"/>
  <c r="AY35" i="5"/>
  <c r="AZ35" i="5"/>
  <c r="C38" i="5"/>
  <c r="D38" i="5"/>
  <c r="AU36" i="5"/>
  <c r="AV36" i="5"/>
  <c r="AW36" i="5"/>
  <c r="AX36" i="5"/>
  <c r="AY36" i="5"/>
  <c r="AZ36" i="5"/>
  <c r="C39" i="5"/>
  <c r="D39" i="5"/>
  <c r="AU37" i="5"/>
  <c r="AV37" i="5"/>
  <c r="AW37" i="5"/>
  <c r="AX37" i="5"/>
  <c r="AY37" i="5"/>
  <c r="AZ37" i="5"/>
  <c r="C40" i="5"/>
  <c r="D40" i="5"/>
  <c r="AU38" i="5"/>
  <c r="AV38" i="5"/>
  <c r="AW38" i="5"/>
  <c r="AX38" i="5"/>
  <c r="AY38" i="5"/>
  <c r="AZ38" i="5"/>
  <c r="C41" i="5"/>
  <c r="D41" i="5"/>
  <c r="AU39" i="5"/>
  <c r="AV39" i="5"/>
  <c r="AW39" i="5"/>
  <c r="AX39" i="5"/>
  <c r="AY39" i="5"/>
  <c r="AZ39" i="5"/>
  <c r="C42" i="5"/>
  <c r="D42" i="5"/>
  <c r="AU40" i="5"/>
  <c r="AV40" i="5"/>
  <c r="AW40" i="5"/>
  <c r="AX40" i="5"/>
  <c r="AY40" i="5"/>
  <c r="AZ40" i="5"/>
  <c r="C43" i="5"/>
  <c r="D43" i="5"/>
  <c r="AU41" i="5"/>
  <c r="AV41" i="5"/>
  <c r="AW41" i="5"/>
  <c r="AX41" i="5"/>
  <c r="AY41" i="5"/>
  <c r="AZ41" i="5"/>
  <c r="C44" i="5"/>
  <c r="D44" i="5"/>
  <c r="AU42" i="5"/>
  <c r="AV42" i="5"/>
  <c r="AW42" i="5"/>
  <c r="AX42" i="5"/>
  <c r="AY42" i="5"/>
  <c r="AZ42" i="5"/>
  <c r="C45" i="5"/>
  <c r="D45" i="5"/>
  <c r="AU43" i="5"/>
  <c r="AV43" i="5"/>
  <c r="AW43" i="5"/>
  <c r="AX43" i="5"/>
  <c r="AY43" i="5"/>
  <c r="AZ43" i="5"/>
  <c r="C46" i="5"/>
  <c r="D46" i="5"/>
  <c r="AU44" i="5"/>
  <c r="AV44" i="5"/>
  <c r="AW44" i="5"/>
  <c r="AX44" i="5"/>
  <c r="AY44" i="5"/>
  <c r="AZ44" i="5"/>
  <c r="C47" i="5"/>
  <c r="D47" i="5"/>
  <c r="AU45" i="5"/>
  <c r="AV45" i="5"/>
  <c r="AW45" i="5"/>
  <c r="AX45" i="5"/>
  <c r="AY45" i="5"/>
  <c r="AZ45" i="5"/>
  <c r="C48" i="5"/>
  <c r="D48" i="5"/>
  <c r="AU46" i="5"/>
  <c r="AV46" i="5"/>
  <c r="AW46" i="5"/>
  <c r="AX46" i="5"/>
  <c r="AY46" i="5"/>
  <c r="AZ46" i="5"/>
  <c r="C49" i="5"/>
  <c r="D49" i="5"/>
  <c r="AU47" i="5"/>
  <c r="AV47" i="5"/>
  <c r="AW47" i="5"/>
  <c r="AX47" i="5"/>
  <c r="AY47" i="5"/>
  <c r="AZ47" i="5"/>
  <c r="C50" i="5"/>
  <c r="D50" i="5"/>
  <c r="AU48" i="5"/>
  <c r="AV48" i="5"/>
  <c r="AW48" i="5"/>
  <c r="AX48" i="5"/>
  <c r="AY48" i="5"/>
  <c r="AZ48" i="5"/>
  <c r="AB28" i="1" l="1"/>
  <c r="AB37" i="1"/>
  <c r="AB40" i="1"/>
  <c r="D53" i="1"/>
  <c r="F53" i="1"/>
  <c r="J53" i="1"/>
  <c r="L53" i="1"/>
  <c r="P53" i="1"/>
  <c r="R53" i="1"/>
  <c r="V53" i="1"/>
  <c r="X53" i="1"/>
  <c r="AB7" i="1" l="1"/>
  <c r="AB19" i="1"/>
  <c r="AB10" i="1"/>
  <c r="AB4" i="1"/>
  <c r="W53" i="1"/>
  <c r="Q53" i="1"/>
  <c r="K53" i="1"/>
  <c r="E53" i="1"/>
  <c r="AB49" i="1"/>
  <c r="AB46" i="1"/>
  <c r="AB47" i="1"/>
  <c r="AB44" i="1"/>
  <c r="AB41" i="1"/>
  <c r="AB38" i="1"/>
  <c r="AB35" i="1"/>
  <c r="AB32" i="1"/>
  <c r="AB29" i="1"/>
  <c r="AB26" i="1"/>
  <c r="AB23" i="1"/>
  <c r="AB20" i="1"/>
  <c r="AB17" i="1"/>
  <c r="AB14" i="1"/>
  <c r="AB11" i="1"/>
  <c r="AB8" i="1"/>
  <c r="AB5" i="1"/>
  <c r="U53" i="1"/>
  <c r="AB3" i="1"/>
  <c r="AB43" i="1"/>
  <c r="AB34" i="1"/>
  <c r="AB31" i="1"/>
  <c r="AB16" i="1"/>
  <c r="AB13" i="1"/>
  <c r="O53" i="1"/>
  <c r="T53" i="1"/>
  <c r="H53" i="1"/>
  <c r="AB45" i="1"/>
  <c r="AB30" i="1"/>
  <c r="AB27" i="1"/>
  <c r="AB24" i="1"/>
  <c r="AB21" i="1"/>
  <c r="AB18" i="1"/>
  <c r="AB15" i="1"/>
  <c r="AB12" i="1"/>
  <c r="AB9" i="1"/>
  <c r="AB6" i="1"/>
  <c r="AB25" i="1"/>
  <c r="AB22" i="1"/>
  <c r="I53" i="1"/>
  <c r="N53" i="1"/>
  <c r="AB48" i="1"/>
  <c r="AB42" i="1"/>
  <c r="AB39" i="1"/>
  <c r="AB36" i="1"/>
  <c r="AB33" i="1"/>
  <c r="C53" i="1"/>
  <c r="AB2" i="1"/>
  <c r="S53" i="1"/>
  <c r="M53" i="1"/>
  <c r="G53" i="1"/>
  <c r="F50" i="1"/>
  <c r="F51" i="1"/>
  <c r="W50" i="1"/>
  <c r="W51" i="1"/>
  <c r="T50" i="1"/>
  <c r="T51" i="1"/>
  <c r="Q50" i="1"/>
  <c r="Q51" i="1"/>
  <c r="M50" i="1"/>
  <c r="M51" i="1"/>
  <c r="I50" i="1"/>
  <c r="I51" i="1"/>
  <c r="E50" i="1"/>
  <c r="E51" i="1"/>
  <c r="Y3" i="1"/>
  <c r="Z3" i="1"/>
  <c r="J51" i="1"/>
  <c r="J50" i="1"/>
  <c r="V50" i="1"/>
  <c r="V51" i="1"/>
  <c r="S50" i="1"/>
  <c r="S51" i="1"/>
  <c r="P50" i="1"/>
  <c r="P51" i="1"/>
  <c r="L50" i="1"/>
  <c r="L51" i="1"/>
  <c r="H50" i="1"/>
  <c r="H51" i="1"/>
  <c r="D50" i="1"/>
  <c r="D51" i="1"/>
  <c r="Y49" i="1"/>
  <c r="Z49" i="1"/>
  <c r="Y48" i="1"/>
  <c r="Z48" i="1"/>
  <c r="Y47" i="1"/>
  <c r="Z47" i="1"/>
  <c r="Z46" i="1"/>
  <c r="Y46" i="1"/>
  <c r="Z45" i="1"/>
  <c r="Y45" i="1"/>
  <c r="Y44" i="1"/>
  <c r="Z44" i="1"/>
  <c r="Y43" i="1"/>
  <c r="Z43" i="1"/>
  <c r="Z42" i="1"/>
  <c r="Y42" i="1"/>
  <c r="Y41" i="1"/>
  <c r="Z41" i="1"/>
  <c r="Y40" i="1"/>
  <c r="Z40" i="1"/>
  <c r="Y39" i="1"/>
  <c r="Z39" i="1"/>
  <c r="Z38" i="1"/>
  <c r="Y38" i="1"/>
  <c r="Z37" i="1"/>
  <c r="Y37" i="1"/>
  <c r="Y36" i="1"/>
  <c r="Z36" i="1"/>
  <c r="Y35" i="1"/>
  <c r="Z35" i="1"/>
  <c r="Z34" i="1"/>
  <c r="Y34" i="1"/>
  <c r="Z33" i="1"/>
  <c r="Y33" i="1"/>
  <c r="Y32" i="1"/>
  <c r="Z32" i="1"/>
  <c r="Y31" i="1"/>
  <c r="Z31" i="1"/>
  <c r="Z30" i="1"/>
  <c r="Y30" i="1"/>
  <c r="Y29" i="1"/>
  <c r="Z29" i="1"/>
  <c r="Y28" i="1"/>
  <c r="Z28" i="1"/>
  <c r="Y27" i="1"/>
  <c r="Z27" i="1"/>
  <c r="Z26" i="1"/>
  <c r="Y26" i="1"/>
  <c r="Z25" i="1"/>
  <c r="Y25" i="1"/>
  <c r="Y24" i="1"/>
  <c r="Z24" i="1"/>
  <c r="Y23" i="1"/>
  <c r="Z23" i="1"/>
  <c r="Z22" i="1"/>
  <c r="Y22" i="1"/>
  <c r="Y21" i="1"/>
  <c r="Z21" i="1"/>
  <c r="Y20" i="1"/>
  <c r="Z20" i="1"/>
  <c r="Y19" i="1"/>
  <c r="Z19" i="1"/>
  <c r="Z18" i="1"/>
  <c r="Y18" i="1"/>
  <c r="Z17" i="1"/>
  <c r="Y17" i="1"/>
  <c r="Y16" i="1"/>
  <c r="Z16" i="1"/>
  <c r="Y15" i="1"/>
  <c r="Z15" i="1"/>
  <c r="Z14" i="1"/>
  <c r="Y14" i="1"/>
  <c r="Z13" i="1"/>
  <c r="Y13" i="1"/>
  <c r="Y12" i="1"/>
  <c r="Z12" i="1"/>
  <c r="Y11" i="1"/>
  <c r="Z11" i="1"/>
  <c r="Z10" i="1"/>
  <c r="Y10" i="1"/>
  <c r="Y9" i="1"/>
  <c r="Z9" i="1"/>
  <c r="Y8" i="1"/>
  <c r="Z8" i="1"/>
  <c r="Y7" i="1"/>
  <c r="Z7" i="1"/>
  <c r="Z6" i="1"/>
  <c r="Y6" i="1"/>
  <c r="Z5" i="1"/>
  <c r="Y5" i="1"/>
  <c r="Y4" i="1"/>
  <c r="Z4" i="1"/>
  <c r="X50" i="1"/>
  <c r="X51" i="1"/>
  <c r="N50" i="1"/>
  <c r="N51" i="1"/>
  <c r="C51" i="1"/>
  <c r="Z2" i="1"/>
  <c r="Y2" i="1"/>
  <c r="C50" i="1"/>
  <c r="U51" i="1"/>
  <c r="U50" i="1"/>
  <c r="R51" i="1"/>
  <c r="R50" i="1"/>
  <c r="O51" i="1"/>
  <c r="O50" i="1"/>
  <c r="K51" i="1"/>
  <c r="K50" i="1"/>
  <c r="G51" i="1"/>
  <c r="G50" i="1"/>
  <c r="X54" i="1" l="1"/>
  <c r="H54" i="1"/>
  <c r="V54" i="1"/>
  <c r="Q54" i="1"/>
  <c r="W54" i="1"/>
  <c r="N54" i="1"/>
  <c r="D54" i="1"/>
  <c r="L54" i="1"/>
  <c r="S54" i="1"/>
  <c r="E54" i="1"/>
  <c r="M54" i="1"/>
  <c r="T54" i="1"/>
  <c r="F54" i="1"/>
  <c r="P55" i="1"/>
  <c r="P54" i="1"/>
  <c r="I55" i="1"/>
  <c r="I52" i="1" s="1"/>
  <c r="I54" i="1"/>
  <c r="K54" i="1"/>
  <c r="R54" i="1"/>
  <c r="C54" i="1"/>
  <c r="J54" i="1"/>
  <c r="G54" i="1"/>
  <c r="O54" i="1"/>
  <c r="U54" i="1"/>
  <c r="N55" i="1"/>
  <c r="N52" i="1" s="1"/>
  <c r="E55" i="1"/>
  <c r="T55" i="1"/>
  <c r="T52" i="1" s="1"/>
  <c r="F55" i="1"/>
  <c r="F52" i="1" s="1"/>
  <c r="D55" i="1"/>
  <c r="D52" i="1" s="1"/>
  <c r="L55" i="1"/>
  <c r="S55" i="1"/>
  <c r="S52" i="1" s="1"/>
  <c r="M55" i="1"/>
  <c r="M52" i="1" s="1"/>
  <c r="W55" i="1"/>
  <c r="W52" i="1" s="1"/>
  <c r="V55" i="1"/>
  <c r="V52" i="1" s="1"/>
  <c r="Q55" i="1"/>
  <c r="Q52" i="1" s="1"/>
  <c r="X55" i="1"/>
  <c r="X52" i="1" s="1"/>
  <c r="H55" i="1"/>
  <c r="H52" i="1" s="1"/>
  <c r="AD15" i="1"/>
  <c r="AA15" i="1" s="1"/>
  <c r="AC15" i="1"/>
  <c r="AD27" i="1"/>
  <c r="AA27" i="1" s="1"/>
  <c r="AC27" i="1"/>
  <c r="AD16" i="1"/>
  <c r="AA16" i="1" s="1"/>
  <c r="AC16" i="1"/>
  <c r="AD28" i="1"/>
  <c r="AA28" i="1" s="1"/>
  <c r="AC28" i="1"/>
  <c r="AD43" i="1"/>
  <c r="AA43" i="1" s="1"/>
  <c r="AC43" i="1"/>
  <c r="AD49" i="1"/>
  <c r="AA49" i="1" s="1"/>
  <c r="AC49" i="1"/>
  <c r="AD11" i="1"/>
  <c r="AA11" i="1" s="1"/>
  <c r="AC11" i="1"/>
  <c r="AD20" i="1"/>
  <c r="AA20" i="1" s="1"/>
  <c r="AC20" i="1"/>
  <c r="AD29" i="1"/>
  <c r="AA29" i="1" s="1"/>
  <c r="AC29" i="1"/>
  <c r="AD35" i="1"/>
  <c r="AA35" i="1" s="1"/>
  <c r="AC35" i="1"/>
  <c r="AD41" i="1"/>
  <c r="AA41" i="1" s="1"/>
  <c r="AC41" i="1"/>
  <c r="AD44" i="1"/>
  <c r="AA44" i="1" s="1"/>
  <c r="AC44" i="1"/>
  <c r="AD47" i="1"/>
  <c r="AA47" i="1" s="1"/>
  <c r="AC47" i="1"/>
  <c r="AD21" i="1"/>
  <c r="AA21" i="1" s="1"/>
  <c r="AC21" i="1"/>
  <c r="AD36" i="1"/>
  <c r="AA36" i="1" s="1"/>
  <c r="AC36" i="1"/>
  <c r="AD7" i="1"/>
  <c r="AA7" i="1" s="1"/>
  <c r="AC7" i="1"/>
  <c r="AD31" i="1"/>
  <c r="AA31" i="1" s="1"/>
  <c r="AC31" i="1"/>
  <c r="AD40" i="1"/>
  <c r="AA40" i="1" s="1"/>
  <c r="AC40" i="1"/>
  <c r="AD8" i="1"/>
  <c r="AA8" i="1" s="1"/>
  <c r="AC8" i="1"/>
  <c r="AD23" i="1"/>
  <c r="AA23" i="1" s="1"/>
  <c r="AC23" i="1"/>
  <c r="AD32" i="1"/>
  <c r="AA32" i="1" s="1"/>
  <c r="AC32" i="1"/>
  <c r="O55" i="1"/>
  <c r="O52" i="1" s="1"/>
  <c r="C55" i="1"/>
  <c r="C52" i="1" s="1"/>
  <c r="AD6" i="1"/>
  <c r="AA6" i="1" s="1"/>
  <c r="AC6" i="1"/>
  <c r="AD18" i="1"/>
  <c r="AA18" i="1" s="1"/>
  <c r="AC18" i="1"/>
  <c r="AD30" i="1"/>
  <c r="AA30" i="1" s="1"/>
  <c r="AC30" i="1"/>
  <c r="AD33" i="1"/>
  <c r="AA33" i="1" s="1"/>
  <c r="AC33" i="1"/>
  <c r="AD42" i="1"/>
  <c r="AA42" i="1" s="1"/>
  <c r="AC42" i="1"/>
  <c r="AD45" i="1"/>
  <c r="AA45" i="1" s="1"/>
  <c r="AC45" i="1"/>
  <c r="AD2" i="1"/>
  <c r="AA2" i="1" s="1"/>
  <c r="AC2" i="1"/>
  <c r="AD12" i="1"/>
  <c r="AA12" i="1" s="1"/>
  <c r="AC12" i="1"/>
  <c r="AD24" i="1"/>
  <c r="AA24" i="1" s="1"/>
  <c r="AC24" i="1"/>
  <c r="AD48" i="1"/>
  <c r="AA48" i="1" s="1"/>
  <c r="AC48" i="1"/>
  <c r="AD3" i="1"/>
  <c r="AA3" i="1" s="1"/>
  <c r="AC3" i="1"/>
  <c r="G55" i="1"/>
  <c r="G52" i="1" s="1"/>
  <c r="R55" i="1"/>
  <c r="R52" i="1" s="1"/>
  <c r="AD10" i="1"/>
  <c r="AA10" i="1" s="1"/>
  <c r="AC10" i="1"/>
  <c r="AD13" i="1"/>
  <c r="AA13" i="1" s="1"/>
  <c r="AC13" i="1"/>
  <c r="AD22" i="1"/>
  <c r="AA22" i="1" s="1"/>
  <c r="AC22" i="1"/>
  <c r="AD25" i="1"/>
  <c r="AA25" i="1" s="1"/>
  <c r="AC25" i="1"/>
  <c r="AD34" i="1"/>
  <c r="AA34" i="1" s="1"/>
  <c r="AC34" i="1"/>
  <c r="AD37" i="1"/>
  <c r="AA37" i="1" s="1"/>
  <c r="AC37" i="1"/>
  <c r="AD46" i="1"/>
  <c r="AA46" i="1" s="1"/>
  <c r="AC46" i="1"/>
  <c r="L52" i="1"/>
  <c r="E52" i="1"/>
  <c r="AD9" i="1"/>
  <c r="AA9" i="1" s="1"/>
  <c r="AC9" i="1"/>
  <c r="AD39" i="1"/>
  <c r="AA39" i="1" s="1"/>
  <c r="AC39" i="1"/>
  <c r="AD4" i="1"/>
  <c r="AA4" i="1" s="1"/>
  <c r="AC4" i="1"/>
  <c r="AD19" i="1"/>
  <c r="AA19" i="1" s="1"/>
  <c r="AC19" i="1"/>
  <c r="K55" i="1"/>
  <c r="K52" i="1" s="1"/>
  <c r="U55" i="1"/>
  <c r="U52" i="1" s="1"/>
  <c r="AD5" i="1"/>
  <c r="AA5" i="1" s="1"/>
  <c r="AC5" i="1"/>
  <c r="AD14" i="1"/>
  <c r="AA14" i="1" s="1"/>
  <c r="AC14" i="1"/>
  <c r="AD17" i="1"/>
  <c r="AA17" i="1" s="1"/>
  <c r="AC17" i="1"/>
  <c r="AD26" i="1"/>
  <c r="AA26" i="1" s="1"/>
  <c r="AC26" i="1"/>
  <c r="AD38" i="1"/>
  <c r="AA38" i="1" s="1"/>
  <c r="AC38" i="1"/>
  <c r="P52" i="1"/>
  <c r="J55" i="1"/>
  <c r="J52" i="1" s="1"/>
  <c r="Y50" i="1"/>
  <c r="Z51" i="1"/>
</calcChain>
</file>

<file path=xl/sharedStrings.xml><?xml version="1.0" encoding="utf-8"?>
<sst xmlns="http://schemas.openxmlformats.org/spreadsheetml/2006/main" count="472" uniqueCount="99">
  <si>
    <t>MANAEM LUCUMI</t>
  </si>
  <si>
    <t>MARIA INES LUCUMI</t>
  </si>
  <si>
    <t>RIGOBERTO LUCUMI</t>
  </si>
  <si>
    <t>RUFINA MANCILLA</t>
  </si>
  <si>
    <t>RAMIRO MORENO</t>
  </si>
  <si>
    <t>ALDEMAR TRUJILLO</t>
  </si>
  <si>
    <t>PEDRO JULIAN SALINAS</t>
  </si>
  <si>
    <t>ESCUELA VERDE</t>
  </si>
  <si>
    <t>HECTOR FABIO MORENO</t>
  </si>
  <si>
    <t>ELSA MEZU</t>
  </si>
  <si>
    <t>JOSE HARVI BASAN</t>
  </si>
  <si>
    <t>IDALIA NAZARITH</t>
  </si>
  <si>
    <t>CARMELO MOSQUERA</t>
  </si>
  <si>
    <t>MARIA BRISEIDA VIDAL</t>
  </si>
  <si>
    <t>LUEINER ADIELA</t>
  </si>
  <si>
    <t>CIBARY LUCUMY</t>
  </si>
  <si>
    <t xml:space="preserve">ANA LUCIA MINA </t>
  </si>
  <si>
    <t>SORAIDA ESCOBAR</t>
  </si>
  <si>
    <t>MARIA HELENA ESCOBAR y RODRIGO MEJIA</t>
  </si>
  <si>
    <t>NORA MELVY MEJIA</t>
  </si>
  <si>
    <t>MARISELA VALENCIA</t>
  </si>
  <si>
    <t>LUZ DARY ORTIZ</t>
  </si>
  <si>
    <t>ROSA E MINOTTA</t>
  </si>
  <si>
    <t>JIMENA VILLEGAS</t>
  </si>
  <si>
    <t>LUIS OBEIMAR MINA</t>
  </si>
  <si>
    <t>ARMANDO GOMEZ</t>
  </si>
  <si>
    <t>NORFY VELASCO</t>
  </si>
  <si>
    <t>GIOVANI ROCHA</t>
  </si>
  <si>
    <t>LUZ DARY NIETO</t>
  </si>
  <si>
    <t>RONALD TRUJILLO</t>
  </si>
  <si>
    <t>ALBEIRO HERNANDEZ</t>
  </si>
  <si>
    <t>MANUEL CHATE</t>
  </si>
  <si>
    <t>MARIA ANGELA TUQUERREZ</t>
  </si>
  <si>
    <t>NUBIA USSA</t>
  </si>
  <si>
    <t>FUNDESIA CASA</t>
  </si>
  <si>
    <t>HERMES BELTRAN</t>
  </si>
  <si>
    <t>LUIS HERNAN BRAND</t>
  </si>
  <si>
    <t>MARIA JANETH CHICUE</t>
  </si>
  <si>
    <t>LEYDI HELENA BALANTA</t>
  </si>
  <si>
    <t>LUZ DARY MINA</t>
  </si>
  <si>
    <t>Productor</t>
  </si>
  <si>
    <t>CICLO 50</t>
  </si>
  <si>
    <t>CICLO 51</t>
  </si>
  <si>
    <t>CICLO 52</t>
  </si>
  <si>
    <t>CICLO 53</t>
  </si>
  <si>
    <t>CICLO 54</t>
  </si>
  <si>
    <t>CICLO 58</t>
  </si>
  <si>
    <t>CICLO 59</t>
  </si>
  <si>
    <t>CICLO 60</t>
  </si>
  <si>
    <t>CICLO 61</t>
  </si>
  <si>
    <t>CICLO 62</t>
  </si>
  <si>
    <t>CICLO 63</t>
  </si>
  <si>
    <t>CICLO 64</t>
  </si>
  <si>
    <t>CICLO 66</t>
  </si>
  <si>
    <t>CICLO 67</t>
  </si>
  <si>
    <t>CICLO 68</t>
  </si>
  <si>
    <t>CICLO 70</t>
  </si>
  <si>
    <t>CICLO 71</t>
  </si>
  <si>
    <t>CICLO 72</t>
  </si>
  <si>
    <t>CICLO 74</t>
  </si>
  <si>
    <t>CICLO 75</t>
  </si>
  <si>
    <t>CICLO 76</t>
  </si>
  <si>
    <t>CICLO 77</t>
  </si>
  <si>
    <t>Cód</t>
  </si>
  <si>
    <t>HECTOR FABIO CORREA</t>
  </si>
  <si>
    <t>ISMELDA BALANTA</t>
  </si>
  <si>
    <t>NELCY LUCUMI</t>
  </si>
  <si>
    <t>RUBIELA BALANTA</t>
  </si>
  <si>
    <t>FLORELIA QUINTERO</t>
  </si>
  <si>
    <t>HUBER VASQUEZ</t>
  </si>
  <si>
    <t>ALEXANDER HERNANDEZ</t>
  </si>
  <si>
    <t xml:space="preserve">FABIOLA USURIAGA </t>
  </si>
  <si>
    <t>Inferior</t>
  </si>
  <si>
    <t>Superior</t>
  </si>
  <si>
    <t>Intervalo flexible</t>
  </si>
  <si>
    <t>Intervalo exigente</t>
  </si>
  <si>
    <t>BINOMIAL</t>
  </si>
  <si>
    <t>Total Pollos Recibidos</t>
  </si>
  <si>
    <t>Total pollos muertos</t>
  </si>
  <si>
    <t>marca de clase</t>
  </si>
  <si>
    <t>flexible</t>
  </si>
  <si>
    <t xml:space="preserve">exigente </t>
  </si>
  <si>
    <t>PROBABILIDAD</t>
  </si>
  <si>
    <t>CONTEO EXITOS</t>
  </si>
  <si>
    <t>CONTEO DATOS</t>
  </si>
  <si>
    <t>PROMEDIO</t>
  </si>
  <si>
    <t>PROPORCIÓN</t>
  </si>
  <si>
    <t>PARÁMETRO</t>
  </si>
  <si>
    <t>Total pollos recibidos</t>
  </si>
  <si>
    <t>META</t>
  </si>
  <si>
    <t>MINIMO</t>
  </si>
  <si>
    <t>MEDIA</t>
  </si>
  <si>
    <t>MÁXIMO</t>
  </si>
  <si>
    <t>DESVIACIÓN ESTANDAR</t>
  </si>
  <si>
    <t>SUMA</t>
  </si>
  <si>
    <t>CUENTA</t>
  </si>
  <si>
    <t>DESCRIPTIVAS CANTIDAD INICIAL DE POLLOS POR CICLO</t>
  </si>
  <si>
    <t>DESCRIPTIVAS CANTIDAD DE POLLOS MUERTOS POR CICLO</t>
  </si>
  <si>
    <t>CREDIBILIDAD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</si>
</sst>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6" x14ac:knownFonts="1">
    <font>
      <sz val="11"/>
      <color theme="1"/>
      <name val="Calibri"/>
      <family val="2"/>
      <scheme val="minor"/>
    </font>
    <font>
      <sz val="10"/>
      <name val="Arial"/>
      <family val="2"/>
    </font>
    <font>
      <sz val="10"/>
      <color theme="1"/>
      <name val="Arial"/>
      <family val="2"/>
    </font>
    <font>
      <sz val="11"/>
      <color rgb="FF000000"/>
      <name val="Calibri"/>
      <family val="2"/>
      <scheme val="minor"/>
    </font>
    <font>
      <b/>
      <sz val="11"/>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xf numFmtId="43" fontId="1" fillId="0" borderId="0" applyFont="0" applyFill="0" applyBorder="0" applyAlignment="0" applyProtection="0"/>
  </cellStyleXfs>
  <cellXfs count="40">
    <xf numFmtId="0" fontId="0" fillId="0" borderId="0" xfId="0"/>
    <xf numFmtId="3" fontId="0" fillId="0" borderId="0" xfId="0" applyNumberFormat="1"/>
    <xf numFmtId="0" fontId="0" fillId="0" borderId="0" xfId="0" applyAlignment="1">
      <alignment horizontal="center" vertical="center"/>
    </xf>
    <xf numFmtId="0" fontId="4" fillId="0" borderId="0" xfId="0" applyFont="1" applyAlignment="1">
      <alignment horizontal="center"/>
    </xf>
    <xf numFmtId="3" fontId="4" fillId="0" borderId="0" xfId="0" applyNumberFormat="1" applyFont="1" applyAlignment="1">
      <alignment horizontal="center"/>
    </xf>
    <xf numFmtId="0" fontId="0" fillId="0" borderId="0" xfId="0" applyAlignment="1">
      <alignment vertical="center"/>
    </xf>
    <xf numFmtId="0" fontId="0" fillId="0" borderId="0" xfId="0" applyAlignment="1">
      <alignment horizontal="center"/>
    </xf>
    <xf numFmtId="0" fontId="4" fillId="0" borderId="0" xfId="0" applyFont="1" applyFill="1" applyAlignment="1">
      <alignment horizontal="center"/>
    </xf>
    <xf numFmtId="3" fontId="0" fillId="0" borderId="0" xfId="0" applyNumberFormat="1" applyAlignment="1">
      <alignment horizontal="center"/>
    </xf>
    <xf numFmtId="3" fontId="2" fillId="0" borderId="0" xfId="0" applyNumberFormat="1" applyFont="1" applyBorder="1" applyAlignment="1">
      <alignment horizontal="center" wrapText="1"/>
    </xf>
    <xf numFmtId="0" fontId="2" fillId="0" borderId="0" xfId="0" applyFont="1" applyBorder="1" applyAlignment="1">
      <alignment horizontal="center" wrapText="1"/>
    </xf>
    <xf numFmtId="3" fontId="3" fillId="0" borderId="0" xfId="0" applyNumberFormat="1" applyFont="1" applyBorder="1" applyAlignment="1">
      <alignment horizontal="center" wrapText="1"/>
    </xf>
    <xf numFmtId="0" fontId="3" fillId="0" borderId="0" xfId="0" applyFont="1" applyBorder="1" applyAlignment="1">
      <alignment horizontal="center" wrapText="1"/>
    </xf>
    <xf numFmtId="0" fontId="0" fillId="0" borderId="0" xfId="0" applyBorder="1" applyAlignment="1">
      <alignment horizontal="center"/>
    </xf>
    <xf numFmtId="3" fontId="3" fillId="0" borderId="0" xfId="0" applyNumberFormat="1" applyFont="1" applyAlignment="1">
      <alignment horizontal="center"/>
    </xf>
    <xf numFmtId="3" fontId="0" fillId="0" borderId="0" xfId="0" applyNumberFormat="1" applyBorder="1" applyAlignment="1">
      <alignment horizontal="center"/>
    </xf>
    <xf numFmtId="3" fontId="2" fillId="0" borderId="0" xfId="0" applyNumberFormat="1" applyFont="1" applyBorder="1" applyAlignment="1">
      <alignment horizontal="center"/>
    </xf>
    <xf numFmtId="0" fontId="0" fillId="0" borderId="0" xfId="0" applyFont="1" applyAlignment="1">
      <alignment horizontal="center"/>
    </xf>
    <xf numFmtId="0" fontId="0" fillId="0" borderId="0" xfId="0" applyFont="1" applyBorder="1" applyAlignment="1">
      <alignment horizontal="center"/>
    </xf>
    <xf numFmtId="0" fontId="3" fillId="0" borderId="0" xfId="0" applyFont="1" applyAlignment="1">
      <alignment horizontal="center"/>
    </xf>
    <xf numFmtId="0" fontId="2"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xf numFmtId="0" fontId="4" fillId="0" borderId="0" xfId="0" applyFont="1" applyAlignment="1">
      <alignment vertical="center"/>
    </xf>
    <xf numFmtId="0" fontId="0" fillId="0" borderId="0" xfId="0" applyAlignment="1"/>
    <xf numFmtId="0" fontId="4" fillId="0" borderId="0" xfId="0" applyFont="1" applyAlignment="1">
      <alignment horizontal="center"/>
    </xf>
    <xf numFmtId="0" fontId="4" fillId="0" borderId="0" xfId="0" applyFont="1"/>
    <xf numFmtId="0" fontId="0" fillId="0" borderId="0" xfId="0" applyAlignment="1">
      <alignment horizontal="center"/>
    </xf>
    <xf numFmtId="0" fontId="4" fillId="0" borderId="0" xfId="0" applyFont="1" applyAlignment="1">
      <alignment horizontal="center"/>
    </xf>
    <xf numFmtId="0" fontId="0" fillId="0" borderId="0" xfId="0" applyAlignment="1">
      <alignment horizontal="center"/>
    </xf>
    <xf numFmtId="0" fontId="4" fillId="0" borderId="0" xfId="0" applyFont="1" applyAlignment="1">
      <alignment horizontal="center"/>
    </xf>
    <xf numFmtId="9" fontId="0" fillId="0" borderId="0" xfId="0" applyNumberFormat="1"/>
    <xf numFmtId="0" fontId="0" fillId="0" borderId="0" xfId="0" applyAlignment="1">
      <alignment horizontal="center"/>
    </xf>
    <xf numFmtId="0" fontId="4" fillId="0" borderId="0" xfId="0" applyFont="1" applyAlignment="1">
      <alignment horizontal="center"/>
    </xf>
    <xf numFmtId="3" fontId="2" fillId="0" borderId="0" xfId="0" applyNumberFormat="1" applyFont="1" applyAlignment="1">
      <alignment horizontal="center"/>
    </xf>
    <xf numFmtId="0" fontId="5" fillId="0" borderId="0" xfId="0" applyFont="1" applyAlignment="1">
      <alignment horizontal="center"/>
    </xf>
    <xf numFmtId="0" fontId="4" fillId="0" borderId="0" xfId="0" applyFont="1" applyAlignment="1">
      <alignment horizontal="center" vertical="center"/>
    </xf>
    <xf numFmtId="0" fontId="0" fillId="0" borderId="0" xfId="0" applyAlignment="1">
      <alignment horizontal="center"/>
    </xf>
    <xf numFmtId="0" fontId="4" fillId="0" borderId="0" xfId="0" applyFont="1" applyAlignment="1">
      <alignment horizontal="center"/>
    </xf>
  </cellXfs>
  <cellStyles count="3">
    <cellStyle name="Millares 2" xfId="2"/>
    <cellStyle name="Normal" xfId="0" builtinId="0"/>
    <cellStyle name="Normal 2" xfId="1"/>
  </cellStyles>
  <dxfs count="3">
    <dxf>
      <fill>
        <patternFill>
          <bgColor theme="5" tint="0.39994506668294322"/>
        </patternFill>
      </fill>
    </dxf>
    <dxf>
      <fill>
        <patternFill>
          <bgColor theme="5" tint="0.39994506668294322"/>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CANTIDAD POLLOS RECIBIDOS POR</a:t>
            </a:r>
            <a:r>
              <a:rPr lang="es-CO" baseline="0"/>
              <a:t> CICLO</a:t>
            </a:r>
            <a:endParaRPr lang="es-CO"/>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'cantidad inicial pollos'!$B$2</c:f>
              <c:strCache>
                <c:ptCount val="1"/>
                <c:pt idx="0">
                  <c:v>ALBEIRO HERNANDEZ</c:v>
                </c:pt>
              </c:strCache>
            </c:strRef>
          </c:tx>
          <c:spPr>
            <a:ln w="28575" cap="rnd">
              <a:solidFill>
                <a:schemeClr val="accent1"/>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pollos'!$C$2:$X$2</c:f>
              <c:numCache>
                <c:formatCode>General</c:formatCode>
                <c:ptCount val="22"/>
                <c:pt idx="0" formatCode="#,##0">
                  <c:v>2548</c:v>
                </c:pt>
                <c:pt idx="1">
                  <c:v>2843</c:v>
                </c:pt>
                <c:pt idx="2">
                  <c:v>2856</c:v>
                </c:pt>
                <c:pt idx="3">
                  <c:v>2856</c:v>
                </c:pt>
                <c:pt idx="4">
                  <c:v>2856</c:v>
                </c:pt>
                <c:pt idx="5">
                  <c:v>2550</c:v>
                </c:pt>
                <c:pt idx="6">
                  <c:v>3056</c:v>
                </c:pt>
                <c:pt idx="7">
                  <c:v>2754</c:v>
                </c:pt>
                <c:pt idx="8" formatCode="#,##0">
                  <c:v>3060</c:v>
                </c:pt>
                <c:pt idx="9" formatCode="#,##0">
                  <c:v>3059</c:v>
                </c:pt>
                <c:pt idx="10">
                  <c:v>2754</c:v>
                </c:pt>
                <c:pt idx="11" formatCode="#,##0">
                  <c:v>2754</c:v>
                </c:pt>
                <c:pt idx="12" formatCode="#,##0">
                  <c:v>2856</c:v>
                </c:pt>
                <c:pt idx="13" formatCode="#,##0">
                  <c:v>2856</c:v>
                </c:pt>
                <c:pt idx="14" formatCode="#,##0">
                  <c:v>2856</c:v>
                </c:pt>
                <c:pt idx="15" formatCode="#,##0">
                  <c:v>2754</c:v>
                </c:pt>
                <c:pt idx="16" formatCode="#,##0">
                  <c:v>2754</c:v>
                </c:pt>
                <c:pt idx="17">
                  <c:v>2754</c:v>
                </c:pt>
                <c:pt idx="18">
                  <c:v>2856</c:v>
                </c:pt>
                <c:pt idx="19">
                  <c:v>2856</c:v>
                </c:pt>
                <c:pt idx="20">
                  <c:v>2856</c:v>
                </c:pt>
                <c:pt idx="21">
                  <c:v>2856</c:v>
                </c:pt>
              </c:numCache>
            </c:numRef>
          </c:val>
          <c:smooth val="0"/>
          <c:extLst>
            <c:ext xmlns:c16="http://schemas.microsoft.com/office/drawing/2014/chart" uri="{C3380CC4-5D6E-409C-BE32-E72D297353CC}">
              <c16:uniqueId val="{00000000-9E70-440F-98F6-344B49A5FD1E}"/>
            </c:ext>
          </c:extLst>
        </c:ser>
        <c:ser>
          <c:idx val="1"/>
          <c:order val="1"/>
          <c:tx>
            <c:strRef>
              <c:f>'cantidad inicial pollos'!$B$3</c:f>
              <c:strCache>
                <c:ptCount val="1"/>
                <c:pt idx="0">
                  <c:v>ALDEMAR TRUJILLO</c:v>
                </c:pt>
              </c:strCache>
            </c:strRef>
          </c:tx>
          <c:spPr>
            <a:ln w="28575" cap="rnd">
              <a:solidFill>
                <a:schemeClr val="accent2"/>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pollos'!$C$3:$X$3</c:f>
              <c:numCache>
                <c:formatCode>General</c:formatCode>
                <c:ptCount val="22"/>
                <c:pt idx="0" formatCode="#,##0">
                  <c:v>7690</c:v>
                </c:pt>
                <c:pt idx="1">
                  <c:v>9180</c:v>
                </c:pt>
                <c:pt idx="2">
                  <c:v>9180</c:v>
                </c:pt>
                <c:pt idx="3">
                  <c:v>9180</c:v>
                </c:pt>
                <c:pt idx="4">
                  <c:v>9030</c:v>
                </c:pt>
                <c:pt idx="5">
                  <c:v>7140</c:v>
                </c:pt>
                <c:pt idx="6">
                  <c:v>8155</c:v>
                </c:pt>
                <c:pt idx="7">
                  <c:v>8124</c:v>
                </c:pt>
                <c:pt idx="8" formatCode="#,##0">
                  <c:v>9179</c:v>
                </c:pt>
                <c:pt idx="9" formatCode="#,##0">
                  <c:v>8150</c:v>
                </c:pt>
                <c:pt idx="10">
                  <c:v>8160</c:v>
                </c:pt>
                <c:pt idx="11" formatCode="#,##0">
                  <c:v>8160</c:v>
                </c:pt>
                <c:pt idx="12" formatCode="#,##0">
                  <c:v>8670</c:v>
                </c:pt>
                <c:pt idx="13" formatCode="#,##0">
                  <c:v>9180</c:v>
                </c:pt>
                <c:pt idx="14" formatCode="#,##0">
                  <c:v>9180</c:v>
                </c:pt>
                <c:pt idx="15" formatCode="#,##0">
                  <c:v>9180</c:v>
                </c:pt>
                <c:pt idx="16" formatCode="#,##0">
                  <c:v>9180</c:v>
                </c:pt>
                <c:pt idx="17">
                  <c:v>9180</c:v>
                </c:pt>
                <c:pt idx="18">
                  <c:v>9180</c:v>
                </c:pt>
                <c:pt idx="19">
                  <c:v>9180</c:v>
                </c:pt>
                <c:pt idx="20">
                  <c:v>9180</c:v>
                </c:pt>
              </c:numCache>
            </c:numRef>
          </c:val>
          <c:smooth val="0"/>
          <c:extLst>
            <c:ext xmlns:c16="http://schemas.microsoft.com/office/drawing/2014/chart" uri="{C3380CC4-5D6E-409C-BE32-E72D297353CC}">
              <c16:uniqueId val="{00000001-9E70-440F-98F6-344B49A5FD1E}"/>
            </c:ext>
          </c:extLst>
        </c:ser>
        <c:ser>
          <c:idx val="2"/>
          <c:order val="2"/>
          <c:tx>
            <c:strRef>
              <c:f>'cantidad inicial pollos'!$B$4</c:f>
              <c:strCache>
                <c:ptCount val="1"/>
                <c:pt idx="0">
                  <c:v>ALEXANDER HERNANDEZ</c:v>
                </c:pt>
              </c:strCache>
            </c:strRef>
          </c:tx>
          <c:spPr>
            <a:ln w="28575" cap="rnd">
              <a:solidFill>
                <a:schemeClr val="accent3"/>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pollos'!$C$4:$X$4</c:f>
              <c:numCache>
                <c:formatCode>General</c:formatCode>
                <c:ptCount val="22"/>
                <c:pt idx="10">
                  <c:v>2244</c:v>
                </c:pt>
                <c:pt idx="11" formatCode="#,##0">
                  <c:v>2244</c:v>
                </c:pt>
                <c:pt idx="12" formatCode="#,##0">
                  <c:v>2856</c:v>
                </c:pt>
                <c:pt idx="13" formatCode="#,##0">
                  <c:v>2886</c:v>
                </c:pt>
                <c:pt idx="14" formatCode="#,##0">
                  <c:v>2856</c:v>
                </c:pt>
                <c:pt idx="15" formatCode="#,##0">
                  <c:v>2652</c:v>
                </c:pt>
                <c:pt idx="16" formatCode="#,##0">
                  <c:v>2652</c:v>
                </c:pt>
                <c:pt idx="17">
                  <c:v>2754</c:v>
                </c:pt>
                <c:pt idx="18">
                  <c:v>2856</c:v>
                </c:pt>
                <c:pt idx="19">
                  <c:v>2856</c:v>
                </c:pt>
                <c:pt idx="20">
                  <c:v>2856</c:v>
                </c:pt>
                <c:pt idx="21">
                  <c:v>2856</c:v>
                </c:pt>
              </c:numCache>
            </c:numRef>
          </c:val>
          <c:smooth val="0"/>
          <c:extLst>
            <c:ext xmlns:c16="http://schemas.microsoft.com/office/drawing/2014/chart" uri="{C3380CC4-5D6E-409C-BE32-E72D297353CC}">
              <c16:uniqueId val="{00000002-9E70-440F-98F6-344B49A5FD1E}"/>
            </c:ext>
          </c:extLst>
        </c:ser>
        <c:ser>
          <c:idx val="3"/>
          <c:order val="3"/>
          <c:tx>
            <c:strRef>
              <c:f>'cantidad inicial pollos'!$B$5</c:f>
              <c:strCache>
                <c:ptCount val="1"/>
                <c:pt idx="0">
                  <c:v>ANA LUCIA MINA </c:v>
                </c:pt>
              </c:strCache>
            </c:strRef>
          </c:tx>
          <c:spPr>
            <a:ln w="28575" cap="rnd">
              <a:solidFill>
                <a:schemeClr val="accent4"/>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pollos'!$C$5:$X$5</c:f>
              <c:numCache>
                <c:formatCode>General</c:formatCode>
                <c:ptCount val="22"/>
                <c:pt idx="0" formatCode="#,##0">
                  <c:v>1525</c:v>
                </c:pt>
                <c:pt idx="1">
                  <c:v>1530</c:v>
                </c:pt>
                <c:pt idx="2">
                  <c:v>1627</c:v>
                </c:pt>
                <c:pt idx="3">
                  <c:v>1631</c:v>
                </c:pt>
                <c:pt idx="4">
                  <c:v>1632</c:v>
                </c:pt>
                <c:pt idx="5">
                  <c:v>1632</c:v>
                </c:pt>
                <c:pt idx="6">
                  <c:v>1631</c:v>
                </c:pt>
                <c:pt idx="7">
                  <c:v>1627</c:v>
                </c:pt>
                <c:pt idx="8" formatCode="#,##0">
                  <c:v>1632</c:v>
                </c:pt>
                <c:pt idx="9">
                  <c:v>1628</c:v>
                </c:pt>
                <c:pt idx="10">
                  <c:v>1618</c:v>
                </c:pt>
                <c:pt idx="11" formatCode="#,##0">
                  <c:v>1633</c:v>
                </c:pt>
                <c:pt idx="12" formatCode="#,##0">
                  <c:v>1632</c:v>
                </c:pt>
                <c:pt idx="13" formatCode="#,##0">
                  <c:v>1632</c:v>
                </c:pt>
                <c:pt idx="14" formatCode="#,##0">
                  <c:v>1632</c:v>
                </c:pt>
                <c:pt idx="15" formatCode="#,##0">
                  <c:v>1632</c:v>
                </c:pt>
                <c:pt idx="16" formatCode="#,##0">
                  <c:v>1632</c:v>
                </c:pt>
                <c:pt idx="17">
                  <c:v>1632</c:v>
                </c:pt>
                <c:pt idx="18">
                  <c:v>1632</c:v>
                </c:pt>
                <c:pt idx="19">
                  <c:v>1632</c:v>
                </c:pt>
                <c:pt idx="20">
                  <c:v>1632</c:v>
                </c:pt>
                <c:pt idx="21">
                  <c:v>1632</c:v>
                </c:pt>
              </c:numCache>
            </c:numRef>
          </c:val>
          <c:smooth val="0"/>
          <c:extLst>
            <c:ext xmlns:c16="http://schemas.microsoft.com/office/drawing/2014/chart" uri="{C3380CC4-5D6E-409C-BE32-E72D297353CC}">
              <c16:uniqueId val="{00000003-9E70-440F-98F6-344B49A5FD1E}"/>
            </c:ext>
          </c:extLst>
        </c:ser>
        <c:ser>
          <c:idx val="4"/>
          <c:order val="4"/>
          <c:tx>
            <c:strRef>
              <c:f>'cantidad inicial pollos'!$B$6</c:f>
              <c:strCache>
                <c:ptCount val="1"/>
                <c:pt idx="0">
                  <c:v>ARMANDO GOMEZ</c:v>
                </c:pt>
              </c:strCache>
            </c:strRef>
          </c:tx>
          <c:spPr>
            <a:ln w="28575" cap="rnd">
              <a:solidFill>
                <a:schemeClr val="accent5"/>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pollos'!$C$6:$X$6</c:f>
              <c:numCache>
                <c:formatCode>General</c:formatCode>
                <c:ptCount val="22"/>
                <c:pt idx="0" formatCode="#,##0">
                  <c:v>2652</c:v>
                </c:pt>
                <c:pt idx="1">
                  <c:v>2853</c:v>
                </c:pt>
                <c:pt idx="2">
                  <c:v>2856</c:v>
                </c:pt>
                <c:pt idx="3">
                  <c:v>2856</c:v>
                </c:pt>
                <c:pt idx="4">
                  <c:v>2448</c:v>
                </c:pt>
                <c:pt idx="5">
                  <c:v>2855</c:v>
                </c:pt>
                <c:pt idx="6">
                  <c:v>2856</c:v>
                </c:pt>
                <c:pt idx="7">
                  <c:v>2856</c:v>
                </c:pt>
                <c:pt idx="8" formatCode="#,##0">
                  <c:v>2856</c:v>
                </c:pt>
                <c:pt idx="9">
                  <c:v>2448</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3672</c:v>
                </c:pt>
              </c:numCache>
            </c:numRef>
          </c:val>
          <c:smooth val="0"/>
          <c:extLst>
            <c:ext xmlns:c16="http://schemas.microsoft.com/office/drawing/2014/chart" uri="{C3380CC4-5D6E-409C-BE32-E72D297353CC}">
              <c16:uniqueId val="{00000004-9E70-440F-98F6-344B49A5FD1E}"/>
            </c:ext>
          </c:extLst>
        </c:ser>
        <c:ser>
          <c:idx val="5"/>
          <c:order val="5"/>
          <c:tx>
            <c:strRef>
              <c:f>'cantidad inicial pollos'!$B$7</c:f>
              <c:strCache>
                <c:ptCount val="1"/>
                <c:pt idx="0">
                  <c:v>CARMELO MOSQUERA</c:v>
                </c:pt>
              </c:strCache>
            </c:strRef>
          </c:tx>
          <c:spPr>
            <a:ln w="28575" cap="rnd">
              <a:solidFill>
                <a:schemeClr val="accent6"/>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pollos'!$C$7:$X$7</c:f>
              <c:numCache>
                <c:formatCode>General</c:formatCode>
                <c:ptCount val="22"/>
                <c:pt idx="0" formatCode="#,##0">
                  <c:v>1224</c:v>
                </c:pt>
                <c:pt idx="1">
                  <c:v>1223</c:v>
                </c:pt>
                <c:pt idx="2">
                  <c:v>1326</c:v>
                </c:pt>
                <c:pt idx="3">
                  <c:v>1312</c:v>
                </c:pt>
                <c:pt idx="4">
                  <c:v>1223</c:v>
                </c:pt>
                <c:pt idx="5">
                  <c:v>1122</c:v>
                </c:pt>
                <c:pt idx="6">
                  <c:v>1122</c:v>
                </c:pt>
                <c:pt idx="7">
                  <c:v>1220</c:v>
                </c:pt>
                <c:pt idx="8" formatCode="#,##0">
                  <c:v>1224</c:v>
                </c:pt>
                <c:pt idx="9">
                  <c:v>1224</c:v>
                </c:pt>
                <c:pt idx="10">
                  <c:v>1222</c:v>
                </c:pt>
                <c:pt idx="11" formatCode="#,##0">
                  <c:v>1224</c:v>
                </c:pt>
                <c:pt idx="12" formatCode="#,##0">
                  <c:v>1224</c:v>
                </c:pt>
                <c:pt idx="13" formatCode="#,##0">
                  <c:v>1224</c:v>
                </c:pt>
                <c:pt idx="14" formatCode="#,##0">
                  <c:v>1224</c:v>
                </c:pt>
                <c:pt idx="15" formatCode="#,##0">
                  <c:v>1224</c:v>
                </c:pt>
                <c:pt idx="16" formatCode="#,##0">
                  <c:v>1224</c:v>
                </c:pt>
                <c:pt idx="17">
                  <c:v>1224</c:v>
                </c:pt>
                <c:pt idx="18">
                  <c:v>1224</c:v>
                </c:pt>
                <c:pt idx="19">
                  <c:v>1224</c:v>
                </c:pt>
                <c:pt idx="20">
                  <c:v>1224</c:v>
                </c:pt>
                <c:pt idx="21">
                  <c:v>1224</c:v>
                </c:pt>
              </c:numCache>
            </c:numRef>
          </c:val>
          <c:smooth val="0"/>
          <c:extLst>
            <c:ext xmlns:c16="http://schemas.microsoft.com/office/drawing/2014/chart" uri="{C3380CC4-5D6E-409C-BE32-E72D297353CC}">
              <c16:uniqueId val="{00000005-9E70-440F-98F6-344B49A5FD1E}"/>
            </c:ext>
          </c:extLst>
        </c:ser>
        <c:ser>
          <c:idx val="6"/>
          <c:order val="6"/>
          <c:tx>
            <c:strRef>
              <c:f>'cantidad inicial pollos'!$B$8</c:f>
              <c:strCache>
                <c:ptCount val="1"/>
                <c:pt idx="0">
                  <c:v>CIBARY LUCUMY</c:v>
                </c:pt>
              </c:strCache>
            </c:strRef>
          </c:tx>
          <c:spPr>
            <a:ln w="28575" cap="rnd">
              <a:solidFill>
                <a:schemeClr val="accent1">
                  <a:lumMod val="6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pollos'!$C$8:$X$8</c:f>
              <c:numCache>
                <c:formatCode>General</c:formatCode>
                <c:ptCount val="22"/>
                <c:pt idx="0" formatCode="#,##0">
                  <c:v>2753</c:v>
                </c:pt>
                <c:pt idx="1">
                  <c:v>2752</c:v>
                </c:pt>
                <c:pt idx="2">
                  <c:v>2855</c:v>
                </c:pt>
                <c:pt idx="3">
                  <c:v>2852</c:v>
                </c:pt>
                <c:pt idx="4">
                  <c:v>2244</c:v>
                </c:pt>
                <c:pt idx="5">
                  <c:v>2856</c:v>
                </c:pt>
                <c:pt idx="6">
                  <c:v>2856</c:v>
                </c:pt>
                <c:pt idx="7">
                  <c:v>2750</c:v>
                </c:pt>
                <c:pt idx="8" formatCode="#,##0">
                  <c:v>2493</c:v>
                </c:pt>
                <c:pt idx="9">
                  <c:v>2754</c:v>
                </c:pt>
                <c:pt idx="10">
                  <c:v>2753</c:v>
                </c:pt>
                <c:pt idx="11" formatCode="#,##0">
                  <c:v>2754</c:v>
                </c:pt>
                <c:pt idx="12" formatCode="#,##0">
                  <c:v>2754</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06-9E70-440F-98F6-344B49A5FD1E}"/>
            </c:ext>
          </c:extLst>
        </c:ser>
        <c:ser>
          <c:idx val="7"/>
          <c:order val="7"/>
          <c:tx>
            <c:strRef>
              <c:f>'cantidad inicial pollos'!$B$9</c:f>
              <c:strCache>
                <c:ptCount val="1"/>
                <c:pt idx="0">
                  <c:v>ELSA MEZU</c:v>
                </c:pt>
              </c:strCache>
            </c:strRef>
          </c:tx>
          <c:spPr>
            <a:ln w="28575" cap="rnd">
              <a:solidFill>
                <a:schemeClr val="accent2">
                  <a:lumMod val="6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pollos'!$C$9:$X$9</c:f>
              <c:numCache>
                <c:formatCode>General</c:formatCode>
                <c:ptCount val="22"/>
                <c:pt idx="0" formatCode="#,##0">
                  <c:v>2856</c:v>
                </c:pt>
                <c:pt idx="1">
                  <c:v>3042</c:v>
                </c:pt>
                <c:pt idx="2">
                  <c:v>3054</c:v>
                </c:pt>
                <c:pt idx="3">
                  <c:v>3058</c:v>
                </c:pt>
                <c:pt idx="4">
                  <c:v>2546</c:v>
                </c:pt>
                <c:pt idx="5">
                  <c:v>2040</c:v>
                </c:pt>
                <c:pt idx="6">
                  <c:v>2735</c:v>
                </c:pt>
                <c:pt idx="7">
                  <c:v>2854</c:v>
                </c:pt>
                <c:pt idx="8" formatCode="#,##0">
                  <c:v>2854</c:v>
                </c:pt>
                <c:pt idx="9">
                  <c:v>2856</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07-9E70-440F-98F6-344B49A5FD1E}"/>
            </c:ext>
          </c:extLst>
        </c:ser>
        <c:ser>
          <c:idx val="8"/>
          <c:order val="8"/>
          <c:tx>
            <c:strRef>
              <c:f>'cantidad inicial pollos'!$B$10</c:f>
              <c:strCache>
                <c:ptCount val="1"/>
                <c:pt idx="0">
                  <c:v>ESCUELA VERDE</c:v>
                </c:pt>
              </c:strCache>
            </c:strRef>
          </c:tx>
          <c:spPr>
            <a:ln w="28575" cap="rnd">
              <a:solidFill>
                <a:schemeClr val="accent3">
                  <a:lumMod val="6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pollos'!$C$10:$X$10</c:f>
              <c:numCache>
                <c:formatCode>General</c:formatCode>
                <c:ptCount val="22"/>
                <c:pt idx="0" formatCode="#,##0">
                  <c:v>2842</c:v>
                </c:pt>
                <c:pt idx="1">
                  <c:v>3060</c:v>
                </c:pt>
                <c:pt idx="2">
                  <c:v>3060</c:v>
                </c:pt>
                <c:pt idx="3">
                  <c:v>3058</c:v>
                </c:pt>
                <c:pt idx="4">
                  <c:v>2550</c:v>
                </c:pt>
                <c:pt idx="5">
                  <c:v>2040</c:v>
                </c:pt>
                <c:pt idx="6">
                  <c:v>2754</c:v>
                </c:pt>
                <c:pt idx="7">
                  <c:v>2856</c:v>
                </c:pt>
                <c:pt idx="8" formatCode="#,##0">
                  <c:v>2856</c:v>
                </c:pt>
                <c:pt idx="9">
                  <c:v>2856</c:v>
                </c:pt>
                <c:pt idx="10">
                  <c:v>2856</c:v>
                </c:pt>
                <c:pt idx="11" formatCode="#,##0">
                  <c:v>2856</c:v>
                </c:pt>
                <c:pt idx="12" formatCode="#,##0">
                  <c:v>2856</c:v>
                </c:pt>
                <c:pt idx="13" formatCode="#,##0">
                  <c:v>2856</c:v>
                </c:pt>
                <c:pt idx="14" formatCode="#,##0">
                  <c:v>2856</c:v>
                </c:pt>
                <c:pt idx="15" formatCode="#,##0">
                  <c:v>16320</c:v>
                </c:pt>
                <c:pt idx="16" formatCode="#,##0">
                  <c:v>16320</c:v>
                </c:pt>
                <c:pt idx="17">
                  <c:v>16320</c:v>
                </c:pt>
                <c:pt idx="18">
                  <c:v>16320</c:v>
                </c:pt>
                <c:pt idx="19">
                  <c:v>16320</c:v>
                </c:pt>
                <c:pt idx="20">
                  <c:v>16320</c:v>
                </c:pt>
                <c:pt idx="21">
                  <c:v>16320</c:v>
                </c:pt>
              </c:numCache>
            </c:numRef>
          </c:val>
          <c:smooth val="0"/>
          <c:extLst>
            <c:ext xmlns:c16="http://schemas.microsoft.com/office/drawing/2014/chart" uri="{C3380CC4-5D6E-409C-BE32-E72D297353CC}">
              <c16:uniqueId val="{00000008-9E70-440F-98F6-344B49A5FD1E}"/>
            </c:ext>
          </c:extLst>
        </c:ser>
        <c:ser>
          <c:idx val="9"/>
          <c:order val="9"/>
          <c:tx>
            <c:strRef>
              <c:f>'cantidad inicial pollos'!$B$11</c:f>
              <c:strCache>
                <c:ptCount val="1"/>
                <c:pt idx="0">
                  <c:v>FABIOLA USURIAGA </c:v>
                </c:pt>
              </c:strCache>
            </c:strRef>
          </c:tx>
          <c:spPr>
            <a:ln w="28575" cap="rnd">
              <a:solidFill>
                <a:schemeClr val="accent4">
                  <a:lumMod val="6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pollos'!$C$11:$X$11</c:f>
              <c:numCache>
                <c:formatCode>General</c:formatCode>
                <c:ptCount val="22"/>
                <c:pt idx="0" formatCode="#,##0">
                  <c:v>1019</c:v>
                </c:pt>
                <c:pt idx="1">
                  <c:v>1220</c:v>
                </c:pt>
                <c:pt idx="2">
                  <c:v>1222</c:v>
                </c:pt>
                <c:pt idx="3">
                  <c:v>1223</c:v>
                </c:pt>
                <c:pt idx="4">
                  <c:v>1020</c:v>
                </c:pt>
                <c:pt idx="5">
                  <c:v>1111</c:v>
                </c:pt>
                <c:pt idx="6">
                  <c:v>1117</c:v>
                </c:pt>
                <c:pt idx="7">
                  <c:v>1022</c:v>
                </c:pt>
                <c:pt idx="8" formatCode="#,##0">
                  <c:v>1119</c:v>
                </c:pt>
                <c:pt idx="9">
                  <c:v>1122</c:v>
                </c:pt>
                <c:pt idx="18">
                  <c:v>1224</c:v>
                </c:pt>
                <c:pt idx="19">
                  <c:v>1224</c:v>
                </c:pt>
                <c:pt idx="20">
                  <c:v>1224</c:v>
                </c:pt>
              </c:numCache>
            </c:numRef>
          </c:val>
          <c:smooth val="0"/>
          <c:extLst>
            <c:ext xmlns:c16="http://schemas.microsoft.com/office/drawing/2014/chart" uri="{C3380CC4-5D6E-409C-BE32-E72D297353CC}">
              <c16:uniqueId val="{00000009-9E70-440F-98F6-344B49A5FD1E}"/>
            </c:ext>
          </c:extLst>
        </c:ser>
        <c:ser>
          <c:idx val="10"/>
          <c:order val="10"/>
          <c:tx>
            <c:strRef>
              <c:f>'cantidad inicial pollos'!$B$12</c:f>
              <c:strCache>
                <c:ptCount val="1"/>
                <c:pt idx="0">
                  <c:v>FLORELIA QUINTERO</c:v>
                </c:pt>
              </c:strCache>
            </c:strRef>
          </c:tx>
          <c:spPr>
            <a:ln w="28575" cap="rnd">
              <a:solidFill>
                <a:schemeClr val="accent5">
                  <a:lumMod val="6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pollos'!$C$12:$X$12</c:f>
              <c:numCache>
                <c:formatCode>General</c:formatCode>
                <c:ptCount val="22"/>
                <c:pt idx="8" formatCode="#,##0">
                  <c:v>1514</c:v>
                </c:pt>
                <c:pt idx="9">
                  <c:v>1530</c:v>
                </c:pt>
                <c:pt idx="10">
                  <c:v>1528</c:v>
                </c:pt>
                <c:pt idx="11" formatCode="#,##0">
                  <c:v>1531</c:v>
                </c:pt>
                <c:pt idx="12" formatCode="#,##0">
                  <c:v>1530</c:v>
                </c:pt>
                <c:pt idx="13" formatCode="#,##0">
                  <c:v>1530</c:v>
                </c:pt>
                <c:pt idx="14" formatCode="#,##0">
                  <c:v>1530</c:v>
                </c:pt>
                <c:pt idx="15" formatCode="#,##0">
                  <c:v>1530</c:v>
                </c:pt>
                <c:pt idx="16" formatCode="#,##0">
                  <c:v>1530</c:v>
                </c:pt>
                <c:pt idx="17">
                  <c:v>1530</c:v>
                </c:pt>
                <c:pt idx="18">
                  <c:v>1530</c:v>
                </c:pt>
                <c:pt idx="19">
                  <c:v>1530</c:v>
                </c:pt>
                <c:pt idx="20">
                  <c:v>1530</c:v>
                </c:pt>
              </c:numCache>
            </c:numRef>
          </c:val>
          <c:smooth val="0"/>
          <c:extLst>
            <c:ext xmlns:c16="http://schemas.microsoft.com/office/drawing/2014/chart" uri="{C3380CC4-5D6E-409C-BE32-E72D297353CC}">
              <c16:uniqueId val="{0000000A-9E70-440F-98F6-344B49A5FD1E}"/>
            </c:ext>
          </c:extLst>
        </c:ser>
        <c:ser>
          <c:idx val="11"/>
          <c:order val="11"/>
          <c:tx>
            <c:strRef>
              <c:f>'cantidad inicial pollos'!$B$13</c:f>
              <c:strCache>
                <c:ptCount val="1"/>
                <c:pt idx="0">
                  <c:v>FUNDESIA CASA</c:v>
                </c:pt>
              </c:strCache>
            </c:strRef>
          </c:tx>
          <c:spPr>
            <a:ln w="28575" cap="rnd">
              <a:solidFill>
                <a:schemeClr val="accent6">
                  <a:lumMod val="6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pollos'!$C$13:$X$13</c:f>
              <c:numCache>
                <c:formatCode>General</c:formatCode>
                <c:ptCount val="22"/>
                <c:pt idx="0" formatCode="#,##0">
                  <c:v>2542</c:v>
                </c:pt>
                <c:pt idx="1">
                  <c:v>2855</c:v>
                </c:pt>
                <c:pt idx="2">
                  <c:v>2854</c:v>
                </c:pt>
                <c:pt idx="3">
                  <c:v>2856</c:v>
                </c:pt>
                <c:pt idx="4">
                  <c:v>2448</c:v>
                </c:pt>
                <c:pt idx="5">
                  <c:v>2547</c:v>
                </c:pt>
                <c:pt idx="6">
                  <c:v>2848</c:v>
                </c:pt>
                <c:pt idx="7">
                  <c:v>2753</c:v>
                </c:pt>
                <c:pt idx="8" formatCode="#,##0">
                  <c:v>3052</c:v>
                </c:pt>
                <c:pt idx="9">
                  <c:v>3060</c:v>
                </c:pt>
                <c:pt idx="10">
                  <c:v>2753</c:v>
                </c:pt>
                <c:pt idx="11" formatCode="#,##0">
                  <c:v>2754</c:v>
                </c:pt>
                <c:pt idx="12" formatCode="#,##0">
                  <c:v>2856</c:v>
                </c:pt>
                <c:pt idx="13" formatCode="#,##0">
                  <c:v>2754</c:v>
                </c:pt>
                <c:pt idx="14" formatCode="#,##0">
                  <c:v>2754</c:v>
                </c:pt>
                <c:pt idx="16" formatCode="#,##0">
                  <c:v>2652</c:v>
                </c:pt>
                <c:pt idx="17">
                  <c:v>5508</c:v>
                </c:pt>
                <c:pt idx="18">
                  <c:v>5304</c:v>
                </c:pt>
                <c:pt idx="19">
                  <c:v>5508</c:v>
                </c:pt>
                <c:pt idx="20">
                  <c:v>5712</c:v>
                </c:pt>
                <c:pt idx="21">
                  <c:v>5712</c:v>
                </c:pt>
              </c:numCache>
            </c:numRef>
          </c:val>
          <c:smooth val="0"/>
          <c:extLst>
            <c:ext xmlns:c16="http://schemas.microsoft.com/office/drawing/2014/chart" uri="{C3380CC4-5D6E-409C-BE32-E72D297353CC}">
              <c16:uniqueId val="{0000000B-9E70-440F-98F6-344B49A5FD1E}"/>
            </c:ext>
          </c:extLst>
        </c:ser>
        <c:ser>
          <c:idx val="12"/>
          <c:order val="12"/>
          <c:tx>
            <c:strRef>
              <c:f>'cantidad inicial pollos'!$B$14</c:f>
              <c:strCache>
                <c:ptCount val="1"/>
                <c:pt idx="0">
                  <c:v>GIOVANI ROCHA</c:v>
                </c:pt>
              </c:strCache>
            </c:strRef>
          </c:tx>
          <c:spPr>
            <a:ln w="28575" cap="rnd">
              <a:solidFill>
                <a:schemeClr val="accent1">
                  <a:lumMod val="80000"/>
                  <a:lumOff val="2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pollos'!$C$14:$X$14</c:f>
              <c:numCache>
                <c:formatCode>General</c:formatCode>
                <c:ptCount val="22"/>
                <c:pt idx="0" formatCode="#,##0">
                  <c:v>6119</c:v>
                </c:pt>
                <c:pt idx="1">
                  <c:v>9178</c:v>
                </c:pt>
                <c:pt idx="2">
                  <c:v>9183</c:v>
                </c:pt>
                <c:pt idx="3">
                  <c:v>9180</c:v>
                </c:pt>
                <c:pt idx="4">
                  <c:v>7954</c:v>
                </c:pt>
                <c:pt idx="5">
                  <c:v>9179</c:v>
                </c:pt>
                <c:pt idx="6">
                  <c:v>9180</c:v>
                </c:pt>
                <c:pt idx="7">
                  <c:v>8091</c:v>
                </c:pt>
                <c:pt idx="8" formatCode="#,##0">
                  <c:v>9180</c:v>
                </c:pt>
                <c:pt idx="9">
                  <c:v>9180</c:v>
                </c:pt>
                <c:pt idx="10">
                  <c:v>9180</c:v>
                </c:pt>
                <c:pt idx="11" formatCode="#,##0">
                  <c:v>9180</c:v>
                </c:pt>
                <c:pt idx="12" formatCode="#,##0">
                  <c:v>9180</c:v>
                </c:pt>
                <c:pt idx="13" formatCode="#,##0">
                  <c:v>9180</c:v>
                </c:pt>
                <c:pt idx="14" formatCode="#,##0">
                  <c:v>9180</c:v>
                </c:pt>
                <c:pt idx="15" formatCode="#,##0">
                  <c:v>9180</c:v>
                </c:pt>
                <c:pt idx="16" formatCode="#,##0">
                  <c:v>9180</c:v>
                </c:pt>
                <c:pt idx="17">
                  <c:v>9180</c:v>
                </c:pt>
                <c:pt idx="18">
                  <c:v>9180</c:v>
                </c:pt>
                <c:pt idx="19">
                  <c:v>9180</c:v>
                </c:pt>
                <c:pt idx="20">
                  <c:v>9690</c:v>
                </c:pt>
                <c:pt idx="21">
                  <c:v>9180</c:v>
                </c:pt>
              </c:numCache>
            </c:numRef>
          </c:val>
          <c:smooth val="0"/>
          <c:extLst>
            <c:ext xmlns:c16="http://schemas.microsoft.com/office/drawing/2014/chart" uri="{C3380CC4-5D6E-409C-BE32-E72D297353CC}">
              <c16:uniqueId val="{0000000C-9E70-440F-98F6-344B49A5FD1E}"/>
            </c:ext>
          </c:extLst>
        </c:ser>
        <c:ser>
          <c:idx val="13"/>
          <c:order val="13"/>
          <c:tx>
            <c:strRef>
              <c:f>'cantidad inicial pollos'!$B$15</c:f>
              <c:strCache>
                <c:ptCount val="1"/>
                <c:pt idx="0">
                  <c:v>HECTOR FABIO CORREA</c:v>
                </c:pt>
              </c:strCache>
            </c:strRef>
          </c:tx>
          <c:spPr>
            <a:ln w="28575" cap="rnd">
              <a:solidFill>
                <a:schemeClr val="accent2">
                  <a:lumMod val="80000"/>
                  <a:lumOff val="2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pollos'!$C$15:$X$15</c:f>
              <c:numCache>
                <c:formatCode>General</c:formatCode>
                <c:ptCount val="22"/>
                <c:pt idx="1">
                  <c:v>2854</c:v>
                </c:pt>
                <c:pt idx="2">
                  <c:v>3060</c:v>
                </c:pt>
                <c:pt idx="3">
                  <c:v>6118</c:v>
                </c:pt>
                <c:pt idx="4">
                  <c:v>6119</c:v>
                </c:pt>
                <c:pt idx="5">
                  <c:v>3773</c:v>
                </c:pt>
                <c:pt idx="6">
                  <c:v>5304</c:v>
                </c:pt>
                <c:pt idx="7">
                  <c:v>2850</c:v>
                </c:pt>
                <c:pt idx="8" formatCode="#,##0">
                  <c:v>5304</c:v>
                </c:pt>
                <c:pt idx="9">
                  <c:v>5508</c:v>
                </c:pt>
                <c:pt idx="10">
                  <c:v>5712</c:v>
                </c:pt>
                <c:pt idx="11" formatCode="#,##0">
                  <c:v>5712</c:v>
                </c:pt>
                <c:pt idx="12" formatCode="#,##0">
                  <c:v>6120</c:v>
                </c:pt>
                <c:pt idx="13" formatCode="#,##0">
                  <c:v>6120</c:v>
                </c:pt>
                <c:pt idx="14" formatCode="#,##0">
                  <c:v>6120</c:v>
                </c:pt>
                <c:pt idx="15" formatCode="#,##0">
                  <c:v>6630</c:v>
                </c:pt>
                <c:pt idx="16" formatCode="#,##0">
                  <c:v>6630</c:v>
                </c:pt>
                <c:pt idx="17">
                  <c:v>7956</c:v>
                </c:pt>
                <c:pt idx="18">
                  <c:v>6120</c:v>
                </c:pt>
                <c:pt idx="19">
                  <c:v>7344</c:v>
                </c:pt>
                <c:pt idx="20">
                  <c:v>7038</c:v>
                </c:pt>
                <c:pt idx="21">
                  <c:v>7038</c:v>
                </c:pt>
              </c:numCache>
            </c:numRef>
          </c:val>
          <c:smooth val="0"/>
          <c:extLst>
            <c:ext xmlns:c16="http://schemas.microsoft.com/office/drawing/2014/chart" uri="{C3380CC4-5D6E-409C-BE32-E72D297353CC}">
              <c16:uniqueId val="{0000000D-9E70-440F-98F6-344B49A5FD1E}"/>
            </c:ext>
          </c:extLst>
        </c:ser>
        <c:ser>
          <c:idx val="14"/>
          <c:order val="14"/>
          <c:tx>
            <c:strRef>
              <c:f>'cantidad inicial pollos'!$B$16</c:f>
              <c:strCache>
                <c:ptCount val="1"/>
                <c:pt idx="0">
                  <c:v>HECTOR FABIO MORENO</c:v>
                </c:pt>
              </c:strCache>
            </c:strRef>
          </c:tx>
          <c:spPr>
            <a:ln w="28575" cap="rnd">
              <a:solidFill>
                <a:schemeClr val="accent3">
                  <a:lumMod val="80000"/>
                  <a:lumOff val="2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pollos'!$C$16:$X$16</c:f>
              <c:numCache>
                <c:formatCode>General</c:formatCode>
                <c:ptCount val="22"/>
                <c:pt idx="0" formatCode="#,##0">
                  <c:v>10400</c:v>
                </c:pt>
                <c:pt idx="1">
                  <c:v>11730</c:v>
                </c:pt>
                <c:pt idx="2">
                  <c:v>11215</c:v>
                </c:pt>
                <c:pt idx="3">
                  <c:v>11216</c:v>
                </c:pt>
                <c:pt idx="4">
                  <c:v>9486</c:v>
                </c:pt>
                <c:pt idx="5">
                  <c:v>8160</c:v>
                </c:pt>
                <c:pt idx="6">
                  <c:v>10710</c:v>
                </c:pt>
                <c:pt idx="7">
                  <c:v>11322</c:v>
                </c:pt>
                <c:pt idx="8" formatCode="#,##0">
                  <c:v>11322</c:v>
                </c:pt>
                <c:pt idx="9">
                  <c:v>11220</c:v>
                </c:pt>
                <c:pt idx="10">
                  <c:v>11219</c:v>
                </c:pt>
                <c:pt idx="11" formatCode="#,##0">
                  <c:v>11220</c:v>
                </c:pt>
                <c:pt idx="12" formatCode="#,##0">
                  <c:v>11220</c:v>
                </c:pt>
                <c:pt idx="13" formatCode="#,##0">
                  <c:v>11220</c:v>
                </c:pt>
                <c:pt idx="14" formatCode="#,##0">
                  <c:v>11220</c:v>
                </c:pt>
                <c:pt idx="15" formatCode="#,##0">
                  <c:v>15810</c:v>
                </c:pt>
                <c:pt idx="16" formatCode="#,##0">
                  <c:v>12750</c:v>
                </c:pt>
                <c:pt idx="17">
                  <c:v>13056</c:v>
                </c:pt>
                <c:pt idx="18">
                  <c:v>13056</c:v>
                </c:pt>
                <c:pt idx="19">
                  <c:v>13056</c:v>
                </c:pt>
                <c:pt idx="20">
                  <c:v>13056</c:v>
                </c:pt>
                <c:pt idx="21">
                  <c:v>13056</c:v>
                </c:pt>
              </c:numCache>
            </c:numRef>
          </c:val>
          <c:smooth val="0"/>
          <c:extLst>
            <c:ext xmlns:c16="http://schemas.microsoft.com/office/drawing/2014/chart" uri="{C3380CC4-5D6E-409C-BE32-E72D297353CC}">
              <c16:uniqueId val="{0000000E-9E70-440F-98F6-344B49A5FD1E}"/>
            </c:ext>
          </c:extLst>
        </c:ser>
        <c:ser>
          <c:idx val="15"/>
          <c:order val="15"/>
          <c:tx>
            <c:strRef>
              <c:f>'cantidad inicial pollos'!$B$17</c:f>
              <c:strCache>
                <c:ptCount val="1"/>
                <c:pt idx="0">
                  <c:v>HERMES BELTRAN</c:v>
                </c:pt>
              </c:strCache>
            </c:strRef>
          </c:tx>
          <c:spPr>
            <a:ln w="28575" cap="rnd">
              <a:solidFill>
                <a:schemeClr val="accent4">
                  <a:lumMod val="80000"/>
                  <a:lumOff val="2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pollos'!$C$17:$X$17</c:f>
              <c:numCache>
                <c:formatCode>General</c:formatCode>
                <c:ptCount val="22"/>
                <c:pt idx="0" formatCode="#,##0">
                  <c:v>4280</c:v>
                </c:pt>
                <c:pt idx="1">
                  <c:v>5884</c:v>
                </c:pt>
                <c:pt idx="2">
                  <c:v>5916</c:v>
                </c:pt>
                <c:pt idx="3">
                  <c:v>5904</c:v>
                </c:pt>
                <c:pt idx="4">
                  <c:v>6117</c:v>
                </c:pt>
                <c:pt idx="5">
                  <c:v>5200</c:v>
                </c:pt>
                <c:pt idx="6">
                  <c:v>6114</c:v>
                </c:pt>
                <c:pt idx="7">
                  <c:v>5197</c:v>
                </c:pt>
                <c:pt idx="8" formatCode="#,##0">
                  <c:v>5905</c:v>
                </c:pt>
                <c:pt idx="9">
                  <c:v>5916</c:v>
                </c:pt>
                <c:pt idx="10">
                  <c:v>5508</c:v>
                </c:pt>
                <c:pt idx="11" formatCode="#,##0">
                  <c:v>5508</c:v>
                </c:pt>
                <c:pt idx="12" formatCode="#,##0">
                  <c:v>5712</c:v>
                </c:pt>
                <c:pt idx="13" formatCode="#,##0">
                  <c:v>5916</c:v>
                </c:pt>
                <c:pt idx="14" formatCode="#,##0">
                  <c:v>5508</c:v>
                </c:pt>
                <c:pt idx="15" formatCode="#,##0">
                  <c:v>5508</c:v>
                </c:pt>
                <c:pt idx="16" formatCode="#,##0">
                  <c:v>5508</c:v>
                </c:pt>
                <c:pt idx="17">
                  <c:v>5610</c:v>
                </c:pt>
                <c:pt idx="19">
                  <c:v>5508</c:v>
                </c:pt>
                <c:pt idx="20">
                  <c:v>5712</c:v>
                </c:pt>
                <c:pt idx="21">
                  <c:v>5712</c:v>
                </c:pt>
              </c:numCache>
            </c:numRef>
          </c:val>
          <c:smooth val="0"/>
          <c:extLst>
            <c:ext xmlns:c16="http://schemas.microsoft.com/office/drawing/2014/chart" uri="{C3380CC4-5D6E-409C-BE32-E72D297353CC}">
              <c16:uniqueId val="{0000000F-9E70-440F-98F6-344B49A5FD1E}"/>
            </c:ext>
          </c:extLst>
        </c:ser>
        <c:ser>
          <c:idx val="16"/>
          <c:order val="16"/>
          <c:tx>
            <c:strRef>
              <c:f>'cantidad inicial pollos'!$B$18</c:f>
              <c:strCache>
                <c:ptCount val="1"/>
                <c:pt idx="0">
                  <c:v>HUBER VASQUEZ</c:v>
                </c:pt>
              </c:strCache>
            </c:strRef>
          </c:tx>
          <c:spPr>
            <a:ln w="28575" cap="rnd">
              <a:solidFill>
                <a:schemeClr val="accent5">
                  <a:lumMod val="80000"/>
                  <a:lumOff val="2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pollos'!$C$18:$X$18</c:f>
              <c:numCache>
                <c:formatCode>General</c:formatCode>
                <c:ptCount val="22"/>
                <c:pt idx="1">
                  <c:v>2754</c:v>
                </c:pt>
                <c:pt idx="2">
                  <c:v>2856</c:v>
                </c:pt>
                <c:pt idx="3">
                  <c:v>2854</c:v>
                </c:pt>
                <c:pt idx="4">
                  <c:v>2448</c:v>
                </c:pt>
                <c:pt idx="5">
                  <c:v>1836</c:v>
                </c:pt>
                <c:pt idx="6">
                  <c:v>2855</c:v>
                </c:pt>
                <c:pt idx="7">
                  <c:v>2856</c:v>
                </c:pt>
                <c:pt idx="8" formatCode="#,##0">
                  <c:v>2856</c:v>
                </c:pt>
                <c:pt idx="9">
                  <c:v>2448</c:v>
                </c:pt>
                <c:pt idx="10">
                  <c:v>2855</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3570</c:v>
                </c:pt>
              </c:numCache>
            </c:numRef>
          </c:val>
          <c:smooth val="0"/>
          <c:extLst>
            <c:ext xmlns:c16="http://schemas.microsoft.com/office/drawing/2014/chart" uri="{C3380CC4-5D6E-409C-BE32-E72D297353CC}">
              <c16:uniqueId val="{00000010-9E70-440F-98F6-344B49A5FD1E}"/>
            </c:ext>
          </c:extLst>
        </c:ser>
        <c:ser>
          <c:idx val="17"/>
          <c:order val="17"/>
          <c:tx>
            <c:strRef>
              <c:f>'cantidad inicial pollos'!$B$19</c:f>
              <c:strCache>
                <c:ptCount val="1"/>
                <c:pt idx="0">
                  <c:v>IDALIA NAZARITH</c:v>
                </c:pt>
              </c:strCache>
            </c:strRef>
          </c:tx>
          <c:spPr>
            <a:ln w="28575" cap="rnd">
              <a:solidFill>
                <a:schemeClr val="accent6">
                  <a:lumMod val="80000"/>
                  <a:lumOff val="2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pollos'!$C$19:$X$19</c:f>
              <c:numCache>
                <c:formatCode>General</c:formatCode>
                <c:ptCount val="22"/>
                <c:pt idx="0">
                  <c:v>1632</c:v>
                </c:pt>
                <c:pt idx="1">
                  <c:v>1632</c:v>
                </c:pt>
                <c:pt idx="2">
                  <c:v>1734</c:v>
                </c:pt>
                <c:pt idx="3">
                  <c:v>1732</c:v>
                </c:pt>
                <c:pt idx="4">
                  <c:v>1530</c:v>
                </c:pt>
                <c:pt idx="5">
                  <c:v>1530</c:v>
                </c:pt>
                <c:pt idx="6">
                  <c:v>1530</c:v>
                </c:pt>
                <c:pt idx="7">
                  <c:v>1632</c:v>
                </c:pt>
                <c:pt idx="8" formatCode="#,##0">
                  <c:v>1632</c:v>
                </c:pt>
                <c:pt idx="9">
                  <c:v>1834</c:v>
                </c:pt>
                <c:pt idx="10">
                  <c:v>1733</c:v>
                </c:pt>
                <c:pt idx="11" formatCode="#,##0">
                  <c:v>1734</c:v>
                </c:pt>
                <c:pt idx="12" formatCode="#,##0">
                  <c:v>1734</c:v>
                </c:pt>
                <c:pt idx="13" formatCode="#,##0">
                  <c:v>1734</c:v>
                </c:pt>
                <c:pt idx="14" formatCode="#,##0">
                  <c:v>1734</c:v>
                </c:pt>
                <c:pt idx="15" formatCode="#,##0">
                  <c:v>1734</c:v>
                </c:pt>
                <c:pt idx="16" formatCode="#,##0">
                  <c:v>1734</c:v>
                </c:pt>
                <c:pt idx="17">
                  <c:v>1734</c:v>
                </c:pt>
                <c:pt idx="18">
                  <c:v>1734</c:v>
                </c:pt>
                <c:pt idx="19">
                  <c:v>1734</c:v>
                </c:pt>
                <c:pt idx="20">
                  <c:v>1734</c:v>
                </c:pt>
                <c:pt idx="21">
                  <c:v>1734</c:v>
                </c:pt>
              </c:numCache>
            </c:numRef>
          </c:val>
          <c:smooth val="0"/>
          <c:extLst>
            <c:ext xmlns:c16="http://schemas.microsoft.com/office/drawing/2014/chart" uri="{C3380CC4-5D6E-409C-BE32-E72D297353CC}">
              <c16:uniqueId val="{00000011-9E70-440F-98F6-344B49A5FD1E}"/>
            </c:ext>
          </c:extLst>
        </c:ser>
        <c:ser>
          <c:idx val="18"/>
          <c:order val="18"/>
          <c:tx>
            <c:strRef>
              <c:f>'cantidad inicial pollos'!$B$20</c:f>
              <c:strCache>
                <c:ptCount val="1"/>
                <c:pt idx="0">
                  <c:v>ISMELDA BALANTA</c:v>
                </c:pt>
              </c:strCache>
            </c:strRef>
          </c:tx>
          <c:spPr>
            <a:ln w="28575" cap="rnd">
              <a:solidFill>
                <a:schemeClr val="accent1">
                  <a:lumMod val="8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pollos'!$C$20:$X$20</c:f>
              <c:numCache>
                <c:formatCode>General</c:formatCode>
                <c:ptCount val="22"/>
                <c:pt idx="1">
                  <c:v>7141</c:v>
                </c:pt>
                <c:pt idx="2">
                  <c:v>6935</c:v>
                </c:pt>
                <c:pt idx="3">
                  <c:v>7543</c:v>
                </c:pt>
                <c:pt idx="4">
                  <c:v>7543</c:v>
                </c:pt>
                <c:pt idx="5">
                  <c:v>5914</c:v>
                </c:pt>
                <c:pt idx="6">
                  <c:v>5703</c:v>
                </c:pt>
                <c:pt idx="7">
                  <c:v>5712</c:v>
                </c:pt>
                <c:pt idx="8" formatCode="#,##0">
                  <c:v>5710</c:v>
                </c:pt>
                <c:pt idx="9">
                  <c:v>5711</c:v>
                </c:pt>
                <c:pt idx="10">
                  <c:v>5712</c:v>
                </c:pt>
                <c:pt idx="11" formatCode="#,##0">
                  <c:v>5711</c:v>
                </c:pt>
                <c:pt idx="12" formatCode="#,##0">
                  <c:v>1224</c:v>
                </c:pt>
                <c:pt idx="13" formatCode="#,##0">
                  <c:v>1224</c:v>
                </c:pt>
                <c:pt idx="14" formatCode="#,##0">
                  <c:v>1224</c:v>
                </c:pt>
                <c:pt idx="15" formatCode="#,##0">
                  <c:v>1224</c:v>
                </c:pt>
                <c:pt idx="16" formatCode="#,##0">
                  <c:v>1224</c:v>
                </c:pt>
                <c:pt idx="17">
                  <c:v>1224</c:v>
                </c:pt>
                <c:pt idx="18">
                  <c:v>1224</c:v>
                </c:pt>
                <c:pt idx="19">
                  <c:v>1428</c:v>
                </c:pt>
                <c:pt idx="20">
                  <c:v>1326</c:v>
                </c:pt>
                <c:pt idx="21">
                  <c:v>1326</c:v>
                </c:pt>
              </c:numCache>
            </c:numRef>
          </c:val>
          <c:smooth val="0"/>
          <c:extLst>
            <c:ext xmlns:c16="http://schemas.microsoft.com/office/drawing/2014/chart" uri="{C3380CC4-5D6E-409C-BE32-E72D297353CC}">
              <c16:uniqueId val="{00000012-9E70-440F-98F6-344B49A5FD1E}"/>
            </c:ext>
          </c:extLst>
        </c:ser>
        <c:ser>
          <c:idx val="19"/>
          <c:order val="19"/>
          <c:tx>
            <c:strRef>
              <c:f>'cantidad inicial pollos'!$B$21</c:f>
              <c:strCache>
                <c:ptCount val="1"/>
                <c:pt idx="0">
                  <c:v>JIMENA VILLEGAS</c:v>
                </c:pt>
              </c:strCache>
            </c:strRef>
          </c:tx>
          <c:spPr>
            <a:ln w="28575" cap="rnd">
              <a:solidFill>
                <a:schemeClr val="accent2">
                  <a:lumMod val="8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pollos'!$C$21:$X$21</c:f>
              <c:numCache>
                <c:formatCode>General</c:formatCode>
                <c:ptCount val="22"/>
                <c:pt idx="0" formatCode="#,##0">
                  <c:v>1632</c:v>
                </c:pt>
                <c:pt idx="1">
                  <c:v>1631</c:v>
                </c:pt>
                <c:pt idx="2">
                  <c:v>1836</c:v>
                </c:pt>
                <c:pt idx="3">
                  <c:v>1836</c:v>
                </c:pt>
                <c:pt idx="4">
                  <c:v>1632</c:v>
                </c:pt>
                <c:pt idx="5">
                  <c:v>1223</c:v>
                </c:pt>
                <c:pt idx="6">
                  <c:v>1836</c:v>
                </c:pt>
                <c:pt idx="7">
                  <c:v>1836</c:v>
                </c:pt>
                <c:pt idx="8" formatCode="#,##0">
                  <c:v>1832</c:v>
                </c:pt>
                <c:pt idx="9">
                  <c:v>1428</c:v>
                </c:pt>
                <c:pt idx="10">
                  <c:v>1836</c:v>
                </c:pt>
                <c:pt idx="11" formatCode="#,##0">
                  <c:v>1836</c:v>
                </c:pt>
                <c:pt idx="12" formatCode="#,##0">
                  <c:v>1836</c:v>
                </c:pt>
                <c:pt idx="13" formatCode="#,##0">
                  <c:v>1836</c:v>
                </c:pt>
                <c:pt idx="14" formatCode="#,##0">
                  <c:v>1836</c:v>
                </c:pt>
                <c:pt idx="15" formatCode="#,##0">
                  <c:v>1836</c:v>
                </c:pt>
                <c:pt idx="16" formatCode="#,##0">
                  <c:v>1836</c:v>
                </c:pt>
                <c:pt idx="17">
                  <c:v>1836</c:v>
                </c:pt>
                <c:pt idx="18">
                  <c:v>1836</c:v>
                </c:pt>
                <c:pt idx="20">
                  <c:v>1938</c:v>
                </c:pt>
                <c:pt idx="21">
                  <c:v>2142</c:v>
                </c:pt>
              </c:numCache>
            </c:numRef>
          </c:val>
          <c:smooth val="0"/>
          <c:extLst>
            <c:ext xmlns:c16="http://schemas.microsoft.com/office/drawing/2014/chart" uri="{C3380CC4-5D6E-409C-BE32-E72D297353CC}">
              <c16:uniqueId val="{00000013-9E70-440F-98F6-344B49A5FD1E}"/>
            </c:ext>
          </c:extLst>
        </c:ser>
        <c:ser>
          <c:idx val="20"/>
          <c:order val="20"/>
          <c:tx>
            <c:strRef>
              <c:f>'cantidad inicial pollos'!$B$22</c:f>
              <c:strCache>
                <c:ptCount val="1"/>
                <c:pt idx="0">
                  <c:v>JOSE HARVI BASAN</c:v>
                </c:pt>
              </c:strCache>
            </c:strRef>
          </c:tx>
          <c:spPr>
            <a:ln w="28575" cap="rnd">
              <a:solidFill>
                <a:schemeClr val="accent3">
                  <a:lumMod val="8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pollos'!$C$22:$X$22</c:f>
              <c:numCache>
                <c:formatCode>General</c:formatCode>
                <c:ptCount val="22"/>
                <c:pt idx="0" formatCode="#,##0">
                  <c:v>2856</c:v>
                </c:pt>
                <c:pt idx="1">
                  <c:v>3053</c:v>
                </c:pt>
                <c:pt idx="2">
                  <c:v>3058</c:v>
                </c:pt>
                <c:pt idx="3">
                  <c:v>3062</c:v>
                </c:pt>
                <c:pt idx="4">
                  <c:v>2549</c:v>
                </c:pt>
                <c:pt idx="5">
                  <c:v>2244</c:v>
                </c:pt>
                <c:pt idx="6">
                  <c:v>2750</c:v>
                </c:pt>
                <c:pt idx="7">
                  <c:v>2854</c:v>
                </c:pt>
                <c:pt idx="8" formatCode="#,##0">
                  <c:v>2856</c:v>
                </c:pt>
                <c:pt idx="9">
                  <c:v>2856</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14-9E70-440F-98F6-344B49A5FD1E}"/>
            </c:ext>
          </c:extLst>
        </c:ser>
        <c:ser>
          <c:idx val="21"/>
          <c:order val="21"/>
          <c:tx>
            <c:strRef>
              <c:f>'cantidad inicial pollos'!$B$23</c:f>
              <c:strCache>
                <c:ptCount val="1"/>
                <c:pt idx="0">
                  <c:v>LEYDI HELENA BALANTA</c:v>
                </c:pt>
              </c:strCache>
            </c:strRef>
          </c:tx>
          <c:spPr>
            <a:ln w="28575" cap="rnd">
              <a:solidFill>
                <a:schemeClr val="accent4">
                  <a:lumMod val="8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pollos'!$C$23:$X$23</c:f>
              <c:numCache>
                <c:formatCode>General</c:formatCode>
                <c:ptCount val="22"/>
                <c:pt idx="0" formatCode="#,##0">
                  <c:v>1420</c:v>
                </c:pt>
                <c:pt idx="1">
                  <c:v>2244</c:v>
                </c:pt>
                <c:pt idx="2">
                  <c:v>2240</c:v>
                </c:pt>
                <c:pt idx="3">
                  <c:v>2240</c:v>
                </c:pt>
                <c:pt idx="4">
                  <c:v>2243</c:v>
                </c:pt>
                <c:pt idx="5">
                  <c:v>2242</c:v>
                </c:pt>
                <c:pt idx="6">
                  <c:v>2240</c:v>
                </c:pt>
                <c:pt idx="7">
                  <c:v>1730</c:v>
                </c:pt>
                <c:pt idx="8" formatCode="#,##0">
                  <c:v>2242</c:v>
                </c:pt>
                <c:pt idx="9">
                  <c:v>2241</c:v>
                </c:pt>
                <c:pt idx="10">
                  <c:v>2446</c:v>
                </c:pt>
                <c:pt idx="11" formatCode="#,##0">
                  <c:v>2448</c:v>
                </c:pt>
                <c:pt idx="12" formatCode="#,##0">
                  <c:v>2448</c:v>
                </c:pt>
                <c:pt idx="13" formatCode="#,##0">
                  <c:v>2448</c:v>
                </c:pt>
                <c:pt idx="14" formatCode="#,##0">
                  <c:v>2448</c:v>
                </c:pt>
                <c:pt idx="15" formatCode="#,##0">
                  <c:v>2448</c:v>
                </c:pt>
                <c:pt idx="16" formatCode="#,##0">
                  <c:v>2448</c:v>
                </c:pt>
                <c:pt idx="17">
                  <c:v>2448</c:v>
                </c:pt>
                <c:pt idx="18">
                  <c:v>2448</c:v>
                </c:pt>
                <c:pt idx="19">
                  <c:v>2448</c:v>
                </c:pt>
                <c:pt idx="20">
                  <c:v>2346</c:v>
                </c:pt>
                <c:pt idx="21">
                  <c:v>2448</c:v>
                </c:pt>
              </c:numCache>
            </c:numRef>
          </c:val>
          <c:smooth val="0"/>
          <c:extLst>
            <c:ext xmlns:c16="http://schemas.microsoft.com/office/drawing/2014/chart" uri="{C3380CC4-5D6E-409C-BE32-E72D297353CC}">
              <c16:uniqueId val="{00000015-9E70-440F-98F6-344B49A5FD1E}"/>
            </c:ext>
          </c:extLst>
        </c:ser>
        <c:ser>
          <c:idx val="22"/>
          <c:order val="22"/>
          <c:tx>
            <c:strRef>
              <c:f>'cantidad inicial pollos'!$B$24</c:f>
              <c:strCache>
                <c:ptCount val="1"/>
                <c:pt idx="0">
                  <c:v>LUEINER ADIELA</c:v>
                </c:pt>
              </c:strCache>
            </c:strRef>
          </c:tx>
          <c:spPr>
            <a:ln w="28575" cap="rnd">
              <a:solidFill>
                <a:schemeClr val="accent5">
                  <a:lumMod val="8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pollos'!$C$24:$X$24</c:f>
              <c:numCache>
                <c:formatCode>General</c:formatCode>
                <c:ptCount val="22"/>
                <c:pt idx="0" formatCode="#,##0">
                  <c:v>1218</c:v>
                </c:pt>
                <c:pt idx="1">
                  <c:v>1103</c:v>
                </c:pt>
                <c:pt idx="2">
                  <c:v>1215</c:v>
                </c:pt>
                <c:pt idx="3">
                  <c:v>2747</c:v>
                </c:pt>
                <c:pt idx="4">
                  <c:v>2244</c:v>
                </c:pt>
                <c:pt idx="5">
                  <c:v>2754</c:v>
                </c:pt>
                <c:pt idx="6">
                  <c:v>2754</c:v>
                </c:pt>
                <c:pt idx="7">
                  <c:v>2650</c:v>
                </c:pt>
                <c:pt idx="8" formatCode="#,##0">
                  <c:v>2752</c:v>
                </c:pt>
                <c:pt idx="9">
                  <c:v>2754</c:v>
                </c:pt>
                <c:pt idx="10">
                  <c:v>2749</c:v>
                </c:pt>
                <c:pt idx="11" formatCode="#,##0">
                  <c:v>2754</c:v>
                </c:pt>
                <c:pt idx="12" formatCode="#,##0">
                  <c:v>2754</c:v>
                </c:pt>
                <c:pt idx="13" formatCode="#,##0">
                  <c:v>2754</c:v>
                </c:pt>
                <c:pt idx="14" formatCode="#,##0">
                  <c:v>2754</c:v>
                </c:pt>
                <c:pt idx="15" formatCode="#,##0">
                  <c:v>2754</c:v>
                </c:pt>
                <c:pt idx="16" formatCode="#,##0">
                  <c:v>2754</c:v>
                </c:pt>
                <c:pt idx="17">
                  <c:v>2754</c:v>
                </c:pt>
                <c:pt idx="18">
                  <c:v>2856</c:v>
                </c:pt>
                <c:pt idx="19">
                  <c:v>2754</c:v>
                </c:pt>
                <c:pt idx="20">
                  <c:v>2754</c:v>
                </c:pt>
                <c:pt idx="21">
                  <c:v>2754</c:v>
                </c:pt>
              </c:numCache>
            </c:numRef>
          </c:val>
          <c:smooth val="0"/>
          <c:extLst>
            <c:ext xmlns:c16="http://schemas.microsoft.com/office/drawing/2014/chart" uri="{C3380CC4-5D6E-409C-BE32-E72D297353CC}">
              <c16:uniqueId val="{00000016-9E70-440F-98F6-344B49A5FD1E}"/>
            </c:ext>
          </c:extLst>
        </c:ser>
        <c:ser>
          <c:idx val="23"/>
          <c:order val="23"/>
          <c:tx>
            <c:strRef>
              <c:f>'cantidad inicial pollos'!$B$25</c:f>
              <c:strCache>
                <c:ptCount val="1"/>
                <c:pt idx="0">
                  <c:v>LUIS HERNAN BRAND</c:v>
                </c:pt>
              </c:strCache>
            </c:strRef>
          </c:tx>
          <c:spPr>
            <a:ln w="28575" cap="rnd">
              <a:solidFill>
                <a:schemeClr val="accent6">
                  <a:lumMod val="8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pollos'!$C$25:$X$25</c:f>
              <c:numCache>
                <c:formatCode>General</c:formatCode>
                <c:ptCount val="22"/>
                <c:pt idx="0" formatCode="#,##0">
                  <c:v>10812</c:v>
                </c:pt>
                <c:pt idx="1">
                  <c:v>11017</c:v>
                </c:pt>
                <c:pt idx="2">
                  <c:v>11016</c:v>
                </c:pt>
                <c:pt idx="3">
                  <c:v>11012</c:v>
                </c:pt>
                <c:pt idx="4">
                  <c:v>9996</c:v>
                </c:pt>
                <c:pt idx="5">
                  <c:v>11013</c:v>
                </c:pt>
                <c:pt idx="6">
                  <c:v>11006</c:v>
                </c:pt>
                <c:pt idx="7">
                  <c:v>10196</c:v>
                </c:pt>
                <c:pt idx="8" formatCode="#,##0">
                  <c:v>11014</c:v>
                </c:pt>
                <c:pt idx="9">
                  <c:v>11015</c:v>
                </c:pt>
                <c:pt idx="10">
                  <c:v>11727</c:v>
                </c:pt>
                <c:pt idx="11" formatCode="#,##0">
                  <c:v>11730</c:v>
                </c:pt>
                <c:pt idx="12" formatCode="#,##0">
                  <c:v>11832</c:v>
                </c:pt>
                <c:pt idx="13" formatCode="#,##0">
                  <c:v>11832</c:v>
                </c:pt>
                <c:pt idx="14" formatCode="#,##0">
                  <c:v>11832</c:v>
                </c:pt>
                <c:pt idx="15" formatCode="#,##0">
                  <c:v>11730</c:v>
                </c:pt>
                <c:pt idx="16" formatCode="#,##0">
                  <c:v>11730</c:v>
                </c:pt>
                <c:pt idx="17">
                  <c:v>11730</c:v>
                </c:pt>
                <c:pt idx="18">
                  <c:v>11730</c:v>
                </c:pt>
                <c:pt idx="19">
                  <c:v>11730</c:v>
                </c:pt>
                <c:pt idx="20">
                  <c:v>11016</c:v>
                </c:pt>
                <c:pt idx="21">
                  <c:v>11730</c:v>
                </c:pt>
              </c:numCache>
            </c:numRef>
          </c:val>
          <c:smooth val="0"/>
          <c:extLst>
            <c:ext xmlns:c16="http://schemas.microsoft.com/office/drawing/2014/chart" uri="{C3380CC4-5D6E-409C-BE32-E72D297353CC}">
              <c16:uniqueId val="{00000017-9E70-440F-98F6-344B49A5FD1E}"/>
            </c:ext>
          </c:extLst>
        </c:ser>
        <c:ser>
          <c:idx val="24"/>
          <c:order val="24"/>
          <c:tx>
            <c:strRef>
              <c:f>'cantidad inicial pollos'!$B$26</c:f>
              <c:strCache>
                <c:ptCount val="1"/>
                <c:pt idx="0">
                  <c:v>LUIS OBEIMAR MINA</c:v>
                </c:pt>
              </c:strCache>
            </c:strRef>
          </c:tx>
          <c:spPr>
            <a:ln w="28575" cap="rnd">
              <a:solidFill>
                <a:schemeClr val="accent1">
                  <a:lumMod val="60000"/>
                  <a:lumOff val="4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pollos'!$C$26:$X$26</c:f>
              <c:numCache>
                <c:formatCode>General</c:formatCode>
                <c:ptCount val="22"/>
                <c:pt idx="0" formatCode="#,##0">
                  <c:v>2651</c:v>
                </c:pt>
                <c:pt idx="1">
                  <c:v>2855</c:v>
                </c:pt>
                <c:pt idx="2">
                  <c:v>2856</c:v>
                </c:pt>
                <c:pt idx="3">
                  <c:v>2855</c:v>
                </c:pt>
                <c:pt idx="4">
                  <c:v>2447</c:v>
                </c:pt>
                <c:pt idx="5">
                  <c:v>2142</c:v>
                </c:pt>
                <c:pt idx="6">
                  <c:v>2856</c:v>
                </c:pt>
                <c:pt idx="7">
                  <c:v>2856</c:v>
                </c:pt>
                <c:pt idx="8" formatCode="#,##0">
                  <c:v>2856</c:v>
                </c:pt>
                <c:pt idx="9">
                  <c:v>2448</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3366</c:v>
                </c:pt>
              </c:numCache>
            </c:numRef>
          </c:val>
          <c:smooth val="0"/>
          <c:extLst>
            <c:ext xmlns:c16="http://schemas.microsoft.com/office/drawing/2014/chart" uri="{C3380CC4-5D6E-409C-BE32-E72D297353CC}">
              <c16:uniqueId val="{00000018-9E70-440F-98F6-344B49A5FD1E}"/>
            </c:ext>
          </c:extLst>
        </c:ser>
        <c:ser>
          <c:idx val="25"/>
          <c:order val="25"/>
          <c:tx>
            <c:strRef>
              <c:f>'cantidad inicial pollos'!$B$27</c:f>
              <c:strCache>
                <c:ptCount val="1"/>
                <c:pt idx="0">
                  <c:v>LUZ DARY MINA</c:v>
                </c:pt>
              </c:strCache>
            </c:strRef>
          </c:tx>
          <c:spPr>
            <a:ln w="28575" cap="rnd">
              <a:solidFill>
                <a:schemeClr val="accent2">
                  <a:lumMod val="60000"/>
                  <a:lumOff val="4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pollos'!$C$27:$X$27</c:f>
              <c:numCache>
                <c:formatCode>General</c:formatCode>
                <c:ptCount val="22"/>
                <c:pt idx="0" formatCode="#,##0">
                  <c:v>1018</c:v>
                </c:pt>
                <c:pt idx="1">
                  <c:v>1728</c:v>
                </c:pt>
                <c:pt idx="2">
                  <c:v>1733</c:v>
                </c:pt>
                <c:pt idx="3">
                  <c:v>1728</c:v>
                </c:pt>
                <c:pt idx="4">
                  <c:v>1533</c:v>
                </c:pt>
                <c:pt idx="5">
                  <c:v>1734</c:v>
                </c:pt>
                <c:pt idx="6">
                  <c:v>1732</c:v>
                </c:pt>
                <c:pt idx="7">
                  <c:v>1428</c:v>
                </c:pt>
                <c:pt idx="8" formatCode="#,##0">
                  <c:v>1733</c:v>
                </c:pt>
                <c:pt idx="9">
                  <c:v>1734</c:v>
                </c:pt>
                <c:pt idx="10">
                  <c:v>1836</c:v>
                </c:pt>
                <c:pt idx="11" formatCode="#,##0">
                  <c:v>1836</c:v>
                </c:pt>
                <c:pt idx="12" formatCode="#,##0">
                  <c:v>1734</c:v>
                </c:pt>
                <c:pt idx="13" formatCode="#,##0">
                  <c:v>1734</c:v>
                </c:pt>
                <c:pt idx="14" formatCode="#,##0">
                  <c:v>1734</c:v>
                </c:pt>
                <c:pt idx="15" formatCode="#,##0">
                  <c:v>1836</c:v>
                </c:pt>
                <c:pt idx="16" formatCode="#,##0">
                  <c:v>1836</c:v>
                </c:pt>
                <c:pt idx="17">
                  <c:v>1836</c:v>
                </c:pt>
                <c:pt idx="18">
                  <c:v>1836</c:v>
                </c:pt>
                <c:pt idx="19">
                  <c:v>1836</c:v>
                </c:pt>
                <c:pt idx="20">
                  <c:v>1734</c:v>
                </c:pt>
                <c:pt idx="21">
                  <c:v>1836</c:v>
                </c:pt>
              </c:numCache>
            </c:numRef>
          </c:val>
          <c:smooth val="0"/>
          <c:extLst>
            <c:ext xmlns:c16="http://schemas.microsoft.com/office/drawing/2014/chart" uri="{C3380CC4-5D6E-409C-BE32-E72D297353CC}">
              <c16:uniqueId val="{00000019-9E70-440F-98F6-344B49A5FD1E}"/>
            </c:ext>
          </c:extLst>
        </c:ser>
        <c:ser>
          <c:idx val="26"/>
          <c:order val="26"/>
          <c:tx>
            <c:strRef>
              <c:f>'cantidad inicial pollos'!$B$28</c:f>
              <c:strCache>
                <c:ptCount val="1"/>
                <c:pt idx="0">
                  <c:v>LUZ DARY NIETO</c:v>
                </c:pt>
              </c:strCache>
            </c:strRef>
          </c:tx>
          <c:spPr>
            <a:ln w="28575" cap="rnd">
              <a:solidFill>
                <a:schemeClr val="accent3">
                  <a:lumMod val="60000"/>
                  <a:lumOff val="4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pollos'!$C$28:$X$28</c:f>
              <c:numCache>
                <c:formatCode>General</c:formatCode>
                <c:ptCount val="22"/>
                <c:pt idx="0" formatCode="#,##0">
                  <c:v>2550</c:v>
                </c:pt>
                <c:pt idx="1">
                  <c:v>2856</c:v>
                </c:pt>
                <c:pt idx="2">
                  <c:v>2850</c:v>
                </c:pt>
                <c:pt idx="3">
                  <c:v>2854</c:v>
                </c:pt>
                <c:pt idx="4">
                  <c:v>2548</c:v>
                </c:pt>
                <c:pt idx="5">
                  <c:v>2854</c:v>
                </c:pt>
                <c:pt idx="6">
                  <c:v>2856</c:v>
                </c:pt>
                <c:pt idx="7">
                  <c:v>2852</c:v>
                </c:pt>
                <c:pt idx="8" formatCode="#,##0">
                  <c:v>2855</c:v>
                </c:pt>
                <c:pt idx="9">
                  <c:v>2856</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1A-9E70-440F-98F6-344B49A5FD1E}"/>
            </c:ext>
          </c:extLst>
        </c:ser>
        <c:ser>
          <c:idx val="27"/>
          <c:order val="27"/>
          <c:tx>
            <c:strRef>
              <c:f>'cantidad inicial pollos'!$B$29</c:f>
              <c:strCache>
                <c:ptCount val="1"/>
                <c:pt idx="0">
                  <c:v>LUZ DARY ORTIZ</c:v>
                </c:pt>
              </c:strCache>
            </c:strRef>
          </c:tx>
          <c:spPr>
            <a:ln w="28575" cap="rnd">
              <a:solidFill>
                <a:schemeClr val="accent4">
                  <a:lumMod val="60000"/>
                  <a:lumOff val="4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pollos'!$C$29:$X$29</c:f>
              <c:numCache>
                <c:formatCode>General</c:formatCode>
                <c:ptCount val="22"/>
                <c:pt idx="0" formatCode="#,##0">
                  <c:v>2747</c:v>
                </c:pt>
                <c:pt idx="1">
                  <c:v>2754</c:v>
                </c:pt>
                <c:pt idx="2">
                  <c:v>2857</c:v>
                </c:pt>
                <c:pt idx="3">
                  <c:v>2855</c:v>
                </c:pt>
                <c:pt idx="4">
                  <c:v>2244</c:v>
                </c:pt>
                <c:pt idx="5">
                  <c:v>1530</c:v>
                </c:pt>
                <c:pt idx="6">
                  <c:v>2649</c:v>
                </c:pt>
                <c:pt idx="7">
                  <c:v>2752</c:v>
                </c:pt>
                <c:pt idx="8" formatCode="#,##0">
                  <c:v>1326</c:v>
                </c:pt>
                <c:pt idx="9">
                  <c:v>2652</c:v>
                </c:pt>
                <c:pt idx="10">
                  <c:v>2754</c:v>
                </c:pt>
                <c:pt idx="11" formatCode="#,##0">
                  <c:v>2753</c:v>
                </c:pt>
                <c:pt idx="12" formatCode="#,##0">
                  <c:v>2754</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1B-9E70-440F-98F6-344B49A5FD1E}"/>
            </c:ext>
          </c:extLst>
        </c:ser>
        <c:ser>
          <c:idx val="28"/>
          <c:order val="28"/>
          <c:tx>
            <c:strRef>
              <c:f>'cantidad inicial pollos'!$B$30</c:f>
              <c:strCache>
                <c:ptCount val="1"/>
                <c:pt idx="0">
                  <c:v>MANAEM LUCUMI</c:v>
                </c:pt>
              </c:strCache>
            </c:strRef>
          </c:tx>
          <c:spPr>
            <a:ln w="28575" cap="rnd">
              <a:solidFill>
                <a:schemeClr val="accent5">
                  <a:lumMod val="60000"/>
                  <a:lumOff val="4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pollos'!$C$30:$X$30</c:f>
              <c:numCache>
                <c:formatCode>General</c:formatCode>
                <c:ptCount val="22"/>
                <c:pt idx="0" formatCode="#,##0">
                  <c:v>5503</c:v>
                </c:pt>
                <c:pt idx="1">
                  <c:v>6119</c:v>
                </c:pt>
                <c:pt idx="2">
                  <c:v>6116</c:v>
                </c:pt>
                <c:pt idx="3">
                  <c:v>6118</c:v>
                </c:pt>
                <c:pt idx="4">
                  <c:v>6114</c:v>
                </c:pt>
                <c:pt idx="5">
                  <c:v>5406</c:v>
                </c:pt>
                <c:pt idx="6">
                  <c:v>6217</c:v>
                </c:pt>
                <c:pt idx="7">
                  <c:v>6011</c:v>
                </c:pt>
                <c:pt idx="8" formatCode="#,##0">
                  <c:v>5915</c:v>
                </c:pt>
                <c:pt idx="9">
                  <c:v>6107</c:v>
                </c:pt>
                <c:pt idx="10">
                  <c:v>6128</c:v>
                </c:pt>
                <c:pt idx="11" formatCode="#,##0">
                  <c:v>5609</c:v>
                </c:pt>
                <c:pt idx="12" formatCode="#,##0">
                  <c:v>6120</c:v>
                </c:pt>
                <c:pt idx="13" formatCode="#,##0">
                  <c:v>5712</c:v>
                </c:pt>
                <c:pt idx="14" formatCode="#,##0">
                  <c:v>5712</c:v>
                </c:pt>
                <c:pt idx="15" formatCode="#,##0">
                  <c:v>6120</c:v>
                </c:pt>
                <c:pt idx="16" formatCode="#,##0">
                  <c:v>6120</c:v>
                </c:pt>
                <c:pt idx="17">
                  <c:v>6120</c:v>
                </c:pt>
                <c:pt idx="18">
                  <c:v>6120</c:v>
                </c:pt>
                <c:pt idx="19">
                  <c:v>6120</c:v>
                </c:pt>
                <c:pt idx="20">
                  <c:v>6120</c:v>
                </c:pt>
                <c:pt idx="21">
                  <c:v>6120</c:v>
                </c:pt>
              </c:numCache>
            </c:numRef>
          </c:val>
          <c:smooth val="0"/>
          <c:extLst>
            <c:ext xmlns:c16="http://schemas.microsoft.com/office/drawing/2014/chart" uri="{C3380CC4-5D6E-409C-BE32-E72D297353CC}">
              <c16:uniqueId val="{0000001C-9E70-440F-98F6-344B49A5FD1E}"/>
            </c:ext>
          </c:extLst>
        </c:ser>
        <c:ser>
          <c:idx val="29"/>
          <c:order val="29"/>
          <c:tx>
            <c:strRef>
              <c:f>'cantidad inicial pollos'!$B$31</c:f>
              <c:strCache>
                <c:ptCount val="1"/>
                <c:pt idx="0">
                  <c:v>MANUEL CHATE</c:v>
                </c:pt>
              </c:strCache>
            </c:strRef>
          </c:tx>
          <c:spPr>
            <a:ln w="28575" cap="rnd">
              <a:solidFill>
                <a:schemeClr val="accent6">
                  <a:lumMod val="60000"/>
                  <a:lumOff val="4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pollos'!$C$31:$X$31</c:f>
              <c:numCache>
                <c:formatCode>General</c:formatCode>
                <c:ptCount val="22"/>
                <c:pt idx="0" formatCode="#,##0">
                  <c:v>2548</c:v>
                </c:pt>
                <c:pt idx="1">
                  <c:v>2848</c:v>
                </c:pt>
                <c:pt idx="2">
                  <c:v>2856</c:v>
                </c:pt>
                <c:pt idx="3">
                  <c:v>2856</c:v>
                </c:pt>
                <c:pt idx="4">
                  <c:v>2856</c:v>
                </c:pt>
                <c:pt idx="5">
                  <c:v>2856</c:v>
                </c:pt>
                <c:pt idx="6">
                  <c:v>3060</c:v>
                </c:pt>
                <c:pt idx="7">
                  <c:v>2754</c:v>
                </c:pt>
                <c:pt idx="8" formatCode="#,##0">
                  <c:v>3060</c:v>
                </c:pt>
                <c:pt idx="9">
                  <c:v>3060</c:v>
                </c:pt>
                <c:pt idx="10">
                  <c:v>2754</c:v>
                </c:pt>
                <c:pt idx="11" formatCode="#,##0">
                  <c:v>2754</c:v>
                </c:pt>
                <c:pt idx="12" formatCode="#,##0">
                  <c:v>2856</c:v>
                </c:pt>
                <c:pt idx="13" formatCode="#,##0">
                  <c:v>2856</c:v>
                </c:pt>
                <c:pt idx="14" formatCode="#,##0">
                  <c:v>2856</c:v>
                </c:pt>
                <c:pt idx="15" formatCode="#,##0">
                  <c:v>2754</c:v>
                </c:pt>
                <c:pt idx="16" formatCode="#,##0">
                  <c:v>2754</c:v>
                </c:pt>
                <c:pt idx="17">
                  <c:v>2754</c:v>
                </c:pt>
                <c:pt idx="18">
                  <c:v>2856</c:v>
                </c:pt>
                <c:pt idx="19">
                  <c:v>2856</c:v>
                </c:pt>
                <c:pt idx="20">
                  <c:v>2856</c:v>
                </c:pt>
                <c:pt idx="21">
                  <c:v>2856</c:v>
                </c:pt>
              </c:numCache>
            </c:numRef>
          </c:val>
          <c:smooth val="0"/>
          <c:extLst>
            <c:ext xmlns:c16="http://schemas.microsoft.com/office/drawing/2014/chart" uri="{C3380CC4-5D6E-409C-BE32-E72D297353CC}">
              <c16:uniqueId val="{0000001D-9E70-440F-98F6-344B49A5FD1E}"/>
            </c:ext>
          </c:extLst>
        </c:ser>
        <c:ser>
          <c:idx val="30"/>
          <c:order val="30"/>
          <c:tx>
            <c:strRef>
              <c:f>'cantidad inicial pollos'!$B$32</c:f>
              <c:strCache>
                <c:ptCount val="1"/>
                <c:pt idx="0">
                  <c:v>MARIA ANGELA TUQUERREZ</c:v>
                </c:pt>
              </c:strCache>
            </c:strRef>
          </c:tx>
          <c:spPr>
            <a:ln w="28575" cap="rnd">
              <a:solidFill>
                <a:schemeClr val="accent1">
                  <a:lumMod val="5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pollos'!$C$32:$X$32</c:f>
              <c:numCache>
                <c:formatCode>General</c:formatCode>
                <c:ptCount val="22"/>
                <c:pt idx="0" formatCode="#,##0">
                  <c:v>2550</c:v>
                </c:pt>
                <c:pt idx="1">
                  <c:v>2852</c:v>
                </c:pt>
                <c:pt idx="2">
                  <c:v>2856</c:v>
                </c:pt>
                <c:pt idx="3">
                  <c:v>2856</c:v>
                </c:pt>
                <c:pt idx="4">
                  <c:v>2856</c:v>
                </c:pt>
                <c:pt idx="5">
                  <c:v>2550</c:v>
                </c:pt>
                <c:pt idx="6">
                  <c:v>3058</c:v>
                </c:pt>
                <c:pt idx="7">
                  <c:v>2748</c:v>
                </c:pt>
                <c:pt idx="8" formatCode="#,##0">
                  <c:v>3059</c:v>
                </c:pt>
                <c:pt idx="9">
                  <c:v>3057</c:v>
                </c:pt>
                <c:pt idx="10">
                  <c:v>2753</c:v>
                </c:pt>
                <c:pt idx="11" formatCode="#,##0">
                  <c:v>2754</c:v>
                </c:pt>
                <c:pt idx="12" formatCode="#,##0">
                  <c:v>2856</c:v>
                </c:pt>
                <c:pt idx="13" formatCode="#,##0">
                  <c:v>2754</c:v>
                </c:pt>
                <c:pt idx="14" formatCode="#,##0">
                  <c:v>2856</c:v>
                </c:pt>
                <c:pt idx="15" formatCode="#,##0">
                  <c:v>2652</c:v>
                </c:pt>
                <c:pt idx="16" formatCode="#,##0">
                  <c:v>2652</c:v>
                </c:pt>
                <c:pt idx="17">
                  <c:v>2754</c:v>
                </c:pt>
                <c:pt idx="18">
                  <c:v>2856</c:v>
                </c:pt>
                <c:pt idx="19">
                  <c:v>2856</c:v>
                </c:pt>
                <c:pt idx="20">
                  <c:v>2856</c:v>
                </c:pt>
                <c:pt idx="21">
                  <c:v>2856</c:v>
                </c:pt>
              </c:numCache>
            </c:numRef>
          </c:val>
          <c:smooth val="0"/>
          <c:extLst>
            <c:ext xmlns:c16="http://schemas.microsoft.com/office/drawing/2014/chart" uri="{C3380CC4-5D6E-409C-BE32-E72D297353CC}">
              <c16:uniqueId val="{0000001E-9E70-440F-98F6-344B49A5FD1E}"/>
            </c:ext>
          </c:extLst>
        </c:ser>
        <c:ser>
          <c:idx val="31"/>
          <c:order val="31"/>
          <c:tx>
            <c:strRef>
              <c:f>'cantidad inicial pollos'!$B$33</c:f>
              <c:strCache>
                <c:ptCount val="1"/>
                <c:pt idx="0">
                  <c:v>MARIA BRISEIDA VIDAL</c:v>
                </c:pt>
              </c:strCache>
            </c:strRef>
          </c:tx>
          <c:spPr>
            <a:ln w="28575" cap="rnd">
              <a:solidFill>
                <a:schemeClr val="accent2">
                  <a:lumMod val="5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pollos'!$C$33:$X$33</c:f>
              <c:numCache>
                <c:formatCode>General</c:formatCode>
                <c:ptCount val="22"/>
                <c:pt idx="0" formatCode="#,##0">
                  <c:v>1528</c:v>
                </c:pt>
                <c:pt idx="1">
                  <c:v>1528</c:v>
                </c:pt>
                <c:pt idx="2">
                  <c:v>1626</c:v>
                </c:pt>
                <c:pt idx="3">
                  <c:v>2346</c:v>
                </c:pt>
                <c:pt idx="4">
                  <c:v>2142</c:v>
                </c:pt>
                <c:pt idx="5">
                  <c:v>1530</c:v>
                </c:pt>
                <c:pt idx="6">
                  <c:v>2244</c:v>
                </c:pt>
                <c:pt idx="7">
                  <c:v>2346</c:v>
                </c:pt>
                <c:pt idx="8" formatCode="#,##0">
                  <c:v>2346</c:v>
                </c:pt>
                <c:pt idx="9">
                  <c:v>2346</c:v>
                </c:pt>
                <c:pt idx="10">
                  <c:v>2342</c:v>
                </c:pt>
                <c:pt idx="11" formatCode="#,##0">
                  <c:v>2346</c:v>
                </c:pt>
                <c:pt idx="12" formatCode="#,##0">
                  <c:v>2346</c:v>
                </c:pt>
                <c:pt idx="13" formatCode="#,##0">
                  <c:v>2346</c:v>
                </c:pt>
                <c:pt idx="14" formatCode="#,##0">
                  <c:v>2346</c:v>
                </c:pt>
                <c:pt idx="15" formatCode="#,##0">
                  <c:v>2346</c:v>
                </c:pt>
                <c:pt idx="16" formatCode="#,##0">
                  <c:v>2346</c:v>
                </c:pt>
                <c:pt idx="17">
                  <c:v>2346</c:v>
                </c:pt>
                <c:pt idx="18">
                  <c:v>2856</c:v>
                </c:pt>
                <c:pt idx="19">
                  <c:v>2346</c:v>
                </c:pt>
                <c:pt idx="20">
                  <c:v>2346</c:v>
                </c:pt>
                <c:pt idx="21">
                  <c:v>2856</c:v>
                </c:pt>
              </c:numCache>
            </c:numRef>
          </c:val>
          <c:smooth val="0"/>
          <c:extLst>
            <c:ext xmlns:c16="http://schemas.microsoft.com/office/drawing/2014/chart" uri="{C3380CC4-5D6E-409C-BE32-E72D297353CC}">
              <c16:uniqueId val="{0000001F-9E70-440F-98F6-344B49A5FD1E}"/>
            </c:ext>
          </c:extLst>
        </c:ser>
        <c:ser>
          <c:idx val="32"/>
          <c:order val="32"/>
          <c:tx>
            <c:strRef>
              <c:f>'cantidad inicial pollos'!$B$34</c:f>
              <c:strCache>
                <c:ptCount val="1"/>
                <c:pt idx="0">
                  <c:v>MARIA HELENA ESCOBAR y RODRIGO MEJIA</c:v>
                </c:pt>
              </c:strCache>
            </c:strRef>
          </c:tx>
          <c:spPr>
            <a:ln w="28575" cap="rnd">
              <a:solidFill>
                <a:schemeClr val="accent3">
                  <a:lumMod val="5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pollos'!$C$34:$X$34</c:f>
              <c:numCache>
                <c:formatCode>General</c:formatCode>
                <c:ptCount val="22"/>
                <c:pt idx="0" formatCode="#,##0">
                  <c:v>2855</c:v>
                </c:pt>
                <c:pt idx="1">
                  <c:v>2855</c:v>
                </c:pt>
                <c:pt idx="2">
                  <c:v>2856</c:v>
                </c:pt>
                <c:pt idx="3">
                  <c:v>3864</c:v>
                </c:pt>
                <c:pt idx="4">
                  <c:v>3570</c:v>
                </c:pt>
                <c:pt idx="5">
                  <c:v>3569</c:v>
                </c:pt>
                <c:pt idx="6">
                  <c:v>3876</c:v>
                </c:pt>
                <c:pt idx="7">
                  <c:v>4080</c:v>
                </c:pt>
                <c:pt idx="8" formatCode="#,##0">
                  <c:v>3672</c:v>
                </c:pt>
                <c:pt idx="9">
                  <c:v>4080</c:v>
                </c:pt>
                <c:pt idx="10">
                  <c:v>4075</c:v>
                </c:pt>
                <c:pt idx="11" formatCode="#,##0">
                  <c:v>4080</c:v>
                </c:pt>
                <c:pt idx="12" formatCode="#,##0">
                  <c:v>4080</c:v>
                </c:pt>
                <c:pt idx="13" formatCode="#,##0">
                  <c:v>4080</c:v>
                </c:pt>
                <c:pt idx="14" formatCode="#,##0">
                  <c:v>4080</c:v>
                </c:pt>
                <c:pt idx="15" formatCode="#,##0">
                  <c:v>4080</c:v>
                </c:pt>
                <c:pt idx="16" formatCode="#,##0">
                  <c:v>4080</c:v>
                </c:pt>
                <c:pt idx="17">
                  <c:v>4080</c:v>
                </c:pt>
                <c:pt idx="18">
                  <c:v>4080</c:v>
                </c:pt>
                <c:pt idx="19">
                  <c:v>4080</c:v>
                </c:pt>
                <c:pt idx="20">
                  <c:v>4080</c:v>
                </c:pt>
                <c:pt idx="21">
                  <c:v>4080</c:v>
                </c:pt>
              </c:numCache>
            </c:numRef>
          </c:val>
          <c:smooth val="0"/>
          <c:extLst>
            <c:ext xmlns:c16="http://schemas.microsoft.com/office/drawing/2014/chart" uri="{C3380CC4-5D6E-409C-BE32-E72D297353CC}">
              <c16:uniqueId val="{00000020-9E70-440F-98F6-344B49A5FD1E}"/>
            </c:ext>
          </c:extLst>
        </c:ser>
        <c:ser>
          <c:idx val="33"/>
          <c:order val="33"/>
          <c:tx>
            <c:strRef>
              <c:f>'cantidad inicial pollos'!$B$35</c:f>
              <c:strCache>
                <c:ptCount val="1"/>
                <c:pt idx="0">
                  <c:v>MARIA INES LUCUMI</c:v>
                </c:pt>
              </c:strCache>
            </c:strRef>
          </c:tx>
          <c:spPr>
            <a:ln w="28575" cap="rnd">
              <a:solidFill>
                <a:schemeClr val="accent4">
                  <a:lumMod val="5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pollos'!$C$35:$X$35</c:f>
              <c:numCache>
                <c:formatCode>General</c:formatCode>
                <c:ptCount val="22"/>
                <c:pt idx="0" formatCode="#,##0">
                  <c:v>2651</c:v>
                </c:pt>
                <c:pt idx="1">
                  <c:v>3058</c:v>
                </c:pt>
                <c:pt idx="2">
                  <c:v>3056</c:v>
                </c:pt>
                <c:pt idx="3">
                  <c:v>3061</c:v>
                </c:pt>
                <c:pt idx="4">
                  <c:v>3058</c:v>
                </c:pt>
                <c:pt idx="5">
                  <c:v>2754</c:v>
                </c:pt>
                <c:pt idx="6">
                  <c:v>3162</c:v>
                </c:pt>
                <c:pt idx="7">
                  <c:v>2957</c:v>
                </c:pt>
                <c:pt idx="8" formatCode="#,##0">
                  <c:v>2754</c:v>
                </c:pt>
                <c:pt idx="9">
                  <c:v>3060</c:v>
                </c:pt>
                <c:pt idx="10">
                  <c:v>3060</c:v>
                </c:pt>
                <c:pt idx="11" formatCode="#,##0">
                  <c:v>2958</c:v>
                </c:pt>
                <c:pt idx="12" formatCode="#,##0">
                  <c:v>3060</c:v>
                </c:pt>
                <c:pt idx="13" formatCode="#,##0">
                  <c:v>2856</c:v>
                </c:pt>
                <c:pt idx="14" formatCode="#,##0">
                  <c:v>2856</c:v>
                </c:pt>
                <c:pt idx="15" formatCode="#,##0">
                  <c:v>3060</c:v>
                </c:pt>
                <c:pt idx="16" formatCode="#,##0">
                  <c:v>3060</c:v>
                </c:pt>
                <c:pt idx="17">
                  <c:v>3060</c:v>
                </c:pt>
                <c:pt idx="18">
                  <c:v>3060</c:v>
                </c:pt>
                <c:pt idx="19">
                  <c:v>3162</c:v>
                </c:pt>
                <c:pt idx="20">
                  <c:v>3060</c:v>
                </c:pt>
                <c:pt idx="21">
                  <c:v>3060</c:v>
                </c:pt>
              </c:numCache>
            </c:numRef>
          </c:val>
          <c:smooth val="0"/>
          <c:extLst>
            <c:ext xmlns:c16="http://schemas.microsoft.com/office/drawing/2014/chart" uri="{C3380CC4-5D6E-409C-BE32-E72D297353CC}">
              <c16:uniqueId val="{00000021-9E70-440F-98F6-344B49A5FD1E}"/>
            </c:ext>
          </c:extLst>
        </c:ser>
        <c:ser>
          <c:idx val="34"/>
          <c:order val="34"/>
          <c:tx>
            <c:strRef>
              <c:f>'cantidad inicial pollos'!$B$36</c:f>
              <c:strCache>
                <c:ptCount val="1"/>
                <c:pt idx="0">
                  <c:v>MARIA JANETH CHICUE</c:v>
                </c:pt>
              </c:strCache>
            </c:strRef>
          </c:tx>
          <c:spPr>
            <a:ln w="28575" cap="rnd">
              <a:solidFill>
                <a:schemeClr val="accent5">
                  <a:lumMod val="5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pollos'!$C$36:$X$36</c:f>
              <c:numCache>
                <c:formatCode>General</c:formatCode>
                <c:ptCount val="22"/>
                <c:pt idx="0" formatCode="#,##0">
                  <c:v>2034</c:v>
                </c:pt>
                <c:pt idx="1">
                  <c:v>2749</c:v>
                </c:pt>
                <c:pt idx="2">
                  <c:v>2751</c:v>
                </c:pt>
                <c:pt idx="3">
                  <c:v>2753</c:v>
                </c:pt>
                <c:pt idx="4">
                  <c:v>2758</c:v>
                </c:pt>
                <c:pt idx="5">
                  <c:v>2856</c:v>
                </c:pt>
                <c:pt idx="6">
                  <c:v>2856</c:v>
                </c:pt>
                <c:pt idx="7">
                  <c:v>2648</c:v>
                </c:pt>
                <c:pt idx="8" formatCode="#,##0">
                  <c:v>2856</c:v>
                </c:pt>
                <c:pt idx="9">
                  <c:v>2855</c:v>
                </c:pt>
                <c:pt idx="10">
                  <c:v>2963</c:v>
                </c:pt>
                <c:pt idx="11" formatCode="#,##0">
                  <c:v>2958</c:v>
                </c:pt>
                <c:pt idx="12" formatCode="#,##0">
                  <c:v>2958</c:v>
                </c:pt>
                <c:pt idx="13" formatCode="#,##0">
                  <c:v>2958</c:v>
                </c:pt>
                <c:pt idx="14" formatCode="#,##0">
                  <c:v>2958</c:v>
                </c:pt>
                <c:pt idx="15" formatCode="#,##0">
                  <c:v>2958</c:v>
                </c:pt>
                <c:pt idx="16" formatCode="#,##0">
                  <c:v>2958</c:v>
                </c:pt>
                <c:pt idx="17">
                  <c:v>2958</c:v>
                </c:pt>
                <c:pt idx="18">
                  <c:v>2958</c:v>
                </c:pt>
                <c:pt idx="19">
                  <c:v>2958</c:v>
                </c:pt>
                <c:pt idx="20">
                  <c:v>2754</c:v>
                </c:pt>
                <c:pt idx="21">
                  <c:v>2958</c:v>
                </c:pt>
              </c:numCache>
            </c:numRef>
          </c:val>
          <c:smooth val="0"/>
          <c:extLst>
            <c:ext xmlns:c16="http://schemas.microsoft.com/office/drawing/2014/chart" uri="{C3380CC4-5D6E-409C-BE32-E72D297353CC}">
              <c16:uniqueId val="{00000022-9E70-440F-98F6-344B49A5FD1E}"/>
            </c:ext>
          </c:extLst>
        </c:ser>
        <c:ser>
          <c:idx val="35"/>
          <c:order val="35"/>
          <c:tx>
            <c:strRef>
              <c:f>'cantidad inicial pollos'!$B$37</c:f>
              <c:strCache>
                <c:ptCount val="1"/>
                <c:pt idx="0">
                  <c:v>MARISELA VALENCIA</c:v>
                </c:pt>
              </c:strCache>
            </c:strRef>
          </c:tx>
          <c:spPr>
            <a:ln w="28575" cap="rnd">
              <a:solidFill>
                <a:schemeClr val="accent6">
                  <a:lumMod val="5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pollos'!$C$37:$X$37</c:f>
              <c:numCache>
                <c:formatCode>General</c:formatCode>
                <c:ptCount val="22"/>
                <c:pt idx="0" formatCode="#,##0">
                  <c:v>1216</c:v>
                </c:pt>
                <c:pt idx="1">
                  <c:v>1122</c:v>
                </c:pt>
                <c:pt idx="2">
                  <c:v>1222</c:v>
                </c:pt>
                <c:pt idx="3">
                  <c:v>2472</c:v>
                </c:pt>
                <c:pt idx="4">
                  <c:v>2244</c:v>
                </c:pt>
                <c:pt idx="5">
                  <c:v>2549</c:v>
                </c:pt>
                <c:pt idx="6">
                  <c:v>2549</c:v>
                </c:pt>
                <c:pt idx="7">
                  <c:v>2550</c:v>
                </c:pt>
                <c:pt idx="8" formatCode="#,##0">
                  <c:v>2244</c:v>
                </c:pt>
                <c:pt idx="9">
                  <c:v>2550</c:v>
                </c:pt>
                <c:pt idx="10">
                  <c:v>2548</c:v>
                </c:pt>
                <c:pt idx="11" formatCode="#,##0">
                  <c:v>2550</c:v>
                </c:pt>
                <c:pt idx="12" formatCode="#,##0">
                  <c:v>2550</c:v>
                </c:pt>
                <c:pt idx="13" formatCode="#,##0">
                  <c:v>2550</c:v>
                </c:pt>
                <c:pt idx="14" formatCode="#,##0">
                  <c:v>2550</c:v>
                </c:pt>
                <c:pt idx="15" formatCode="#,##0">
                  <c:v>2550</c:v>
                </c:pt>
                <c:pt idx="16" formatCode="#,##0">
                  <c:v>2550</c:v>
                </c:pt>
                <c:pt idx="17">
                  <c:v>2550</c:v>
                </c:pt>
                <c:pt idx="18">
                  <c:v>2550</c:v>
                </c:pt>
                <c:pt idx="19">
                  <c:v>2550</c:v>
                </c:pt>
                <c:pt idx="20">
                  <c:v>2550</c:v>
                </c:pt>
                <c:pt idx="21">
                  <c:v>2550</c:v>
                </c:pt>
              </c:numCache>
            </c:numRef>
          </c:val>
          <c:smooth val="0"/>
          <c:extLst>
            <c:ext xmlns:c16="http://schemas.microsoft.com/office/drawing/2014/chart" uri="{C3380CC4-5D6E-409C-BE32-E72D297353CC}">
              <c16:uniqueId val="{00000023-9E70-440F-98F6-344B49A5FD1E}"/>
            </c:ext>
          </c:extLst>
        </c:ser>
        <c:ser>
          <c:idx val="36"/>
          <c:order val="36"/>
          <c:tx>
            <c:strRef>
              <c:f>'cantidad inicial pollos'!$B$38</c:f>
              <c:strCache>
                <c:ptCount val="1"/>
                <c:pt idx="0">
                  <c:v>NELCY LUCUMI</c:v>
                </c:pt>
              </c:strCache>
            </c:strRef>
          </c:tx>
          <c:spPr>
            <a:ln w="28575" cap="rnd">
              <a:solidFill>
                <a:schemeClr val="accent1">
                  <a:lumMod val="70000"/>
                  <a:lumOff val="3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pollos'!$C$38:$X$38</c:f>
              <c:numCache>
                <c:formatCode>General</c:formatCode>
                <c:ptCount val="22"/>
                <c:pt idx="3">
                  <c:v>6119</c:v>
                </c:pt>
                <c:pt idx="4">
                  <c:v>6120</c:v>
                </c:pt>
                <c:pt idx="5">
                  <c:v>5711</c:v>
                </c:pt>
                <c:pt idx="6">
                  <c:v>5710</c:v>
                </c:pt>
                <c:pt idx="7">
                  <c:v>5711</c:v>
                </c:pt>
                <c:pt idx="8" formatCode="#,##0">
                  <c:v>5712</c:v>
                </c:pt>
                <c:pt idx="9">
                  <c:v>5508</c:v>
                </c:pt>
                <c:pt idx="10">
                  <c:v>5500</c:v>
                </c:pt>
                <c:pt idx="11" formatCode="#,##0">
                  <c:v>5303</c:v>
                </c:pt>
                <c:pt idx="12" formatCode="#,##0">
                  <c:v>6120</c:v>
                </c:pt>
                <c:pt idx="13" formatCode="#,##0">
                  <c:v>6120</c:v>
                </c:pt>
                <c:pt idx="14" formatCode="#,##0">
                  <c:v>6120</c:v>
                </c:pt>
                <c:pt idx="15" formatCode="#,##0">
                  <c:v>6630</c:v>
                </c:pt>
                <c:pt idx="16" formatCode="#,##0">
                  <c:v>6630</c:v>
                </c:pt>
                <c:pt idx="17">
                  <c:v>6630</c:v>
                </c:pt>
                <c:pt idx="18">
                  <c:v>6120</c:v>
                </c:pt>
                <c:pt idx="19">
                  <c:v>7140</c:v>
                </c:pt>
                <c:pt idx="20">
                  <c:v>7038</c:v>
                </c:pt>
                <c:pt idx="21">
                  <c:v>7038</c:v>
                </c:pt>
              </c:numCache>
            </c:numRef>
          </c:val>
          <c:smooth val="0"/>
          <c:extLst>
            <c:ext xmlns:c16="http://schemas.microsoft.com/office/drawing/2014/chart" uri="{C3380CC4-5D6E-409C-BE32-E72D297353CC}">
              <c16:uniqueId val="{00000024-9E70-440F-98F6-344B49A5FD1E}"/>
            </c:ext>
          </c:extLst>
        </c:ser>
        <c:ser>
          <c:idx val="37"/>
          <c:order val="37"/>
          <c:tx>
            <c:strRef>
              <c:f>'cantidad inicial pollos'!$B$39</c:f>
              <c:strCache>
                <c:ptCount val="1"/>
                <c:pt idx="0">
                  <c:v>NORA MELVY MEJIA</c:v>
                </c:pt>
              </c:strCache>
            </c:strRef>
          </c:tx>
          <c:spPr>
            <a:ln w="28575" cap="rnd">
              <a:solidFill>
                <a:schemeClr val="accent2">
                  <a:lumMod val="70000"/>
                  <a:lumOff val="3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pollos'!$C$39:$X$39</c:f>
              <c:numCache>
                <c:formatCode>General</c:formatCode>
                <c:ptCount val="22"/>
                <c:pt idx="0" formatCode="#,##0">
                  <c:v>5406</c:v>
                </c:pt>
                <c:pt idx="1">
                  <c:v>5605</c:v>
                </c:pt>
                <c:pt idx="2">
                  <c:v>5922</c:v>
                </c:pt>
                <c:pt idx="3">
                  <c:v>5340</c:v>
                </c:pt>
                <c:pt idx="4">
                  <c:v>4896</c:v>
                </c:pt>
                <c:pt idx="5">
                  <c:v>5198</c:v>
                </c:pt>
                <c:pt idx="6">
                  <c:v>5913</c:v>
                </c:pt>
                <c:pt idx="7">
                  <c:v>5710</c:v>
                </c:pt>
                <c:pt idx="8" formatCode="#,##0">
                  <c:v>5710</c:v>
                </c:pt>
                <c:pt idx="9">
                  <c:v>5712</c:v>
                </c:pt>
                <c:pt idx="10">
                  <c:v>5608</c:v>
                </c:pt>
                <c:pt idx="11" formatCode="#,##0">
                  <c:v>5610</c:v>
                </c:pt>
                <c:pt idx="12" formatCode="#,##0">
                  <c:v>5610</c:v>
                </c:pt>
                <c:pt idx="13" formatCode="#,##0">
                  <c:v>5916</c:v>
                </c:pt>
                <c:pt idx="14" formatCode="#,##0">
                  <c:v>5916</c:v>
                </c:pt>
                <c:pt idx="15" formatCode="#,##0">
                  <c:v>5712</c:v>
                </c:pt>
                <c:pt idx="16" formatCode="#,##0">
                  <c:v>5712</c:v>
                </c:pt>
                <c:pt idx="17">
                  <c:v>5712</c:v>
                </c:pt>
                <c:pt idx="18">
                  <c:v>5916</c:v>
                </c:pt>
                <c:pt idx="19">
                  <c:v>5712</c:v>
                </c:pt>
                <c:pt idx="20">
                  <c:v>5712</c:v>
                </c:pt>
                <c:pt idx="21">
                  <c:v>6528</c:v>
                </c:pt>
              </c:numCache>
            </c:numRef>
          </c:val>
          <c:smooth val="0"/>
          <c:extLst>
            <c:ext xmlns:c16="http://schemas.microsoft.com/office/drawing/2014/chart" uri="{C3380CC4-5D6E-409C-BE32-E72D297353CC}">
              <c16:uniqueId val="{00000025-9E70-440F-98F6-344B49A5FD1E}"/>
            </c:ext>
          </c:extLst>
        </c:ser>
        <c:ser>
          <c:idx val="38"/>
          <c:order val="38"/>
          <c:tx>
            <c:strRef>
              <c:f>'cantidad inicial pollos'!$B$40</c:f>
              <c:strCache>
                <c:ptCount val="1"/>
                <c:pt idx="0">
                  <c:v>NORFY VELASCO</c:v>
                </c:pt>
              </c:strCache>
            </c:strRef>
          </c:tx>
          <c:spPr>
            <a:ln w="28575" cap="rnd">
              <a:solidFill>
                <a:schemeClr val="accent3">
                  <a:lumMod val="70000"/>
                  <a:lumOff val="3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pollos'!$C$40:$X$40</c:f>
              <c:numCache>
                <c:formatCode>General</c:formatCode>
                <c:ptCount val="22"/>
                <c:pt idx="0" formatCode="#,##0">
                  <c:v>4995</c:v>
                </c:pt>
                <c:pt idx="1">
                  <c:v>6120</c:v>
                </c:pt>
                <c:pt idx="2">
                  <c:v>6119</c:v>
                </c:pt>
                <c:pt idx="3">
                  <c:v>6116</c:v>
                </c:pt>
                <c:pt idx="4">
                  <c:v>5098</c:v>
                </c:pt>
                <c:pt idx="5">
                  <c:v>4182</c:v>
                </c:pt>
                <c:pt idx="6">
                  <c:v>6120</c:v>
                </c:pt>
                <c:pt idx="7">
                  <c:v>6117</c:v>
                </c:pt>
                <c:pt idx="8" formatCode="#,##0">
                  <c:v>6120</c:v>
                </c:pt>
                <c:pt idx="9">
                  <c:v>6120</c:v>
                </c:pt>
                <c:pt idx="10">
                  <c:v>6119</c:v>
                </c:pt>
                <c:pt idx="11" formatCode="#,##0">
                  <c:v>6120</c:v>
                </c:pt>
                <c:pt idx="12" formatCode="#,##0">
                  <c:v>6120</c:v>
                </c:pt>
                <c:pt idx="13" formatCode="#,##0">
                  <c:v>6120</c:v>
                </c:pt>
                <c:pt idx="14" formatCode="#,##0">
                  <c:v>6120</c:v>
                </c:pt>
                <c:pt idx="15" formatCode="#,##0">
                  <c:v>6120</c:v>
                </c:pt>
                <c:pt idx="16" formatCode="#,##0">
                  <c:v>6120</c:v>
                </c:pt>
                <c:pt idx="17">
                  <c:v>6120</c:v>
                </c:pt>
                <c:pt idx="18">
                  <c:v>6120</c:v>
                </c:pt>
                <c:pt idx="19">
                  <c:v>6120</c:v>
                </c:pt>
                <c:pt idx="20">
                  <c:v>6120</c:v>
                </c:pt>
                <c:pt idx="21">
                  <c:v>6120</c:v>
                </c:pt>
              </c:numCache>
            </c:numRef>
          </c:val>
          <c:smooth val="0"/>
          <c:extLst>
            <c:ext xmlns:c16="http://schemas.microsoft.com/office/drawing/2014/chart" uri="{C3380CC4-5D6E-409C-BE32-E72D297353CC}">
              <c16:uniqueId val="{00000026-9E70-440F-98F6-344B49A5FD1E}"/>
            </c:ext>
          </c:extLst>
        </c:ser>
        <c:ser>
          <c:idx val="39"/>
          <c:order val="39"/>
          <c:tx>
            <c:strRef>
              <c:f>'cantidad inicial pollos'!$B$41</c:f>
              <c:strCache>
                <c:ptCount val="1"/>
                <c:pt idx="0">
                  <c:v>NUBIA USSA</c:v>
                </c:pt>
              </c:strCache>
            </c:strRef>
          </c:tx>
          <c:spPr>
            <a:ln w="28575" cap="rnd">
              <a:solidFill>
                <a:schemeClr val="accent4">
                  <a:lumMod val="70000"/>
                  <a:lumOff val="3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pollos'!$C$41:$X$41</c:f>
              <c:numCache>
                <c:formatCode>General</c:formatCode>
                <c:ptCount val="22"/>
                <c:pt idx="0" formatCode="#,##0">
                  <c:v>2546</c:v>
                </c:pt>
                <c:pt idx="1">
                  <c:v>2851</c:v>
                </c:pt>
                <c:pt idx="2">
                  <c:v>2856</c:v>
                </c:pt>
                <c:pt idx="3">
                  <c:v>2854</c:v>
                </c:pt>
                <c:pt idx="4">
                  <c:v>2845</c:v>
                </c:pt>
                <c:pt idx="5">
                  <c:v>2855</c:v>
                </c:pt>
                <c:pt idx="6">
                  <c:v>3054</c:v>
                </c:pt>
                <c:pt idx="7">
                  <c:v>2749</c:v>
                </c:pt>
                <c:pt idx="8" formatCode="#,##0">
                  <c:v>3059</c:v>
                </c:pt>
                <c:pt idx="9">
                  <c:v>3060</c:v>
                </c:pt>
                <c:pt idx="10">
                  <c:v>2754</c:v>
                </c:pt>
                <c:pt idx="11" formatCode="#,##0">
                  <c:v>2754</c:v>
                </c:pt>
                <c:pt idx="12" formatCode="#,##0">
                  <c:v>2856</c:v>
                </c:pt>
                <c:pt idx="13" formatCode="#,##0">
                  <c:v>2856</c:v>
                </c:pt>
                <c:pt idx="14" formatCode="#,##0">
                  <c:v>2856</c:v>
                </c:pt>
                <c:pt idx="15" formatCode="#,##0">
                  <c:v>2652</c:v>
                </c:pt>
                <c:pt idx="16" formatCode="#,##0">
                  <c:v>2652</c:v>
                </c:pt>
                <c:pt idx="17">
                  <c:v>2754</c:v>
                </c:pt>
                <c:pt idx="18">
                  <c:v>2856</c:v>
                </c:pt>
                <c:pt idx="19">
                  <c:v>2856</c:v>
                </c:pt>
                <c:pt idx="20">
                  <c:v>2856</c:v>
                </c:pt>
                <c:pt idx="21">
                  <c:v>2856</c:v>
                </c:pt>
              </c:numCache>
            </c:numRef>
          </c:val>
          <c:smooth val="0"/>
          <c:extLst>
            <c:ext xmlns:c16="http://schemas.microsoft.com/office/drawing/2014/chart" uri="{C3380CC4-5D6E-409C-BE32-E72D297353CC}">
              <c16:uniqueId val="{00000027-9E70-440F-98F6-344B49A5FD1E}"/>
            </c:ext>
          </c:extLst>
        </c:ser>
        <c:ser>
          <c:idx val="40"/>
          <c:order val="40"/>
          <c:tx>
            <c:strRef>
              <c:f>'cantidad inicial pollos'!$B$42</c:f>
              <c:strCache>
                <c:ptCount val="1"/>
                <c:pt idx="0">
                  <c:v>PEDRO JULIAN SALINAS</c:v>
                </c:pt>
              </c:strCache>
            </c:strRef>
          </c:tx>
          <c:spPr>
            <a:ln w="28575" cap="rnd">
              <a:solidFill>
                <a:schemeClr val="accent5">
                  <a:lumMod val="70000"/>
                  <a:lumOff val="3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pollos'!$C$42:$X$42</c:f>
              <c:numCache>
                <c:formatCode>General</c:formatCode>
                <c:ptCount val="22"/>
                <c:pt idx="0">
                  <c:v>12913</c:v>
                </c:pt>
                <c:pt idx="1">
                  <c:v>13770</c:v>
                </c:pt>
                <c:pt idx="2">
                  <c:v>13770</c:v>
                </c:pt>
                <c:pt idx="3">
                  <c:v>13770</c:v>
                </c:pt>
                <c:pt idx="4">
                  <c:v>13546</c:v>
                </c:pt>
                <c:pt idx="5">
                  <c:v>11526</c:v>
                </c:pt>
                <c:pt idx="6">
                  <c:v>12240</c:v>
                </c:pt>
                <c:pt idx="7">
                  <c:v>13566</c:v>
                </c:pt>
                <c:pt idx="8" formatCode="#,##0">
                  <c:v>13767</c:v>
                </c:pt>
                <c:pt idx="9">
                  <c:v>13260</c:v>
                </c:pt>
                <c:pt idx="10">
                  <c:v>13770</c:v>
                </c:pt>
                <c:pt idx="11" formatCode="#,##0">
                  <c:v>13770</c:v>
                </c:pt>
                <c:pt idx="12" formatCode="#,##0">
                  <c:v>13770</c:v>
                </c:pt>
                <c:pt idx="13" formatCode="#,##0">
                  <c:v>13770</c:v>
                </c:pt>
                <c:pt idx="14" formatCode="#,##0">
                  <c:v>13770</c:v>
                </c:pt>
                <c:pt idx="15" formatCode="#,##0">
                  <c:v>14790</c:v>
                </c:pt>
                <c:pt idx="16" formatCode="#,##0">
                  <c:v>14790</c:v>
                </c:pt>
                <c:pt idx="17">
                  <c:v>14790</c:v>
                </c:pt>
                <c:pt idx="18">
                  <c:v>14790</c:v>
                </c:pt>
                <c:pt idx="19">
                  <c:v>14790</c:v>
                </c:pt>
                <c:pt idx="20">
                  <c:v>14790</c:v>
                </c:pt>
                <c:pt idx="21">
                  <c:v>15300</c:v>
                </c:pt>
              </c:numCache>
            </c:numRef>
          </c:val>
          <c:smooth val="0"/>
          <c:extLst>
            <c:ext xmlns:c16="http://schemas.microsoft.com/office/drawing/2014/chart" uri="{C3380CC4-5D6E-409C-BE32-E72D297353CC}">
              <c16:uniqueId val="{00000028-9E70-440F-98F6-344B49A5FD1E}"/>
            </c:ext>
          </c:extLst>
        </c:ser>
        <c:ser>
          <c:idx val="41"/>
          <c:order val="41"/>
          <c:tx>
            <c:strRef>
              <c:f>'cantidad inicial pollos'!$B$43</c:f>
              <c:strCache>
                <c:ptCount val="1"/>
                <c:pt idx="0">
                  <c:v>RAMIRO MORENO</c:v>
                </c:pt>
              </c:strCache>
            </c:strRef>
          </c:tx>
          <c:spPr>
            <a:ln w="28575" cap="rnd">
              <a:solidFill>
                <a:schemeClr val="accent6">
                  <a:lumMod val="70000"/>
                  <a:lumOff val="3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pollos'!$C$43:$X$43</c:f>
              <c:numCache>
                <c:formatCode>General</c:formatCode>
                <c:ptCount val="22"/>
                <c:pt idx="0" formatCode="#,##0">
                  <c:v>15504</c:v>
                </c:pt>
                <c:pt idx="1">
                  <c:v>16830</c:v>
                </c:pt>
                <c:pt idx="2">
                  <c:v>16830</c:v>
                </c:pt>
                <c:pt idx="3">
                  <c:v>16830</c:v>
                </c:pt>
                <c:pt idx="4">
                  <c:v>19482</c:v>
                </c:pt>
                <c:pt idx="5">
                  <c:v>17034</c:v>
                </c:pt>
                <c:pt idx="6">
                  <c:v>19380</c:v>
                </c:pt>
                <c:pt idx="7">
                  <c:v>17237</c:v>
                </c:pt>
                <c:pt idx="8" formatCode="#,##0">
                  <c:v>16830</c:v>
                </c:pt>
                <c:pt idx="9">
                  <c:v>18360</c:v>
                </c:pt>
                <c:pt idx="10">
                  <c:v>17850</c:v>
                </c:pt>
                <c:pt idx="11" formatCode="#,##0">
                  <c:v>17847</c:v>
                </c:pt>
                <c:pt idx="12" formatCode="#,##0">
                  <c:v>17340</c:v>
                </c:pt>
                <c:pt idx="13" formatCode="#,##0">
                  <c:v>18870</c:v>
                </c:pt>
                <c:pt idx="14" formatCode="#,##0">
                  <c:v>16830</c:v>
                </c:pt>
                <c:pt idx="15" formatCode="#,##0">
                  <c:v>17442</c:v>
                </c:pt>
                <c:pt idx="16" formatCode="#,##0">
                  <c:v>17850</c:v>
                </c:pt>
                <c:pt idx="17">
                  <c:v>16830</c:v>
                </c:pt>
                <c:pt idx="18">
                  <c:v>17646</c:v>
                </c:pt>
                <c:pt idx="19">
                  <c:v>18462</c:v>
                </c:pt>
                <c:pt idx="20">
                  <c:v>15810</c:v>
                </c:pt>
                <c:pt idx="21">
                  <c:v>21420</c:v>
                </c:pt>
              </c:numCache>
            </c:numRef>
          </c:val>
          <c:smooth val="0"/>
          <c:extLst>
            <c:ext xmlns:c16="http://schemas.microsoft.com/office/drawing/2014/chart" uri="{C3380CC4-5D6E-409C-BE32-E72D297353CC}">
              <c16:uniqueId val="{00000029-9E70-440F-98F6-344B49A5FD1E}"/>
            </c:ext>
          </c:extLst>
        </c:ser>
        <c:ser>
          <c:idx val="42"/>
          <c:order val="42"/>
          <c:tx>
            <c:strRef>
              <c:f>'cantidad inicial pollos'!$B$44</c:f>
              <c:strCache>
                <c:ptCount val="1"/>
                <c:pt idx="0">
                  <c:v>RIGOBERTO LUCUMI</c:v>
                </c:pt>
              </c:strCache>
            </c:strRef>
          </c:tx>
          <c:spPr>
            <a:ln w="28575" cap="rnd">
              <a:solidFill>
                <a:schemeClr val="accent1">
                  <a:lumMod val="7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pollos'!$C$44:$X$44</c:f>
              <c:numCache>
                <c:formatCode>General</c:formatCode>
                <c:ptCount val="22"/>
                <c:pt idx="0" formatCode="#,##0">
                  <c:v>1122</c:v>
                </c:pt>
                <c:pt idx="1">
                  <c:v>2447</c:v>
                </c:pt>
                <c:pt idx="2">
                  <c:v>2753</c:v>
                </c:pt>
                <c:pt idx="3">
                  <c:v>2754</c:v>
                </c:pt>
                <c:pt idx="4">
                  <c:v>2742</c:v>
                </c:pt>
                <c:pt idx="5">
                  <c:v>2856</c:v>
                </c:pt>
                <c:pt idx="6">
                  <c:v>2856</c:v>
                </c:pt>
                <c:pt idx="7">
                  <c:v>2754</c:v>
                </c:pt>
                <c:pt idx="8" formatCode="#,##0">
                  <c:v>2855</c:v>
                </c:pt>
                <c:pt idx="9">
                  <c:v>2856</c:v>
                </c:pt>
                <c:pt idx="10">
                  <c:v>2856</c:v>
                </c:pt>
                <c:pt idx="11" formatCode="#,##0">
                  <c:v>2854</c:v>
                </c:pt>
                <c:pt idx="12" formatCode="#,##0">
                  <c:v>2856</c:v>
                </c:pt>
                <c:pt idx="13" formatCode="#,##0">
                  <c:v>2856</c:v>
                </c:pt>
                <c:pt idx="14" formatCode="#,##0">
                  <c:v>2856</c:v>
                </c:pt>
                <c:pt idx="15" formatCode="#,##0">
                  <c:v>2856</c:v>
                </c:pt>
                <c:pt idx="16" formatCode="#,##0">
                  <c:v>2856</c:v>
                </c:pt>
                <c:pt idx="17">
                  <c:v>2856</c:v>
                </c:pt>
                <c:pt idx="18">
                  <c:v>2652</c:v>
                </c:pt>
                <c:pt idx="19">
                  <c:v>2856</c:v>
                </c:pt>
                <c:pt idx="20">
                  <c:v>2652</c:v>
                </c:pt>
                <c:pt idx="21">
                  <c:v>2652</c:v>
                </c:pt>
              </c:numCache>
            </c:numRef>
          </c:val>
          <c:smooth val="0"/>
          <c:extLst>
            <c:ext xmlns:c16="http://schemas.microsoft.com/office/drawing/2014/chart" uri="{C3380CC4-5D6E-409C-BE32-E72D297353CC}">
              <c16:uniqueId val="{0000002A-9E70-440F-98F6-344B49A5FD1E}"/>
            </c:ext>
          </c:extLst>
        </c:ser>
        <c:ser>
          <c:idx val="43"/>
          <c:order val="43"/>
          <c:tx>
            <c:strRef>
              <c:f>'cantidad inicial pollos'!$B$45</c:f>
              <c:strCache>
                <c:ptCount val="1"/>
                <c:pt idx="0">
                  <c:v>RONALD TRUJILLO</c:v>
                </c:pt>
              </c:strCache>
            </c:strRef>
          </c:tx>
          <c:spPr>
            <a:ln w="28575" cap="rnd">
              <a:solidFill>
                <a:schemeClr val="accent2">
                  <a:lumMod val="7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pollos'!$C$45:$X$45</c:f>
              <c:numCache>
                <c:formatCode>General</c:formatCode>
                <c:ptCount val="22"/>
                <c:pt idx="0" formatCode="#,##0">
                  <c:v>2550</c:v>
                </c:pt>
                <c:pt idx="1">
                  <c:v>2855</c:v>
                </c:pt>
                <c:pt idx="2">
                  <c:v>2856</c:v>
                </c:pt>
                <c:pt idx="3">
                  <c:v>2856</c:v>
                </c:pt>
                <c:pt idx="4">
                  <c:v>2550</c:v>
                </c:pt>
                <c:pt idx="5">
                  <c:v>2040</c:v>
                </c:pt>
                <c:pt idx="6">
                  <c:v>2856</c:v>
                </c:pt>
                <c:pt idx="7">
                  <c:v>2856</c:v>
                </c:pt>
                <c:pt idx="8" formatCode="#,##0">
                  <c:v>2855</c:v>
                </c:pt>
                <c:pt idx="9">
                  <c:v>2856</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2B-9E70-440F-98F6-344B49A5FD1E}"/>
            </c:ext>
          </c:extLst>
        </c:ser>
        <c:ser>
          <c:idx val="44"/>
          <c:order val="44"/>
          <c:tx>
            <c:strRef>
              <c:f>'cantidad inicial pollos'!$B$46</c:f>
              <c:strCache>
                <c:ptCount val="1"/>
                <c:pt idx="0">
                  <c:v>ROSA E MINOTTA</c:v>
                </c:pt>
              </c:strCache>
            </c:strRef>
          </c:tx>
          <c:spPr>
            <a:ln w="28575" cap="rnd">
              <a:solidFill>
                <a:schemeClr val="accent3">
                  <a:lumMod val="7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pollos'!$C$46:$X$46</c:f>
              <c:numCache>
                <c:formatCode>General</c:formatCode>
                <c:ptCount val="22"/>
                <c:pt idx="0" formatCode="#,##0">
                  <c:v>1631</c:v>
                </c:pt>
                <c:pt idx="1">
                  <c:v>1630</c:v>
                </c:pt>
                <c:pt idx="2">
                  <c:v>1833</c:v>
                </c:pt>
                <c:pt idx="3">
                  <c:v>1836</c:v>
                </c:pt>
                <c:pt idx="4">
                  <c:v>1632</c:v>
                </c:pt>
                <c:pt idx="5">
                  <c:v>1836</c:v>
                </c:pt>
                <c:pt idx="6">
                  <c:v>1833</c:v>
                </c:pt>
                <c:pt idx="7">
                  <c:v>1836</c:v>
                </c:pt>
                <c:pt idx="8" formatCode="#,##0">
                  <c:v>1834</c:v>
                </c:pt>
                <c:pt idx="9">
                  <c:v>1427</c:v>
                </c:pt>
                <c:pt idx="10">
                  <c:v>1835</c:v>
                </c:pt>
                <c:pt idx="11" formatCode="#,##0">
                  <c:v>1836</c:v>
                </c:pt>
                <c:pt idx="12" formatCode="#,##0">
                  <c:v>1836</c:v>
                </c:pt>
                <c:pt idx="14" formatCode="#,##0">
                  <c:v>1836</c:v>
                </c:pt>
                <c:pt idx="15" formatCode="#,##0">
                  <c:v>1836</c:v>
                </c:pt>
                <c:pt idx="16" formatCode="#,##0">
                  <c:v>1836</c:v>
                </c:pt>
                <c:pt idx="17">
                  <c:v>1836</c:v>
                </c:pt>
                <c:pt idx="18">
                  <c:v>1836</c:v>
                </c:pt>
              </c:numCache>
            </c:numRef>
          </c:val>
          <c:smooth val="0"/>
          <c:extLst>
            <c:ext xmlns:c16="http://schemas.microsoft.com/office/drawing/2014/chart" uri="{C3380CC4-5D6E-409C-BE32-E72D297353CC}">
              <c16:uniqueId val="{0000002C-9E70-440F-98F6-344B49A5FD1E}"/>
            </c:ext>
          </c:extLst>
        </c:ser>
        <c:ser>
          <c:idx val="45"/>
          <c:order val="45"/>
          <c:tx>
            <c:strRef>
              <c:f>'cantidad inicial pollos'!$B$47</c:f>
              <c:strCache>
                <c:ptCount val="1"/>
                <c:pt idx="0">
                  <c:v>RUBIELA BALANTA</c:v>
                </c:pt>
              </c:strCache>
            </c:strRef>
          </c:tx>
          <c:spPr>
            <a:ln w="28575" cap="rnd">
              <a:solidFill>
                <a:schemeClr val="accent4">
                  <a:lumMod val="7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pollos'!$C$47:$X$47</c:f>
              <c:numCache>
                <c:formatCode>General</c:formatCode>
                <c:ptCount val="22"/>
                <c:pt idx="1">
                  <c:v>5900</c:v>
                </c:pt>
                <c:pt idx="2">
                  <c:v>5695</c:v>
                </c:pt>
                <c:pt idx="3">
                  <c:v>6109</c:v>
                </c:pt>
                <c:pt idx="4">
                  <c:v>6120</c:v>
                </c:pt>
                <c:pt idx="5">
                  <c:v>5641</c:v>
                </c:pt>
                <c:pt idx="6">
                  <c:v>5712</c:v>
                </c:pt>
                <c:pt idx="7">
                  <c:v>5712</c:v>
                </c:pt>
                <c:pt idx="8" formatCode="#,##0">
                  <c:v>5711</c:v>
                </c:pt>
                <c:pt idx="9">
                  <c:v>5693</c:v>
                </c:pt>
                <c:pt idx="10">
                  <c:v>5508</c:v>
                </c:pt>
                <c:pt idx="11" formatCode="#,##0">
                  <c:v>5693</c:v>
                </c:pt>
                <c:pt idx="12" formatCode="#,##0">
                  <c:v>6120</c:v>
                </c:pt>
                <c:pt idx="13" formatCode="#,##0">
                  <c:v>6120</c:v>
                </c:pt>
                <c:pt idx="14" formatCode="#,##0">
                  <c:v>6120</c:v>
                </c:pt>
                <c:pt idx="15" formatCode="#,##0">
                  <c:v>6630</c:v>
                </c:pt>
                <c:pt idx="16" formatCode="#,##0">
                  <c:v>6630</c:v>
                </c:pt>
                <c:pt idx="17">
                  <c:v>6630</c:v>
                </c:pt>
                <c:pt idx="18">
                  <c:v>6120</c:v>
                </c:pt>
                <c:pt idx="19">
                  <c:v>7140</c:v>
                </c:pt>
                <c:pt idx="20">
                  <c:v>7038</c:v>
                </c:pt>
                <c:pt idx="21">
                  <c:v>7038</c:v>
                </c:pt>
              </c:numCache>
            </c:numRef>
          </c:val>
          <c:smooth val="0"/>
          <c:extLst>
            <c:ext xmlns:c16="http://schemas.microsoft.com/office/drawing/2014/chart" uri="{C3380CC4-5D6E-409C-BE32-E72D297353CC}">
              <c16:uniqueId val="{0000002D-9E70-440F-98F6-344B49A5FD1E}"/>
            </c:ext>
          </c:extLst>
        </c:ser>
        <c:ser>
          <c:idx val="46"/>
          <c:order val="46"/>
          <c:tx>
            <c:strRef>
              <c:f>'cantidad inicial pollos'!$B$48</c:f>
              <c:strCache>
                <c:ptCount val="1"/>
                <c:pt idx="0">
                  <c:v>RUFINA MANCILLA</c:v>
                </c:pt>
              </c:strCache>
            </c:strRef>
          </c:tx>
          <c:spPr>
            <a:ln w="28575" cap="rnd">
              <a:solidFill>
                <a:schemeClr val="accent5">
                  <a:lumMod val="7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pollos'!$C$48:$X$48</c:f>
              <c:numCache>
                <c:formatCode>General</c:formatCode>
                <c:ptCount val="22"/>
                <c:pt idx="0" formatCode="#,##0">
                  <c:v>2226</c:v>
                </c:pt>
                <c:pt idx="1">
                  <c:v>2242</c:v>
                </c:pt>
                <c:pt idx="2">
                  <c:v>2445</c:v>
                </c:pt>
                <c:pt idx="3">
                  <c:v>2444</c:v>
                </c:pt>
                <c:pt idx="4">
                  <c:v>2442</c:v>
                </c:pt>
                <c:pt idx="5">
                  <c:v>2448</c:v>
                </c:pt>
                <c:pt idx="6">
                  <c:v>2448</c:v>
                </c:pt>
                <c:pt idx="7">
                  <c:v>2448</c:v>
                </c:pt>
                <c:pt idx="8" formatCode="#,##0">
                  <c:v>2448</c:v>
                </c:pt>
                <c:pt idx="9">
                  <c:v>2448</c:v>
                </c:pt>
                <c:pt idx="10">
                  <c:v>2448</c:v>
                </c:pt>
                <c:pt idx="11" formatCode="#,##0">
                  <c:v>2448</c:v>
                </c:pt>
                <c:pt idx="12" formatCode="#,##0">
                  <c:v>2448</c:v>
                </c:pt>
                <c:pt idx="13" formatCode="#,##0">
                  <c:v>2856</c:v>
                </c:pt>
                <c:pt idx="14" formatCode="#,##0">
                  <c:v>2856</c:v>
                </c:pt>
                <c:pt idx="15" formatCode="#,##0">
                  <c:v>2856</c:v>
                </c:pt>
                <c:pt idx="16" formatCode="#,##0">
                  <c:v>2856</c:v>
                </c:pt>
                <c:pt idx="17">
                  <c:v>2856</c:v>
                </c:pt>
                <c:pt idx="18">
                  <c:v>2652</c:v>
                </c:pt>
                <c:pt idx="19">
                  <c:v>2856</c:v>
                </c:pt>
                <c:pt idx="20">
                  <c:v>2652</c:v>
                </c:pt>
                <c:pt idx="21">
                  <c:v>2652</c:v>
                </c:pt>
              </c:numCache>
            </c:numRef>
          </c:val>
          <c:smooth val="0"/>
          <c:extLst>
            <c:ext xmlns:c16="http://schemas.microsoft.com/office/drawing/2014/chart" uri="{C3380CC4-5D6E-409C-BE32-E72D297353CC}">
              <c16:uniqueId val="{0000002E-9E70-440F-98F6-344B49A5FD1E}"/>
            </c:ext>
          </c:extLst>
        </c:ser>
        <c:ser>
          <c:idx val="47"/>
          <c:order val="47"/>
          <c:tx>
            <c:strRef>
              <c:f>'cantidad inicial pollos'!$B$49</c:f>
              <c:strCache>
                <c:ptCount val="1"/>
                <c:pt idx="0">
                  <c:v>SORAIDA ESCOBAR</c:v>
                </c:pt>
              </c:strCache>
            </c:strRef>
          </c:tx>
          <c:spPr>
            <a:ln w="28575" cap="rnd">
              <a:solidFill>
                <a:schemeClr val="accent6">
                  <a:lumMod val="7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pollos'!$C$49:$X$49</c:f>
              <c:numCache>
                <c:formatCode>General</c:formatCode>
                <c:ptCount val="22"/>
                <c:pt idx="0" formatCode="#,##0">
                  <c:v>1016</c:v>
                </c:pt>
                <c:pt idx="1">
                  <c:v>1009</c:v>
                </c:pt>
                <c:pt idx="2">
                  <c:v>1413</c:v>
                </c:pt>
                <c:pt idx="3">
                  <c:v>1639</c:v>
                </c:pt>
                <c:pt idx="4">
                  <c:v>2040</c:v>
                </c:pt>
                <c:pt idx="5">
                  <c:v>1632</c:v>
                </c:pt>
                <c:pt idx="6">
                  <c:v>2039</c:v>
                </c:pt>
                <c:pt idx="7">
                  <c:v>2037</c:v>
                </c:pt>
                <c:pt idx="8" formatCode="#,##0">
                  <c:v>2040</c:v>
                </c:pt>
                <c:pt idx="9">
                  <c:v>2040</c:v>
                </c:pt>
                <c:pt idx="10">
                  <c:v>2040</c:v>
                </c:pt>
                <c:pt idx="11" formatCode="#,##0">
                  <c:v>2040</c:v>
                </c:pt>
                <c:pt idx="12" formatCode="#,##0">
                  <c:v>2040</c:v>
                </c:pt>
                <c:pt idx="13" formatCode="#,##0">
                  <c:v>2040</c:v>
                </c:pt>
                <c:pt idx="14" formatCode="#,##0">
                  <c:v>2040</c:v>
                </c:pt>
                <c:pt idx="15" formatCode="#,##0">
                  <c:v>2231</c:v>
                </c:pt>
                <c:pt idx="16" formatCode="#,##0">
                  <c:v>2244</c:v>
                </c:pt>
                <c:pt idx="17">
                  <c:v>2244</c:v>
                </c:pt>
                <c:pt idx="18">
                  <c:v>2244</c:v>
                </c:pt>
                <c:pt idx="19">
                  <c:v>2244</c:v>
                </c:pt>
                <c:pt idx="20">
                  <c:v>2244</c:v>
                </c:pt>
                <c:pt idx="21">
                  <c:v>2448</c:v>
                </c:pt>
              </c:numCache>
            </c:numRef>
          </c:val>
          <c:smooth val="0"/>
          <c:extLst>
            <c:ext xmlns:c16="http://schemas.microsoft.com/office/drawing/2014/chart" uri="{C3380CC4-5D6E-409C-BE32-E72D297353CC}">
              <c16:uniqueId val="{0000002F-9E70-440F-98F6-344B49A5FD1E}"/>
            </c:ext>
          </c:extLst>
        </c:ser>
        <c:dLbls>
          <c:showLegendKey val="0"/>
          <c:showVal val="0"/>
          <c:showCatName val="0"/>
          <c:showSerName val="0"/>
          <c:showPercent val="0"/>
          <c:showBubbleSize val="0"/>
        </c:dLbls>
        <c:smooth val="0"/>
        <c:axId val="1647679184"/>
        <c:axId val="1647672944"/>
      </c:lineChart>
      <c:catAx>
        <c:axId val="164767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7672944"/>
        <c:crosses val="autoZero"/>
        <c:auto val="1"/>
        <c:lblAlgn val="ctr"/>
        <c:lblOffset val="100"/>
        <c:noMultiLvlLbl val="0"/>
      </c:catAx>
      <c:valAx>
        <c:axId val="1647672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76791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CANTIDAD POLLOS MUERTOS POR CICLO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'cantidad pollos muertos'!$B$2</c:f>
              <c:strCache>
                <c:ptCount val="1"/>
                <c:pt idx="0">
                  <c:v>ALBEIRO HERNANDEZ</c:v>
                </c:pt>
              </c:strCache>
            </c:strRef>
          </c:tx>
          <c:spPr>
            <a:ln w="28575" cap="rnd">
              <a:solidFill>
                <a:schemeClr val="accent1"/>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muertos'!$C$2:$X$2</c:f>
              <c:numCache>
                <c:formatCode>General</c:formatCode>
                <c:ptCount val="22"/>
                <c:pt idx="0">
                  <c:v>100</c:v>
                </c:pt>
                <c:pt idx="1">
                  <c:v>135</c:v>
                </c:pt>
                <c:pt idx="2">
                  <c:v>183</c:v>
                </c:pt>
                <c:pt idx="3">
                  <c:v>532</c:v>
                </c:pt>
                <c:pt idx="4">
                  <c:v>216</c:v>
                </c:pt>
                <c:pt idx="5">
                  <c:v>55</c:v>
                </c:pt>
                <c:pt idx="6">
                  <c:v>72</c:v>
                </c:pt>
                <c:pt idx="7">
                  <c:v>124</c:v>
                </c:pt>
                <c:pt idx="8">
                  <c:v>68</c:v>
                </c:pt>
                <c:pt idx="9">
                  <c:v>76</c:v>
                </c:pt>
                <c:pt idx="10">
                  <c:v>134</c:v>
                </c:pt>
                <c:pt idx="11">
                  <c:v>120</c:v>
                </c:pt>
                <c:pt idx="12">
                  <c:v>55</c:v>
                </c:pt>
                <c:pt idx="13">
                  <c:v>116</c:v>
                </c:pt>
                <c:pt idx="14">
                  <c:v>163</c:v>
                </c:pt>
                <c:pt idx="15">
                  <c:v>37</c:v>
                </c:pt>
                <c:pt idx="16">
                  <c:v>94</c:v>
                </c:pt>
                <c:pt idx="17">
                  <c:v>41</c:v>
                </c:pt>
                <c:pt idx="18">
                  <c:v>120</c:v>
                </c:pt>
                <c:pt idx="19">
                  <c:v>129</c:v>
                </c:pt>
                <c:pt idx="20">
                  <c:v>144</c:v>
                </c:pt>
                <c:pt idx="21">
                  <c:v>86</c:v>
                </c:pt>
              </c:numCache>
            </c:numRef>
          </c:val>
          <c:smooth val="0"/>
          <c:extLst>
            <c:ext xmlns:c16="http://schemas.microsoft.com/office/drawing/2014/chart" uri="{C3380CC4-5D6E-409C-BE32-E72D297353CC}">
              <c16:uniqueId val="{00000000-607C-45FC-9622-74853D90CBDD}"/>
            </c:ext>
          </c:extLst>
        </c:ser>
        <c:ser>
          <c:idx val="1"/>
          <c:order val="1"/>
          <c:tx>
            <c:strRef>
              <c:f>'cantidad pollos muertos'!$B$3</c:f>
              <c:strCache>
                <c:ptCount val="1"/>
                <c:pt idx="0">
                  <c:v>ALDEMAR TRUJILLO</c:v>
                </c:pt>
              </c:strCache>
            </c:strRef>
          </c:tx>
          <c:spPr>
            <a:ln w="28575" cap="rnd">
              <a:solidFill>
                <a:schemeClr val="accent2"/>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muertos'!$C$3:$X$3</c:f>
              <c:numCache>
                <c:formatCode>General</c:formatCode>
                <c:ptCount val="22"/>
                <c:pt idx="0">
                  <c:v>562</c:v>
                </c:pt>
                <c:pt idx="1">
                  <c:v>2817</c:v>
                </c:pt>
                <c:pt idx="2">
                  <c:v>3300</c:v>
                </c:pt>
                <c:pt idx="3">
                  <c:v>1078</c:v>
                </c:pt>
                <c:pt idx="4">
                  <c:v>518</c:v>
                </c:pt>
                <c:pt idx="5">
                  <c:v>355</c:v>
                </c:pt>
                <c:pt idx="6">
                  <c:v>378</c:v>
                </c:pt>
                <c:pt idx="7">
                  <c:v>104</c:v>
                </c:pt>
                <c:pt idx="8">
                  <c:v>459</c:v>
                </c:pt>
                <c:pt idx="9">
                  <c:v>239</c:v>
                </c:pt>
                <c:pt idx="10">
                  <c:v>257</c:v>
                </c:pt>
                <c:pt idx="11">
                  <c:v>338</c:v>
                </c:pt>
                <c:pt idx="12">
                  <c:v>260</c:v>
                </c:pt>
                <c:pt idx="13">
                  <c:v>297</c:v>
                </c:pt>
                <c:pt idx="14">
                  <c:v>323</c:v>
                </c:pt>
                <c:pt idx="15">
                  <c:v>220</c:v>
                </c:pt>
                <c:pt idx="16">
                  <c:v>363</c:v>
                </c:pt>
                <c:pt idx="17">
                  <c:v>199</c:v>
                </c:pt>
                <c:pt idx="18">
                  <c:v>345</c:v>
                </c:pt>
                <c:pt idx="19">
                  <c:v>330</c:v>
                </c:pt>
                <c:pt idx="20">
                  <c:v>510</c:v>
                </c:pt>
              </c:numCache>
            </c:numRef>
          </c:val>
          <c:smooth val="0"/>
          <c:extLst>
            <c:ext xmlns:c16="http://schemas.microsoft.com/office/drawing/2014/chart" uri="{C3380CC4-5D6E-409C-BE32-E72D297353CC}">
              <c16:uniqueId val="{00000001-607C-45FC-9622-74853D90CBDD}"/>
            </c:ext>
          </c:extLst>
        </c:ser>
        <c:ser>
          <c:idx val="2"/>
          <c:order val="2"/>
          <c:tx>
            <c:strRef>
              <c:f>'cantidad pollos muertos'!$B$4</c:f>
              <c:strCache>
                <c:ptCount val="1"/>
                <c:pt idx="0">
                  <c:v>ALEXANDER HERNANDEZ</c:v>
                </c:pt>
              </c:strCache>
            </c:strRef>
          </c:tx>
          <c:spPr>
            <a:ln w="28575" cap="rnd">
              <a:solidFill>
                <a:schemeClr val="accent3"/>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muertos'!$C$4:$X$4</c:f>
              <c:numCache>
                <c:formatCode>General</c:formatCode>
                <c:ptCount val="22"/>
                <c:pt idx="10">
                  <c:v>389</c:v>
                </c:pt>
                <c:pt idx="11">
                  <c:v>84</c:v>
                </c:pt>
                <c:pt idx="12">
                  <c:v>55</c:v>
                </c:pt>
                <c:pt idx="13">
                  <c:v>96</c:v>
                </c:pt>
                <c:pt idx="14">
                  <c:v>66</c:v>
                </c:pt>
                <c:pt idx="15">
                  <c:v>42</c:v>
                </c:pt>
                <c:pt idx="16">
                  <c:v>60</c:v>
                </c:pt>
                <c:pt idx="17">
                  <c:v>84</c:v>
                </c:pt>
                <c:pt idx="18">
                  <c:v>83</c:v>
                </c:pt>
                <c:pt idx="19">
                  <c:v>146</c:v>
                </c:pt>
                <c:pt idx="20">
                  <c:v>112</c:v>
                </c:pt>
                <c:pt idx="21">
                  <c:v>166</c:v>
                </c:pt>
              </c:numCache>
            </c:numRef>
          </c:val>
          <c:smooth val="0"/>
          <c:extLst>
            <c:ext xmlns:c16="http://schemas.microsoft.com/office/drawing/2014/chart" uri="{C3380CC4-5D6E-409C-BE32-E72D297353CC}">
              <c16:uniqueId val="{00000002-607C-45FC-9622-74853D90CBDD}"/>
            </c:ext>
          </c:extLst>
        </c:ser>
        <c:ser>
          <c:idx val="3"/>
          <c:order val="3"/>
          <c:tx>
            <c:strRef>
              <c:f>'cantidad pollos muertos'!$B$5</c:f>
              <c:strCache>
                <c:ptCount val="1"/>
                <c:pt idx="0">
                  <c:v>ANA LUCIA MINA </c:v>
                </c:pt>
              </c:strCache>
            </c:strRef>
          </c:tx>
          <c:spPr>
            <a:ln w="28575" cap="rnd">
              <a:solidFill>
                <a:schemeClr val="accent4"/>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muertos'!$C$5:$X$5</c:f>
              <c:numCache>
                <c:formatCode>General</c:formatCode>
                <c:ptCount val="22"/>
                <c:pt idx="0">
                  <c:v>78</c:v>
                </c:pt>
                <c:pt idx="1">
                  <c:v>99</c:v>
                </c:pt>
                <c:pt idx="2">
                  <c:v>107</c:v>
                </c:pt>
                <c:pt idx="3">
                  <c:v>87</c:v>
                </c:pt>
                <c:pt idx="4">
                  <c:v>83</c:v>
                </c:pt>
                <c:pt idx="5">
                  <c:v>51</c:v>
                </c:pt>
                <c:pt idx="6">
                  <c:v>31</c:v>
                </c:pt>
                <c:pt idx="7">
                  <c:v>83</c:v>
                </c:pt>
                <c:pt idx="8">
                  <c:v>72</c:v>
                </c:pt>
                <c:pt idx="9">
                  <c:v>59</c:v>
                </c:pt>
                <c:pt idx="10">
                  <c:v>42</c:v>
                </c:pt>
                <c:pt idx="11">
                  <c:v>58</c:v>
                </c:pt>
                <c:pt idx="12">
                  <c:v>60</c:v>
                </c:pt>
                <c:pt idx="13">
                  <c:v>42</c:v>
                </c:pt>
                <c:pt idx="14">
                  <c:v>112</c:v>
                </c:pt>
                <c:pt idx="15">
                  <c:v>29</c:v>
                </c:pt>
                <c:pt idx="16">
                  <c:v>62</c:v>
                </c:pt>
                <c:pt idx="17">
                  <c:v>40</c:v>
                </c:pt>
                <c:pt idx="18">
                  <c:v>140</c:v>
                </c:pt>
                <c:pt idx="19">
                  <c:v>56</c:v>
                </c:pt>
                <c:pt idx="20">
                  <c:v>162</c:v>
                </c:pt>
                <c:pt idx="21">
                  <c:v>56</c:v>
                </c:pt>
              </c:numCache>
            </c:numRef>
          </c:val>
          <c:smooth val="0"/>
          <c:extLst>
            <c:ext xmlns:c16="http://schemas.microsoft.com/office/drawing/2014/chart" uri="{C3380CC4-5D6E-409C-BE32-E72D297353CC}">
              <c16:uniqueId val="{00000003-607C-45FC-9622-74853D90CBDD}"/>
            </c:ext>
          </c:extLst>
        </c:ser>
        <c:ser>
          <c:idx val="4"/>
          <c:order val="4"/>
          <c:tx>
            <c:strRef>
              <c:f>'cantidad pollos muertos'!$B$6</c:f>
              <c:strCache>
                <c:ptCount val="1"/>
                <c:pt idx="0">
                  <c:v>ARMANDO GOMEZ</c:v>
                </c:pt>
              </c:strCache>
            </c:strRef>
          </c:tx>
          <c:spPr>
            <a:ln w="28575" cap="rnd">
              <a:solidFill>
                <a:schemeClr val="accent5"/>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muertos'!$C$6:$X$6</c:f>
              <c:numCache>
                <c:formatCode>General</c:formatCode>
                <c:ptCount val="22"/>
                <c:pt idx="0">
                  <c:v>58</c:v>
                </c:pt>
                <c:pt idx="1">
                  <c:v>93</c:v>
                </c:pt>
                <c:pt idx="2">
                  <c:v>156</c:v>
                </c:pt>
                <c:pt idx="3">
                  <c:v>139</c:v>
                </c:pt>
                <c:pt idx="4">
                  <c:v>141</c:v>
                </c:pt>
                <c:pt idx="5">
                  <c:v>48</c:v>
                </c:pt>
                <c:pt idx="6">
                  <c:v>90</c:v>
                </c:pt>
                <c:pt idx="7">
                  <c:v>57</c:v>
                </c:pt>
                <c:pt idx="8">
                  <c:v>39</c:v>
                </c:pt>
                <c:pt idx="9">
                  <c:v>135</c:v>
                </c:pt>
                <c:pt idx="10">
                  <c:v>51</c:v>
                </c:pt>
                <c:pt idx="11">
                  <c:v>66</c:v>
                </c:pt>
                <c:pt idx="12">
                  <c:v>126</c:v>
                </c:pt>
                <c:pt idx="13">
                  <c:v>56</c:v>
                </c:pt>
                <c:pt idx="14">
                  <c:v>44</c:v>
                </c:pt>
                <c:pt idx="15">
                  <c:v>66</c:v>
                </c:pt>
                <c:pt idx="16">
                  <c:v>76</c:v>
                </c:pt>
                <c:pt idx="17">
                  <c:v>76</c:v>
                </c:pt>
                <c:pt idx="18">
                  <c:v>96</c:v>
                </c:pt>
                <c:pt idx="19">
                  <c:v>76</c:v>
                </c:pt>
                <c:pt idx="20">
                  <c:v>41</c:v>
                </c:pt>
                <c:pt idx="21">
                  <c:v>177</c:v>
                </c:pt>
              </c:numCache>
            </c:numRef>
          </c:val>
          <c:smooth val="0"/>
          <c:extLst>
            <c:ext xmlns:c16="http://schemas.microsoft.com/office/drawing/2014/chart" uri="{C3380CC4-5D6E-409C-BE32-E72D297353CC}">
              <c16:uniqueId val="{00000004-607C-45FC-9622-74853D90CBDD}"/>
            </c:ext>
          </c:extLst>
        </c:ser>
        <c:ser>
          <c:idx val="5"/>
          <c:order val="5"/>
          <c:tx>
            <c:strRef>
              <c:f>'cantidad pollos muertos'!$B$7</c:f>
              <c:strCache>
                <c:ptCount val="1"/>
                <c:pt idx="0">
                  <c:v>CARMELO MOSQUERA</c:v>
                </c:pt>
              </c:strCache>
            </c:strRef>
          </c:tx>
          <c:spPr>
            <a:ln w="28575" cap="rnd">
              <a:solidFill>
                <a:schemeClr val="accent6"/>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muertos'!$C$7:$X$7</c:f>
              <c:numCache>
                <c:formatCode>General</c:formatCode>
                <c:ptCount val="22"/>
                <c:pt idx="0">
                  <c:v>184</c:v>
                </c:pt>
                <c:pt idx="1">
                  <c:v>56</c:v>
                </c:pt>
                <c:pt idx="2">
                  <c:v>90</c:v>
                </c:pt>
                <c:pt idx="3">
                  <c:v>124</c:v>
                </c:pt>
                <c:pt idx="4">
                  <c:v>73</c:v>
                </c:pt>
                <c:pt idx="5">
                  <c:v>31</c:v>
                </c:pt>
                <c:pt idx="6">
                  <c:v>31</c:v>
                </c:pt>
                <c:pt idx="7">
                  <c:v>40</c:v>
                </c:pt>
                <c:pt idx="8">
                  <c:v>114</c:v>
                </c:pt>
                <c:pt idx="9">
                  <c:v>45</c:v>
                </c:pt>
                <c:pt idx="10">
                  <c:v>43</c:v>
                </c:pt>
                <c:pt idx="11">
                  <c:v>80</c:v>
                </c:pt>
                <c:pt idx="12">
                  <c:v>45</c:v>
                </c:pt>
                <c:pt idx="13">
                  <c:v>41</c:v>
                </c:pt>
                <c:pt idx="14">
                  <c:v>40</c:v>
                </c:pt>
                <c:pt idx="15">
                  <c:v>49</c:v>
                </c:pt>
                <c:pt idx="16">
                  <c:v>19</c:v>
                </c:pt>
                <c:pt idx="17">
                  <c:v>58</c:v>
                </c:pt>
                <c:pt idx="18">
                  <c:v>104</c:v>
                </c:pt>
                <c:pt idx="19">
                  <c:v>98</c:v>
                </c:pt>
                <c:pt idx="20">
                  <c:v>113</c:v>
                </c:pt>
                <c:pt idx="21">
                  <c:v>44</c:v>
                </c:pt>
              </c:numCache>
            </c:numRef>
          </c:val>
          <c:smooth val="0"/>
          <c:extLst>
            <c:ext xmlns:c16="http://schemas.microsoft.com/office/drawing/2014/chart" uri="{C3380CC4-5D6E-409C-BE32-E72D297353CC}">
              <c16:uniqueId val="{00000005-607C-45FC-9622-74853D90CBDD}"/>
            </c:ext>
          </c:extLst>
        </c:ser>
        <c:ser>
          <c:idx val="6"/>
          <c:order val="6"/>
          <c:tx>
            <c:strRef>
              <c:f>'cantidad pollos muertos'!$B$8</c:f>
              <c:strCache>
                <c:ptCount val="1"/>
                <c:pt idx="0">
                  <c:v>CIBARY LUCUMY</c:v>
                </c:pt>
              </c:strCache>
            </c:strRef>
          </c:tx>
          <c:spPr>
            <a:ln w="28575" cap="rnd">
              <a:solidFill>
                <a:schemeClr val="accent1">
                  <a:lumMod val="6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muertos'!$C$8:$X$8</c:f>
              <c:numCache>
                <c:formatCode>General</c:formatCode>
                <c:ptCount val="22"/>
                <c:pt idx="0">
                  <c:v>123</c:v>
                </c:pt>
                <c:pt idx="1">
                  <c:v>121</c:v>
                </c:pt>
                <c:pt idx="2">
                  <c:v>100</c:v>
                </c:pt>
                <c:pt idx="3">
                  <c:v>132</c:v>
                </c:pt>
                <c:pt idx="4">
                  <c:v>76</c:v>
                </c:pt>
                <c:pt idx="5">
                  <c:v>86</c:v>
                </c:pt>
                <c:pt idx="6">
                  <c:v>57</c:v>
                </c:pt>
                <c:pt idx="7">
                  <c:v>70</c:v>
                </c:pt>
                <c:pt idx="8">
                  <c:v>36</c:v>
                </c:pt>
                <c:pt idx="9">
                  <c:v>110</c:v>
                </c:pt>
                <c:pt idx="10">
                  <c:v>83</c:v>
                </c:pt>
                <c:pt idx="11">
                  <c:v>74</c:v>
                </c:pt>
                <c:pt idx="12">
                  <c:v>104</c:v>
                </c:pt>
                <c:pt idx="13">
                  <c:v>110</c:v>
                </c:pt>
                <c:pt idx="14">
                  <c:v>126</c:v>
                </c:pt>
                <c:pt idx="15">
                  <c:v>906</c:v>
                </c:pt>
                <c:pt idx="16">
                  <c:v>81</c:v>
                </c:pt>
                <c:pt idx="17">
                  <c:v>86</c:v>
                </c:pt>
                <c:pt idx="18">
                  <c:v>176</c:v>
                </c:pt>
                <c:pt idx="19">
                  <c:v>61</c:v>
                </c:pt>
                <c:pt idx="20">
                  <c:v>88</c:v>
                </c:pt>
                <c:pt idx="21">
                  <c:v>136</c:v>
                </c:pt>
              </c:numCache>
            </c:numRef>
          </c:val>
          <c:smooth val="0"/>
          <c:extLst>
            <c:ext xmlns:c16="http://schemas.microsoft.com/office/drawing/2014/chart" uri="{C3380CC4-5D6E-409C-BE32-E72D297353CC}">
              <c16:uniqueId val="{00000006-607C-45FC-9622-74853D90CBDD}"/>
            </c:ext>
          </c:extLst>
        </c:ser>
        <c:ser>
          <c:idx val="7"/>
          <c:order val="7"/>
          <c:tx>
            <c:strRef>
              <c:f>'cantidad pollos muertos'!$B$9</c:f>
              <c:strCache>
                <c:ptCount val="1"/>
                <c:pt idx="0">
                  <c:v>ELSA MEZU</c:v>
                </c:pt>
              </c:strCache>
            </c:strRef>
          </c:tx>
          <c:spPr>
            <a:ln w="28575" cap="rnd">
              <a:solidFill>
                <a:schemeClr val="accent2">
                  <a:lumMod val="6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muertos'!$C$9:$X$9</c:f>
              <c:numCache>
                <c:formatCode>General</c:formatCode>
                <c:ptCount val="22"/>
                <c:pt idx="0">
                  <c:v>137</c:v>
                </c:pt>
                <c:pt idx="1">
                  <c:v>78</c:v>
                </c:pt>
                <c:pt idx="2">
                  <c:v>98</c:v>
                </c:pt>
                <c:pt idx="3">
                  <c:v>164</c:v>
                </c:pt>
                <c:pt idx="4">
                  <c:v>76</c:v>
                </c:pt>
                <c:pt idx="5">
                  <c:v>19</c:v>
                </c:pt>
                <c:pt idx="6">
                  <c:v>75</c:v>
                </c:pt>
                <c:pt idx="7">
                  <c:v>91</c:v>
                </c:pt>
                <c:pt idx="8">
                  <c:v>104</c:v>
                </c:pt>
                <c:pt idx="9">
                  <c:v>76</c:v>
                </c:pt>
                <c:pt idx="10">
                  <c:v>55</c:v>
                </c:pt>
                <c:pt idx="11">
                  <c:v>42</c:v>
                </c:pt>
                <c:pt idx="12">
                  <c:v>71</c:v>
                </c:pt>
                <c:pt idx="13">
                  <c:v>51</c:v>
                </c:pt>
                <c:pt idx="14">
                  <c:v>52</c:v>
                </c:pt>
                <c:pt idx="15">
                  <c:v>129</c:v>
                </c:pt>
                <c:pt idx="16">
                  <c:v>31</c:v>
                </c:pt>
                <c:pt idx="17">
                  <c:v>86</c:v>
                </c:pt>
                <c:pt idx="18">
                  <c:v>66</c:v>
                </c:pt>
                <c:pt idx="19">
                  <c:v>242</c:v>
                </c:pt>
                <c:pt idx="20">
                  <c:v>56</c:v>
                </c:pt>
                <c:pt idx="21">
                  <c:v>155</c:v>
                </c:pt>
              </c:numCache>
            </c:numRef>
          </c:val>
          <c:smooth val="0"/>
          <c:extLst>
            <c:ext xmlns:c16="http://schemas.microsoft.com/office/drawing/2014/chart" uri="{C3380CC4-5D6E-409C-BE32-E72D297353CC}">
              <c16:uniqueId val="{00000007-607C-45FC-9622-74853D90CBDD}"/>
            </c:ext>
          </c:extLst>
        </c:ser>
        <c:ser>
          <c:idx val="8"/>
          <c:order val="8"/>
          <c:tx>
            <c:strRef>
              <c:f>'cantidad pollos muertos'!$B$10</c:f>
              <c:strCache>
                <c:ptCount val="1"/>
                <c:pt idx="0">
                  <c:v>ESCUELA VERDE</c:v>
                </c:pt>
              </c:strCache>
            </c:strRef>
          </c:tx>
          <c:spPr>
            <a:ln w="28575" cap="rnd">
              <a:solidFill>
                <a:schemeClr val="accent3">
                  <a:lumMod val="6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muertos'!$C$10:$X$10</c:f>
              <c:numCache>
                <c:formatCode>General</c:formatCode>
                <c:ptCount val="22"/>
                <c:pt idx="0">
                  <c:v>154</c:v>
                </c:pt>
                <c:pt idx="1">
                  <c:v>140</c:v>
                </c:pt>
                <c:pt idx="2">
                  <c:v>96</c:v>
                </c:pt>
                <c:pt idx="3">
                  <c:v>394</c:v>
                </c:pt>
                <c:pt idx="4">
                  <c:v>84</c:v>
                </c:pt>
                <c:pt idx="5">
                  <c:v>58</c:v>
                </c:pt>
                <c:pt idx="6">
                  <c:v>82</c:v>
                </c:pt>
                <c:pt idx="7">
                  <c:v>71</c:v>
                </c:pt>
                <c:pt idx="8">
                  <c:v>106</c:v>
                </c:pt>
                <c:pt idx="9">
                  <c:v>101</c:v>
                </c:pt>
                <c:pt idx="10">
                  <c:v>90</c:v>
                </c:pt>
                <c:pt idx="11">
                  <c:v>35</c:v>
                </c:pt>
                <c:pt idx="12">
                  <c:v>193</c:v>
                </c:pt>
                <c:pt idx="13">
                  <c:v>111</c:v>
                </c:pt>
                <c:pt idx="14">
                  <c:v>86</c:v>
                </c:pt>
                <c:pt idx="15">
                  <c:v>402</c:v>
                </c:pt>
                <c:pt idx="16">
                  <c:v>659</c:v>
                </c:pt>
                <c:pt idx="17">
                  <c:v>531</c:v>
                </c:pt>
                <c:pt idx="18">
                  <c:v>508</c:v>
                </c:pt>
                <c:pt idx="19">
                  <c:v>623</c:v>
                </c:pt>
                <c:pt idx="20">
                  <c:v>888</c:v>
                </c:pt>
                <c:pt idx="21">
                  <c:v>1013</c:v>
                </c:pt>
              </c:numCache>
            </c:numRef>
          </c:val>
          <c:smooth val="0"/>
          <c:extLst>
            <c:ext xmlns:c16="http://schemas.microsoft.com/office/drawing/2014/chart" uri="{C3380CC4-5D6E-409C-BE32-E72D297353CC}">
              <c16:uniqueId val="{00000008-607C-45FC-9622-74853D90CBDD}"/>
            </c:ext>
          </c:extLst>
        </c:ser>
        <c:ser>
          <c:idx val="9"/>
          <c:order val="9"/>
          <c:tx>
            <c:strRef>
              <c:f>'cantidad pollos muertos'!$B$11</c:f>
              <c:strCache>
                <c:ptCount val="1"/>
                <c:pt idx="0">
                  <c:v>FABIOLA USURIAGA </c:v>
                </c:pt>
              </c:strCache>
            </c:strRef>
          </c:tx>
          <c:spPr>
            <a:ln w="28575" cap="rnd">
              <a:solidFill>
                <a:schemeClr val="accent4">
                  <a:lumMod val="6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muertos'!$C$11:$X$11</c:f>
              <c:numCache>
                <c:formatCode>General</c:formatCode>
                <c:ptCount val="22"/>
                <c:pt idx="0">
                  <c:v>68</c:v>
                </c:pt>
                <c:pt idx="1">
                  <c:v>66</c:v>
                </c:pt>
                <c:pt idx="2">
                  <c:v>61</c:v>
                </c:pt>
                <c:pt idx="3">
                  <c:v>125</c:v>
                </c:pt>
                <c:pt idx="4">
                  <c:v>37</c:v>
                </c:pt>
                <c:pt idx="5">
                  <c:v>34</c:v>
                </c:pt>
                <c:pt idx="6">
                  <c:v>47</c:v>
                </c:pt>
                <c:pt idx="7">
                  <c:v>37</c:v>
                </c:pt>
                <c:pt idx="8">
                  <c:v>57</c:v>
                </c:pt>
                <c:pt idx="9">
                  <c:v>37</c:v>
                </c:pt>
                <c:pt idx="18">
                  <c:v>74</c:v>
                </c:pt>
                <c:pt idx="19">
                  <c:v>52</c:v>
                </c:pt>
                <c:pt idx="20">
                  <c:v>82</c:v>
                </c:pt>
              </c:numCache>
            </c:numRef>
          </c:val>
          <c:smooth val="0"/>
          <c:extLst>
            <c:ext xmlns:c16="http://schemas.microsoft.com/office/drawing/2014/chart" uri="{C3380CC4-5D6E-409C-BE32-E72D297353CC}">
              <c16:uniqueId val="{00000009-607C-45FC-9622-74853D90CBDD}"/>
            </c:ext>
          </c:extLst>
        </c:ser>
        <c:ser>
          <c:idx val="10"/>
          <c:order val="10"/>
          <c:tx>
            <c:strRef>
              <c:f>'cantidad pollos muertos'!$B$12</c:f>
              <c:strCache>
                <c:ptCount val="1"/>
                <c:pt idx="0">
                  <c:v>FLORELIA QUINTERO</c:v>
                </c:pt>
              </c:strCache>
            </c:strRef>
          </c:tx>
          <c:spPr>
            <a:ln w="28575" cap="rnd">
              <a:solidFill>
                <a:schemeClr val="accent5">
                  <a:lumMod val="6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muertos'!$C$12:$X$12</c:f>
              <c:numCache>
                <c:formatCode>General</c:formatCode>
                <c:ptCount val="22"/>
                <c:pt idx="8">
                  <c:v>34</c:v>
                </c:pt>
                <c:pt idx="9">
                  <c:v>45</c:v>
                </c:pt>
                <c:pt idx="10">
                  <c:v>54</c:v>
                </c:pt>
                <c:pt idx="11">
                  <c:v>43</c:v>
                </c:pt>
                <c:pt idx="12">
                  <c:v>126</c:v>
                </c:pt>
                <c:pt idx="13">
                  <c:v>34</c:v>
                </c:pt>
                <c:pt idx="14">
                  <c:v>42</c:v>
                </c:pt>
                <c:pt idx="15">
                  <c:v>46</c:v>
                </c:pt>
                <c:pt idx="16">
                  <c:v>50</c:v>
                </c:pt>
                <c:pt idx="17">
                  <c:v>40</c:v>
                </c:pt>
                <c:pt idx="18">
                  <c:v>67</c:v>
                </c:pt>
                <c:pt idx="19">
                  <c:v>56</c:v>
                </c:pt>
                <c:pt idx="20">
                  <c:v>30</c:v>
                </c:pt>
              </c:numCache>
            </c:numRef>
          </c:val>
          <c:smooth val="0"/>
          <c:extLst>
            <c:ext xmlns:c16="http://schemas.microsoft.com/office/drawing/2014/chart" uri="{C3380CC4-5D6E-409C-BE32-E72D297353CC}">
              <c16:uniqueId val="{0000000A-607C-45FC-9622-74853D90CBDD}"/>
            </c:ext>
          </c:extLst>
        </c:ser>
        <c:ser>
          <c:idx val="11"/>
          <c:order val="11"/>
          <c:tx>
            <c:strRef>
              <c:f>'cantidad pollos muertos'!$B$13</c:f>
              <c:strCache>
                <c:ptCount val="1"/>
                <c:pt idx="0">
                  <c:v>FUNDESIA CASA</c:v>
                </c:pt>
              </c:strCache>
            </c:strRef>
          </c:tx>
          <c:spPr>
            <a:ln w="28575" cap="rnd">
              <a:solidFill>
                <a:schemeClr val="accent6">
                  <a:lumMod val="6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muertos'!$C$13:$X$13</c:f>
              <c:numCache>
                <c:formatCode>General</c:formatCode>
                <c:ptCount val="22"/>
                <c:pt idx="0">
                  <c:v>110</c:v>
                </c:pt>
                <c:pt idx="1">
                  <c:v>403</c:v>
                </c:pt>
                <c:pt idx="2">
                  <c:v>211</c:v>
                </c:pt>
                <c:pt idx="3">
                  <c:v>928</c:v>
                </c:pt>
                <c:pt idx="4">
                  <c:v>216</c:v>
                </c:pt>
                <c:pt idx="5">
                  <c:v>108</c:v>
                </c:pt>
                <c:pt idx="6">
                  <c:v>93</c:v>
                </c:pt>
                <c:pt idx="7">
                  <c:v>91</c:v>
                </c:pt>
                <c:pt idx="8">
                  <c:v>72</c:v>
                </c:pt>
                <c:pt idx="9">
                  <c:v>64</c:v>
                </c:pt>
                <c:pt idx="10">
                  <c:v>63</c:v>
                </c:pt>
                <c:pt idx="11">
                  <c:v>74</c:v>
                </c:pt>
                <c:pt idx="12">
                  <c:v>72</c:v>
                </c:pt>
                <c:pt idx="13">
                  <c:v>134</c:v>
                </c:pt>
                <c:pt idx="14">
                  <c:v>70</c:v>
                </c:pt>
                <c:pt idx="16">
                  <c:v>22</c:v>
                </c:pt>
                <c:pt idx="17">
                  <c:v>158</c:v>
                </c:pt>
                <c:pt idx="18">
                  <c:v>337</c:v>
                </c:pt>
                <c:pt idx="19">
                  <c:v>194</c:v>
                </c:pt>
                <c:pt idx="20">
                  <c:v>160</c:v>
                </c:pt>
                <c:pt idx="21">
                  <c:v>218</c:v>
                </c:pt>
              </c:numCache>
            </c:numRef>
          </c:val>
          <c:smooth val="0"/>
          <c:extLst>
            <c:ext xmlns:c16="http://schemas.microsoft.com/office/drawing/2014/chart" uri="{C3380CC4-5D6E-409C-BE32-E72D297353CC}">
              <c16:uniqueId val="{0000000B-607C-45FC-9622-74853D90CBDD}"/>
            </c:ext>
          </c:extLst>
        </c:ser>
        <c:ser>
          <c:idx val="12"/>
          <c:order val="12"/>
          <c:tx>
            <c:strRef>
              <c:f>'cantidad pollos muertos'!$B$14</c:f>
              <c:strCache>
                <c:ptCount val="1"/>
                <c:pt idx="0">
                  <c:v>GIOVANI ROCHA</c:v>
                </c:pt>
              </c:strCache>
            </c:strRef>
          </c:tx>
          <c:spPr>
            <a:ln w="28575" cap="rnd">
              <a:solidFill>
                <a:schemeClr val="accent1">
                  <a:lumMod val="80000"/>
                  <a:lumOff val="2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muertos'!$C$14:$X$14</c:f>
              <c:numCache>
                <c:formatCode>General</c:formatCode>
                <c:ptCount val="22"/>
                <c:pt idx="0">
                  <c:v>595</c:v>
                </c:pt>
                <c:pt idx="1">
                  <c:v>2016</c:v>
                </c:pt>
                <c:pt idx="2">
                  <c:v>1022</c:v>
                </c:pt>
                <c:pt idx="3">
                  <c:v>639</c:v>
                </c:pt>
                <c:pt idx="4">
                  <c:v>716</c:v>
                </c:pt>
                <c:pt idx="5">
                  <c:v>212</c:v>
                </c:pt>
                <c:pt idx="6">
                  <c:v>459</c:v>
                </c:pt>
                <c:pt idx="7">
                  <c:v>241</c:v>
                </c:pt>
                <c:pt idx="8">
                  <c:v>320</c:v>
                </c:pt>
                <c:pt idx="9">
                  <c:v>457</c:v>
                </c:pt>
                <c:pt idx="10">
                  <c:v>333</c:v>
                </c:pt>
                <c:pt idx="11">
                  <c:v>180</c:v>
                </c:pt>
                <c:pt idx="12">
                  <c:v>232</c:v>
                </c:pt>
                <c:pt idx="13">
                  <c:v>216</c:v>
                </c:pt>
                <c:pt idx="14">
                  <c:v>478</c:v>
                </c:pt>
                <c:pt idx="15">
                  <c:v>670</c:v>
                </c:pt>
                <c:pt idx="16">
                  <c:v>189</c:v>
                </c:pt>
                <c:pt idx="17">
                  <c:v>270</c:v>
                </c:pt>
                <c:pt idx="18">
                  <c:v>369</c:v>
                </c:pt>
                <c:pt idx="19">
                  <c:v>242</c:v>
                </c:pt>
                <c:pt idx="20">
                  <c:v>339</c:v>
                </c:pt>
                <c:pt idx="21">
                  <c:v>375</c:v>
                </c:pt>
              </c:numCache>
            </c:numRef>
          </c:val>
          <c:smooth val="0"/>
          <c:extLst>
            <c:ext xmlns:c16="http://schemas.microsoft.com/office/drawing/2014/chart" uri="{C3380CC4-5D6E-409C-BE32-E72D297353CC}">
              <c16:uniqueId val="{0000000C-607C-45FC-9622-74853D90CBDD}"/>
            </c:ext>
          </c:extLst>
        </c:ser>
        <c:ser>
          <c:idx val="13"/>
          <c:order val="13"/>
          <c:tx>
            <c:strRef>
              <c:f>'cantidad pollos muertos'!$B$15</c:f>
              <c:strCache>
                <c:ptCount val="1"/>
                <c:pt idx="0">
                  <c:v>HECTOR FABIO CORREA</c:v>
                </c:pt>
              </c:strCache>
            </c:strRef>
          </c:tx>
          <c:spPr>
            <a:ln w="28575" cap="rnd">
              <a:solidFill>
                <a:schemeClr val="accent2">
                  <a:lumMod val="80000"/>
                  <a:lumOff val="2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muertos'!$C$15:$X$15</c:f>
              <c:numCache>
                <c:formatCode>General</c:formatCode>
                <c:ptCount val="22"/>
                <c:pt idx="1">
                  <c:v>102</c:v>
                </c:pt>
                <c:pt idx="2">
                  <c:v>119</c:v>
                </c:pt>
                <c:pt idx="3">
                  <c:v>268</c:v>
                </c:pt>
                <c:pt idx="4">
                  <c:v>254</c:v>
                </c:pt>
                <c:pt idx="5">
                  <c:v>82</c:v>
                </c:pt>
                <c:pt idx="6">
                  <c:v>352</c:v>
                </c:pt>
                <c:pt idx="7">
                  <c:v>70</c:v>
                </c:pt>
                <c:pt idx="8">
                  <c:v>372</c:v>
                </c:pt>
                <c:pt idx="9">
                  <c:v>128</c:v>
                </c:pt>
                <c:pt idx="10">
                  <c:v>182</c:v>
                </c:pt>
                <c:pt idx="11">
                  <c:v>102</c:v>
                </c:pt>
                <c:pt idx="12">
                  <c:v>152</c:v>
                </c:pt>
                <c:pt idx="13">
                  <c:v>124</c:v>
                </c:pt>
                <c:pt idx="14">
                  <c:v>116</c:v>
                </c:pt>
                <c:pt idx="15">
                  <c:v>88</c:v>
                </c:pt>
                <c:pt idx="16">
                  <c:v>86</c:v>
                </c:pt>
                <c:pt idx="17">
                  <c:v>236</c:v>
                </c:pt>
                <c:pt idx="18">
                  <c:v>194</c:v>
                </c:pt>
                <c:pt idx="19">
                  <c:v>168</c:v>
                </c:pt>
                <c:pt idx="20">
                  <c:v>297</c:v>
                </c:pt>
                <c:pt idx="21">
                  <c:v>288</c:v>
                </c:pt>
              </c:numCache>
            </c:numRef>
          </c:val>
          <c:smooth val="0"/>
          <c:extLst>
            <c:ext xmlns:c16="http://schemas.microsoft.com/office/drawing/2014/chart" uri="{C3380CC4-5D6E-409C-BE32-E72D297353CC}">
              <c16:uniqueId val="{0000000D-607C-45FC-9622-74853D90CBDD}"/>
            </c:ext>
          </c:extLst>
        </c:ser>
        <c:ser>
          <c:idx val="14"/>
          <c:order val="14"/>
          <c:tx>
            <c:strRef>
              <c:f>'cantidad pollos muertos'!$B$16</c:f>
              <c:strCache>
                <c:ptCount val="1"/>
                <c:pt idx="0">
                  <c:v>HECTOR FABIO MORENO</c:v>
                </c:pt>
              </c:strCache>
            </c:strRef>
          </c:tx>
          <c:spPr>
            <a:ln w="28575" cap="rnd">
              <a:solidFill>
                <a:schemeClr val="accent3">
                  <a:lumMod val="80000"/>
                  <a:lumOff val="2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muertos'!$C$16:$X$16</c:f>
              <c:numCache>
                <c:formatCode>General</c:formatCode>
                <c:ptCount val="22"/>
                <c:pt idx="0">
                  <c:v>455</c:v>
                </c:pt>
                <c:pt idx="1">
                  <c:v>1016</c:v>
                </c:pt>
                <c:pt idx="2">
                  <c:v>248</c:v>
                </c:pt>
                <c:pt idx="3">
                  <c:v>502</c:v>
                </c:pt>
                <c:pt idx="4">
                  <c:v>615</c:v>
                </c:pt>
                <c:pt idx="5">
                  <c:v>158</c:v>
                </c:pt>
                <c:pt idx="6">
                  <c:v>331</c:v>
                </c:pt>
                <c:pt idx="7">
                  <c:v>278</c:v>
                </c:pt>
                <c:pt idx="8">
                  <c:v>548</c:v>
                </c:pt>
                <c:pt idx="9">
                  <c:v>361</c:v>
                </c:pt>
                <c:pt idx="10">
                  <c:v>274</c:v>
                </c:pt>
                <c:pt idx="11">
                  <c:v>469</c:v>
                </c:pt>
                <c:pt idx="12">
                  <c:v>512</c:v>
                </c:pt>
                <c:pt idx="13">
                  <c:v>269</c:v>
                </c:pt>
                <c:pt idx="14">
                  <c:v>396</c:v>
                </c:pt>
                <c:pt idx="15">
                  <c:v>385</c:v>
                </c:pt>
                <c:pt idx="16">
                  <c:v>219</c:v>
                </c:pt>
                <c:pt idx="17">
                  <c:v>536</c:v>
                </c:pt>
                <c:pt idx="18">
                  <c:v>567</c:v>
                </c:pt>
                <c:pt idx="19">
                  <c:v>409</c:v>
                </c:pt>
                <c:pt idx="20">
                  <c:v>374</c:v>
                </c:pt>
                <c:pt idx="21">
                  <c:v>509</c:v>
                </c:pt>
              </c:numCache>
            </c:numRef>
          </c:val>
          <c:smooth val="0"/>
          <c:extLst>
            <c:ext xmlns:c16="http://schemas.microsoft.com/office/drawing/2014/chart" uri="{C3380CC4-5D6E-409C-BE32-E72D297353CC}">
              <c16:uniqueId val="{0000000E-607C-45FC-9622-74853D90CBDD}"/>
            </c:ext>
          </c:extLst>
        </c:ser>
        <c:ser>
          <c:idx val="15"/>
          <c:order val="15"/>
          <c:tx>
            <c:strRef>
              <c:f>'cantidad pollos muertos'!$B$17</c:f>
              <c:strCache>
                <c:ptCount val="1"/>
                <c:pt idx="0">
                  <c:v>HERMES BELTRAN</c:v>
                </c:pt>
              </c:strCache>
            </c:strRef>
          </c:tx>
          <c:spPr>
            <a:ln w="28575" cap="rnd">
              <a:solidFill>
                <a:schemeClr val="accent4">
                  <a:lumMod val="80000"/>
                  <a:lumOff val="2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muertos'!$C$17:$X$17</c:f>
              <c:numCache>
                <c:formatCode>General</c:formatCode>
                <c:ptCount val="22"/>
                <c:pt idx="0">
                  <c:v>266</c:v>
                </c:pt>
                <c:pt idx="1">
                  <c:v>432</c:v>
                </c:pt>
                <c:pt idx="2">
                  <c:v>560</c:v>
                </c:pt>
                <c:pt idx="3">
                  <c:v>857</c:v>
                </c:pt>
                <c:pt idx="4">
                  <c:v>538</c:v>
                </c:pt>
                <c:pt idx="5">
                  <c:v>145</c:v>
                </c:pt>
                <c:pt idx="6">
                  <c:v>177</c:v>
                </c:pt>
                <c:pt idx="7">
                  <c:v>264</c:v>
                </c:pt>
                <c:pt idx="8">
                  <c:v>163</c:v>
                </c:pt>
                <c:pt idx="9">
                  <c:v>106</c:v>
                </c:pt>
                <c:pt idx="10">
                  <c:v>108</c:v>
                </c:pt>
                <c:pt idx="11">
                  <c:v>208</c:v>
                </c:pt>
                <c:pt idx="12">
                  <c:v>108</c:v>
                </c:pt>
                <c:pt idx="13">
                  <c:v>106</c:v>
                </c:pt>
                <c:pt idx="14">
                  <c:v>203</c:v>
                </c:pt>
                <c:pt idx="15">
                  <c:v>153</c:v>
                </c:pt>
                <c:pt idx="16">
                  <c:v>104</c:v>
                </c:pt>
                <c:pt idx="17">
                  <c:v>139</c:v>
                </c:pt>
                <c:pt idx="19">
                  <c:v>87</c:v>
                </c:pt>
                <c:pt idx="20">
                  <c:v>156</c:v>
                </c:pt>
                <c:pt idx="21">
                  <c:v>119</c:v>
                </c:pt>
              </c:numCache>
            </c:numRef>
          </c:val>
          <c:smooth val="0"/>
          <c:extLst>
            <c:ext xmlns:c16="http://schemas.microsoft.com/office/drawing/2014/chart" uri="{C3380CC4-5D6E-409C-BE32-E72D297353CC}">
              <c16:uniqueId val="{0000000F-607C-45FC-9622-74853D90CBDD}"/>
            </c:ext>
          </c:extLst>
        </c:ser>
        <c:ser>
          <c:idx val="16"/>
          <c:order val="16"/>
          <c:tx>
            <c:strRef>
              <c:f>'cantidad pollos muertos'!$B$18</c:f>
              <c:strCache>
                <c:ptCount val="1"/>
                <c:pt idx="0">
                  <c:v>HUBER VASQUEZ</c:v>
                </c:pt>
              </c:strCache>
            </c:strRef>
          </c:tx>
          <c:spPr>
            <a:ln w="28575" cap="rnd">
              <a:solidFill>
                <a:schemeClr val="accent5">
                  <a:lumMod val="80000"/>
                  <a:lumOff val="2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muertos'!$C$18:$X$18</c:f>
              <c:numCache>
                <c:formatCode>General</c:formatCode>
                <c:ptCount val="22"/>
                <c:pt idx="1">
                  <c:v>693</c:v>
                </c:pt>
                <c:pt idx="2">
                  <c:v>174</c:v>
                </c:pt>
                <c:pt idx="3">
                  <c:v>120</c:v>
                </c:pt>
                <c:pt idx="4">
                  <c:v>414</c:v>
                </c:pt>
                <c:pt idx="5">
                  <c:v>46</c:v>
                </c:pt>
                <c:pt idx="6">
                  <c:v>95</c:v>
                </c:pt>
                <c:pt idx="7">
                  <c:v>56</c:v>
                </c:pt>
                <c:pt idx="8">
                  <c:v>66</c:v>
                </c:pt>
                <c:pt idx="9">
                  <c:v>78</c:v>
                </c:pt>
                <c:pt idx="10">
                  <c:v>185</c:v>
                </c:pt>
                <c:pt idx="11">
                  <c:v>96</c:v>
                </c:pt>
                <c:pt idx="12">
                  <c:v>36</c:v>
                </c:pt>
                <c:pt idx="13">
                  <c:v>86</c:v>
                </c:pt>
                <c:pt idx="14">
                  <c:v>56</c:v>
                </c:pt>
                <c:pt idx="15">
                  <c:v>86</c:v>
                </c:pt>
                <c:pt idx="16">
                  <c:v>93</c:v>
                </c:pt>
                <c:pt idx="17">
                  <c:v>76</c:v>
                </c:pt>
                <c:pt idx="18">
                  <c:v>56</c:v>
                </c:pt>
                <c:pt idx="19">
                  <c:v>106</c:v>
                </c:pt>
                <c:pt idx="20">
                  <c:v>66</c:v>
                </c:pt>
                <c:pt idx="21">
                  <c:v>390</c:v>
                </c:pt>
              </c:numCache>
            </c:numRef>
          </c:val>
          <c:smooth val="0"/>
          <c:extLst>
            <c:ext xmlns:c16="http://schemas.microsoft.com/office/drawing/2014/chart" uri="{C3380CC4-5D6E-409C-BE32-E72D297353CC}">
              <c16:uniqueId val="{00000010-607C-45FC-9622-74853D90CBDD}"/>
            </c:ext>
          </c:extLst>
        </c:ser>
        <c:ser>
          <c:idx val="17"/>
          <c:order val="17"/>
          <c:tx>
            <c:strRef>
              <c:f>'cantidad pollos muertos'!$B$19</c:f>
              <c:strCache>
                <c:ptCount val="1"/>
                <c:pt idx="0">
                  <c:v>IDALIA NAZARITH</c:v>
                </c:pt>
              </c:strCache>
            </c:strRef>
          </c:tx>
          <c:spPr>
            <a:ln w="28575" cap="rnd">
              <a:solidFill>
                <a:schemeClr val="accent6">
                  <a:lumMod val="80000"/>
                  <a:lumOff val="2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muertos'!$C$19:$X$19</c:f>
              <c:numCache>
                <c:formatCode>General</c:formatCode>
                <c:ptCount val="22"/>
                <c:pt idx="0">
                  <c:v>106</c:v>
                </c:pt>
                <c:pt idx="1">
                  <c:v>80</c:v>
                </c:pt>
                <c:pt idx="2">
                  <c:v>590</c:v>
                </c:pt>
                <c:pt idx="3">
                  <c:v>104</c:v>
                </c:pt>
                <c:pt idx="4">
                  <c:v>61</c:v>
                </c:pt>
                <c:pt idx="5">
                  <c:v>58</c:v>
                </c:pt>
                <c:pt idx="6">
                  <c:v>26</c:v>
                </c:pt>
                <c:pt idx="7">
                  <c:v>52</c:v>
                </c:pt>
                <c:pt idx="8">
                  <c:v>90</c:v>
                </c:pt>
                <c:pt idx="9">
                  <c:v>61</c:v>
                </c:pt>
                <c:pt idx="10">
                  <c:v>396</c:v>
                </c:pt>
                <c:pt idx="11">
                  <c:v>72</c:v>
                </c:pt>
                <c:pt idx="12">
                  <c:v>526</c:v>
                </c:pt>
                <c:pt idx="13">
                  <c:v>88</c:v>
                </c:pt>
                <c:pt idx="14">
                  <c:v>62</c:v>
                </c:pt>
                <c:pt idx="15">
                  <c:v>68</c:v>
                </c:pt>
                <c:pt idx="16">
                  <c:v>34</c:v>
                </c:pt>
                <c:pt idx="17">
                  <c:v>74</c:v>
                </c:pt>
                <c:pt idx="18">
                  <c:v>154</c:v>
                </c:pt>
                <c:pt idx="19">
                  <c:v>84</c:v>
                </c:pt>
                <c:pt idx="20">
                  <c:v>24</c:v>
                </c:pt>
                <c:pt idx="21">
                  <c:v>64</c:v>
                </c:pt>
              </c:numCache>
            </c:numRef>
          </c:val>
          <c:smooth val="0"/>
          <c:extLst>
            <c:ext xmlns:c16="http://schemas.microsoft.com/office/drawing/2014/chart" uri="{C3380CC4-5D6E-409C-BE32-E72D297353CC}">
              <c16:uniqueId val="{00000011-607C-45FC-9622-74853D90CBDD}"/>
            </c:ext>
          </c:extLst>
        </c:ser>
        <c:ser>
          <c:idx val="18"/>
          <c:order val="18"/>
          <c:tx>
            <c:strRef>
              <c:f>'cantidad pollos muertos'!$B$20</c:f>
              <c:strCache>
                <c:ptCount val="1"/>
                <c:pt idx="0">
                  <c:v>ISMELDA BALANTA</c:v>
                </c:pt>
              </c:strCache>
            </c:strRef>
          </c:tx>
          <c:spPr>
            <a:ln w="28575" cap="rnd">
              <a:solidFill>
                <a:schemeClr val="accent1">
                  <a:lumMod val="8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muertos'!$C$20:$X$20</c:f>
              <c:numCache>
                <c:formatCode>General</c:formatCode>
                <c:ptCount val="22"/>
                <c:pt idx="1">
                  <c:v>183</c:v>
                </c:pt>
                <c:pt idx="2">
                  <c:v>228</c:v>
                </c:pt>
                <c:pt idx="3">
                  <c:v>226</c:v>
                </c:pt>
                <c:pt idx="4">
                  <c:v>332</c:v>
                </c:pt>
                <c:pt idx="5">
                  <c:v>200</c:v>
                </c:pt>
                <c:pt idx="6">
                  <c:v>130</c:v>
                </c:pt>
                <c:pt idx="7">
                  <c:v>179</c:v>
                </c:pt>
                <c:pt idx="8">
                  <c:v>199</c:v>
                </c:pt>
                <c:pt idx="9">
                  <c:v>228</c:v>
                </c:pt>
                <c:pt idx="10">
                  <c:v>162</c:v>
                </c:pt>
                <c:pt idx="11">
                  <c:v>295</c:v>
                </c:pt>
                <c:pt idx="12">
                  <c:v>24</c:v>
                </c:pt>
                <c:pt idx="13">
                  <c:v>24</c:v>
                </c:pt>
                <c:pt idx="14">
                  <c:v>4</c:v>
                </c:pt>
                <c:pt idx="15">
                  <c:v>23</c:v>
                </c:pt>
                <c:pt idx="16">
                  <c:v>36</c:v>
                </c:pt>
                <c:pt idx="17">
                  <c:v>40</c:v>
                </c:pt>
                <c:pt idx="18">
                  <c:v>9</c:v>
                </c:pt>
                <c:pt idx="19">
                  <c:v>23</c:v>
                </c:pt>
                <c:pt idx="20">
                  <c:v>45</c:v>
                </c:pt>
                <c:pt idx="21">
                  <c:v>48</c:v>
                </c:pt>
              </c:numCache>
            </c:numRef>
          </c:val>
          <c:smooth val="0"/>
          <c:extLst>
            <c:ext xmlns:c16="http://schemas.microsoft.com/office/drawing/2014/chart" uri="{C3380CC4-5D6E-409C-BE32-E72D297353CC}">
              <c16:uniqueId val="{00000012-607C-45FC-9622-74853D90CBDD}"/>
            </c:ext>
          </c:extLst>
        </c:ser>
        <c:ser>
          <c:idx val="19"/>
          <c:order val="19"/>
          <c:tx>
            <c:strRef>
              <c:f>'cantidad pollos muertos'!$B$21</c:f>
              <c:strCache>
                <c:ptCount val="1"/>
                <c:pt idx="0">
                  <c:v>JIMENA VILLEGAS</c:v>
                </c:pt>
              </c:strCache>
            </c:strRef>
          </c:tx>
          <c:spPr>
            <a:ln w="28575" cap="rnd">
              <a:solidFill>
                <a:schemeClr val="accent2">
                  <a:lumMod val="8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muertos'!$C$21:$X$21</c:f>
              <c:numCache>
                <c:formatCode>General</c:formatCode>
                <c:ptCount val="22"/>
                <c:pt idx="0">
                  <c:v>46</c:v>
                </c:pt>
                <c:pt idx="1">
                  <c:v>40</c:v>
                </c:pt>
                <c:pt idx="2">
                  <c:v>68</c:v>
                </c:pt>
                <c:pt idx="3">
                  <c:v>44</c:v>
                </c:pt>
                <c:pt idx="4">
                  <c:v>80</c:v>
                </c:pt>
                <c:pt idx="5">
                  <c:v>28</c:v>
                </c:pt>
                <c:pt idx="6">
                  <c:v>0</c:v>
                </c:pt>
                <c:pt idx="7">
                  <c:v>44</c:v>
                </c:pt>
                <c:pt idx="8">
                  <c:v>25</c:v>
                </c:pt>
                <c:pt idx="9">
                  <c:v>46</c:v>
                </c:pt>
                <c:pt idx="10">
                  <c:v>50</c:v>
                </c:pt>
                <c:pt idx="11">
                  <c:v>45</c:v>
                </c:pt>
                <c:pt idx="12">
                  <c:v>49</c:v>
                </c:pt>
                <c:pt idx="13">
                  <c:v>26</c:v>
                </c:pt>
                <c:pt idx="14">
                  <c:v>108</c:v>
                </c:pt>
                <c:pt idx="15">
                  <c:v>44</c:v>
                </c:pt>
                <c:pt idx="16">
                  <c:v>79</c:v>
                </c:pt>
                <c:pt idx="17">
                  <c:v>47</c:v>
                </c:pt>
                <c:pt idx="18">
                  <c:v>92</c:v>
                </c:pt>
                <c:pt idx="20">
                  <c:v>18</c:v>
                </c:pt>
                <c:pt idx="21">
                  <c:v>126</c:v>
                </c:pt>
              </c:numCache>
            </c:numRef>
          </c:val>
          <c:smooth val="0"/>
          <c:extLst>
            <c:ext xmlns:c16="http://schemas.microsoft.com/office/drawing/2014/chart" uri="{C3380CC4-5D6E-409C-BE32-E72D297353CC}">
              <c16:uniqueId val="{00000013-607C-45FC-9622-74853D90CBDD}"/>
            </c:ext>
          </c:extLst>
        </c:ser>
        <c:ser>
          <c:idx val="20"/>
          <c:order val="20"/>
          <c:tx>
            <c:strRef>
              <c:f>'cantidad pollos muertos'!$B$22</c:f>
              <c:strCache>
                <c:ptCount val="1"/>
                <c:pt idx="0">
                  <c:v>JOSE HARVI BASAN</c:v>
                </c:pt>
              </c:strCache>
            </c:strRef>
          </c:tx>
          <c:spPr>
            <a:ln w="28575" cap="rnd">
              <a:solidFill>
                <a:schemeClr val="accent3">
                  <a:lumMod val="8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muertos'!$C$22:$X$22</c:f>
              <c:numCache>
                <c:formatCode>General</c:formatCode>
                <c:ptCount val="22"/>
                <c:pt idx="0">
                  <c:v>149</c:v>
                </c:pt>
                <c:pt idx="1">
                  <c:v>98</c:v>
                </c:pt>
                <c:pt idx="2">
                  <c:v>272</c:v>
                </c:pt>
                <c:pt idx="3">
                  <c:v>164</c:v>
                </c:pt>
                <c:pt idx="4">
                  <c:v>78</c:v>
                </c:pt>
                <c:pt idx="5">
                  <c:v>95</c:v>
                </c:pt>
                <c:pt idx="6">
                  <c:v>36</c:v>
                </c:pt>
                <c:pt idx="7">
                  <c:v>94</c:v>
                </c:pt>
                <c:pt idx="8">
                  <c:v>67</c:v>
                </c:pt>
                <c:pt idx="9">
                  <c:v>47</c:v>
                </c:pt>
                <c:pt idx="10">
                  <c:v>58</c:v>
                </c:pt>
                <c:pt idx="11">
                  <c:v>53</c:v>
                </c:pt>
                <c:pt idx="12">
                  <c:v>66</c:v>
                </c:pt>
                <c:pt idx="13">
                  <c:v>76</c:v>
                </c:pt>
                <c:pt idx="14">
                  <c:v>51</c:v>
                </c:pt>
                <c:pt idx="15">
                  <c:v>66</c:v>
                </c:pt>
                <c:pt idx="16">
                  <c:v>43</c:v>
                </c:pt>
                <c:pt idx="17">
                  <c:v>116</c:v>
                </c:pt>
                <c:pt idx="18">
                  <c:v>96</c:v>
                </c:pt>
                <c:pt idx="19">
                  <c:v>70</c:v>
                </c:pt>
                <c:pt idx="20">
                  <c:v>111</c:v>
                </c:pt>
                <c:pt idx="21">
                  <c:v>156</c:v>
                </c:pt>
              </c:numCache>
            </c:numRef>
          </c:val>
          <c:smooth val="0"/>
          <c:extLst>
            <c:ext xmlns:c16="http://schemas.microsoft.com/office/drawing/2014/chart" uri="{C3380CC4-5D6E-409C-BE32-E72D297353CC}">
              <c16:uniqueId val="{00000014-607C-45FC-9622-74853D90CBDD}"/>
            </c:ext>
          </c:extLst>
        </c:ser>
        <c:ser>
          <c:idx val="21"/>
          <c:order val="21"/>
          <c:tx>
            <c:strRef>
              <c:f>'cantidad pollos muertos'!$B$23</c:f>
              <c:strCache>
                <c:ptCount val="1"/>
                <c:pt idx="0">
                  <c:v>LEYDI HELENA BALANTA</c:v>
                </c:pt>
              </c:strCache>
            </c:strRef>
          </c:tx>
          <c:spPr>
            <a:ln w="28575" cap="rnd">
              <a:solidFill>
                <a:schemeClr val="accent4">
                  <a:lumMod val="8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muertos'!$C$23:$X$23</c:f>
              <c:numCache>
                <c:formatCode>General</c:formatCode>
                <c:ptCount val="22"/>
                <c:pt idx="0">
                  <c:v>74</c:v>
                </c:pt>
                <c:pt idx="1">
                  <c:v>207</c:v>
                </c:pt>
                <c:pt idx="2">
                  <c:v>116</c:v>
                </c:pt>
                <c:pt idx="3">
                  <c:v>299</c:v>
                </c:pt>
                <c:pt idx="4">
                  <c:v>129</c:v>
                </c:pt>
                <c:pt idx="5">
                  <c:v>114</c:v>
                </c:pt>
                <c:pt idx="6">
                  <c:v>114</c:v>
                </c:pt>
                <c:pt idx="7">
                  <c:v>92</c:v>
                </c:pt>
                <c:pt idx="8">
                  <c:v>42</c:v>
                </c:pt>
                <c:pt idx="9">
                  <c:v>97</c:v>
                </c:pt>
                <c:pt idx="10">
                  <c:v>34</c:v>
                </c:pt>
                <c:pt idx="11">
                  <c:v>108</c:v>
                </c:pt>
                <c:pt idx="12">
                  <c:v>188</c:v>
                </c:pt>
                <c:pt idx="13">
                  <c:v>189</c:v>
                </c:pt>
                <c:pt idx="14">
                  <c:v>108</c:v>
                </c:pt>
                <c:pt idx="15">
                  <c:v>268</c:v>
                </c:pt>
                <c:pt idx="16">
                  <c:v>85</c:v>
                </c:pt>
                <c:pt idx="17">
                  <c:v>114</c:v>
                </c:pt>
                <c:pt idx="18">
                  <c:v>132</c:v>
                </c:pt>
                <c:pt idx="19">
                  <c:v>153</c:v>
                </c:pt>
                <c:pt idx="20">
                  <c:v>130</c:v>
                </c:pt>
                <c:pt idx="21">
                  <c:v>166</c:v>
                </c:pt>
              </c:numCache>
            </c:numRef>
          </c:val>
          <c:smooth val="0"/>
          <c:extLst>
            <c:ext xmlns:c16="http://schemas.microsoft.com/office/drawing/2014/chart" uri="{C3380CC4-5D6E-409C-BE32-E72D297353CC}">
              <c16:uniqueId val="{00000015-607C-45FC-9622-74853D90CBDD}"/>
            </c:ext>
          </c:extLst>
        </c:ser>
        <c:ser>
          <c:idx val="22"/>
          <c:order val="22"/>
          <c:tx>
            <c:strRef>
              <c:f>'cantidad pollos muertos'!$B$24</c:f>
              <c:strCache>
                <c:ptCount val="1"/>
                <c:pt idx="0">
                  <c:v>LUEINER ADIELA</c:v>
                </c:pt>
              </c:strCache>
            </c:strRef>
          </c:tx>
          <c:spPr>
            <a:ln w="28575" cap="rnd">
              <a:solidFill>
                <a:schemeClr val="accent5">
                  <a:lumMod val="8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muertos'!$C$24:$X$24</c:f>
              <c:numCache>
                <c:formatCode>General</c:formatCode>
                <c:ptCount val="22"/>
                <c:pt idx="0">
                  <c:v>48</c:v>
                </c:pt>
                <c:pt idx="1">
                  <c:v>33</c:v>
                </c:pt>
                <c:pt idx="2">
                  <c:v>75</c:v>
                </c:pt>
                <c:pt idx="3">
                  <c:v>97</c:v>
                </c:pt>
                <c:pt idx="4">
                  <c:v>84</c:v>
                </c:pt>
                <c:pt idx="5">
                  <c:v>94</c:v>
                </c:pt>
                <c:pt idx="6">
                  <c:v>41</c:v>
                </c:pt>
                <c:pt idx="7">
                  <c:v>125</c:v>
                </c:pt>
                <c:pt idx="8">
                  <c:v>69</c:v>
                </c:pt>
                <c:pt idx="9">
                  <c:v>69</c:v>
                </c:pt>
                <c:pt idx="10">
                  <c:v>97</c:v>
                </c:pt>
                <c:pt idx="11">
                  <c:v>64</c:v>
                </c:pt>
                <c:pt idx="12">
                  <c:v>64</c:v>
                </c:pt>
                <c:pt idx="13">
                  <c:v>64</c:v>
                </c:pt>
                <c:pt idx="14">
                  <c:v>161</c:v>
                </c:pt>
                <c:pt idx="15">
                  <c:v>54</c:v>
                </c:pt>
                <c:pt idx="16">
                  <c:v>31</c:v>
                </c:pt>
                <c:pt idx="17">
                  <c:v>74</c:v>
                </c:pt>
                <c:pt idx="18">
                  <c:v>307</c:v>
                </c:pt>
                <c:pt idx="19">
                  <c:v>54</c:v>
                </c:pt>
                <c:pt idx="20">
                  <c:v>176</c:v>
                </c:pt>
                <c:pt idx="21">
                  <c:v>59</c:v>
                </c:pt>
              </c:numCache>
            </c:numRef>
          </c:val>
          <c:smooth val="0"/>
          <c:extLst>
            <c:ext xmlns:c16="http://schemas.microsoft.com/office/drawing/2014/chart" uri="{C3380CC4-5D6E-409C-BE32-E72D297353CC}">
              <c16:uniqueId val="{00000016-607C-45FC-9622-74853D90CBDD}"/>
            </c:ext>
          </c:extLst>
        </c:ser>
        <c:ser>
          <c:idx val="23"/>
          <c:order val="23"/>
          <c:tx>
            <c:strRef>
              <c:f>'cantidad pollos muertos'!$B$25</c:f>
              <c:strCache>
                <c:ptCount val="1"/>
                <c:pt idx="0">
                  <c:v>LUIS HERNAN BRAND</c:v>
                </c:pt>
              </c:strCache>
            </c:strRef>
          </c:tx>
          <c:spPr>
            <a:ln w="28575" cap="rnd">
              <a:solidFill>
                <a:schemeClr val="accent6">
                  <a:lumMod val="8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muertos'!$C$25:$X$25</c:f>
              <c:numCache>
                <c:formatCode>General</c:formatCode>
                <c:ptCount val="22"/>
                <c:pt idx="0">
                  <c:v>440</c:v>
                </c:pt>
                <c:pt idx="1">
                  <c:v>1477</c:v>
                </c:pt>
                <c:pt idx="2">
                  <c:v>663</c:v>
                </c:pt>
                <c:pt idx="3">
                  <c:v>1532</c:v>
                </c:pt>
                <c:pt idx="4">
                  <c:v>348</c:v>
                </c:pt>
                <c:pt idx="5">
                  <c:v>562</c:v>
                </c:pt>
                <c:pt idx="6">
                  <c:v>392</c:v>
                </c:pt>
                <c:pt idx="7">
                  <c:v>500</c:v>
                </c:pt>
                <c:pt idx="8">
                  <c:v>332</c:v>
                </c:pt>
                <c:pt idx="9">
                  <c:v>448</c:v>
                </c:pt>
                <c:pt idx="10">
                  <c:v>253</c:v>
                </c:pt>
                <c:pt idx="11">
                  <c:v>404</c:v>
                </c:pt>
                <c:pt idx="12">
                  <c:v>227</c:v>
                </c:pt>
                <c:pt idx="13">
                  <c:v>365</c:v>
                </c:pt>
                <c:pt idx="14">
                  <c:v>300</c:v>
                </c:pt>
                <c:pt idx="15">
                  <c:v>356</c:v>
                </c:pt>
                <c:pt idx="16">
                  <c:v>317</c:v>
                </c:pt>
                <c:pt idx="17">
                  <c:v>311</c:v>
                </c:pt>
                <c:pt idx="18">
                  <c:v>280</c:v>
                </c:pt>
                <c:pt idx="19">
                  <c:v>370</c:v>
                </c:pt>
                <c:pt idx="20">
                  <c:v>233</c:v>
                </c:pt>
                <c:pt idx="21">
                  <c:v>530</c:v>
                </c:pt>
              </c:numCache>
            </c:numRef>
          </c:val>
          <c:smooth val="0"/>
          <c:extLst>
            <c:ext xmlns:c16="http://schemas.microsoft.com/office/drawing/2014/chart" uri="{C3380CC4-5D6E-409C-BE32-E72D297353CC}">
              <c16:uniqueId val="{00000017-607C-45FC-9622-74853D90CBDD}"/>
            </c:ext>
          </c:extLst>
        </c:ser>
        <c:ser>
          <c:idx val="24"/>
          <c:order val="24"/>
          <c:tx>
            <c:strRef>
              <c:f>'cantidad pollos muertos'!$B$26</c:f>
              <c:strCache>
                <c:ptCount val="1"/>
                <c:pt idx="0">
                  <c:v>LUIS OBEIMAR MINA</c:v>
                </c:pt>
              </c:strCache>
            </c:strRef>
          </c:tx>
          <c:spPr>
            <a:ln w="28575" cap="rnd">
              <a:solidFill>
                <a:schemeClr val="accent1">
                  <a:lumMod val="60000"/>
                  <a:lumOff val="4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muertos'!$C$26:$X$26</c:f>
              <c:numCache>
                <c:formatCode>General</c:formatCode>
                <c:ptCount val="22"/>
                <c:pt idx="0">
                  <c:v>87</c:v>
                </c:pt>
                <c:pt idx="1">
                  <c:v>71</c:v>
                </c:pt>
                <c:pt idx="2">
                  <c:v>263</c:v>
                </c:pt>
                <c:pt idx="3">
                  <c:v>123</c:v>
                </c:pt>
                <c:pt idx="4">
                  <c:v>161</c:v>
                </c:pt>
                <c:pt idx="5">
                  <c:v>12</c:v>
                </c:pt>
                <c:pt idx="6">
                  <c:v>37</c:v>
                </c:pt>
                <c:pt idx="7">
                  <c:v>25</c:v>
                </c:pt>
                <c:pt idx="8">
                  <c:v>20</c:v>
                </c:pt>
                <c:pt idx="9">
                  <c:v>50</c:v>
                </c:pt>
                <c:pt idx="10">
                  <c:v>44</c:v>
                </c:pt>
                <c:pt idx="11">
                  <c:v>36</c:v>
                </c:pt>
                <c:pt idx="12">
                  <c:v>65</c:v>
                </c:pt>
                <c:pt idx="13">
                  <c:v>39</c:v>
                </c:pt>
                <c:pt idx="14">
                  <c:v>53</c:v>
                </c:pt>
                <c:pt idx="15">
                  <c:v>236</c:v>
                </c:pt>
                <c:pt idx="16">
                  <c:v>66</c:v>
                </c:pt>
                <c:pt idx="17">
                  <c:v>60</c:v>
                </c:pt>
                <c:pt idx="18">
                  <c:v>33</c:v>
                </c:pt>
                <c:pt idx="19">
                  <c:v>28</c:v>
                </c:pt>
                <c:pt idx="20">
                  <c:v>46</c:v>
                </c:pt>
                <c:pt idx="21">
                  <c:v>188</c:v>
                </c:pt>
              </c:numCache>
            </c:numRef>
          </c:val>
          <c:smooth val="0"/>
          <c:extLst>
            <c:ext xmlns:c16="http://schemas.microsoft.com/office/drawing/2014/chart" uri="{C3380CC4-5D6E-409C-BE32-E72D297353CC}">
              <c16:uniqueId val="{00000018-607C-45FC-9622-74853D90CBDD}"/>
            </c:ext>
          </c:extLst>
        </c:ser>
        <c:ser>
          <c:idx val="25"/>
          <c:order val="25"/>
          <c:tx>
            <c:strRef>
              <c:f>'cantidad pollos muertos'!$B$27</c:f>
              <c:strCache>
                <c:ptCount val="1"/>
                <c:pt idx="0">
                  <c:v>LUZ DARY MINA</c:v>
                </c:pt>
              </c:strCache>
            </c:strRef>
          </c:tx>
          <c:spPr>
            <a:ln w="28575" cap="rnd">
              <a:solidFill>
                <a:schemeClr val="accent2">
                  <a:lumMod val="60000"/>
                  <a:lumOff val="4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muertos'!$C$27:$X$27</c:f>
              <c:numCache>
                <c:formatCode>General</c:formatCode>
                <c:ptCount val="22"/>
                <c:pt idx="0">
                  <c:v>55</c:v>
                </c:pt>
                <c:pt idx="1">
                  <c:v>108</c:v>
                </c:pt>
                <c:pt idx="2">
                  <c:v>92</c:v>
                </c:pt>
                <c:pt idx="3">
                  <c:v>349</c:v>
                </c:pt>
                <c:pt idx="4">
                  <c:v>75</c:v>
                </c:pt>
                <c:pt idx="5">
                  <c:v>92</c:v>
                </c:pt>
                <c:pt idx="6">
                  <c:v>92</c:v>
                </c:pt>
                <c:pt idx="7">
                  <c:v>209</c:v>
                </c:pt>
                <c:pt idx="8">
                  <c:v>58</c:v>
                </c:pt>
                <c:pt idx="9">
                  <c:v>94</c:v>
                </c:pt>
                <c:pt idx="10">
                  <c:v>52</c:v>
                </c:pt>
                <c:pt idx="11">
                  <c:v>93</c:v>
                </c:pt>
                <c:pt idx="12">
                  <c:v>51</c:v>
                </c:pt>
                <c:pt idx="13">
                  <c:v>70</c:v>
                </c:pt>
                <c:pt idx="14">
                  <c:v>121</c:v>
                </c:pt>
                <c:pt idx="15">
                  <c:v>36</c:v>
                </c:pt>
                <c:pt idx="16">
                  <c:v>68</c:v>
                </c:pt>
                <c:pt idx="17">
                  <c:v>60</c:v>
                </c:pt>
                <c:pt idx="18">
                  <c:v>62</c:v>
                </c:pt>
                <c:pt idx="19">
                  <c:v>62</c:v>
                </c:pt>
                <c:pt idx="20">
                  <c:v>150</c:v>
                </c:pt>
                <c:pt idx="21">
                  <c:v>247</c:v>
                </c:pt>
              </c:numCache>
            </c:numRef>
          </c:val>
          <c:smooth val="0"/>
          <c:extLst>
            <c:ext xmlns:c16="http://schemas.microsoft.com/office/drawing/2014/chart" uri="{C3380CC4-5D6E-409C-BE32-E72D297353CC}">
              <c16:uniqueId val="{00000019-607C-45FC-9622-74853D90CBDD}"/>
            </c:ext>
          </c:extLst>
        </c:ser>
        <c:ser>
          <c:idx val="26"/>
          <c:order val="26"/>
          <c:tx>
            <c:strRef>
              <c:f>'cantidad pollos muertos'!$B$28</c:f>
              <c:strCache>
                <c:ptCount val="1"/>
                <c:pt idx="0">
                  <c:v>LUZ DARY NIETO</c:v>
                </c:pt>
              </c:strCache>
            </c:strRef>
          </c:tx>
          <c:spPr>
            <a:ln w="28575" cap="rnd">
              <a:solidFill>
                <a:schemeClr val="accent3">
                  <a:lumMod val="60000"/>
                  <a:lumOff val="4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muertos'!$C$28:$X$28</c:f>
              <c:numCache>
                <c:formatCode>General</c:formatCode>
                <c:ptCount val="22"/>
                <c:pt idx="0">
                  <c:v>123</c:v>
                </c:pt>
                <c:pt idx="1">
                  <c:v>462</c:v>
                </c:pt>
                <c:pt idx="2">
                  <c:v>535</c:v>
                </c:pt>
                <c:pt idx="3">
                  <c:v>398</c:v>
                </c:pt>
                <c:pt idx="4">
                  <c:v>127</c:v>
                </c:pt>
                <c:pt idx="5">
                  <c:v>54</c:v>
                </c:pt>
                <c:pt idx="6">
                  <c:v>74</c:v>
                </c:pt>
                <c:pt idx="7">
                  <c:v>50</c:v>
                </c:pt>
                <c:pt idx="8">
                  <c:v>58</c:v>
                </c:pt>
                <c:pt idx="9">
                  <c:v>116</c:v>
                </c:pt>
                <c:pt idx="10">
                  <c:v>48</c:v>
                </c:pt>
                <c:pt idx="11">
                  <c:v>29</c:v>
                </c:pt>
                <c:pt idx="12">
                  <c:v>141</c:v>
                </c:pt>
                <c:pt idx="13">
                  <c:v>111</c:v>
                </c:pt>
                <c:pt idx="14">
                  <c:v>222</c:v>
                </c:pt>
                <c:pt idx="15">
                  <c:v>93</c:v>
                </c:pt>
                <c:pt idx="16">
                  <c:v>55</c:v>
                </c:pt>
                <c:pt idx="17">
                  <c:v>38</c:v>
                </c:pt>
                <c:pt idx="18">
                  <c:v>81</c:v>
                </c:pt>
                <c:pt idx="19">
                  <c:v>112</c:v>
                </c:pt>
                <c:pt idx="20">
                  <c:v>131</c:v>
                </c:pt>
                <c:pt idx="21">
                  <c:v>231</c:v>
                </c:pt>
              </c:numCache>
            </c:numRef>
          </c:val>
          <c:smooth val="0"/>
          <c:extLst>
            <c:ext xmlns:c16="http://schemas.microsoft.com/office/drawing/2014/chart" uri="{C3380CC4-5D6E-409C-BE32-E72D297353CC}">
              <c16:uniqueId val="{0000001A-607C-45FC-9622-74853D90CBDD}"/>
            </c:ext>
          </c:extLst>
        </c:ser>
        <c:ser>
          <c:idx val="27"/>
          <c:order val="27"/>
          <c:tx>
            <c:strRef>
              <c:f>'cantidad pollos muertos'!$B$29</c:f>
              <c:strCache>
                <c:ptCount val="1"/>
                <c:pt idx="0">
                  <c:v>LUZ DARY ORTIZ</c:v>
                </c:pt>
              </c:strCache>
            </c:strRef>
          </c:tx>
          <c:spPr>
            <a:ln w="28575" cap="rnd">
              <a:solidFill>
                <a:schemeClr val="accent4">
                  <a:lumMod val="60000"/>
                  <a:lumOff val="4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muertos'!$C$29:$X$29</c:f>
              <c:numCache>
                <c:formatCode>General</c:formatCode>
                <c:ptCount val="22"/>
                <c:pt idx="0">
                  <c:v>105</c:v>
                </c:pt>
                <c:pt idx="1">
                  <c:v>386</c:v>
                </c:pt>
                <c:pt idx="2">
                  <c:v>167</c:v>
                </c:pt>
                <c:pt idx="3">
                  <c:v>115</c:v>
                </c:pt>
                <c:pt idx="4">
                  <c:v>57</c:v>
                </c:pt>
                <c:pt idx="5">
                  <c:v>63</c:v>
                </c:pt>
                <c:pt idx="6">
                  <c:v>49</c:v>
                </c:pt>
                <c:pt idx="7">
                  <c:v>82</c:v>
                </c:pt>
                <c:pt idx="8">
                  <c:v>36</c:v>
                </c:pt>
                <c:pt idx="9">
                  <c:v>116</c:v>
                </c:pt>
                <c:pt idx="10">
                  <c:v>216</c:v>
                </c:pt>
                <c:pt idx="11">
                  <c:v>73</c:v>
                </c:pt>
                <c:pt idx="12">
                  <c:v>124</c:v>
                </c:pt>
                <c:pt idx="13">
                  <c:v>86</c:v>
                </c:pt>
                <c:pt idx="14">
                  <c:v>146</c:v>
                </c:pt>
                <c:pt idx="15">
                  <c:v>100</c:v>
                </c:pt>
                <c:pt idx="16">
                  <c:v>76</c:v>
                </c:pt>
                <c:pt idx="17">
                  <c:v>66</c:v>
                </c:pt>
                <c:pt idx="18">
                  <c:v>678</c:v>
                </c:pt>
                <c:pt idx="19">
                  <c:v>146</c:v>
                </c:pt>
                <c:pt idx="20">
                  <c:v>200</c:v>
                </c:pt>
                <c:pt idx="21">
                  <c:v>146</c:v>
                </c:pt>
              </c:numCache>
            </c:numRef>
          </c:val>
          <c:smooth val="0"/>
          <c:extLst>
            <c:ext xmlns:c16="http://schemas.microsoft.com/office/drawing/2014/chart" uri="{C3380CC4-5D6E-409C-BE32-E72D297353CC}">
              <c16:uniqueId val="{0000001B-607C-45FC-9622-74853D90CBDD}"/>
            </c:ext>
          </c:extLst>
        </c:ser>
        <c:ser>
          <c:idx val="28"/>
          <c:order val="28"/>
          <c:tx>
            <c:strRef>
              <c:f>'cantidad pollos muertos'!$B$30</c:f>
              <c:strCache>
                <c:ptCount val="1"/>
                <c:pt idx="0">
                  <c:v>MANAEM LUCUMI</c:v>
                </c:pt>
              </c:strCache>
            </c:strRef>
          </c:tx>
          <c:spPr>
            <a:ln w="28575" cap="rnd">
              <a:solidFill>
                <a:schemeClr val="accent5">
                  <a:lumMod val="60000"/>
                  <a:lumOff val="4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muertos'!$C$30:$X$30</c:f>
              <c:numCache>
                <c:formatCode>General</c:formatCode>
                <c:ptCount val="22"/>
                <c:pt idx="0">
                  <c:v>517</c:v>
                </c:pt>
                <c:pt idx="1">
                  <c:v>304</c:v>
                </c:pt>
                <c:pt idx="2">
                  <c:v>404</c:v>
                </c:pt>
                <c:pt idx="3">
                  <c:v>188</c:v>
                </c:pt>
                <c:pt idx="4">
                  <c:v>189</c:v>
                </c:pt>
                <c:pt idx="5">
                  <c:v>146</c:v>
                </c:pt>
                <c:pt idx="6">
                  <c:v>109</c:v>
                </c:pt>
                <c:pt idx="7">
                  <c:v>92</c:v>
                </c:pt>
                <c:pt idx="8">
                  <c:v>184</c:v>
                </c:pt>
                <c:pt idx="9">
                  <c:v>15</c:v>
                </c:pt>
                <c:pt idx="10">
                  <c:v>266</c:v>
                </c:pt>
                <c:pt idx="11">
                  <c:v>249</c:v>
                </c:pt>
                <c:pt idx="12">
                  <c:v>409</c:v>
                </c:pt>
                <c:pt idx="13">
                  <c:v>122</c:v>
                </c:pt>
                <c:pt idx="14">
                  <c:v>282</c:v>
                </c:pt>
                <c:pt idx="15">
                  <c:v>208</c:v>
                </c:pt>
                <c:pt idx="16">
                  <c:v>272</c:v>
                </c:pt>
                <c:pt idx="17">
                  <c:v>114</c:v>
                </c:pt>
                <c:pt idx="18">
                  <c:v>153</c:v>
                </c:pt>
                <c:pt idx="19">
                  <c:v>176</c:v>
                </c:pt>
                <c:pt idx="20">
                  <c:v>153</c:v>
                </c:pt>
                <c:pt idx="21">
                  <c:v>184</c:v>
                </c:pt>
              </c:numCache>
            </c:numRef>
          </c:val>
          <c:smooth val="0"/>
          <c:extLst>
            <c:ext xmlns:c16="http://schemas.microsoft.com/office/drawing/2014/chart" uri="{C3380CC4-5D6E-409C-BE32-E72D297353CC}">
              <c16:uniqueId val="{0000001C-607C-45FC-9622-74853D90CBDD}"/>
            </c:ext>
          </c:extLst>
        </c:ser>
        <c:ser>
          <c:idx val="29"/>
          <c:order val="29"/>
          <c:tx>
            <c:strRef>
              <c:f>'cantidad pollos muertos'!$B$31</c:f>
              <c:strCache>
                <c:ptCount val="1"/>
                <c:pt idx="0">
                  <c:v>MANUEL CHATE</c:v>
                </c:pt>
              </c:strCache>
            </c:strRef>
          </c:tx>
          <c:spPr>
            <a:ln w="28575" cap="rnd">
              <a:solidFill>
                <a:schemeClr val="accent6">
                  <a:lumMod val="60000"/>
                  <a:lumOff val="4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muertos'!$C$31:$X$31</c:f>
              <c:numCache>
                <c:formatCode>General</c:formatCode>
                <c:ptCount val="22"/>
                <c:pt idx="0">
                  <c:v>73</c:v>
                </c:pt>
                <c:pt idx="1">
                  <c:v>29</c:v>
                </c:pt>
                <c:pt idx="2">
                  <c:v>211</c:v>
                </c:pt>
                <c:pt idx="3">
                  <c:v>269</c:v>
                </c:pt>
                <c:pt idx="4">
                  <c:v>145</c:v>
                </c:pt>
                <c:pt idx="5">
                  <c:v>70</c:v>
                </c:pt>
                <c:pt idx="6">
                  <c:v>96</c:v>
                </c:pt>
                <c:pt idx="7">
                  <c:v>78</c:v>
                </c:pt>
                <c:pt idx="8">
                  <c:v>77</c:v>
                </c:pt>
                <c:pt idx="9">
                  <c:v>103</c:v>
                </c:pt>
                <c:pt idx="10">
                  <c:v>84</c:v>
                </c:pt>
                <c:pt idx="11">
                  <c:v>104</c:v>
                </c:pt>
                <c:pt idx="12">
                  <c:v>86</c:v>
                </c:pt>
                <c:pt idx="13">
                  <c:v>53</c:v>
                </c:pt>
                <c:pt idx="14">
                  <c:v>144</c:v>
                </c:pt>
                <c:pt idx="15">
                  <c:v>146</c:v>
                </c:pt>
                <c:pt idx="16">
                  <c:v>76</c:v>
                </c:pt>
                <c:pt idx="17">
                  <c:v>104</c:v>
                </c:pt>
                <c:pt idx="18">
                  <c:v>126</c:v>
                </c:pt>
                <c:pt idx="19">
                  <c:v>321</c:v>
                </c:pt>
                <c:pt idx="20">
                  <c:v>165</c:v>
                </c:pt>
                <c:pt idx="21">
                  <c:v>125</c:v>
                </c:pt>
              </c:numCache>
            </c:numRef>
          </c:val>
          <c:smooth val="0"/>
          <c:extLst>
            <c:ext xmlns:c16="http://schemas.microsoft.com/office/drawing/2014/chart" uri="{C3380CC4-5D6E-409C-BE32-E72D297353CC}">
              <c16:uniqueId val="{0000001D-607C-45FC-9622-74853D90CBDD}"/>
            </c:ext>
          </c:extLst>
        </c:ser>
        <c:ser>
          <c:idx val="30"/>
          <c:order val="30"/>
          <c:tx>
            <c:strRef>
              <c:f>'cantidad pollos muertos'!$B$32</c:f>
              <c:strCache>
                <c:ptCount val="1"/>
                <c:pt idx="0">
                  <c:v>MARIA ANGELA TUQUERREZ</c:v>
                </c:pt>
              </c:strCache>
            </c:strRef>
          </c:tx>
          <c:spPr>
            <a:ln w="28575" cap="rnd">
              <a:solidFill>
                <a:schemeClr val="accent1">
                  <a:lumMod val="5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muertos'!$C$32:$X$32</c:f>
              <c:numCache>
                <c:formatCode>General</c:formatCode>
                <c:ptCount val="22"/>
                <c:pt idx="0">
                  <c:v>160</c:v>
                </c:pt>
                <c:pt idx="1">
                  <c:v>282</c:v>
                </c:pt>
                <c:pt idx="2">
                  <c:v>218</c:v>
                </c:pt>
                <c:pt idx="3">
                  <c:v>503</c:v>
                </c:pt>
                <c:pt idx="4">
                  <c:v>117</c:v>
                </c:pt>
                <c:pt idx="5">
                  <c:v>63</c:v>
                </c:pt>
                <c:pt idx="6">
                  <c:v>73</c:v>
                </c:pt>
                <c:pt idx="7">
                  <c:v>53</c:v>
                </c:pt>
                <c:pt idx="8">
                  <c:v>43</c:v>
                </c:pt>
                <c:pt idx="9">
                  <c:v>62</c:v>
                </c:pt>
                <c:pt idx="10">
                  <c:v>63</c:v>
                </c:pt>
                <c:pt idx="11">
                  <c:v>84</c:v>
                </c:pt>
                <c:pt idx="12">
                  <c:v>74</c:v>
                </c:pt>
                <c:pt idx="13">
                  <c:v>80</c:v>
                </c:pt>
                <c:pt idx="14">
                  <c:v>64</c:v>
                </c:pt>
                <c:pt idx="15">
                  <c:v>72</c:v>
                </c:pt>
                <c:pt idx="16">
                  <c:v>137</c:v>
                </c:pt>
                <c:pt idx="17">
                  <c:v>77</c:v>
                </c:pt>
                <c:pt idx="18">
                  <c:v>52</c:v>
                </c:pt>
                <c:pt idx="19">
                  <c:v>106</c:v>
                </c:pt>
                <c:pt idx="20">
                  <c:v>96</c:v>
                </c:pt>
                <c:pt idx="21">
                  <c:v>91</c:v>
                </c:pt>
              </c:numCache>
            </c:numRef>
          </c:val>
          <c:smooth val="0"/>
          <c:extLst>
            <c:ext xmlns:c16="http://schemas.microsoft.com/office/drawing/2014/chart" uri="{C3380CC4-5D6E-409C-BE32-E72D297353CC}">
              <c16:uniqueId val="{0000001E-607C-45FC-9622-74853D90CBDD}"/>
            </c:ext>
          </c:extLst>
        </c:ser>
        <c:ser>
          <c:idx val="31"/>
          <c:order val="31"/>
          <c:tx>
            <c:strRef>
              <c:f>'cantidad pollos muertos'!$B$33</c:f>
              <c:strCache>
                <c:ptCount val="1"/>
                <c:pt idx="0">
                  <c:v>MARIA BRISEIDA VIDAL</c:v>
                </c:pt>
              </c:strCache>
            </c:strRef>
          </c:tx>
          <c:spPr>
            <a:ln w="28575" cap="rnd">
              <a:solidFill>
                <a:schemeClr val="accent2">
                  <a:lumMod val="5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muertos'!$C$33:$X$33</c:f>
              <c:numCache>
                <c:formatCode>General</c:formatCode>
                <c:ptCount val="22"/>
                <c:pt idx="0">
                  <c:v>61</c:v>
                </c:pt>
                <c:pt idx="1">
                  <c:v>165</c:v>
                </c:pt>
                <c:pt idx="2">
                  <c:v>157</c:v>
                </c:pt>
                <c:pt idx="3">
                  <c:v>69</c:v>
                </c:pt>
                <c:pt idx="4">
                  <c:v>116</c:v>
                </c:pt>
                <c:pt idx="5">
                  <c:v>37</c:v>
                </c:pt>
                <c:pt idx="6">
                  <c:v>12</c:v>
                </c:pt>
                <c:pt idx="7">
                  <c:v>75</c:v>
                </c:pt>
                <c:pt idx="8">
                  <c:v>59</c:v>
                </c:pt>
                <c:pt idx="9">
                  <c:v>89</c:v>
                </c:pt>
                <c:pt idx="10">
                  <c:v>93</c:v>
                </c:pt>
                <c:pt idx="11">
                  <c:v>70</c:v>
                </c:pt>
                <c:pt idx="12">
                  <c:v>98</c:v>
                </c:pt>
                <c:pt idx="13">
                  <c:v>57</c:v>
                </c:pt>
                <c:pt idx="14">
                  <c:v>39</c:v>
                </c:pt>
                <c:pt idx="15">
                  <c:v>69</c:v>
                </c:pt>
                <c:pt idx="16">
                  <c:v>91</c:v>
                </c:pt>
                <c:pt idx="17">
                  <c:v>54</c:v>
                </c:pt>
                <c:pt idx="18">
                  <c:v>46</c:v>
                </c:pt>
                <c:pt idx="19">
                  <c:v>72</c:v>
                </c:pt>
                <c:pt idx="20">
                  <c:v>90</c:v>
                </c:pt>
                <c:pt idx="21">
                  <c:v>116</c:v>
                </c:pt>
              </c:numCache>
            </c:numRef>
          </c:val>
          <c:smooth val="0"/>
          <c:extLst>
            <c:ext xmlns:c16="http://schemas.microsoft.com/office/drawing/2014/chart" uri="{C3380CC4-5D6E-409C-BE32-E72D297353CC}">
              <c16:uniqueId val="{0000001F-607C-45FC-9622-74853D90CBDD}"/>
            </c:ext>
          </c:extLst>
        </c:ser>
        <c:ser>
          <c:idx val="32"/>
          <c:order val="32"/>
          <c:tx>
            <c:strRef>
              <c:f>'cantidad pollos muertos'!$B$34</c:f>
              <c:strCache>
                <c:ptCount val="1"/>
                <c:pt idx="0">
                  <c:v>MARIA HELENA ESCOBAR y RODRIGO MEJIA</c:v>
                </c:pt>
              </c:strCache>
            </c:strRef>
          </c:tx>
          <c:spPr>
            <a:ln w="28575" cap="rnd">
              <a:solidFill>
                <a:schemeClr val="accent3">
                  <a:lumMod val="5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muertos'!$C$34:$X$34</c:f>
              <c:numCache>
                <c:formatCode>General</c:formatCode>
                <c:ptCount val="22"/>
                <c:pt idx="0">
                  <c:v>129</c:v>
                </c:pt>
                <c:pt idx="1">
                  <c:v>144</c:v>
                </c:pt>
                <c:pt idx="2">
                  <c:v>165</c:v>
                </c:pt>
                <c:pt idx="3">
                  <c:v>304</c:v>
                </c:pt>
                <c:pt idx="4">
                  <c:v>198</c:v>
                </c:pt>
                <c:pt idx="5">
                  <c:v>164</c:v>
                </c:pt>
                <c:pt idx="6">
                  <c:v>66</c:v>
                </c:pt>
                <c:pt idx="7">
                  <c:v>163</c:v>
                </c:pt>
                <c:pt idx="8">
                  <c:v>152</c:v>
                </c:pt>
                <c:pt idx="9">
                  <c:v>407</c:v>
                </c:pt>
                <c:pt idx="10">
                  <c:v>443</c:v>
                </c:pt>
                <c:pt idx="11">
                  <c:v>180</c:v>
                </c:pt>
                <c:pt idx="12">
                  <c:v>176</c:v>
                </c:pt>
                <c:pt idx="13">
                  <c:v>741</c:v>
                </c:pt>
                <c:pt idx="14">
                  <c:v>292</c:v>
                </c:pt>
                <c:pt idx="15">
                  <c:v>132</c:v>
                </c:pt>
                <c:pt idx="16">
                  <c:v>56</c:v>
                </c:pt>
                <c:pt idx="17">
                  <c:v>94</c:v>
                </c:pt>
                <c:pt idx="18">
                  <c:v>165</c:v>
                </c:pt>
                <c:pt idx="19">
                  <c:v>259</c:v>
                </c:pt>
                <c:pt idx="20">
                  <c:v>271</c:v>
                </c:pt>
                <c:pt idx="21">
                  <c:v>226</c:v>
                </c:pt>
              </c:numCache>
            </c:numRef>
          </c:val>
          <c:smooth val="0"/>
          <c:extLst>
            <c:ext xmlns:c16="http://schemas.microsoft.com/office/drawing/2014/chart" uri="{C3380CC4-5D6E-409C-BE32-E72D297353CC}">
              <c16:uniqueId val="{00000020-607C-45FC-9622-74853D90CBDD}"/>
            </c:ext>
          </c:extLst>
        </c:ser>
        <c:ser>
          <c:idx val="33"/>
          <c:order val="33"/>
          <c:tx>
            <c:strRef>
              <c:f>'cantidad pollos muertos'!$B$35</c:f>
              <c:strCache>
                <c:ptCount val="1"/>
                <c:pt idx="0">
                  <c:v>MARIA INES LUCUMI</c:v>
                </c:pt>
              </c:strCache>
            </c:strRef>
          </c:tx>
          <c:spPr>
            <a:ln w="28575" cap="rnd">
              <a:solidFill>
                <a:schemeClr val="accent4">
                  <a:lumMod val="5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muertos'!$C$35:$X$35</c:f>
              <c:numCache>
                <c:formatCode>General</c:formatCode>
                <c:ptCount val="22"/>
                <c:pt idx="0">
                  <c:v>208</c:v>
                </c:pt>
                <c:pt idx="1">
                  <c:v>130</c:v>
                </c:pt>
                <c:pt idx="2">
                  <c:v>152</c:v>
                </c:pt>
                <c:pt idx="3">
                  <c:v>182</c:v>
                </c:pt>
                <c:pt idx="4">
                  <c:v>287</c:v>
                </c:pt>
                <c:pt idx="5">
                  <c:v>86</c:v>
                </c:pt>
                <c:pt idx="6">
                  <c:v>72</c:v>
                </c:pt>
                <c:pt idx="7">
                  <c:v>53</c:v>
                </c:pt>
                <c:pt idx="8">
                  <c:v>64</c:v>
                </c:pt>
                <c:pt idx="9">
                  <c:v>89</c:v>
                </c:pt>
                <c:pt idx="10">
                  <c:v>68</c:v>
                </c:pt>
                <c:pt idx="11">
                  <c:v>28</c:v>
                </c:pt>
                <c:pt idx="12">
                  <c:v>45</c:v>
                </c:pt>
                <c:pt idx="13">
                  <c:v>56</c:v>
                </c:pt>
                <c:pt idx="14">
                  <c:v>106</c:v>
                </c:pt>
                <c:pt idx="15">
                  <c:v>49</c:v>
                </c:pt>
                <c:pt idx="16">
                  <c:v>76</c:v>
                </c:pt>
                <c:pt idx="17">
                  <c:v>70</c:v>
                </c:pt>
                <c:pt idx="18">
                  <c:v>84</c:v>
                </c:pt>
                <c:pt idx="19">
                  <c:v>90</c:v>
                </c:pt>
                <c:pt idx="20">
                  <c:v>71</c:v>
                </c:pt>
                <c:pt idx="21">
                  <c:v>76</c:v>
                </c:pt>
              </c:numCache>
            </c:numRef>
          </c:val>
          <c:smooth val="0"/>
          <c:extLst>
            <c:ext xmlns:c16="http://schemas.microsoft.com/office/drawing/2014/chart" uri="{C3380CC4-5D6E-409C-BE32-E72D297353CC}">
              <c16:uniqueId val="{00000021-607C-45FC-9622-74853D90CBDD}"/>
            </c:ext>
          </c:extLst>
        </c:ser>
        <c:ser>
          <c:idx val="34"/>
          <c:order val="34"/>
          <c:tx>
            <c:strRef>
              <c:f>'cantidad pollos muertos'!$B$36</c:f>
              <c:strCache>
                <c:ptCount val="1"/>
                <c:pt idx="0">
                  <c:v>MARIA JANETH CHICUE</c:v>
                </c:pt>
              </c:strCache>
            </c:strRef>
          </c:tx>
          <c:spPr>
            <a:ln w="28575" cap="rnd">
              <a:solidFill>
                <a:schemeClr val="accent5">
                  <a:lumMod val="5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muertos'!$C$36:$X$36</c:f>
              <c:numCache>
                <c:formatCode>General</c:formatCode>
                <c:ptCount val="22"/>
                <c:pt idx="0">
                  <c:v>64</c:v>
                </c:pt>
                <c:pt idx="1">
                  <c:v>142</c:v>
                </c:pt>
                <c:pt idx="2">
                  <c:v>134</c:v>
                </c:pt>
                <c:pt idx="3">
                  <c:v>295</c:v>
                </c:pt>
                <c:pt idx="4">
                  <c:v>113</c:v>
                </c:pt>
                <c:pt idx="5">
                  <c:v>111</c:v>
                </c:pt>
                <c:pt idx="6">
                  <c:v>84</c:v>
                </c:pt>
                <c:pt idx="7">
                  <c:v>191</c:v>
                </c:pt>
                <c:pt idx="8">
                  <c:v>16</c:v>
                </c:pt>
                <c:pt idx="9">
                  <c:v>125</c:v>
                </c:pt>
                <c:pt idx="10">
                  <c:v>93</c:v>
                </c:pt>
                <c:pt idx="11">
                  <c:v>60</c:v>
                </c:pt>
                <c:pt idx="12">
                  <c:v>96</c:v>
                </c:pt>
                <c:pt idx="13">
                  <c:v>118</c:v>
                </c:pt>
                <c:pt idx="14">
                  <c:v>112</c:v>
                </c:pt>
                <c:pt idx="15">
                  <c:v>68</c:v>
                </c:pt>
                <c:pt idx="16">
                  <c:v>71</c:v>
                </c:pt>
                <c:pt idx="17">
                  <c:v>118</c:v>
                </c:pt>
                <c:pt idx="18">
                  <c:v>88</c:v>
                </c:pt>
                <c:pt idx="19">
                  <c:v>148</c:v>
                </c:pt>
                <c:pt idx="20">
                  <c:v>137</c:v>
                </c:pt>
                <c:pt idx="21">
                  <c:v>153</c:v>
                </c:pt>
              </c:numCache>
            </c:numRef>
          </c:val>
          <c:smooth val="0"/>
          <c:extLst>
            <c:ext xmlns:c16="http://schemas.microsoft.com/office/drawing/2014/chart" uri="{C3380CC4-5D6E-409C-BE32-E72D297353CC}">
              <c16:uniqueId val="{00000022-607C-45FC-9622-74853D90CBDD}"/>
            </c:ext>
          </c:extLst>
        </c:ser>
        <c:ser>
          <c:idx val="35"/>
          <c:order val="35"/>
          <c:tx>
            <c:strRef>
              <c:f>'cantidad pollos muertos'!$B$37</c:f>
              <c:strCache>
                <c:ptCount val="1"/>
                <c:pt idx="0">
                  <c:v>MARISELA VALENCIA</c:v>
                </c:pt>
              </c:strCache>
            </c:strRef>
          </c:tx>
          <c:spPr>
            <a:ln w="28575" cap="rnd">
              <a:solidFill>
                <a:schemeClr val="accent6">
                  <a:lumMod val="5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muertos'!$C$37:$X$37</c:f>
              <c:numCache>
                <c:formatCode>General</c:formatCode>
                <c:ptCount val="22"/>
                <c:pt idx="0">
                  <c:v>71</c:v>
                </c:pt>
                <c:pt idx="1">
                  <c:v>47</c:v>
                </c:pt>
                <c:pt idx="2">
                  <c:v>42</c:v>
                </c:pt>
                <c:pt idx="3">
                  <c:v>122</c:v>
                </c:pt>
                <c:pt idx="4">
                  <c:v>84</c:v>
                </c:pt>
                <c:pt idx="5">
                  <c:v>81</c:v>
                </c:pt>
                <c:pt idx="6">
                  <c:v>45</c:v>
                </c:pt>
                <c:pt idx="7">
                  <c:v>68</c:v>
                </c:pt>
                <c:pt idx="8">
                  <c:v>60</c:v>
                </c:pt>
                <c:pt idx="9">
                  <c:v>66</c:v>
                </c:pt>
                <c:pt idx="10">
                  <c:v>172</c:v>
                </c:pt>
                <c:pt idx="11">
                  <c:v>64</c:v>
                </c:pt>
                <c:pt idx="12">
                  <c:v>70</c:v>
                </c:pt>
                <c:pt idx="13">
                  <c:v>75</c:v>
                </c:pt>
                <c:pt idx="14">
                  <c:v>126</c:v>
                </c:pt>
                <c:pt idx="15">
                  <c:v>47</c:v>
                </c:pt>
                <c:pt idx="16">
                  <c:v>81</c:v>
                </c:pt>
                <c:pt idx="17">
                  <c:v>70</c:v>
                </c:pt>
                <c:pt idx="18">
                  <c:v>120</c:v>
                </c:pt>
                <c:pt idx="19">
                  <c:v>89</c:v>
                </c:pt>
                <c:pt idx="20">
                  <c:v>98</c:v>
                </c:pt>
                <c:pt idx="21">
                  <c:v>102</c:v>
                </c:pt>
              </c:numCache>
            </c:numRef>
          </c:val>
          <c:smooth val="0"/>
          <c:extLst>
            <c:ext xmlns:c16="http://schemas.microsoft.com/office/drawing/2014/chart" uri="{C3380CC4-5D6E-409C-BE32-E72D297353CC}">
              <c16:uniqueId val="{00000023-607C-45FC-9622-74853D90CBDD}"/>
            </c:ext>
          </c:extLst>
        </c:ser>
        <c:ser>
          <c:idx val="36"/>
          <c:order val="36"/>
          <c:tx>
            <c:strRef>
              <c:f>'cantidad pollos muertos'!$B$38</c:f>
              <c:strCache>
                <c:ptCount val="1"/>
                <c:pt idx="0">
                  <c:v>NELCY LUCUMI</c:v>
                </c:pt>
              </c:strCache>
            </c:strRef>
          </c:tx>
          <c:spPr>
            <a:ln w="28575" cap="rnd">
              <a:solidFill>
                <a:schemeClr val="accent1">
                  <a:lumMod val="70000"/>
                  <a:lumOff val="3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muertos'!$C$38:$X$38</c:f>
              <c:numCache>
                <c:formatCode>General</c:formatCode>
                <c:ptCount val="22"/>
                <c:pt idx="3">
                  <c:v>175</c:v>
                </c:pt>
                <c:pt idx="4">
                  <c:v>820</c:v>
                </c:pt>
                <c:pt idx="5">
                  <c:v>252</c:v>
                </c:pt>
                <c:pt idx="6">
                  <c:v>252</c:v>
                </c:pt>
                <c:pt idx="7">
                  <c:v>247</c:v>
                </c:pt>
                <c:pt idx="8">
                  <c:v>108</c:v>
                </c:pt>
                <c:pt idx="9">
                  <c:v>106</c:v>
                </c:pt>
                <c:pt idx="10">
                  <c:v>346</c:v>
                </c:pt>
                <c:pt idx="11">
                  <c:v>131</c:v>
                </c:pt>
                <c:pt idx="12">
                  <c:v>104</c:v>
                </c:pt>
                <c:pt idx="13">
                  <c:v>126</c:v>
                </c:pt>
                <c:pt idx="14">
                  <c:v>96</c:v>
                </c:pt>
                <c:pt idx="15">
                  <c:v>94</c:v>
                </c:pt>
                <c:pt idx="16">
                  <c:v>106</c:v>
                </c:pt>
                <c:pt idx="17">
                  <c:v>92</c:v>
                </c:pt>
                <c:pt idx="18">
                  <c:v>170</c:v>
                </c:pt>
                <c:pt idx="19">
                  <c:v>163</c:v>
                </c:pt>
                <c:pt idx="20">
                  <c:v>255</c:v>
                </c:pt>
                <c:pt idx="21">
                  <c:v>213</c:v>
                </c:pt>
              </c:numCache>
            </c:numRef>
          </c:val>
          <c:smooth val="0"/>
          <c:extLst>
            <c:ext xmlns:c16="http://schemas.microsoft.com/office/drawing/2014/chart" uri="{C3380CC4-5D6E-409C-BE32-E72D297353CC}">
              <c16:uniqueId val="{00000024-607C-45FC-9622-74853D90CBDD}"/>
            </c:ext>
          </c:extLst>
        </c:ser>
        <c:ser>
          <c:idx val="37"/>
          <c:order val="37"/>
          <c:tx>
            <c:strRef>
              <c:f>'cantidad pollos muertos'!$B$39</c:f>
              <c:strCache>
                <c:ptCount val="1"/>
                <c:pt idx="0">
                  <c:v>NORA MELVY MEJIA</c:v>
                </c:pt>
              </c:strCache>
            </c:strRef>
          </c:tx>
          <c:spPr>
            <a:ln w="28575" cap="rnd">
              <a:solidFill>
                <a:schemeClr val="accent2">
                  <a:lumMod val="70000"/>
                  <a:lumOff val="3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muertos'!$C$39:$X$39</c:f>
              <c:numCache>
                <c:formatCode>General</c:formatCode>
                <c:ptCount val="22"/>
                <c:pt idx="0">
                  <c:v>228</c:v>
                </c:pt>
                <c:pt idx="1">
                  <c:v>166</c:v>
                </c:pt>
                <c:pt idx="2">
                  <c:v>206</c:v>
                </c:pt>
                <c:pt idx="3">
                  <c:v>230</c:v>
                </c:pt>
                <c:pt idx="4">
                  <c:v>181</c:v>
                </c:pt>
                <c:pt idx="5">
                  <c:v>116</c:v>
                </c:pt>
                <c:pt idx="6">
                  <c:v>83</c:v>
                </c:pt>
                <c:pt idx="7">
                  <c:v>220</c:v>
                </c:pt>
                <c:pt idx="8">
                  <c:v>140</c:v>
                </c:pt>
                <c:pt idx="9">
                  <c:v>279</c:v>
                </c:pt>
                <c:pt idx="10">
                  <c:v>196</c:v>
                </c:pt>
                <c:pt idx="11">
                  <c:v>190</c:v>
                </c:pt>
                <c:pt idx="12">
                  <c:v>200</c:v>
                </c:pt>
                <c:pt idx="13">
                  <c:v>396</c:v>
                </c:pt>
                <c:pt idx="14">
                  <c:v>246</c:v>
                </c:pt>
                <c:pt idx="15">
                  <c:v>114</c:v>
                </c:pt>
                <c:pt idx="16">
                  <c:v>122</c:v>
                </c:pt>
                <c:pt idx="17">
                  <c:v>140</c:v>
                </c:pt>
                <c:pt idx="18">
                  <c:v>155</c:v>
                </c:pt>
                <c:pt idx="19">
                  <c:v>320</c:v>
                </c:pt>
                <c:pt idx="20">
                  <c:v>164</c:v>
                </c:pt>
                <c:pt idx="21">
                  <c:v>232</c:v>
                </c:pt>
              </c:numCache>
            </c:numRef>
          </c:val>
          <c:smooth val="0"/>
          <c:extLst>
            <c:ext xmlns:c16="http://schemas.microsoft.com/office/drawing/2014/chart" uri="{C3380CC4-5D6E-409C-BE32-E72D297353CC}">
              <c16:uniqueId val="{00000025-607C-45FC-9622-74853D90CBDD}"/>
            </c:ext>
          </c:extLst>
        </c:ser>
        <c:ser>
          <c:idx val="38"/>
          <c:order val="38"/>
          <c:tx>
            <c:strRef>
              <c:f>'cantidad pollos muertos'!$B$40</c:f>
              <c:strCache>
                <c:ptCount val="1"/>
                <c:pt idx="0">
                  <c:v>NORFY VELASCO</c:v>
                </c:pt>
              </c:strCache>
            </c:strRef>
          </c:tx>
          <c:spPr>
            <a:ln w="28575" cap="rnd">
              <a:solidFill>
                <a:schemeClr val="accent3">
                  <a:lumMod val="70000"/>
                  <a:lumOff val="3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muertos'!$C$40:$X$40</c:f>
              <c:numCache>
                <c:formatCode>General</c:formatCode>
                <c:ptCount val="22"/>
                <c:pt idx="0">
                  <c:v>595</c:v>
                </c:pt>
                <c:pt idx="1">
                  <c:v>1113</c:v>
                </c:pt>
                <c:pt idx="2">
                  <c:v>985</c:v>
                </c:pt>
                <c:pt idx="3">
                  <c:v>357</c:v>
                </c:pt>
                <c:pt idx="4">
                  <c:v>1049</c:v>
                </c:pt>
                <c:pt idx="5">
                  <c:v>84</c:v>
                </c:pt>
                <c:pt idx="6">
                  <c:v>141</c:v>
                </c:pt>
                <c:pt idx="7">
                  <c:v>126</c:v>
                </c:pt>
                <c:pt idx="8">
                  <c:v>100</c:v>
                </c:pt>
                <c:pt idx="9">
                  <c:v>226</c:v>
                </c:pt>
                <c:pt idx="10">
                  <c:v>150</c:v>
                </c:pt>
                <c:pt idx="11">
                  <c:v>77</c:v>
                </c:pt>
                <c:pt idx="12">
                  <c:v>224</c:v>
                </c:pt>
                <c:pt idx="13">
                  <c:v>162</c:v>
                </c:pt>
                <c:pt idx="14">
                  <c:v>108</c:v>
                </c:pt>
                <c:pt idx="15">
                  <c:v>264</c:v>
                </c:pt>
                <c:pt idx="16">
                  <c:v>161</c:v>
                </c:pt>
                <c:pt idx="17">
                  <c:v>218</c:v>
                </c:pt>
                <c:pt idx="18">
                  <c:v>270</c:v>
                </c:pt>
                <c:pt idx="19">
                  <c:v>166</c:v>
                </c:pt>
                <c:pt idx="20">
                  <c:v>176</c:v>
                </c:pt>
                <c:pt idx="21">
                  <c:v>338</c:v>
                </c:pt>
              </c:numCache>
            </c:numRef>
          </c:val>
          <c:smooth val="0"/>
          <c:extLst>
            <c:ext xmlns:c16="http://schemas.microsoft.com/office/drawing/2014/chart" uri="{C3380CC4-5D6E-409C-BE32-E72D297353CC}">
              <c16:uniqueId val="{00000026-607C-45FC-9622-74853D90CBDD}"/>
            </c:ext>
          </c:extLst>
        </c:ser>
        <c:ser>
          <c:idx val="39"/>
          <c:order val="39"/>
          <c:tx>
            <c:strRef>
              <c:f>'cantidad pollos muertos'!$B$41</c:f>
              <c:strCache>
                <c:ptCount val="1"/>
                <c:pt idx="0">
                  <c:v>NUBIA USSA</c:v>
                </c:pt>
              </c:strCache>
            </c:strRef>
          </c:tx>
          <c:spPr>
            <a:ln w="28575" cap="rnd">
              <a:solidFill>
                <a:schemeClr val="accent4">
                  <a:lumMod val="70000"/>
                  <a:lumOff val="3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muertos'!$C$41:$X$41</c:f>
              <c:numCache>
                <c:formatCode>General</c:formatCode>
                <c:ptCount val="22"/>
                <c:pt idx="0">
                  <c:v>201</c:v>
                </c:pt>
                <c:pt idx="1">
                  <c:v>355</c:v>
                </c:pt>
                <c:pt idx="2">
                  <c:v>251</c:v>
                </c:pt>
                <c:pt idx="3">
                  <c:v>196</c:v>
                </c:pt>
                <c:pt idx="4">
                  <c:v>132</c:v>
                </c:pt>
                <c:pt idx="5">
                  <c:v>83</c:v>
                </c:pt>
                <c:pt idx="6">
                  <c:v>83</c:v>
                </c:pt>
                <c:pt idx="7">
                  <c:v>281</c:v>
                </c:pt>
                <c:pt idx="8">
                  <c:v>44</c:v>
                </c:pt>
                <c:pt idx="9">
                  <c:v>47</c:v>
                </c:pt>
                <c:pt idx="10">
                  <c:v>154</c:v>
                </c:pt>
                <c:pt idx="11">
                  <c:v>31</c:v>
                </c:pt>
                <c:pt idx="12">
                  <c:v>46</c:v>
                </c:pt>
                <c:pt idx="13">
                  <c:v>59</c:v>
                </c:pt>
                <c:pt idx="14">
                  <c:v>56</c:v>
                </c:pt>
                <c:pt idx="15">
                  <c:v>52</c:v>
                </c:pt>
                <c:pt idx="16">
                  <c:v>92</c:v>
                </c:pt>
                <c:pt idx="17">
                  <c:v>64</c:v>
                </c:pt>
                <c:pt idx="18">
                  <c:v>74</c:v>
                </c:pt>
                <c:pt idx="19">
                  <c:v>66</c:v>
                </c:pt>
                <c:pt idx="20">
                  <c:v>36</c:v>
                </c:pt>
                <c:pt idx="21">
                  <c:v>52</c:v>
                </c:pt>
              </c:numCache>
            </c:numRef>
          </c:val>
          <c:smooth val="0"/>
          <c:extLst>
            <c:ext xmlns:c16="http://schemas.microsoft.com/office/drawing/2014/chart" uri="{C3380CC4-5D6E-409C-BE32-E72D297353CC}">
              <c16:uniqueId val="{00000027-607C-45FC-9622-74853D90CBDD}"/>
            </c:ext>
          </c:extLst>
        </c:ser>
        <c:ser>
          <c:idx val="40"/>
          <c:order val="40"/>
          <c:tx>
            <c:strRef>
              <c:f>'cantidad pollos muertos'!$B$42</c:f>
              <c:strCache>
                <c:ptCount val="1"/>
                <c:pt idx="0">
                  <c:v>PEDRO JULIAN SALINAS</c:v>
                </c:pt>
              </c:strCache>
            </c:strRef>
          </c:tx>
          <c:spPr>
            <a:ln w="28575" cap="rnd">
              <a:solidFill>
                <a:schemeClr val="accent5">
                  <a:lumMod val="70000"/>
                  <a:lumOff val="3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muertos'!$C$42:$X$42</c:f>
              <c:numCache>
                <c:formatCode>General</c:formatCode>
                <c:ptCount val="22"/>
                <c:pt idx="0">
                  <c:v>1029</c:v>
                </c:pt>
                <c:pt idx="1">
                  <c:v>1778</c:v>
                </c:pt>
                <c:pt idx="2">
                  <c:v>4717</c:v>
                </c:pt>
                <c:pt idx="3">
                  <c:v>930</c:v>
                </c:pt>
                <c:pt idx="4">
                  <c:v>752</c:v>
                </c:pt>
                <c:pt idx="5">
                  <c:v>522</c:v>
                </c:pt>
                <c:pt idx="6">
                  <c:v>923</c:v>
                </c:pt>
                <c:pt idx="7">
                  <c:v>236</c:v>
                </c:pt>
                <c:pt idx="8">
                  <c:v>591</c:v>
                </c:pt>
                <c:pt idx="9">
                  <c:v>356</c:v>
                </c:pt>
                <c:pt idx="10">
                  <c:v>362</c:v>
                </c:pt>
                <c:pt idx="11">
                  <c:v>438</c:v>
                </c:pt>
                <c:pt idx="12" formatCode="#,##0">
                  <c:v>1118</c:v>
                </c:pt>
                <c:pt idx="13">
                  <c:v>648</c:v>
                </c:pt>
                <c:pt idx="14">
                  <c:v>529</c:v>
                </c:pt>
                <c:pt idx="15">
                  <c:v>666</c:v>
                </c:pt>
                <c:pt idx="16">
                  <c:v>680</c:v>
                </c:pt>
                <c:pt idx="17">
                  <c:v>575</c:v>
                </c:pt>
                <c:pt idx="18">
                  <c:v>700</c:v>
                </c:pt>
                <c:pt idx="19">
                  <c:v>1158</c:v>
                </c:pt>
                <c:pt idx="20">
                  <c:v>788</c:v>
                </c:pt>
                <c:pt idx="21">
                  <c:v>734</c:v>
                </c:pt>
              </c:numCache>
            </c:numRef>
          </c:val>
          <c:smooth val="0"/>
          <c:extLst>
            <c:ext xmlns:c16="http://schemas.microsoft.com/office/drawing/2014/chart" uri="{C3380CC4-5D6E-409C-BE32-E72D297353CC}">
              <c16:uniqueId val="{00000028-607C-45FC-9622-74853D90CBDD}"/>
            </c:ext>
          </c:extLst>
        </c:ser>
        <c:ser>
          <c:idx val="41"/>
          <c:order val="41"/>
          <c:tx>
            <c:strRef>
              <c:f>'cantidad pollos muertos'!$B$43</c:f>
              <c:strCache>
                <c:ptCount val="1"/>
                <c:pt idx="0">
                  <c:v>RAMIRO MORENO</c:v>
                </c:pt>
              </c:strCache>
            </c:strRef>
          </c:tx>
          <c:spPr>
            <a:ln w="28575" cap="rnd">
              <a:solidFill>
                <a:schemeClr val="accent6">
                  <a:lumMod val="70000"/>
                  <a:lumOff val="3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muertos'!$C$43:$X$43</c:f>
              <c:numCache>
                <c:formatCode>General</c:formatCode>
                <c:ptCount val="22"/>
                <c:pt idx="0">
                  <c:v>1047</c:v>
                </c:pt>
                <c:pt idx="1">
                  <c:v>1430</c:v>
                </c:pt>
                <c:pt idx="2">
                  <c:v>4084</c:v>
                </c:pt>
                <c:pt idx="3">
                  <c:v>1604</c:v>
                </c:pt>
                <c:pt idx="4">
                  <c:v>1180</c:v>
                </c:pt>
                <c:pt idx="5">
                  <c:v>657</c:v>
                </c:pt>
                <c:pt idx="6">
                  <c:v>730</c:v>
                </c:pt>
                <c:pt idx="7">
                  <c:v>829</c:v>
                </c:pt>
                <c:pt idx="8">
                  <c:v>1237</c:v>
                </c:pt>
                <c:pt idx="9">
                  <c:v>987</c:v>
                </c:pt>
                <c:pt idx="10">
                  <c:v>2239</c:v>
                </c:pt>
                <c:pt idx="11">
                  <c:v>607</c:v>
                </c:pt>
                <c:pt idx="12">
                  <c:v>560</c:v>
                </c:pt>
                <c:pt idx="13">
                  <c:v>688</c:v>
                </c:pt>
                <c:pt idx="14">
                  <c:v>511</c:v>
                </c:pt>
                <c:pt idx="15">
                  <c:v>341</c:v>
                </c:pt>
                <c:pt idx="16">
                  <c:v>605</c:v>
                </c:pt>
                <c:pt idx="17">
                  <c:v>460</c:v>
                </c:pt>
                <c:pt idx="18">
                  <c:v>826</c:v>
                </c:pt>
                <c:pt idx="19">
                  <c:v>1207</c:v>
                </c:pt>
                <c:pt idx="20">
                  <c:v>954</c:v>
                </c:pt>
                <c:pt idx="21">
                  <c:v>1650</c:v>
                </c:pt>
              </c:numCache>
            </c:numRef>
          </c:val>
          <c:smooth val="0"/>
          <c:extLst>
            <c:ext xmlns:c16="http://schemas.microsoft.com/office/drawing/2014/chart" uri="{C3380CC4-5D6E-409C-BE32-E72D297353CC}">
              <c16:uniqueId val="{00000029-607C-45FC-9622-74853D90CBDD}"/>
            </c:ext>
          </c:extLst>
        </c:ser>
        <c:ser>
          <c:idx val="42"/>
          <c:order val="42"/>
          <c:tx>
            <c:strRef>
              <c:f>'cantidad pollos muertos'!$B$44</c:f>
              <c:strCache>
                <c:ptCount val="1"/>
                <c:pt idx="0">
                  <c:v>RIGOBERTO LUCUMI</c:v>
                </c:pt>
              </c:strCache>
            </c:strRef>
          </c:tx>
          <c:spPr>
            <a:ln w="28575" cap="rnd">
              <a:solidFill>
                <a:schemeClr val="accent1">
                  <a:lumMod val="7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muertos'!$C$44:$X$44</c:f>
              <c:numCache>
                <c:formatCode>General</c:formatCode>
                <c:ptCount val="22"/>
                <c:pt idx="0">
                  <c:v>102</c:v>
                </c:pt>
                <c:pt idx="1">
                  <c:v>101</c:v>
                </c:pt>
                <c:pt idx="2">
                  <c:v>137</c:v>
                </c:pt>
                <c:pt idx="3">
                  <c:v>128</c:v>
                </c:pt>
                <c:pt idx="4">
                  <c:v>106</c:v>
                </c:pt>
                <c:pt idx="5">
                  <c:v>66</c:v>
                </c:pt>
                <c:pt idx="6">
                  <c:v>71</c:v>
                </c:pt>
                <c:pt idx="7">
                  <c:v>54</c:v>
                </c:pt>
                <c:pt idx="8">
                  <c:v>68</c:v>
                </c:pt>
                <c:pt idx="9">
                  <c:v>156</c:v>
                </c:pt>
                <c:pt idx="10">
                  <c:v>83</c:v>
                </c:pt>
                <c:pt idx="11">
                  <c:v>84</c:v>
                </c:pt>
                <c:pt idx="12">
                  <c:v>45</c:v>
                </c:pt>
                <c:pt idx="13">
                  <c:v>63</c:v>
                </c:pt>
                <c:pt idx="14">
                  <c:v>76</c:v>
                </c:pt>
                <c:pt idx="15">
                  <c:v>71</c:v>
                </c:pt>
                <c:pt idx="16">
                  <c:v>61</c:v>
                </c:pt>
                <c:pt idx="17">
                  <c:v>36</c:v>
                </c:pt>
                <c:pt idx="18">
                  <c:v>62</c:v>
                </c:pt>
                <c:pt idx="19">
                  <c:v>76</c:v>
                </c:pt>
                <c:pt idx="20">
                  <c:v>78</c:v>
                </c:pt>
                <c:pt idx="21">
                  <c:v>92</c:v>
                </c:pt>
              </c:numCache>
            </c:numRef>
          </c:val>
          <c:smooth val="0"/>
          <c:extLst>
            <c:ext xmlns:c16="http://schemas.microsoft.com/office/drawing/2014/chart" uri="{C3380CC4-5D6E-409C-BE32-E72D297353CC}">
              <c16:uniqueId val="{0000002A-607C-45FC-9622-74853D90CBDD}"/>
            </c:ext>
          </c:extLst>
        </c:ser>
        <c:ser>
          <c:idx val="43"/>
          <c:order val="43"/>
          <c:tx>
            <c:strRef>
              <c:f>'cantidad pollos muertos'!$B$45</c:f>
              <c:strCache>
                <c:ptCount val="1"/>
                <c:pt idx="0">
                  <c:v>RONALD TRUJILLO</c:v>
                </c:pt>
              </c:strCache>
            </c:strRef>
          </c:tx>
          <c:spPr>
            <a:ln w="28575" cap="rnd">
              <a:solidFill>
                <a:schemeClr val="accent2">
                  <a:lumMod val="7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muertos'!$C$45:$X$45</c:f>
              <c:numCache>
                <c:formatCode>General</c:formatCode>
                <c:ptCount val="22"/>
                <c:pt idx="0">
                  <c:v>155</c:v>
                </c:pt>
                <c:pt idx="1">
                  <c:v>581</c:v>
                </c:pt>
                <c:pt idx="2">
                  <c:v>691</c:v>
                </c:pt>
                <c:pt idx="3">
                  <c:v>400</c:v>
                </c:pt>
                <c:pt idx="4">
                  <c:v>93</c:v>
                </c:pt>
                <c:pt idx="5">
                  <c:v>90</c:v>
                </c:pt>
                <c:pt idx="6">
                  <c:v>98</c:v>
                </c:pt>
                <c:pt idx="7">
                  <c:v>64</c:v>
                </c:pt>
                <c:pt idx="8">
                  <c:v>90</c:v>
                </c:pt>
                <c:pt idx="9">
                  <c:v>266</c:v>
                </c:pt>
                <c:pt idx="10">
                  <c:v>106</c:v>
                </c:pt>
                <c:pt idx="11">
                  <c:v>66</c:v>
                </c:pt>
                <c:pt idx="12">
                  <c:v>83</c:v>
                </c:pt>
                <c:pt idx="13">
                  <c:v>69</c:v>
                </c:pt>
                <c:pt idx="14">
                  <c:v>56</c:v>
                </c:pt>
                <c:pt idx="15">
                  <c:v>116</c:v>
                </c:pt>
                <c:pt idx="16">
                  <c:v>39</c:v>
                </c:pt>
                <c:pt idx="17">
                  <c:v>91</c:v>
                </c:pt>
                <c:pt idx="18">
                  <c:v>106</c:v>
                </c:pt>
                <c:pt idx="19">
                  <c:v>90</c:v>
                </c:pt>
                <c:pt idx="20">
                  <c:v>120</c:v>
                </c:pt>
                <c:pt idx="21">
                  <c:v>186</c:v>
                </c:pt>
              </c:numCache>
            </c:numRef>
          </c:val>
          <c:smooth val="0"/>
          <c:extLst>
            <c:ext xmlns:c16="http://schemas.microsoft.com/office/drawing/2014/chart" uri="{C3380CC4-5D6E-409C-BE32-E72D297353CC}">
              <c16:uniqueId val="{0000002B-607C-45FC-9622-74853D90CBDD}"/>
            </c:ext>
          </c:extLst>
        </c:ser>
        <c:ser>
          <c:idx val="44"/>
          <c:order val="44"/>
          <c:tx>
            <c:strRef>
              <c:f>'cantidad pollos muertos'!$B$46</c:f>
              <c:strCache>
                <c:ptCount val="1"/>
                <c:pt idx="0">
                  <c:v>ROSA E MINOTTA</c:v>
                </c:pt>
              </c:strCache>
            </c:strRef>
          </c:tx>
          <c:spPr>
            <a:ln w="28575" cap="rnd">
              <a:solidFill>
                <a:schemeClr val="accent3">
                  <a:lumMod val="7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muertos'!$C$46:$X$46</c:f>
              <c:numCache>
                <c:formatCode>General</c:formatCode>
                <c:ptCount val="22"/>
                <c:pt idx="0">
                  <c:v>40</c:v>
                </c:pt>
                <c:pt idx="1">
                  <c:v>38</c:v>
                </c:pt>
                <c:pt idx="2">
                  <c:v>53</c:v>
                </c:pt>
                <c:pt idx="3">
                  <c:v>44</c:v>
                </c:pt>
                <c:pt idx="4">
                  <c:v>69</c:v>
                </c:pt>
                <c:pt idx="5">
                  <c:v>36</c:v>
                </c:pt>
                <c:pt idx="6">
                  <c:v>24</c:v>
                </c:pt>
                <c:pt idx="7">
                  <c:v>42</c:v>
                </c:pt>
                <c:pt idx="8">
                  <c:v>7</c:v>
                </c:pt>
                <c:pt idx="9">
                  <c:v>50</c:v>
                </c:pt>
                <c:pt idx="10">
                  <c:v>59</c:v>
                </c:pt>
                <c:pt idx="11">
                  <c:v>45</c:v>
                </c:pt>
                <c:pt idx="12">
                  <c:v>85</c:v>
                </c:pt>
                <c:pt idx="14">
                  <c:v>45</c:v>
                </c:pt>
                <c:pt idx="15">
                  <c:v>24</c:v>
                </c:pt>
                <c:pt idx="16">
                  <c:v>62</c:v>
                </c:pt>
                <c:pt idx="17">
                  <c:v>111</c:v>
                </c:pt>
                <c:pt idx="18">
                  <c:v>116</c:v>
                </c:pt>
              </c:numCache>
            </c:numRef>
          </c:val>
          <c:smooth val="0"/>
          <c:extLst>
            <c:ext xmlns:c16="http://schemas.microsoft.com/office/drawing/2014/chart" uri="{C3380CC4-5D6E-409C-BE32-E72D297353CC}">
              <c16:uniqueId val="{0000002C-607C-45FC-9622-74853D90CBDD}"/>
            </c:ext>
          </c:extLst>
        </c:ser>
        <c:ser>
          <c:idx val="45"/>
          <c:order val="45"/>
          <c:tx>
            <c:strRef>
              <c:f>'cantidad pollos muertos'!$B$47</c:f>
              <c:strCache>
                <c:ptCount val="1"/>
                <c:pt idx="0">
                  <c:v>RUBIELA BALANTA</c:v>
                </c:pt>
              </c:strCache>
            </c:strRef>
          </c:tx>
          <c:spPr>
            <a:ln w="28575" cap="rnd">
              <a:solidFill>
                <a:schemeClr val="accent4">
                  <a:lumMod val="7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muertos'!$C$47:$X$47</c:f>
              <c:numCache>
                <c:formatCode>General</c:formatCode>
                <c:ptCount val="22"/>
                <c:pt idx="1">
                  <c:v>312</c:v>
                </c:pt>
                <c:pt idx="2">
                  <c:v>320</c:v>
                </c:pt>
                <c:pt idx="3">
                  <c:v>95</c:v>
                </c:pt>
                <c:pt idx="4">
                  <c:v>215</c:v>
                </c:pt>
                <c:pt idx="5">
                  <c:v>66</c:v>
                </c:pt>
                <c:pt idx="6">
                  <c:v>122</c:v>
                </c:pt>
                <c:pt idx="7">
                  <c:v>102</c:v>
                </c:pt>
                <c:pt idx="8">
                  <c:v>271</c:v>
                </c:pt>
                <c:pt idx="9">
                  <c:v>393</c:v>
                </c:pt>
                <c:pt idx="10">
                  <c:v>208</c:v>
                </c:pt>
                <c:pt idx="11">
                  <c:v>103</c:v>
                </c:pt>
                <c:pt idx="12">
                  <c:v>440</c:v>
                </c:pt>
                <c:pt idx="13">
                  <c:v>237</c:v>
                </c:pt>
                <c:pt idx="14">
                  <c:v>110</c:v>
                </c:pt>
                <c:pt idx="15">
                  <c:v>94</c:v>
                </c:pt>
                <c:pt idx="16">
                  <c:v>95</c:v>
                </c:pt>
                <c:pt idx="17">
                  <c:v>138</c:v>
                </c:pt>
                <c:pt idx="18">
                  <c:v>144</c:v>
                </c:pt>
                <c:pt idx="19">
                  <c:v>120</c:v>
                </c:pt>
                <c:pt idx="20">
                  <c:v>483</c:v>
                </c:pt>
                <c:pt idx="21">
                  <c:v>333</c:v>
                </c:pt>
              </c:numCache>
            </c:numRef>
          </c:val>
          <c:smooth val="0"/>
          <c:extLst>
            <c:ext xmlns:c16="http://schemas.microsoft.com/office/drawing/2014/chart" uri="{C3380CC4-5D6E-409C-BE32-E72D297353CC}">
              <c16:uniqueId val="{0000002D-607C-45FC-9622-74853D90CBDD}"/>
            </c:ext>
          </c:extLst>
        </c:ser>
        <c:ser>
          <c:idx val="46"/>
          <c:order val="46"/>
          <c:tx>
            <c:strRef>
              <c:f>'cantidad pollos muertos'!$B$48</c:f>
              <c:strCache>
                <c:ptCount val="1"/>
                <c:pt idx="0">
                  <c:v>RUFINA MANCILLA</c:v>
                </c:pt>
              </c:strCache>
            </c:strRef>
          </c:tx>
          <c:spPr>
            <a:ln w="28575" cap="rnd">
              <a:solidFill>
                <a:schemeClr val="accent5">
                  <a:lumMod val="7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muertos'!$C$48:$X$48</c:f>
              <c:numCache>
                <c:formatCode>General</c:formatCode>
                <c:ptCount val="22"/>
                <c:pt idx="0">
                  <c:v>98</c:v>
                </c:pt>
                <c:pt idx="1">
                  <c:v>50</c:v>
                </c:pt>
                <c:pt idx="2">
                  <c:v>107</c:v>
                </c:pt>
                <c:pt idx="3">
                  <c:v>63</c:v>
                </c:pt>
                <c:pt idx="4">
                  <c:v>66</c:v>
                </c:pt>
                <c:pt idx="5">
                  <c:v>54</c:v>
                </c:pt>
                <c:pt idx="6">
                  <c:v>83</c:v>
                </c:pt>
                <c:pt idx="7">
                  <c:v>46</c:v>
                </c:pt>
                <c:pt idx="8">
                  <c:v>94</c:v>
                </c:pt>
                <c:pt idx="9">
                  <c:v>181</c:v>
                </c:pt>
                <c:pt idx="10">
                  <c:v>93</c:v>
                </c:pt>
                <c:pt idx="11">
                  <c:v>139</c:v>
                </c:pt>
                <c:pt idx="12">
                  <c:v>83</c:v>
                </c:pt>
                <c:pt idx="13">
                  <c:v>76</c:v>
                </c:pt>
                <c:pt idx="14">
                  <c:v>131</c:v>
                </c:pt>
                <c:pt idx="15">
                  <c:v>76</c:v>
                </c:pt>
                <c:pt idx="16">
                  <c:v>75</c:v>
                </c:pt>
                <c:pt idx="17">
                  <c:v>49</c:v>
                </c:pt>
                <c:pt idx="18">
                  <c:v>40</c:v>
                </c:pt>
                <c:pt idx="19">
                  <c:v>76</c:v>
                </c:pt>
                <c:pt idx="20">
                  <c:v>61</c:v>
                </c:pt>
                <c:pt idx="21">
                  <c:v>92</c:v>
                </c:pt>
              </c:numCache>
            </c:numRef>
          </c:val>
          <c:smooth val="0"/>
          <c:extLst>
            <c:ext xmlns:c16="http://schemas.microsoft.com/office/drawing/2014/chart" uri="{C3380CC4-5D6E-409C-BE32-E72D297353CC}">
              <c16:uniqueId val="{0000002E-607C-45FC-9622-74853D90CBDD}"/>
            </c:ext>
          </c:extLst>
        </c:ser>
        <c:ser>
          <c:idx val="47"/>
          <c:order val="47"/>
          <c:tx>
            <c:strRef>
              <c:f>'cantidad pollos muertos'!$B$49</c:f>
              <c:strCache>
                <c:ptCount val="1"/>
                <c:pt idx="0">
                  <c:v>SORAIDA ESCOBAR</c:v>
                </c:pt>
              </c:strCache>
            </c:strRef>
          </c:tx>
          <c:spPr>
            <a:ln w="28575" cap="rnd">
              <a:solidFill>
                <a:schemeClr val="accent6">
                  <a:lumMod val="7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muertos'!$C$49:$X$49</c:f>
              <c:numCache>
                <c:formatCode>General</c:formatCode>
                <c:ptCount val="22"/>
                <c:pt idx="0">
                  <c:v>58</c:v>
                </c:pt>
                <c:pt idx="1">
                  <c:v>38</c:v>
                </c:pt>
                <c:pt idx="2">
                  <c:v>122</c:v>
                </c:pt>
                <c:pt idx="3">
                  <c:v>48</c:v>
                </c:pt>
                <c:pt idx="4">
                  <c:v>139</c:v>
                </c:pt>
                <c:pt idx="5">
                  <c:v>99</c:v>
                </c:pt>
                <c:pt idx="6">
                  <c:v>35</c:v>
                </c:pt>
                <c:pt idx="7">
                  <c:v>42</c:v>
                </c:pt>
                <c:pt idx="8">
                  <c:v>39</c:v>
                </c:pt>
                <c:pt idx="9">
                  <c:v>48</c:v>
                </c:pt>
                <c:pt idx="10">
                  <c:v>122</c:v>
                </c:pt>
                <c:pt idx="11">
                  <c:v>61</c:v>
                </c:pt>
                <c:pt idx="12">
                  <c:v>128</c:v>
                </c:pt>
                <c:pt idx="13">
                  <c:v>54</c:v>
                </c:pt>
                <c:pt idx="14">
                  <c:v>69</c:v>
                </c:pt>
                <c:pt idx="15">
                  <c:v>48</c:v>
                </c:pt>
                <c:pt idx="16">
                  <c:v>79</c:v>
                </c:pt>
                <c:pt idx="17">
                  <c:v>44</c:v>
                </c:pt>
                <c:pt idx="18">
                  <c:v>438</c:v>
                </c:pt>
                <c:pt idx="19">
                  <c:v>156</c:v>
                </c:pt>
                <c:pt idx="20">
                  <c:v>132</c:v>
                </c:pt>
                <c:pt idx="21">
                  <c:v>269</c:v>
                </c:pt>
              </c:numCache>
            </c:numRef>
          </c:val>
          <c:smooth val="0"/>
          <c:extLst>
            <c:ext xmlns:c16="http://schemas.microsoft.com/office/drawing/2014/chart" uri="{C3380CC4-5D6E-409C-BE32-E72D297353CC}">
              <c16:uniqueId val="{0000002F-607C-45FC-9622-74853D90CBDD}"/>
            </c:ext>
          </c:extLst>
        </c:ser>
        <c:dLbls>
          <c:showLegendKey val="0"/>
          <c:showVal val="0"/>
          <c:showCatName val="0"/>
          <c:showSerName val="0"/>
          <c:showPercent val="0"/>
          <c:showBubbleSize val="0"/>
        </c:dLbls>
        <c:smooth val="0"/>
        <c:axId val="1647680432"/>
        <c:axId val="1647683760"/>
      </c:lineChart>
      <c:catAx>
        <c:axId val="164768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7683760"/>
        <c:crosses val="autoZero"/>
        <c:auto val="1"/>
        <c:lblAlgn val="ctr"/>
        <c:lblOffset val="100"/>
        <c:noMultiLvlLbl val="0"/>
      </c:catAx>
      <c:valAx>
        <c:axId val="164768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76804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PROPORCIÓN</a:t>
            </a:r>
            <a:r>
              <a:rPr lang="es-CO" baseline="0"/>
              <a:t> DE POLLOS MUERTOS POR CICLO</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manualLayout>
          <c:layoutTarget val="inner"/>
          <c:xMode val="edge"/>
          <c:yMode val="edge"/>
          <c:x val="3.9907672901896993E-2"/>
          <c:y val="0.10466310444646494"/>
          <c:w val="0.94913342193779138"/>
          <c:h val="0.29336300961390616"/>
        </c:manualLayout>
      </c:layout>
      <c:lineChart>
        <c:grouping val="standard"/>
        <c:varyColors val="0"/>
        <c:ser>
          <c:idx val="0"/>
          <c:order val="0"/>
          <c:tx>
            <c:strRef>
              <c:f>'porcentaje de mortalidad'!$B$2</c:f>
              <c:strCache>
                <c:ptCount val="1"/>
                <c:pt idx="0">
                  <c:v>ALBEIRO HERNANDEZ</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mortalidad'!$C$2:$X$2</c:f>
              <c:numCache>
                <c:formatCode>General</c:formatCode>
                <c:ptCount val="22"/>
                <c:pt idx="0">
                  <c:v>3.924646781789639E-2</c:v>
                </c:pt>
                <c:pt idx="1">
                  <c:v>4.7485051002462191E-2</c:v>
                </c:pt>
                <c:pt idx="2">
                  <c:v>6.4075630252100835E-2</c:v>
                </c:pt>
                <c:pt idx="3">
                  <c:v>0.18627450980392157</c:v>
                </c:pt>
                <c:pt idx="4">
                  <c:v>7.5630252100840331E-2</c:v>
                </c:pt>
                <c:pt idx="5">
                  <c:v>2.1568627450980392E-2</c:v>
                </c:pt>
                <c:pt idx="6">
                  <c:v>2.356020942408377E-2</c:v>
                </c:pt>
                <c:pt idx="7">
                  <c:v>4.5025417574437183E-2</c:v>
                </c:pt>
                <c:pt idx="8">
                  <c:v>2.2222222222222223E-2</c:v>
                </c:pt>
                <c:pt idx="9">
                  <c:v>2.4844720496894408E-2</c:v>
                </c:pt>
                <c:pt idx="10">
                  <c:v>4.8656499636891795E-2</c:v>
                </c:pt>
                <c:pt idx="11">
                  <c:v>4.357298474945534E-2</c:v>
                </c:pt>
                <c:pt idx="12">
                  <c:v>1.9257703081232494E-2</c:v>
                </c:pt>
                <c:pt idx="13">
                  <c:v>4.0616246498599441E-2</c:v>
                </c:pt>
                <c:pt idx="14">
                  <c:v>5.707282913165266E-2</c:v>
                </c:pt>
                <c:pt idx="15">
                  <c:v>1.3435003631082063E-2</c:v>
                </c:pt>
                <c:pt idx="16">
                  <c:v>3.4132171387073348E-2</c:v>
                </c:pt>
                <c:pt idx="17">
                  <c:v>1.4887436456063908E-2</c:v>
                </c:pt>
                <c:pt idx="18">
                  <c:v>4.2016806722689079E-2</c:v>
                </c:pt>
                <c:pt idx="19">
                  <c:v>4.5168067226890755E-2</c:v>
                </c:pt>
                <c:pt idx="20">
                  <c:v>5.0420168067226892E-2</c:v>
                </c:pt>
                <c:pt idx="21">
                  <c:v>3.0112044817927171E-2</c:v>
                </c:pt>
              </c:numCache>
            </c:numRef>
          </c:val>
          <c:smooth val="0"/>
          <c:extLst>
            <c:ext xmlns:c16="http://schemas.microsoft.com/office/drawing/2014/chart" uri="{C3380CC4-5D6E-409C-BE32-E72D297353CC}">
              <c16:uniqueId val="{00000000-1117-4241-8D52-93A1AC5BACC1}"/>
            </c:ext>
          </c:extLst>
        </c:ser>
        <c:ser>
          <c:idx val="1"/>
          <c:order val="1"/>
          <c:tx>
            <c:strRef>
              <c:f>'porcentaje de mortalidad'!$B$3</c:f>
              <c:strCache>
                <c:ptCount val="1"/>
                <c:pt idx="0">
                  <c:v>ALDEMAR TRUJILLO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mortalidad'!$C$3:$X$3</c:f>
              <c:numCache>
                <c:formatCode>General</c:formatCode>
                <c:ptCount val="22"/>
                <c:pt idx="0">
                  <c:v>7.3081924577373211E-2</c:v>
                </c:pt>
                <c:pt idx="1">
                  <c:v>0.30686274509803924</c:v>
                </c:pt>
                <c:pt idx="2">
                  <c:v>0.35947712418300654</c:v>
                </c:pt>
                <c:pt idx="3">
                  <c:v>0.11742919389978214</c:v>
                </c:pt>
                <c:pt idx="4">
                  <c:v>5.7364341085271317E-2</c:v>
                </c:pt>
                <c:pt idx="5">
                  <c:v>4.971988795518207E-2</c:v>
                </c:pt>
                <c:pt idx="6">
                  <c:v>4.63519313304721E-2</c:v>
                </c:pt>
                <c:pt idx="7">
                  <c:v>1.2801575578532743E-2</c:v>
                </c:pt>
                <c:pt idx="8">
                  <c:v>5.0005447216472383E-2</c:v>
                </c:pt>
                <c:pt idx="9">
                  <c:v>2.932515337423313E-2</c:v>
                </c:pt>
                <c:pt idx="10">
                  <c:v>3.1495098039215685E-2</c:v>
                </c:pt>
                <c:pt idx="11">
                  <c:v>4.1421568627450979E-2</c:v>
                </c:pt>
                <c:pt idx="12">
                  <c:v>2.9988465974625143E-2</c:v>
                </c:pt>
                <c:pt idx="13">
                  <c:v>3.2352941176470591E-2</c:v>
                </c:pt>
                <c:pt idx="14">
                  <c:v>3.5185185185185187E-2</c:v>
                </c:pt>
                <c:pt idx="15">
                  <c:v>2.3965141612200435E-2</c:v>
                </c:pt>
                <c:pt idx="16">
                  <c:v>3.9542483660130717E-2</c:v>
                </c:pt>
                <c:pt idx="17">
                  <c:v>2.1677559912854031E-2</c:v>
                </c:pt>
                <c:pt idx="18">
                  <c:v>3.7581699346405227E-2</c:v>
                </c:pt>
                <c:pt idx="19">
                  <c:v>3.5947712418300651E-2</c:v>
                </c:pt>
                <c:pt idx="20">
                  <c:v>5.5555555555555552E-2</c:v>
                </c:pt>
                <c:pt idx="21">
                  <c:v>0</c:v>
                </c:pt>
              </c:numCache>
            </c:numRef>
          </c:val>
          <c:smooth val="0"/>
          <c:extLst>
            <c:ext xmlns:c16="http://schemas.microsoft.com/office/drawing/2014/chart" uri="{C3380CC4-5D6E-409C-BE32-E72D297353CC}">
              <c16:uniqueId val="{00000001-1117-4241-8D52-93A1AC5BACC1}"/>
            </c:ext>
          </c:extLst>
        </c:ser>
        <c:ser>
          <c:idx val="2"/>
          <c:order val="2"/>
          <c:tx>
            <c:strRef>
              <c:f>'porcentaje de mortalidad'!$B$4</c:f>
              <c:strCache>
                <c:ptCount val="1"/>
                <c:pt idx="0">
                  <c:v>ALEXANDER HERNANDEZ</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mortalidad'!$C$4:$X$4</c:f>
              <c:numCache>
                <c:formatCode>General</c:formatCode>
                <c:ptCount val="22"/>
                <c:pt idx="0">
                  <c:v>0</c:v>
                </c:pt>
                <c:pt idx="1">
                  <c:v>0</c:v>
                </c:pt>
                <c:pt idx="2">
                  <c:v>0</c:v>
                </c:pt>
                <c:pt idx="3">
                  <c:v>0</c:v>
                </c:pt>
                <c:pt idx="4">
                  <c:v>0</c:v>
                </c:pt>
                <c:pt idx="5">
                  <c:v>0</c:v>
                </c:pt>
                <c:pt idx="6">
                  <c:v>0</c:v>
                </c:pt>
                <c:pt idx="7">
                  <c:v>0</c:v>
                </c:pt>
                <c:pt idx="8">
                  <c:v>0</c:v>
                </c:pt>
                <c:pt idx="9">
                  <c:v>0</c:v>
                </c:pt>
                <c:pt idx="10">
                  <c:v>0.17335115864527628</c:v>
                </c:pt>
                <c:pt idx="11">
                  <c:v>3.7433155080213901E-2</c:v>
                </c:pt>
                <c:pt idx="12">
                  <c:v>1.9257703081232494E-2</c:v>
                </c:pt>
                <c:pt idx="13">
                  <c:v>3.3264033264033266E-2</c:v>
                </c:pt>
                <c:pt idx="14">
                  <c:v>2.3109243697478993E-2</c:v>
                </c:pt>
                <c:pt idx="15">
                  <c:v>1.5837104072398189E-2</c:v>
                </c:pt>
                <c:pt idx="16">
                  <c:v>2.2624434389140271E-2</c:v>
                </c:pt>
                <c:pt idx="17">
                  <c:v>3.0501089324618737E-2</c:v>
                </c:pt>
                <c:pt idx="18">
                  <c:v>2.9061624649859945E-2</c:v>
                </c:pt>
                <c:pt idx="19">
                  <c:v>5.1120448179271707E-2</c:v>
                </c:pt>
                <c:pt idx="20">
                  <c:v>3.9215686274509803E-2</c:v>
                </c:pt>
                <c:pt idx="21">
                  <c:v>5.812324929971989E-2</c:v>
                </c:pt>
              </c:numCache>
            </c:numRef>
          </c:val>
          <c:smooth val="0"/>
          <c:extLst>
            <c:ext xmlns:c16="http://schemas.microsoft.com/office/drawing/2014/chart" uri="{C3380CC4-5D6E-409C-BE32-E72D297353CC}">
              <c16:uniqueId val="{00000002-1117-4241-8D52-93A1AC5BACC1}"/>
            </c:ext>
          </c:extLst>
        </c:ser>
        <c:ser>
          <c:idx val="3"/>
          <c:order val="3"/>
          <c:tx>
            <c:strRef>
              <c:f>'porcentaje de mortalidad'!$B$5</c:f>
              <c:strCache>
                <c:ptCount val="1"/>
                <c:pt idx="0">
                  <c:v>ANA LUCIA MINA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mortalidad'!$C$5:$X$5</c:f>
              <c:numCache>
                <c:formatCode>General</c:formatCode>
                <c:ptCount val="22"/>
                <c:pt idx="0">
                  <c:v>5.1147540983606556E-2</c:v>
                </c:pt>
                <c:pt idx="1">
                  <c:v>6.4705882352941183E-2</c:v>
                </c:pt>
                <c:pt idx="2">
                  <c:v>6.5765212046711735E-2</c:v>
                </c:pt>
                <c:pt idx="3">
                  <c:v>5.3341508277130592E-2</c:v>
                </c:pt>
                <c:pt idx="4">
                  <c:v>5.0857843137254902E-2</c:v>
                </c:pt>
                <c:pt idx="5">
                  <c:v>3.125E-2</c:v>
                </c:pt>
                <c:pt idx="6">
                  <c:v>1.9006744328632742E-2</c:v>
                </c:pt>
                <c:pt idx="7">
                  <c:v>5.1014136447449294E-2</c:v>
                </c:pt>
                <c:pt idx="8">
                  <c:v>4.4117647058823532E-2</c:v>
                </c:pt>
                <c:pt idx="9">
                  <c:v>3.6240786240786242E-2</c:v>
                </c:pt>
                <c:pt idx="10">
                  <c:v>2.595797280593325E-2</c:v>
                </c:pt>
                <c:pt idx="11">
                  <c:v>3.5517452541334968E-2</c:v>
                </c:pt>
                <c:pt idx="12">
                  <c:v>3.6764705882352942E-2</c:v>
                </c:pt>
                <c:pt idx="13">
                  <c:v>2.5735294117647058E-2</c:v>
                </c:pt>
                <c:pt idx="14">
                  <c:v>6.8627450980392163E-2</c:v>
                </c:pt>
                <c:pt idx="15">
                  <c:v>1.7769607843137254E-2</c:v>
                </c:pt>
                <c:pt idx="16">
                  <c:v>3.7990196078431369E-2</c:v>
                </c:pt>
                <c:pt idx="17">
                  <c:v>2.4509803921568627E-2</c:v>
                </c:pt>
                <c:pt idx="18">
                  <c:v>8.5784313725490197E-2</c:v>
                </c:pt>
                <c:pt idx="19">
                  <c:v>3.4313725490196081E-2</c:v>
                </c:pt>
                <c:pt idx="20">
                  <c:v>9.9264705882352935E-2</c:v>
                </c:pt>
                <c:pt idx="21">
                  <c:v>3.4313725490196081E-2</c:v>
                </c:pt>
              </c:numCache>
            </c:numRef>
          </c:val>
          <c:smooth val="0"/>
          <c:extLst>
            <c:ext xmlns:c16="http://schemas.microsoft.com/office/drawing/2014/chart" uri="{C3380CC4-5D6E-409C-BE32-E72D297353CC}">
              <c16:uniqueId val="{00000003-1117-4241-8D52-93A1AC5BACC1}"/>
            </c:ext>
          </c:extLst>
        </c:ser>
        <c:ser>
          <c:idx val="4"/>
          <c:order val="4"/>
          <c:tx>
            <c:strRef>
              <c:f>'porcentaje de mortalidad'!$B$6</c:f>
              <c:strCache>
                <c:ptCount val="1"/>
                <c:pt idx="0">
                  <c:v>ARMANDO GOMEZ</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mortalidad'!$C$6:$X$6</c:f>
              <c:numCache>
                <c:formatCode>General</c:formatCode>
                <c:ptCount val="22"/>
                <c:pt idx="0">
                  <c:v>2.1870286576168928E-2</c:v>
                </c:pt>
                <c:pt idx="1">
                  <c:v>3.2597266035751839E-2</c:v>
                </c:pt>
                <c:pt idx="2">
                  <c:v>5.4621848739495799E-2</c:v>
                </c:pt>
                <c:pt idx="3">
                  <c:v>4.8669467787114847E-2</c:v>
                </c:pt>
                <c:pt idx="4">
                  <c:v>5.7598039215686271E-2</c:v>
                </c:pt>
                <c:pt idx="5">
                  <c:v>1.6812609457092821E-2</c:v>
                </c:pt>
                <c:pt idx="6">
                  <c:v>3.1512605042016806E-2</c:v>
                </c:pt>
                <c:pt idx="7">
                  <c:v>1.9957983193277309E-2</c:v>
                </c:pt>
                <c:pt idx="8">
                  <c:v>1.365546218487395E-2</c:v>
                </c:pt>
                <c:pt idx="9">
                  <c:v>5.514705882352941E-2</c:v>
                </c:pt>
                <c:pt idx="10">
                  <c:v>1.7857142857142856E-2</c:v>
                </c:pt>
                <c:pt idx="11">
                  <c:v>2.3109243697478993E-2</c:v>
                </c:pt>
                <c:pt idx="12">
                  <c:v>4.4117647058823532E-2</c:v>
                </c:pt>
                <c:pt idx="13">
                  <c:v>1.9607843137254902E-2</c:v>
                </c:pt>
                <c:pt idx="14">
                  <c:v>1.5406162464985995E-2</c:v>
                </c:pt>
                <c:pt idx="15">
                  <c:v>2.3109243697478993E-2</c:v>
                </c:pt>
                <c:pt idx="16">
                  <c:v>2.661064425770308E-2</c:v>
                </c:pt>
                <c:pt idx="17">
                  <c:v>2.661064425770308E-2</c:v>
                </c:pt>
                <c:pt idx="18">
                  <c:v>3.3613445378151259E-2</c:v>
                </c:pt>
                <c:pt idx="19">
                  <c:v>2.661064425770308E-2</c:v>
                </c:pt>
                <c:pt idx="20">
                  <c:v>1.4355742296918767E-2</c:v>
                </c:pt>
                <c:pt idx="21">
                  <c:v>4.820261437908497E-2</c:v>
                </c:pt>
              </c:numCache>
            </c:numRef>
          </c:val>
          <c:smooth val="0"/>
          <c:extLst>
            <c:ext xmlns:c16="http://schemas.microsoft.com/office/drawing/2014/chart" uri="{C3380CC4-5D6E-409C-BE32-E72D297353CC}">
              <c16:uniqueId val="{00000004-1117-4241-8D52-93A1AC5BACC1}"/>
            </c:ext>
          </c:extLst>
        </c:ser>
        <c:ser>
          <c:idx val="5"/>
          <c:order val="5"/>
          <c:tx>
            <c:strRef>
              <c:f>'porcentaje de mortalidad'!$B$7</c:f>
              <c:strCache>
                <c:ptCount val="1"/>
                <c:pt idx="0">
                  <c:v>CARMELO MOSQUERA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mortalidad'!$C$7:$X$7</c:f>
              <c:numCache>
                <c:formatCode>General</c:formatCode>
                <c:ptCount val="22"/>
                <c:pt idx="0">
                  <c:v>0.15032679738562091</c:v>
                </c:pt>
                <c:pt idx="1">
                  <c:v>4.578904333605887E-2</c:v>
                </c:pt>
                <c:pt idx="2">
                  <c:v>6.7873303167420809E-2</c:v>
                </c:pt>
                <c:pt idx="3">
                  <c:v>9.451219512195122E-2</c:v>
                </c:pt>
                <c:pt idx="4">
                  <c:v>5.9689288634505316E-2</c:v>
                </c:pt>
                <c:pt idx="5">
                  <c:v>2.7629233511586453E-2</c:v>
                </c:pt>
                <c:pt idx="6">
                  <c:v>2.7629233511586453E-2</c:v>
                </c:pt>
                <c:pt idx="7">
                  <c:v>3.2786885245901641E-2</c:v>
                </c:pt>
                <c:pt idx="8">
                  <c:v>9.3137254901960786E-2</c:v>
                </c:pt>
                <c:pt idx="9">
                  <c:v>3.6764705882352942E-2</c:v>
                </c:pt>
                <c:pt idx="10">
                  <c:v>3.5188216039279872E-2</c:v>
                </c:pt>
                <c:pt idx="11">
                  <c:v>6.535947712418301E-2</c:v>
                </c:pt>
                <c:pt idx="12">
                  <c:v>3.6764705882352942E-2</c:v>
                </c:pt>
                <c:pt idx="13">
                  <c:v>3.349673202614379E-2</c:v>
                </c:pt>
                <c:pt idx="14">
                  <c:v>3.2679738562091505E-2</c:v>
                </c:pt>
                <c:pt idx="15">
                  <c:v>4.0032679738562088E-2</c:v>
                </c:pt>
                <c:pt idx="16">
                  <c:v>1.5522875816993464E-2</c:v>
                </c:pt>
                <c:pt idx="17">
                  <c:v>4.7385620915032678E-2</c:v>
                </c:pt>
                <c:pt idx="18">
                  <c:v>8.4967320261437912E-2</c:v>
                </c:pt>
                <c:pt idx="19">
                  <c:v>8.0065359477124176E-2</c:v>
                </c:pt>
                <c:pt idx="20">
                  <c:v>9.2320261437908502E-2</c:v>
                </c:pt>
                <c:pt idx="21">
                  <c:v>3.5947712418300651E-2</c:v>
                </c:pt>
              </c:numCache>
            </c:numRef>
          </c:val>
          <c:smooth val="0"/>
          <c:extLst>
            <c:ext xmlns:c16="http://schemas.microsoft.com/office/drawing/2014/chart" uri="{C3380CC4-5D6E-409C-BE32-E72D297353CC}">
              <c16:uniqueId val="{00000005-1117-4241-8D52-93A1AC5BACC1}"/>
            </c:ext>
          </c:extLst>
        </c:ser>
        <c:ser>
          <c:idx val="6"/>
          <c:order val="6"/>
          <c:tx>
            <c:strRef>
              <c:f>'porcentaje de mortalidad'!$B$8</c:f>
              <c:strCache>
                <c:ptCount val="1"/>
                <c:pt idx="0">
                  <c:v>CIBARY LUCUMY</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mortalidad'!$C$8:$X$8</c:f>
              <c:numCache>
                <c:formatCode>General</c:formatCode>
                <c:ptCount val="22"/>
                <c:pt idx="0">
                  <c:v>4.46785325099891E-2</c:v>
                </c:pt>
                <c:pt idx="1">
                  <c:v>4.3968023255813955E-2</c:v>
                </c:pt>
                <c:pt idx="2">
                  <c:v>3.5026269702276708E-2</c:v>
                </c:pt>
                <c:pt idx="3">
                  <c:v>4.6283309957924262E-2</c:v>
                </c:pt>
                <c:pt idx="4">
                  <c:v>3.3868092691622102E-2</c:v>
                </c:pt>
                <c:pt idx="5">
                  <c:v>3.0112044817927171E-2</c:v>
                </c:pt>
                <c:pt idx="6">
                  <c:v>1.9957983193277309E-2</c:v>
                </c:pt>
                <c:pt idx="7">
                  <c:v>2.5454545454545455E-2</c:v>
                </c:pt>
                <c:pt idx="8">
                  <c:v>1.444043321299639E-2</c:v>
                </c:pt>
                <c:pt idx="9">
                  <c:v>3.9941902687000728E-2</c:v>
                </c:pt>
                <c:pt idx="10">
                  <c:v>3.0148928441699963E-2</c:v>
                </c:pt>
                <c:pt idx="11">
                  <c:v>2.6870007262164125E-2</c:v>
                </c:pt>
                <c:pt idx="12">
                  <c:v>3.776325344952796E-2</c:v>
                </c:pt>
                <c:pt idx="13">
                  <c:v>3.8515406162464988E-2</c:v>
                </c:pt>
                <c:pt idx="14">
                  <c:v>4.4117647058823532E-2</c:v>
                </c:pt>
                <c:pt idx="15">
                  <c:v>0.3172268907563025</c:v>
                </c:pt>
                <c:pt idx="16">
                  <c:v>2.8361344537815126E-2</c:v>
                </c:pt>
                <c:pt idx="17">
                  <c:v>3.0112044817927171E-2</c:v>
                </c:pt>
                <c:pt idx="18">
                  <c:v>6.1624649859943981E-2</c:v>
                </c:pt>
                <c:pt idx="19">
                  <c:v>2.1358543417366947E-2</c:v>
                </c:pt>
                <c:pt idx="20">
                  <c:v>3.081232492997199E-2</c:v>
                </c:pt>
                <c:pt idx="21">
                  <c:v>4.7619047619047616E-2</c:v>
                </c:pt>
              </c:numCache>
            </c:numRef>
          </c:val>
          <c:smooth val="0"/>
          <c:extLst>
            <c:ext xmlns:c16="http://schemas.microsoft.com/office/drawing/2014/chart" uri="{C3380CC4-5D6E-409C-BE32-E72D297353CC}">
              <c16:uniqueId val="{00000006-1117-4241-8D52-93A1AC5BACC1}"/>
            </c:ext>
          </c:extLst>
        </c:ser>
        <c:ser>
          <c:idx val="7"/>
          <c:order val="7"/>
          <c:tx>
            <c:strRef>
              <c:f>'porcentaje de mortalidad'!$B$9</c:f>
              <c:strCache>
                <c:ptCount val="1"/>
                <c:pt idx="0">
                  <c:v>ELSA MEZU</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mortalidad'!$C$9:$X$9</c:f>
              <c:numCache>
                <c:formatCode>General</c:formatCode>
                <c:ptCount val="22"/>
                <c:pt idx="0">
                  <c:v>4.7969187675070031E-2</c:v>
                </c:pt>
                <c:pt idx="1">
                  <c:v>2.564102564102564E-2</c:v>
                </c:pt>
                <c:pt idx="2">
                  <c:v>3.2089063523248196E-2</c:v>
                </c:pt>
                <c:pt idx="3">
                  <c:v>5.3629823413996074E-2</c:v>
                </c:pt>
                <c:pt idx="4">
                  <c:v>2.9850746268656716E-2</c:v>
                </c:pt>
                <c:pt idx="5">
                  <c:v>9.3137254901960783E-3</c:v>
                </c:pt>
                <c:pt idx="6">
                  <c:v>2.7422303473491772E-2</c:v>
                </c:pt>
                <c:pt idx="7">
                  <c:v>3.1885073580939033E-2</c:v>
                </c:pt>
                <c:pt idx="8">
                  <c:v>3.6440084092501754E-2</c:v>
                </c:pt>
                <c:pt idx="9">
                  <c:v>2.661064425770308E-2</c:v>
                </c:pt>
                <c:pt idx="10">
                  <c:v>1.9257703081232494E-2</c:v>
                </c:pt>
                <c:pt idx="11">
                  <c:v>1.4705882352941176E-2</c:v>
                </c:pt>
                <c:pt idx="12">
                  <c:v>2.4859943977591035E-2</c:v>
                </c:pt>
                <c:pt idx="13">
                  <c:v>1.7857142857142856E-2</c:v>
                </c:pt>
                <c:pt idx="14">
                  <c:v>1.8207282913165267E-2</c:v>
                </c:pt>
                <c:pt idx="15">
                  <c:v>4.5168067226890755E-2</c:v>
                </c:pt>
                <c:pt idx="16">
                  <c:v>1.0854341736694677E-2</c:v>
                </c:pt>
                <c:pt idx="17">
                  <c:v>3.0112044817927171E-2</c:v>
                </c:pt>
                <c:pt idx="18">
                  <c:v>2.3109243697478993E-2</c:v>
                </c:pt>
                <c:pt idx="19">
                  <c:v>8.4733893557422973E-2</c:v>
                </c:pt>
                <c:pt idx="20">
                  <c:v>1.9607843137254902E-2</c:v>
                </c:pt>
                <c:pt idx="21">
                  <c:v>5.4271708683473391E-2</c:v>
                </c:pt>
              </c:numCache>
            </c:numRef>
          </c:val>
          <c:smooth val="0"/>
          <c:extLst>
            <c:ext xmlns:c16="http://schemas.microsoft.com/office/drawing/2014/chart" uri="{C3380CC4-5D6E-409C-BE32-E72D297353CC}">
              <c16:uniqueId val="{00000007-1117-4241-8D52-93A1AC5BACC1}"/>
            </c:ext>
          </c:extLst>
        </c:ser>
        <c:ser>
          <c:idx val="8"/>
          <c:order val="8"/>
          <c:tx>
            <c:strRef>
              <c:f>'porcentaje de mortalidad'!$B$10</c:f>
              <c:strCache>
                <c:ptCount val="1"/>
                <c:pt idx="0">
                  <c:v>ESCUELA VERDE</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mortalidad'!$C$10:$X$10</c:f>
              <c:numCache>
                <c:formatCode>General</c:formatCode>
                <c:ptCount val="22"/>
                <c:pt idx="0">
                  <c:v>5.4187192118226604E-2</c:v>
                </c:pt>
                <c:pt idx="1">
                  <c:v>4.5751633986928102E-2</c:v>
                </c:pt>
                <c:pt idx="2">
                  <c:v>3.1372549019607843E-2</c:v>
                </c:pt>
                <c:pt idx="3">
                  <c:v>0.12884238064094178</c:v>
                </c:pt>
                <c:pt idx="4">
                  <c:v>3.2941176470588238E-2</c:v>
                </c:pt>
                <c:pt idx="5">
                  <c:v>2.8431372549019607E-2</c:v>
                </c:pt>
                <c:pt idx="6">
                  <c:v>2.9774872912127815E-2</c:v>
                </c:pt>
                <c:pt idx="7">
                  <c:v>2.4859943977591035E-2</c:v>
                </c:pt>
                <c:pt idx="8">
                  <c:v>3.711484593837535E-2</c:v>
                </c:pt>
                <c:pt idx="9">
                  <c:v>3.5364145658263305E-2</c:v>
                </c:pt>
                <c:pt idx="10">
                  <c:v>3.1512605042016806E-2</c:v>
                </c:pt>
                <c:pt idx="11">
                  <c:v>1.2254901960784314E-2</c:v>
                </c:pt>
                <c:pt idx="12">
                  <c:v>6.7577030812324926E-2</c:v>
                </c:pt>
                <c:pt idx="13">
                  <c:v>3.8865546218487396E-2</c:v>
                </c:pt>
                <c:pt idx="14">
                  <c:v>3.0112044817927171E-2</c:v>
                </c:pt>
                <c:pt idx="15">
                  <c:v>2.463235294117647E-2</c:v>
                </c:pt>
                <c:pt idx="16">
                  <c:v>4.0379901960784316E-2</c:v>
                </c:pt>
                <c:pt idx="17">
                  <c:v>3.2536764705882355E-2</c:v>
                </c:pt>
                <c:pt idx="18">
                  <c:v>3.1127450980392157E-2</c:v>
                </c:pt>
                <c:pt idx="19">
                  <c:v>3.817401960784314E-2</c:v>
                </c:pt>
                <c:pt idx="20">
                  <c:v>5.4411764705882354E-2</c:v>
                </c:pt>
                <c:pt idx="21">
                  <c:v>6.2071078431372551E-2</c:v>
                </c:pt>
              </c:numCache>
            </c:numRef>
          </c:val>
          <c:smooth val="0"/>
          <c:extLst>
            <c:ext xmlns:c16="http://schemas.microsoft.com/office/drawing/2014/chart" uri="{C3380CC4-5D6E-409C-BE32-E72D297353CC}">
              <c16:uniqueId val="{00000008-1117-4241-8D52-93A1AC5BACC1}"/>
            </c:ext>
          </c:extLst>
        </c:ser>
        <c:ser>
          <c:idx val="9"/>
          <c:order val="9"/>
          <c:tx>
            <c:strRef>
              <c:f>'porcentaje de mortalidad'!$B$11</c:f>
              <c:strCache>
                <c:ptCount val="1"/>
                <c:pt idx="0">
                  <c:v>FABIOLA USURIAGA </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mortalidad'!$C$11:$X$11</c:f>
              <c:numCache>
                <c:formatCode>General</c:formatCode>
                <c:ptCount val="22"/>
                <c:pt idx="0">
                  <c:v>6.6732090284592732E-2</c:v>
                </c:pt>
                <c:pt idx="1">
                  <c:v>5.4098360655737705E-2</c:v>
                </c:pt>
                <c:pt idx="2">
                  <c:v>4.9918166939443537E-2</c:v>
                </c:pt>
                <c:pt idx="3">
                  <c:v>0.10220768601798855</c:v>
                </c:pt>
                <c:pt idx="4">
                  <c:v>3.6274509803921572E-2</c:v>
                </c:pt>
                <c:pt idx="5">
                  <c:v>3.0603060306030602E-2</c:v>
                </c:pt>
                <c:pt idx="6">
                  <c:v>4.2076991942703673E-2</c:v>
                </c:pt>
                <c:pt idx="7">
                  <c:v>3.6203522504892366E-2</c:v>
                </c:pt>
                <c:pt idx="8">
                  <c:v>5.0938337801608578E-2</c:v>
                </c:pt>
                <c:pt idx="9">
                  <c:v>3.2976827094474151E-2</c:v>
                </c:pt>
                <c:pt idx="10">
                  <c:v>0</c:v>
                </c:pt>
                <c:pt idx="11">
                  <c:v>0</c:v>
                </c:pt>
                <c:pt idx="12">
                  <c:v>0</c:v>
                </c:pt>
                <c:pt idx="13">
                  <c:v>0</c:v>
                </c:pt>
                <c:pt idx="14">
                  <c:v>0</c:v>
                </c:pt>
                <c:pt idx="15">
                  <c:v>0</c:v>
                </c:pt>
                <c:pt idx="16">
                  <c:v>0</c:v>
                </c:pt>
                <c:pt idx="17">
                  <c:v>0</c:v>
                </c:pt>
                <c:pt idx="18">
                  <c:v>6.0457516339869281E-2</c:v>
                </c:pt>
                <c:pt idx="19">
                  <c:v>4.2483660130718956E-2</c:v>
                </c:pt>
                <c:pt idx="20">
                  <c:v>6.699346405228758E-2</c:v>
                </c:pt>
                <c:pt idx="21">
                  <c:v>0</c:v>
                </c:pt>
              </c:numCache>
            </c:numRef>
          </c:val>
          <c:smooth val="0"/>
          <c:extLst>
            <c:ext xmlns:c16="http://schemas.microsoft.com/office/drawing/2014/chart" uri="{C3380CC4-5D6E-409C-BE32-E72D297353CC}">
              <c16:uniqueId val="{00000009-1117-4241-8D52-93A1AC5BACC1}"/>
            </c:ext>
          </c:extLst>
        </c:ser>
        <c:ser>
          <c:idx val="10"/>
          <c:order val="10"/>
          <c:tx>
            <c:strRef>
              <c:f>'porcentaje de mortalidad'!$B$12</c:f>
              <c:strCache>
                <c:ptCount val="1"/>
                <c:pt idx="0">
                  <c:v>FLORELIA QUINTERO</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mortalidad'!$C$12:$X$12</c:f>
              <c:numCache>
                <c:formatCode>General</c:formatCode>
                <c:ptCount val="22"/>
                <c:pt idx="0">
                  <c:v>0</c:v>
                </c:pt>
                <c:pt idx="1">
                  <c:v>0</c:v>
                </c:pt>
                <c:pt idx="2">
                  <c:v>0</c:v>
                </c:pt>
                <c:pt idx="3">
                  <c:v>0</c:v>
                </c:pt>
                <c:pt idx="4">
                  <c:v>0</c:v>
                </c:pt>
                <c:pt idx="5">
                  <c:v>0</c:v>
                </c:pt>
                <c:pt idx="6">
                  <c:v>0</c:v>
                </c:pt>
                <c:pt idx="7">
                  <c:v>0</c:v>
                </c:pt>
                <c:pt idx="8">
                  <c:v>2.2457067371202115E-2</c:v>
                </c:pt>
                <c:pt idx="9">
                  <c:v>2.9411764705882353E-2</c:v>
                </c:pt>
                <c:pt idx="10">
                  <c:v>3.5340314136125657E-2</c:v>
                </c:pt>
                <c:pt idx="11">
                  <c:v>2.8086218158066622E-2</c:v>
                </c:pt>
                <c:pt idx="12">
                  <c:v>8.2352941176470587E-2</c:v>
                </c:pt>
                <c:pt idx="13">
                  <c:v>2.2222222222222223E-2</c:v>
                </c:pt>
                <c:pt idx="14">
                  <c:v>2.7450980392156862E-2</c:v>
                </c:pt>
                <c:pt idx="15">
                  <c:v>3.0065359477124184E-2</c:v>
                </c:pt>
                <c:pt idx="16">
                  <c:v>3.2679738562091505E-2</c:v>
                </c:pt>
                <c:pt idx="17">
                  <c:v>2.6143790849673203E-2</c:v>
                </c:pt>
                <c:pt idx="18">
                  <c:v>4.3790849673202611E-2</c:v>
                </c:pt>
                <c:pt idx="19">
                  <c:v>3.6601307189542485E-2</c:v>
                </c:pt>
                <c:pt idx="20">
                  <c:v>1.9607843137254902E-2</c:v>
                </c:pt>
                <c:pt idx="21">
                  <c:v>0</c:v>
                </c:pt>
              </c:numCache>
            </c:numRef>
          </c:val>
          <c:smooth val="0"/>
          <c:extLst>
            <c:ext xmlns:c16="http://schemas.microsoft.com/office/drawing/2014/chart" uri="{C3380CC4-5D6E-409C-BE32-E72D297353CC}">
              <c16:uniqueId val="{0000000A-1117-4241-8D52-93A1AC5BACC1}"/>
            </c:ext>
          </c:extLst>
        </c:ser>
        <c:ser>
          <c:idx val="11"/>
          <c:order val="11"/>
          <c:tx>
            <c:strRef>
              <c:f>'porcentaje de mortalidad'!$B$13</c:f>
              <c:strCache>
                <c:ptCount val="1"/>
                <c:pt idx="0">
                  <c:v>FUNDESIA CASA</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mortalidad'!$C$13:$X$13</c:f>
              <c:numCache>
                <c:formatCode>General</c:formatCode>
                <c:ptCount val="22"/>
                <c:pt idx="0">
                  <c:v>4.3273013375295044E-2</c:v>
                </c:pt>
                <c:pt idx="1">
                  <c:v>0.14115586690017512</c:v>
                </c:pt>
                <c:pt idx="2">
                  <c:v>7.3931324456902592E-2</c:v>
                </c:pt>
                <c:pt idx="3">
                  <c:v>0.32492997198879553</c:v>
                </c:pt>
                <c:pt idx="4">
                  <c:v>8.8235294117647065E-2</c:v>
                </c:pt>
                <c:pt idx="5">
                  <c:v>4.2402826855123678E-2</c:v>
                </c:pt>
                <c:pt idx="6">
                  <c:v>3.2654494382022475E-2</c:v>
                </c:pt>
                <c:pt idx="7">
                  <c:v>3.3054849255357795E-2</c:v>
                </c:pt>
                <c:pt idx="8">
                  <c:v>2.3591087811271297E-2</c:v>
                </c:pt>
                <c:pt idx="9">
                  <c:v>2.0915032679738561E-2</c:v>
                </c:pt>
                <c:pt idx="10">
                  <c:v>2.2884126407555393E-2</c:v>
                </c:pt>
                <c:pt idx="11">
                  <c:v>2.6870007262164125E-2</c:v>
                </c:pt>
                <c:pt idx="12">
                  <c:v>2.5210084033613446E-2</c:v>
                </c:pt>
                <c:pt idx="13">
                  <c:v>4.8656499636891795E-2</c:v>
                </c:pt>
                <c:pt idx="14">
                  <c:v>2.5417574437182282E-2</c:v>
                </c:pt>
                <c:pt idx="15">
                  <c:v>0</c:v>
                </c:pt>
                <c:pt idx="16">
                  <c:v>8.2956259426847662E-3</c:v>
                </c:pt>
                <c:pt idx="17">
                  <c:v>2.8685548293391431E-2</c:v>
                </c:pt>
                <c:pt idx="18">
                  <c:v>6.3536953242835592E-2</c:v>
                </c:pt>
                <c:pt idx="19">
                  <c:v>3.5221496005809733E-2</c:v>
                </c:pt>
                <c:pt idx="20">
                  <c:v>2.8011204481792718E-2</c:v>
                </c:pt>
                <c:pt idx="21">
                  <c:v>3.816526610644258E-2</c:v>
                </c:pt>
              </c:numCache>
            </c:numRef>
          </c:val>
          <c:smooth val="0"/>
          <c:extLst>
            <c:ext xmlns:c16="http://schemas.microsoft.com/office/drawing/2014/chart" uri="{C3380CC4-5D6E-409C-BE32-E72D297353CC}">
              <c16:uniqueId val="{0000000B-1117-4241-8D52-93A1AC5BACC1}"/>
            </c:ext>
          </c:extLst>
        </c:ser>
        <c:ser>
          <c:idx val="12"/>
          <c:order val="12"/>
          <c:tx>
            <c:strRef>
              <c:f>'porcentaje de mortalidad'!$B$14</c:f>
              <c:strCache>
                <c:ptCount val="1"/>
                <c:pt idx="0">
                  <c:v>GIOVANI ROCHA</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mortalidad'!$C$14:$X$14</c:f>
              <c:numCache>
                <c:formatCode>General</c:formatCode>
                <c:ptCount val="22"/>
                <c:pt idx="0">
                  <c:v>9.723811080241869E-2</c:v>
                </c:pt>
                <c:pt idx="1">
                  <c:v>0.21965569840923949</c:v>
                </c:pt>
                <c:pt idx="2">
                  <c:v>0.1112926059022106</c:v>
                </c:pt>
                <c:pt idx="3">
                  <c:v>6.9607843137254904E-2</c:v>
                </c:pt>
                <c:pt idx="4">
                  <c:v>9.0017601206939898E-2</c:v>
                </c:pt>
                <c:pt idx="5">
                  <c:v>2.3096197842902278E-2</c:v>
                </c:pt>
                <c:pt idx="6">
                  <c:v>0.05</c:v>
                </c:pt>
                <c:pt idx="7">
                  <c:v>2.978618217772834E-2</c:v>
                </c:pt>
                <c:pt idx="8">
                  <c:v>3.4858387799564274E-2</c:v>
                </c:pt>
                <c:pt idx="9">
                  <c:v>4.9782135076252725E-2</c:v>
                </c:pt>
                <c:pt idx="10">
                  <c:v>3.6274509803921572E-2</c:v>
                </c:pt>
                <c:pt idx="11">
                  <c:v>1.9607843137254902E-2</c:v>
                </c:pt>
                <c:pt idx="12">
                  <c:v>2.5272331154684097E-2</c:v>
                </c:pt>
                <c:pt idx="13">
                  <c:v>2.3529411764705882E-2</c:v>
                </c:pt>
                <c:pt idx="14">
                  <c:v>5.2069716775599129E-2</c:v>
                </c:pt>
                <c:pt idx="15">
                  <c:v>7.2984749455337686E-2</c:v>
                </c:pt>
                <c:pt idx="16">
                  <c:v>2.0588235294117647E-2</c:v>
                </c:pt>
                <c:pt idx="17">
                  <c:v>2.9411764705882353E-2</c:v>
                </c:pt>
                <c:pt idx="18">
                  <c:v>4.0196078431372552E-2</c:v>
                </c:pt>
                <c:pt idx="19">
                  <c:v>2.6361655773420478E-2</c:v>
                </c:pt>
                <c:pt idx="20">
                  <c:v>3.4984520123839007E-2</c:v>
                </c:pt>
                <c:pt idx="21">
                  <c:v>4.084967320261438E-2</c:v>
                </c:pt>
              </c:numCache>
            </c:numRef>
          </c:val>
          <c:smooth val="0"/>
          <c:extLst>
            <c:ext xmlns:c16="http://schemas.microsoft.com/office/drawing/2014/chart" uri="{C3380CC4-5D6E-409C-BE32-E72D297353CC}">
              <c16:uniqueId val="{0000000C-1117-4241-8D52-93A1AC5BACC1}"/>
            </c:ext>
          </c:extLst>
        </c:ser>
        <c:ser>
          <c:idx val="13"/>
          <c:order val="13"/>
          <c:tx>
            <c:strRef>
              <c:f>'porcentaje de mortalidad'!$B$15</c:f>
              <c:strCache>
                <c:ptCount val="1"/>
                <c:pt idx="0">
                  <c:v>HECTOR FABIO CORREA</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mortalidad'!$C$15:$X$15</c:f>
              <c:numCache>
                <c:formatCode>General</c:formatCode>
                <c:ptCount val="22"/>
                <c:pt idx="0">
                  <c:v>0</c:v>
                </c:pt>
                <c:pt idx="1">
                  <c:v>3.5739313244569026E-2</c:v>
                </c:pt>
                <c:pt idx="2">
                  <c:v>3.888888888888889E-2</c:v>
                </c:pt>
                <c:pt idx="3">
                  <c:v>4.380516508662962E-2</c:v>
                </c:pt>
                <c:pt idx="4">
                  <c:v>4.1510050661872855E-2</c:v>
                </c:pt>
                <c:pt idx="5">
                  <c:v>2.1733368672144183E-2</c:v>
                </c:pt>
                <c:pt idx="6">
                  <c:v>6.636500754147813E-2</c:v>
                </c:pt>
                <c:pt idx="7">
                  <c:v>2.456140350877193E-2</c:v>
                </c:pt>
                <c:pt idx="8">
                  <c:v>7.0135746606334842E-2</c:v>
                </c:pt>
                <c:pt idx="9">
                  <c:v>2.3238925199709513E-2</c:v>
                </c:pt>
                <c:pt idx="10">
                  <c:v>3.1862745098039214E-2</c:v>
                </c:pt>
                <c:pt idx="11">
                  <c:v>1.7857142857142856E-2</c:v>
                </c:pt>
                <c:pt idx="12">
                  <c:v>2.4836601307189541E-2</c:v>
                </c:pt>
                <c:pt idx="13">
                  <c:v>2.0261437908496733E-2</c:v>
                </c:pt>
                <c:pt idx="14">
                  <c:v>1.895424836601307E-2</c:v>
                </c:pt>
                <c:pt idx="15">
                  <c:v>1.3273001508295626E-2</c:v>
                </c:pt>
                <c:pt idx="16">
                  <c:v>1.297134238310709E-2</c:v>
                </c:pt>
                <c:pt idx="17">
                  <c:v>2.9663147310206132E-2</c:v>
                </c:pt>
                <c:pt idx="18">
                  <c:v>3.1699346405228757E-2</c:v>
                </c:pt>
                <c:pt idx="19">
                  <c:v>2.2875816993464051E-2</c:v>
                </c:pt>
                <c:pt idx="20">
                  <c:v>4.2199488491048591E-2</c:v>
                </c:pt>
                <c:pt idx="21">
                  <c:v>4.0920716112531973E-2</c:v>
                </c:pt>
              </c:numCache>
            </c:numRef>
          </c:val>
          <c:smooth val="0"/>
          <c:extLst>
            <c:ext xmlns:c16="http://schemas.microsoft.com/office/drawing/2014/chart" uri="{C3380CC4-5D6E-409C-BE32-E72D297353CC}">
              <c16:uniqueId val="{0000000D-1117-4241-8D52-93A1AC5BACC1}"/>
            </c:ext>
          </c:extLst>
        </c:ser>
        <c:ser>
          <c:idx val="14"/>
          <c:order val="14"/>
          <c:tx>
            <c:strRef>
              <c:f>'porcentaje de mortalidad'!$B$16</c:f>
              <c:strCache>
                <c:ptCount val="1"/>
                <c:pt idx="0">
                  <c:v>HECTOR FABIO MORENO</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mortalidad'!$C$16:$X$16</c:f>
              <c:numCache>
                <c:formatCode>General</c:formatCode>
                <c:ptCount val="22"/>
                <c:pt idx="0">
                  <c:v>4.3749999999999997E-2</c:v>
                </c:pt>
                <c:pt idx="1">
                  <c:v>8.6615515771526E-2</c:v>
                </c:pt>
                <c:pt idx="2">
                  <c:v>2.2113241194828354E-2</c:v>
                </c:pt>
                <c:pt idx="3">
                  <c:v>4.4757489300998571E-2</c:v>
                </c:pt>
                <c:pt idx="4">
                  <c:v>6.483238456672992E-2</c:v>
                </c:pt>
                <c:pt idx="5">
                  <c:v>1.9362745098039216E-2</c:v>
                </c:pt>
                <c:pt idx="6">
                  <c:v>3.0905695611577966E-2</c:v>
                </c:pt>
                <c:pt idx="7">
                  <c:v>2.455396573043632E-2</c:v>
                </c:pt>
                <c:pt idx="8">
                  <c:v>4.840134251898958E-2</c:v>
                </c:pt>
                <c:pt idx="9">
                  <c:v>3.2174688057040997E-2</c:v>
                </c:pt>
                <c:pt idx="10">
                  <c:v>2.4422854086817006E-2</c:v>
                </c:pt>
                <c:pt idx="11">
                  <c:v>4.180035650623886E-2</c:v>
                </c:pt>
                <c:pt idx="12">
                  <c:v>4.5632798573975043E-2</c:v>
                </c:pt>
                <c:pt idx="13">
                  <c:v>2.3975044563279858E-2</c:v>
                </c:pt>
                <c:pt idx="14">
                  <c:v>3.5294117647058823E-2</c:v>
                </c:pt>
                <c:pt idx="15">
                  <c:v>2.4351676154332702E-2</c:v>
                </c:pt>
                <c:pt idx="16">
                  <c:v>1.7176470588235293E-2</c:v>
                </c:pt>
                <c:pt idx="17">
                  <c:v>4.1053921568627451E-2</c:v>
                </c:pt>
                <c:pt idx="18">
                  <c:v>4.342830882352941E-2</c:v>
                </c:pt>
                <c:pt idx="19">
                  <c:v>3.1326593137254902E-2</c:v>
                </c:pt>
                <c:pt idx="20">
                  <c:v>2.8645833333333332E-2</c:v>
                </c:pt>
                <c:pt idx="21">
                  <c:v>3.8985906862745098E-2</c:v>
                </c:pt>
              </c:numCache>
            </c:numRef>
          </c:val>
          <c:smooth val="0"/>
          <c:extLst>
            <c:ext xmlns:c16="http://schemas.microsoft.com/office/drawing/2014/chart" uri="{C3380CC4-5D6E-409C-BE32-E72D297353CC}">
              <c16:uniqueId val="{0000000E-1117-4241-8D52-93A1AC5BACC1}"/>
            </c:ext>
          </c:extLst>
        </c:ser>
        <c:ser>
          <c:idx val="15"/>
          <c:order val="15"/>
          <c:tx>
            <c:strRef>
              <c:f>'porcentaje de mortalidad'!$B$17</c:f>
              <c:strCache>
                <c:ptCount val="1"/>
                <c:pt idx="0">
                  <c:v>HERMES BELTRAN</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mortalidad'!$C$17:$X$17</c:f>
              <c:numCache>
                <c:formatCode>General</c:formatCode>
                <c:ptCount val="22"/>
                <c:pt idx="0">
                  <c:v>6.2149532710280377E-2</c:v>
                </c:pt>
                <c:pt idx="1">
                  <c:v>7.3419442556084291E-2</c:v>
                </c:pt>
                <c:pt idx="2">
                  <c:v>9.4658553076402974E-2</c:v>
                </c:pt>
                <c:pt idx="3">
                  <c:v>0.14515582655826559</c:v>
                </c:pt>
                <c:pt idx="4">
                  <c:v>8.7951610266470498E-2</c:v>
                </c:pt>
                <c:pt idx="5">
                  <c:v>2.7884615384615386E-2</c:v>
                </c:pt>
                <c:pt idx="6">
                  <c:v>2.8949950932286556E-2</c:v>
                </c:pt>
                <c:pt idx="7">
                  <c:v>5.0798537617856458E-2</c:v>
                </c:pt>
                <c:pt idx="8">
                  <c:v>2.760372565622354E-2</c:v>
                </c:pt>
                <c:pt idx="9">
                  <c:v>1.7917511832319134E-2</c:v>
                </c:pt>
                <c:pt idx="10">
                  <c:v>1.9607843137254902E-2</c:v>
                </c:pt>
                <c:pt idx="11">
                  <c:v>3.776325344952796E-2</c:v>
                </c:pt>
                <c:pt idx="12">
                  <c:v>1.8907563025210083E-2</c:v>
                </c:pt>
                <c:pt idx="13">
                  <c:v>1.7917511832319134E-2</c:v>
                </c:pt>
                <c:pt idx="14">
                  <c:v>3.6855482933914309E-2</c:v>
                </c:pt>
                <c:pt idx="15">
                  <c:v>2.7777777777777776E-2</c:v>
                </c:pt>
                <c:pt idx="16">
                  <c:v>1.888162672476398E-2</c:v>
                </c:pt>
                <c:pt idx="17">
                  <c:v>2.4777183600713012E-2</c:v>
                </c:pt>
                <c:pt idx="18">
                  <c:v>0</c:v>
                </c:pt>
                <c:pt idx="19">
                  <c:v>1.579520697167756E-2</c:v>
                </c:pt>
                <c:pt idx="20">
                  <c:v>2.7310924369747899E-2</c:v>
                </c:pt>
                <c:pt idx="21">
                  <c:v>2.0833333333333332E-2</c:v>
                </c:pt>
              </c:numCache>
            </c:numRef>
          </c:val>
          <c:smooth val="0"/>
          <c:extLst>
            <c:ext xmlns:c16="http://schemas.microsoft.com/office/drawing/2014/chart" uri="{C3380CC4-5D6E-409C-BE32-E72D297353CC}">
              <c16:uniqueId val="{0000000F-1117-4241-8D52-93A1AC5BACC1}"/>
            </c:ext>
          </c:extLst>
        </c:ser>
        <c:ser>
          <c:idx val="16"/>
          <c:order val="16"/>
          <c:tx>
            <c:strRef>
              <c:f>'porcentaje de mortalidad'!$B$18</c:f>
              <c:strCache>
                <c:ptCount val="1"/>
                <c:pt idx="0">
                  <c:v>HUBER VASQUEZ</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mortalidad'!$C$18:$X$18</c:f>
              <c:numCache>
                <c:formatCode>General</c:formatCode>
                <c:ptCount val="22"/>
                <c:pt idx="0">
                  <c:v>0</c:v>
                </c:pt>
                <c:pt idx="1">
                  <c:v>0.25163398692810457</c:v>
                </c:pt>
                <c:pt idx="2">
                  <c:v>6.0924369747899158E-2</c:v>
                </c:pt>
                <c:pt idx="3">
                  <c:v>4.2046250875963559E-2</c:v>
                </c:pt>
                <c:pt idx="4">
                  <c:v>0.16911764705882354</c:v>
                </c:pt>
                <c:pt idx="5">
                  <c:v>2.5054466230936819E-2</c:v>
                </c:pt>
                <c:pt idx="6">
                  <c:v>3.3274956217162872E-2</c:v>
                </c:pt>
                <c:pt idx="7">
                  <c:v>1.9607843137254902E-2</c:v>
                </c:pt>
                <c:pt idx="8">
                  <c:v>2.3109243697478993E-2</c:v>
                </c:pt>
                <c:pt idx="9">
                  <c:v>3.1862745098039214E-2</c:v>
                </c:pt>
                <c:pt idx="10">
                  <c:v>6.4798598949211902E-2</c:v>
                </c:pt>
                <c:pt idx="11">
                  <c:v>3.3613445378151259E-2</c:v>
                </c:pt>
                <c:pt idx="12">
                  <c:v>1.2605042016806723E-2</c:v>
                </c:pt>
                <c:pt idx="13">
                  <c:v>3.0112044817927171E-2</c:v>
                </c:pt>
                <c:pt idx="14">
                  <c:v>1.9607843137254902E-2</c:v>
                </c:pt>
                <c:pt idx="15">
                  <c:v>3.0112044817927171E-2</c:v>
                </c:pt>
                <c:pt idx="16">
                  <c:v>3.2563025210084036E-2</c:v>
                </c:pt>
                <c:pt idx="17">
                  <c:v>2.661064425770308E-2</c:v>
                </c:pt>
                <c:pt idx="18">
                  <c:v>1.9607843137254902E-2</c:v>
                </c:pt>
                <c:pt idx="19">
                  <c:v>3.711484593837535E-2</c:v>
                </c:pt>
                <c:pt idx="20">
                  <c:v>2.3109243697478993E-2</c:v>
                </c:pt>
                <c:pt idx="21">
                  <c:v>0.1092436974789916</c:v>
                </c:pt>
              </c:numCache>
            </c:numRef>
          </c:val>
          <c:smooth val="0"/>
          <c:extLst>
            <c:ext xmlns:c16="http://schemas.microsoft.com/office/drawing/2014/chart" uri="{C3380CC4-5D6E-409C-BE32-E72D297353CC}">
              <c16:uniqueId val="{00000010-1117-4241-8D52-93A1AC5BACC1}"/>
            </c:ext>
          </c:extLst>
        </c:ser>
        <c:ser>
          <c:idx val="17"/>
          <c:order val="17"/>
          <c:tx>
            <c:strRef>
              <c:f>'porcentaje de mortalidad'!$B$19</c:f>
              <c:strCache>
                <c:ptCount val="1"/>
                <c:pt idx="0">
                  <c:v>IDALIA NAZARITH</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mortalidad'!$C$19:$X$19</c:f>
              <c:numCache>
                <c:formatCode>General</c:formatCode>
                <c:ptCount val="22"/>
                <c:pt idx="0">
                  <c:v>6.4950980392156868E-2</c:v>
                </c:pt>
                <c:pt idx="1">
                  <c:v>4.9019607843137254E-2</c:v>
                </c:pt>
                <c:pt idx="2">
                  <c:v>0.3402537485582468</c:v>
                </c:pt>
                <c:pt idx="3">
                  <c:v>6.0046189376443418E-2</c:v>
                </c:pt>
                <c:pt idx="4">
                  <c:v>3.9869281045751631E-2</c:v>
                </c:pt>
                <c:pt idx="5">
                  <c:v>3.7908496732026141E-2</c:v>
                </c:pt>
                <c:pt idx="6">
                  <c:v>1.699346405228758E-2</c:v>
                </c:pt>
                <c:pt idx="7">
                  <c:v>3.1862745098039214E-2</c:v>
                </c:pt>
                <c:pt idx="8">
                  <c:v>5.514705882352941E-2</c:v>
                </c:pt>
                <c:pt idx="9">
                  <c:v>3.3260632497273721E-2</c:v>
                </c:pt>
                <c:pt idx="10">
                  <c:v>0.22850548182342759</c:v>
                </c:pt>
                <c:pt idx="11">
                  <c:v>4.1522491349480967E-2</c:v>
                </c:pt>
                <c:pt idx="12">
                  <c:v>0.30334486735870819</c:v>
                </c:pt>
                <c:pt idx="13">
                  <c:v>5.0749711649365627E-2</c:v>
                </c:pt>
                <c:pt idx="14">
                  <c:v>3.5755478662053058E-2</c:v>
                </c:pt>
                <c:pt idx="15">
                  <c:v>3.9215686274509803E-2</c:v>
                </c:pt>
                <c:pt idx="16">
                  <c:v>1.9607843137254902E-2</c:v>
                </c:pt>
                <c:pt idx="17">
                  <c:v>4.2675893886966548E-2</c:v>
                </c:pt>
                <c:pt idx="18">
                  <c:v>8.8811995386389855E-2</c:v>
                </c:pt>
                <c:pt idx="19">
                  <c:v>4.8442906574394463E-2</c:v>
                </c:pt>
                <c:pt idx="20">
                  <c:v>1.384083044982699E-2</c:v>
                </c:pt>
                <c:pt idx="21">
                  <c:v>3.690888119953864E-2</c:v>
                </c:pt>
              </c:numCache>
            </c:numRef>
          </c:val>
          <c:smooth val="0"/>
          <c:extLst>
            <c:ext xmlns:c16="http://schemas.microsoft.com/office/drawing/2014/chart" uri="{C3380CC4-5D6E-409C-BE32-E72D297353CC}">
              <c16:uniqueId val="{00000011-1117-4241-8D52-93A1AC5BACC1}"/>
            </c:ext>
          </c:extLst>
        </c:ser>
        <c:ser>
          <c:idx val="18"/>
          <c:order val="18"/>
          <c:tx>
            <c:strRef>
              <c:f>'porcentaje de mortalidad'!$B$20</c:f>
              <c:strCache>
                <c:ptCount val="1"/>
                <c:pt idx="0">
                  <c:v>ISMELDA BALANTA</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mortalidad'!$C$20:$X$20</c:f>
              <c:numCache>
                <c:formatCode>General</c:formatCode>
                <c:ptCount val="22"/>
                <c:pt idx="0">
                  <c:v>0</c:v>
                </c:pt>
                <c:pt idx="1">
                  <c:v>2.5626662932362414E-2</c:v>
                </c:pt>
                <c:pt idx="2">
                  <c:v>3.287671232876712E-2</c:v>
                </c:pt>
                <c:pt idx="3">
                  <c:v>2.9961553758451543E-2</c:v>
                </c:pt>
                <c:pt idx="4">
                  <c:v>4.4014317910645633E-2</c:v>
                </c:pt>
                <c:pt idx="5">
                  <c:v>3.3818058843422386E-2</c:v>
                </c:pt>
                <c:pt idx="6">
                  <c:v>2.2795020164825531E-2</c:v>
                </c:pt>
                <c:pt idx="7">
                  <c:v>3.1337535014005602E-2</c:v>
                </c:pt>
                <c:pt idx="8">
                  <c:v>3.4851138353765326E-2</c:v>
                </c:pt>
                <c:pt idx="9">
                  <c:v>3.9922955699527231E-2</c:v>
                </c:pt>
                <c:pt idx="10">
                  <c:v>2.8361344537815126E-2</c:v>
                </c:pt>
                <c:pt idx="11">
                  <c:v>5.1654701453335665E-2</c:v>
                </c:pt>
                <c:pt idx="12">
                  <c:v>1.9607843137254902E-2</c:v>
                </c:pt>
                <c:pt idx="13">
                  <c:v>1.9607843137254902E-2</c:v>
                </c:pt>
                <c:pt idx="14">
                  <c:v>3.2679738562091504E-3</c:v>
                </c:pt>
                <c:pt idx="15">
                  <c:v>1.8790849673202614E-2</c:v>
                </c:pt>
                <c:pt idx="16">
                  <c:v>2.9411764705882353E-2</c:v>
                </c:pt>
                <c:pt idx="17">
                  <c:v>3.2679738562091505E-2</c:v>
                </c:pt>
                <c:pt idx="18">
                  <c:v>7.3529411764705881E-3</c:v>
                </c:pt>
                <c:pt idx="19">
                  <c:v>1.6106442577030811E-2</c:v>
                </c:pt>
                <c:pt idx="20">
                  <c:v>3.3936651583710405E-2</c:v>
                </c:pt>
                <c:pt idx="21">
                  <c:v>3.6199095022624438E-2</c:v>
                </c:pt>
              </c:numCache>
            </c:numRef>
          </c:val>
          <c:smooth val="0"/>
          <c:extLst>
            <c:ext xmlns:c16="http://schemas.microsoft.com/office/drawing/2014/chart" uri="{C3380CC4-5D6E-409C-BE32-E72D297353CC}">
              <c16:uniqueId val="{00000012-1117-4241-8D52-93A1AC5BACC1}"/>
            </c:ext>
          </c:extLst>
        </c:ser>
        <c:ser>
          <c:idx val="19"/>
          <c:order val="19"/>
          <c:tx>
            <c:strRef>
              <c:f>'porcentaje de mortalidad'!$B$21</c:f>
              <c:strCache>
                <c:ptCount val="1"/>
                <c:pt idx="0">
                  <c:v>JIMENA VILLEGAS</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mortalidad'!$C$21:$X$21</c:f>
              <c:numCache>
                <c:formatCode>General</c:formatCode>
                <c:ptCount val="22"/>
                <c:pt idx="0">
                  <c:v>2.8186274509803922E-2</c:v>
                </c:pt>
                <c:pt idx="1">
                  <c:v>2.4524831391784182E-2</c:v>
                </c:pt>
                <c:pt idx="2">
                  <c:v>3.7037037037037035E-2</c:v>
                </c:pt>
                <c:pt idx="3">
                  <c:v>2.3965141612200435E-2</c:v>
                </c:pt>
                <c:pt idx="4">
                  <c:v>4.9019607843137254E-2</c:v>
                </c:pt>
                <c:pt idx="5">
                  <c:v>2.2894521668029435E-2</c:v>
                </c:pt>
                <c:pt idx="6">
                  <c:v>0</c:v>
                </c:pt>
                <c:pt idx="7">
                  <c:v>2.3965141612200435E-2</c:v>
                </c:pt>
                <c:pt idx="8">
                  <c:v>1.3646288209606987E-2</c:v>
                </c:pt>
                <c:pt idx="9">
                  <c:v>3.2212885154061621E-2</c:v>
                </c:pt>
                <c:pt idx="10">
                  <c:v>2.7233115468409588E-2</c:v>
                </c:pt>
                <c:pt idx="11">
                  <c:v>2.4509803921568627E-2</c:v>
                </c:pt>
                <c:pt idx="12">
                  <c:v>2.6688453159041396E-2</c:v>
                </c:pt>
                <c:pt idx="13">
                  <c:v>1.4161220043572984E-2</c:v>
                </c:pt>
                <c:pt idx="14">
                  <c:v>5.8823529411764705E-2</c:v>
                </c:pt>
                <c:pt idx="15">
                  <c:v>2.3965141612200435E-2</c:v>
                </c:pt>
                <c:pt idx="16">
                  <c:v>4.3028322440087148E-2</c:v>
                </c:pt>
                <c:pt idx="17">
                  <c:v>2.5599128540305011E-2</c:v>
                </c:pt>
                <c:pt idx="18">
                  <c:v>5.0108932461873638E-2</c:v>
                </c:pt>
                <c:pt idx="19">
                  <c:v>0</c:v>
                </c:pt>
                <c:pt idx="20">
                  <c:v>9.2879256965944269E-3</c:v>
                </c:pt>
                <c:pt idx="21">
                  <c:v>5.8823529411764705E-2</c:v>
                </c:pt>
              </c:numCache>
            </c:numRef>
          </c:val>
          <c:smooth val="0"/>
          <c:extLst>
            <c:ext xmlns:c16="http://schemas.microsoft.com/office/drawing/2014/chart" uri="{C3380CC4-5D6E-409C-BE32-E72D297353CC}">
              <c16:uniqueId val="{00000013-1117-4241-8D52-93A1AC5BACC1}"/>
            </c:ext>
          </c:extLst>
        </c:ser>
        <c:ser>
          <c:idx val="20"/>
          <c:order val="20"/>
          <c:tx>
            <c:strRef>
              <c:f>'porcentaje de mortalidad'!$B$22</c:f>
              <c:strCache>
                <c:ptCount val="1"/>
                <c:pt idx="0">
                  <c:v>JOSE HARVI BASAN</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mortalidad'!$C$22:$X$22</c:f>
              <c:numCache>
                <c:formatCode>General</c:formatCode>
                <c:ptCount val="22"/>
                <c:pt idx="0">
                  <c:v>5.2170868347338938E-2</c:v>
                </c:pt>
                <c:pt idx="1">
                  <c:v>3.209957418932198E-2</c:v>
                </c:pt>
                <c:pt idx="2">
                  <c:v>8.8947024198822763E-2</c:v>
                </c:pt>
                <c:pt idx="3">
                  <c:v>5.3559764859568912E-2</c:v>
                </c:pt>
                <c:pt idx="4">
                  <c:v>3.0600235386426051E-2</c:v>
                </c:pt>
                <c:pt idx="5">
                  <c:v>4.233511586452763E-2</c:v>
                </c:pt>
                <c:pt idx="6">
                  <c:v>1.3090909090909091E-2</c:v>
                </c:pt>
                <c:pt idx="7">
                  <c:v>3.2936229852838124E-2</c:v>
                </c:pt>
                <c:pt idx="8">
                  <c:v>2.34593837535014E-2</c:v>
                </c:pt>
                <c:pt idx="9">
                  <c:v>1.6456582633053222E-2</c:v>
                </c:pt>
                <c:pt idx="10">
                  <c:v>2.0308123249299721E-2</c:v>
                </c:pt>
                <c:pt idx="11">
                  <c:v>1.8557422969187675E-2</c:v>
                </c:pt>
                <c:pt idx="12">
                  <c:v>2.3109243697478993E-2</c:v>
                </c:pt>
                <c:pt idx="13">
                  <c:v>2.661064425770308E-2</c:v>
                </c:pt>
                <c:pt idx="14">
                  <c:v>1.7857142857142856E-2</c:v>
                </c:pt>
                <c:pt idx="15">
                  <c:v>2.3109243697478993E-2</c:v>
                </c:pt>
                <c:pt idx="16">
                  <c:v>1.5056022408963586E-2</c:v>
                </c:pt>
                <c:pt idx="17">
                  <c:v>4.0616246498599441E-2</c:v>
                </c:pt>
                <c:pt idx="18">
                  <c:v>3.3613445378151259E-2</c:v>
                </c:pt>
                <c:pt idx="19">
                  <c:v>2.4509803921568627E-2</c:v>
                </c:pt>
                <c:pt idx="20">
                  <c:v>3.8865546218487396E-2</c:v>
                </c:pt>
                <c:pt idx="21">
                  <c:v>5.4621848739495799E-2</c:v>
                </c:pt>
              </c:numCache>
            </c:numRef>
          </c:val>
          <c:smooth val="0"/>
          <c:extLst>
            <c:ext xmlns:c16="http://schemas.microsoft.com/office/drawing/2014/chart" uri="{C3380CC4-5D6E-409C-BE32-E72D297353CC}">
              <c16:uniqueId val="{00000014-1117-4241-8D52-93A1AC5BACC1}"/>
            </c:ext>
          </c:extLst>
        </c:ser>
        <c:ser>
          <c:idx val="21"/>
          <c:order val="21"/>
          <c:tx>
            <c:strRef>
              <c:f>'porcentaje de mortalidad'!$B$23</c:f>
              <c:strCache>
                <c:ptCount val="1"/>
                <c:pt idx="0">
                  <c:v>LEYDI HELENA BALANTA</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mortalidad'!$C$23:$X$23</c:f>
              <c:numCache>
                <c:formatCode>General</c:formatCode>
                <c:ptCount val="22"/>
                <c:pt idx="0">
                  <c:v>5.2112676056338028E-2</c:v>
                </c:pt>
                <c:pt idx="1">
                  <c:v>9.2245989304812828E-2</c:v>
                </c:pt>
                <c:pt idx="2">
                  <c:v>5.1785714285714289E-2</c:v>
                </c:pt>
                <c:pt idx="3">
                  <c:v>0.13348214285714285</c:v>
                </c:pt>
                <c:pt idx="4">
                  <c:v>5.751226036558181E-2</c:v>
                </c:pt>
                <c:pt idx="5">
                  <c:v>5.0847457627118647E-2</c:v>
                </c:pt>
                <c:pt idx="6">
                  <c:v>5.0892857142857142E-2</c:v>
                </c:pt>
                <c:pt idx="7">
                  <c:v>5.3179190751445088E-2</c:v>
                </c:pt>
                <c:pt idx="8">
                  <c:v>1.8733273862622659E-2</c:v>
                </c:pt>
                <c:pt idx="9">
                  <c:v>4.3284248103525214E-2</c:v>
                </c:pt>
                <c:pt idx="10">
                  <c:v>1.3900245298446443E-2</c:v>
                </c:pt>
                <c:pt idx="11">
                  <c:v>4.4117647058823532E-2</c:v>
                </c:pt>
                <c:pt idx="12">
                  <c:v>7.6797385620915037E-2</c:v>
                </c:pt>
                <c:pt idx="13">
                  <c:v>7.720588235294118E-2</c:v>
                </c:pt>
                <c:pt idx="14">
                  <c:v>4.4117647058823532E-2</c:v>
                </c:pt>
                <c:pt idx="15">
                  <c:v>0.10947712418300654</c:v>
                </c:pt>
                <c:pt idx="16">
                  <c:v>3.4722222222222224E-2</c:v>
                </c:pt>
                <c:pt idx="17">
                  <c:v>4.6568627450980393E-2</c:v>
                </c:pt>
                <c:pt idx="18">
                  <c:v>5.3921568627450983E-2</c:v>
                </c:pt>
                <c:pt idx="19">
                  <c:v>6.25E-2</c:v>
                </c:pt>
                <c:pt idx="20">
                  <c:v>5.5413469735720373E-2</c:v>
                </c:pt>
                <c:pt idx="21">
                  <c:v>6.7810457516339864E-2</c:v>
                </c:pt>
              </c:numCache>
            </c:numRef>
          </c:val>
          <c:smooth val="0"/>
          <c:extLst>
            <c:ext xmlns:c16="http://schemas.microsoft.com/office/drawing/2014/chart" uri="{C3380CC4-5D6E-409C-BE32-E72D297353CC}">
              <c16:uniqueId val="{00000015-1117-4241-8D52-93A1AC5BACC1}"/>
            </c:ext>
          </c:extLst>
        </c:ser>
        <c:ser>
          <c:idx val="22"/>
          <c:order val="22"/>
          <c:tx>
            <c:strRef>
              <c:f>'porcentaje de mortalidad'!$B$24</c:f>
              <c:strCache>
                <c:ptCount val="1"/>
                <c:pt idx="0">
                  <c:v>LUEINER ADIELA</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mortalidad'!$C$24:$X$24</c:f>
              <c:numCache>
                <c:formatCode>General</c:formatCode>
                <c:ptCount val="22"/>
                <c:pt idx="0">
                  <c:v>3.9408866995073892E-2</c:v>
                </c:pt>
                <c:pt idx="1">
                  <c:v>2.9918404351767906E-2</c:v>
                </c:pt>
                <c:pt idx="2">
                  <c:v>6.1728395061728392E-2</c:v>
                </c:pt>
                <c:pt idx="3">
                  <c:v>3.5311248634874406E-2</c:v>
                </c:pt>
                <c:pt idx="4">
                  <c:v>3.7433155080213901E-2</c:v>
                </c:pt>
                <c:pt idx="5">
                  <c:v>3.4132171387073348E-2</c:v>
                </c:pt>
                <c:pt idx="6">
                  <c:v>1.4887436456063908E-2</c:v>
                </c:pt>
                <c:pt idx="7">
                  <c:v>4.716981132075472E-2</c:v>
                </c:pt>
                <c:pt idx="8">
                  <c:v>2.5072674418604651E-2</c:v>
                </c:pt>
                <c:pt idx="9">
                  <c:v>2.5054466230936819E-2</c:v>
                </c:pt>
                <c:pt idx="10">
                  <c:v>3.5285558384867223E-2</c:v>
                </c:pt>
                <c:pt idx="11">
                  <c:v>2.3238925199709513E-2</c:v>
                </c:pt>
                <c:pt idx="12">
                  <c:v>2.3238925199709513E-2</c:v>
                </c:pt>
                <c:pt idx="13">
                  <c:v>2.3238925199709513E-2</c:v>
                </c:pt>
                <c:pt idx="14">
                  <c:v>5.8460421205519246E-2</c:v>
                </c:pt>
                <c:pt idx="15">
                  <c:v>1.9607843137254902E-2</c:v>
                </c:pt>
                <c:pt idx="16">
                  <c:v>1.1256354393609296E-2</c:v>
                </c:pt>
                <c:pt idx="17">
                  <c:v>2.6870007262164125E-2</c:v>
                </c:pt>
                <c:pt idx="18">
                  <c:v>0.10749299719887956</c:v>
                </c:pt>
                <c:pt idx="19">
                  <c:v>1.9607843137254902E-2</c:v>
                </c:pt>
                <c:pt idx="20">
                  <c:v>6.390704429920116E-2</c:v>
                </c:pt>
                <c:pt idx="21">
                  <c:v>2.1423384168482208E-2</c:v>
                </c:pt>
              </c:numCache>
            </c:numRef>
          </c:val>
          <c:smooth val="0"/>
          <c:extLst>
            <c:ext xmlns:c16="http://schemas.microsoft.com/office/drawing/2014/chart" uri="{C3380CC4-5D6E-409C-BE32-E72D297353CC}">
              <c16:uniqueId val="{00000016-1117-4241-8D52-93A1AC5BACC1}"/>
            </c:ext>
          </c:extLst>
        </c:ser>
        <c:ser>
          <c:idx val="23"/>
          <c:order val="23"/>
          <c:tx>
            <c:strRef>
              <c:f>'porcentaje de mortalidad'!$B$25</c:f>
              <c:strCache>
                <c:ptCount val="1"/>
                <c:pt idx="0">
                  <c:v>LUIS HERNAN BRAND</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mortalidad'!$C$25:$X$25</c:f>
              <c:numCache>
                <c:formatCode>General</c:formatCode>
                <c:ptCount val="22"/>
                <c:pt idx="0">
                  <c:v>4.0695523492415835E-2</c:v>
                </c:pt>
                <c:pt idx="1">
                  <c:v>0.13406553508214578</c:v>
                </c:pt>
                <c:pt idx="2">
                  <c:v>6.0185185185185182E-2</c:v>
                </c:pt>
                <c:pt idx="3">
                  <c:v>0.1391209589538685</c:v>
                </c:pt>
                <c:pt idx="4">
                  <c:v>3.4813925570228089E-2</c:v>
                </c:pt>
                <c:pt idx="5">
                  <c:v>5.1030600199763916E-2</c:v>
                </c:pt>
                <c:pt idx="6">
                  <c:v>3.5616936216609121E-2</c:v>
                </c:pt>
                <c:pt idx="7">
                  <c:v>4.9038838760298159E-2</c:v>
                </c:pt>
                <c:pt idx="8">
                  <c:v>3.0143453786090429E-2</c:v>
                </c:pt>
                <c:pt idx="9">
                  <c:v>4.0671811166591014E-2</c:v>
                </c:pt>
                <c:pt idx="10">
                  <c:v>2.1574145135158183E-2</c:v>
                </c:pt>
                <c:pt idx="11">
                  <c:v>3.4441602728047742E-2</c:v>
                </c:pt>
                <c:pt idx="12">
                  <c:v>1.9185260311020962E-2</c:v>
                </c:pt>
                <c:pt idx="13">
                  <c:v>3.0848546315077757E-2</c:v>
                </c:pt>
                <c:pt idx="14">
                  <c:v>2.5354969574036511E-2</c:v>
                </c:pt>
                <c:pt idx="15">
                  <c:v>3.0349531116794545E-2</c:v>
                </c:pt>
                <c:pt idx="16">
                  <c:v>2.7024722932651322E-2</c:v>
                </c:pt>
                <c:pt idx="17">
                  <c:v>2.6513213981244673E-2</c:v>
                </c:pt>
                <c:pt idx="18">
                  <c:v>2.3870417732310314E-2</c:v>
                </c:pt>
                <c:pt idx="19">
                  <c:v>3.1543052003410059E-2</c:v>
                </c:pt>
                <c:pt idx="20">
                  <c:v>2.1151053013798111E-2</c:v>
                </c:pt>
                <c:pt idx="21">
                  <c:v>4.5183290707587385E-2</c:v>
                </c:pt>
              </c:numCache>
            </c:numRef>
          </c:val>
          <c:smooth val="0"/>
          <c:extLst>
            <c:ext xmlns:c16="http://schemas.microsoft.com/office/drawing/2014/chart" uri="{C3380CC4-5D6E-409C-BE32-E72D297353CC}">
              <c16:uniqueId val="{00000017-1117-4241-8D52-93A1AC5BACC1}"/>
            </c:ext>
          </c:extLst>
        </c:ser>
        <c:ser>
          <c:idx val="24"/>
          <c:order val="24"/>
          <c:tx>
            <c:strRef>
              <c:f>'porcentaje de mortalidad'!$B$26</c:f>
              <c:strCache>
                <c:ptCount val="1"/>
                <c:pt idx="0">
                  <c:v>LUIS OBEIMAR MINA</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mortalidad'!$C$26:$X$26</c:f>
              <c:numCache>
                <c:formatCode>General</c:formatCode>
                <c:ptCount val="22"/>
                <c:pt idx="0">
                  <c:v>3.2817804602036968E-2</c:v>
                </c:pt>
                <c:pt idx="1">
                  <c:v>2.4868651488616462E-2</c:v>
                </c:pt>
                <c:pt idx="2">
                  <c:v>9.2086834733893563E-2</c:v>
                </c:pt>
                <c:pt idx="3">
                  <c:v>4.3082311733800352E-2</c:v>
                </c:pt>
                <c:pt idx="4">
                  <c:v>6.579485083776053E-2</c:v>
                </c:pt>
                <c:pt idx="5">
                  <c:v>5.6022408963585435E-3</c:v>
                </c:pt>
                <c:pt idx="6">
                  <c:v>1.2955182072829132E-2</c:v>
                </c:pt>
                <c:pt idx="7">
                  <c:v>8.7535014005602242E-3</c:v>
                </c:pt>
                <c:pt idx="8">
                  <c:v>7.0028011204481795E-3</c:v>
                </c:pt>
                <c:pt idx="9">
                  <c:v>2.042483660130719E-2</c:v>
                </c:pt>
                <c:pt idx="10">
                  <c:v>1.5406162464985995E-2</c:v>
                </c:pt>
                <c:pt idx="11">
                  <c:v>1.2605042016806723E-2</c:v>
                </c:pt>
                <c:pt idx="12">
                  <c:v>2.2759103641456582E-2</c:v>
                </c:pt>
                <c:pt idx="13">
                  <c:v>1.365546218487395E-2</c:v>
                </c:pt>
                <c:pt idx="14">
                  <c:v>1.8557422969187675E-2</c:v>
                </c:pt>
                <c:pt idx="15">
                  <c:v>8.2633053221288513E-2</c:v>
                </c:pt>
                <c:pt idx="16">
                  <c:v>2.3109243697478993E-2</c:v>
                </c:pt>
                <c:pt idx="17">
                  <c:v>2.100840336134454E-2</c:v>
                </c:pt>
                <c:pt idx="18">
                  <c:v>1.1554621848739496E-2</c:v>
                </c:pt>
                <c:pt idx="19">
                  <c:v>9.8039215686274508E-3</c:v>
                </c:pt>
                <c:pt idx="20">
                  <c:v>1.6106442577030811E-2</c:v>
                </c:pt>
                <c:pt idx="21">
                  <c:v>5.5852644087938205E-2</c:v>
                </c:pt>
              </c:numCache>
            </c:numRef>
          </c:val>
          <c:smooth val="0"/>
          <c:extLst>
            <c:ext xmlns:c16="http://schemas.microsoft.com/office/drawing/2014/chart" uri="{C3380CC4-5D6E-409C-BE32-E72D297353CC}">
              <c16:uniqueId val="{00000018-1117-4241-8D52-93A1AC5BACC1}"/>
            </c:ext>
          </c:extLst>
        </c:ser>
        <c:ser>
          <c:idx val="25"/>
          <c:order val="25"/>
          <c:tx>
            <c:strRef>
              <c:f>'porcentaje de mortalidad'!$B$27</c:f>
              <c:strCache>
                <c:ptCount val="1"/>
                <c:pt idx="0">
                  <c:v>LUZ DARY MINA</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mortalidad'!$C$27:$X$27</c:f>
              <c:numCache>
                <c:formatCode>General</c:formatCode>
                <c:ptCount val="22"/>
                <c:pt idx="0">
                  <c:v>5.4027504911591355E-2</c:v>
                </c:pt>
                <c:pt idx="1">
                  <c:v>6.25E-2</c:v>
                </c:pt>
                <c:pt idx="2">
                  <c:v>5.3087132140796307E-2</c:v>
                </c:pt>
                <c:pt idx="3">
                  <c:v>0.20196759259259259</c:v>
                </c:pt>
                <c:pt idx="4">
                  <c:v>4.8923679060665359E-2</c:v>
                </c:pt>
                <c:pt idx="5">
                  <c:v>5.3056516724336797E-2</c:v>
                </c:pt>
                <c:pt idx="6">
                  <c:v>5.3117782909930716E-2</c:v>
                </c:pt>
                <c:pt idx="7">
                  <c:v>0.14635854341736695</c:v>
                </c:pt>
                <c:pt idx="8">
                  <c:v>3.3467974610502021E-2</c:v>
                </c:pt>
                <c:pt idx="9">
                  <c:v>5.4209919261822379E-2</c:v>
                </c:pt>
                <c:pt idx="10">
                  <c:v>2.8322440087145968E-2</c:v>
                </c:pt>
                <c:pt idx="11">
                  <c:v>5.0653594771241831E-2</c:v>
                </c:pt>
                <c:pt idx="12">
                  <c:v>2.9411764705882353E-2</c:v>
                </c:pt>
                <c:pt idx="13">
                  <c:v>4.0369088811995385E-2</c:v>
                </c:pt>
                <c:pt idx="14">
                  <c:v>6.9780853517877744E-2</c:v>
                </c:pt>
                <c:pt idx="15">
                  <c:v>1.9607843137254902E-2</c:v>
                </c:pt>
                <c:pt idx="16">
                  <c:v>3.7037037037037035E-2</c:v>
                </c:pt>
                <c:pt idx="17">
                  <c:v>3.2679738562091505E-2</c:v>
                </c:pt>
                <c:pt idx="18">
                  <c:v>3.3769063180827889E-2</c:v>
                </c:pt>
                <c:pt idx="19">
                  <c:v>3.3769063180827889E-2</c:v>
                </c:pt>
                <c:pt idx="20">
                  <c:v>8.6505190311418678E-2</c:v>
                </c:pt>
                <c:pt idx="21">
                  <c:v>0.13453159041394336</c:v>
                </c:pt>
              </c:numCache>
            </c:numRef>
          </c:val>
          <c:smooth val="0"/>
          <c:extLst>
            <c:ext xmlns:c16="http://schemas.microsoft.com/office/drawing/2014/chart" uri="{C3380CC4-5D6E-409C-BE32-E72D297353CC}">
              <c16:uniqueId val="{00000019-1117-4241-8D52-93A1AC5BACC1}"/>
            </c:ext>
          </c:extLst>
        </c:ser>
        <c:ser>
          <c:idx val="26"/>
          <c:order val="26"/>
          <c:tx>
            <c:strRef>
              <c:f>'porcentaje de mortalidad'!$B$28</c:f>
              <c:strCache>
                <c:ptCount val="1"/>
                <c:pt idx="0">
                  <c:v>LUZ DARY NIETO</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mortalidad'!$C$28:$X$28</c:f>
              <c:numCache>
                <c:formatCode>General</c:formatCode>
                <c:ptCount val="22"/>
                <c:pt idx="0">
                  <c:v>4.8235294117647057E-2</c:v>
                </c:pt>
                <c:pt idx="1">
                  <c:v>0.16176470588235295</c:v>
                </c:pt>
                <c:pt idx="2">
                  <c:v>0.18771929824561404</c:v>
                </c:pt>
                <c:pt idx="3">
                  <c:v>0.13945339873861248</c:v>
                </c:pt>
                <c:pt idx="4">
                  <c:v>4.9843014128728415E-2</c:v>
                </c:pt>
                <c:pt idx="5">
                  <c:v>1.8920812894183601E-2</c:v>
                </c:pt>
                <c:pt idx="6">
                  <c:v>2.5910364145658265E-2</c:v>
                </c:pt>
                <c:pt idx="7">
                  <c:v>1.7531556802244039E-2</c:v>
                </c:pt>
                <c:pt idx="8">
                  <c:v>2.0315236427320492E-2</c:v>
                </c:pt>
                <c:pt idx="9">
                  <c:v>4.0616246498599441E-2</c:v>
                </c:pt>
                <c:pt idx="10">
                  <c:v>1.680672268907563E-2</c:v>
                </c:pt>
                <c:pt idx="11">
                  <c:v>1.015406162464986E-2</c:v>
                </c:pt>
                <c:pt idx="12">
                  <c:v>4.9369747899159662E-2</c:v>
                </c:pt>
                <c:pt idx="13">
                  <c:v>3.8865546218487396E-2</c:v>
                </c:pt>
                <c:pt idx="14">
                  <c:v>7.7731092436974791E-2</c:v>
                </c:pt>
                <c:pt idx="15">
                  <c:v>3.2563025210084036E-2</c:v>
                </c:pt>
                <c:pt idx="16">
                  <c:v>1.9257703081232494E-2</c:v>
                </c:pt>
                <c:pt idx="17">
                  <c:v>1.330532212885154E-2</c:v>
                </c:pt>
                <c:pt idx="18">
                  <c:v>2.8361344537815126E-2</c:v>
                </c:pt>
                <c:pt idx="19">
                  <c:v>3.9215686274509803E-2</c:v>
                </c:pt>
                <c:pt idx="20">
                  <c:v>4.5868347338935571E-2</c:v>
                </c:pt>
                <c:pt idx="21">
                  <c:v>8.0882352941176475E-2</c:v>
                </c:pt>
              </c:numCache>
            </c:numRef>
          </c:val>
          <c:smooth val="0"/>
          <c:extLst>
            <c:ext xmlns:c16="http://schemas.microsoft.com/office/drawing/2014/chart" uri="{C3380CC4-5D6E-409C-BE32-E72D297353CC}">
              <c16:uniqueId val="{0000001A-1117-4241-8D52-93A1AC5BACC1}"/>
            </c:ext>
          </c:extLst>
        </c:ser>
        <c:ser>
          <c:idx val="27"/>
          <c:order val="27"/>
          <c:tx>
            <c:strRef>
              <c:f>'porcentaje de mortalidad'!$B$29</c:f>
              <c:strCache>
                <c:ptCount val="1"/>
                <c:pt idx="0">
                  <c:v>LUZ DARY ORTIZ</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mortalidad'!$C$29:$X$29</c:f>
              <c:numCache>
                <c:formatCode>General</c:formatCode>
                <c:ptCount val="22"/>
                <c:pt idx="0">
                  <c:v>3.8223516563523845E-2</c:v>
                </c:pt>
                <c:pt idx="1">
                  <c:v>0.140159767610748</c:v>
                </c:pt>
                <c:pt idx="2">
                  <c:v>5.8452922646132305E-2</c:v>
                </c:pt>
                <c:pt idx="3">
                  <c:v>4.0280210157618214E-2</c:v>
                </c:pt>
                <c:pt idx="4">
                  <c:v>2.5401069518716578E-2</c:v>
                </c:pt>
                <c:pt idx="5">
                  <c:v>4.1176470588235294E-2</c:v>
                </c:pt>
                <c:pt idx="6">
                  <c:v>1.8497546243865608E-2</c:v>
                </c:pt>
                <c:pt idx="7">
                  <c:v>2.9796511627906978E-2</c:v>
                </c:pt>
                <c:pt idx="8">
                  <c:v>2.7149321266968326E-2</c:v>
                </c:pt>
                <c:pt idx="9">
                  <c:v>4.3740573152337855E-2</c:v>
                </c:pt>
                <c:pt idx="10">
                  <c:v>7.8431372549019607E-2</c:v>
                </c:pt>
                <c:pt idx="11">
                  <c:v>2.6516527424627678E-2</c:v>
                </c:pt>
                <c:pt idx="12">
                  <c:v>4.5025417574437183E-2</c:v>
                </c:pt>
                <c:pt idx="13">
                  <c:v>3.0112044817927171E-2</c:v>
                </c:pt>
                <c:pt idx="14">
                  <c:v>5.1120448179271707E-2</c:v>
                </c:pt>
                <c:pt idx="15">
                  <c:v>3.5014005602240897E-2</c:v>
                </c:pt>
                <c:pt idx="16">
                  <c:v>2.661064425770308E-2</c:v>
                </c:pt>
                <c:pt idx="17">
                  <c:v>2.3109243697478993E-2</c:v>
                </c:pt>
                <c:pt idx="18">
                  <c:v>0.23739495798319327</c:v>
                </c:pt>
                <c:pt idx="19">
                  <c:v>5.1120448179271707E-2</c:v>
                </c:pt>
                <c:pt idx="20">
                  <c:v>7.0028011204481794E-2</c:v>
                </c:pt>
                <c:pt idx="21">
                  <c:v>5.1120448179271707E-2</c:v>
                </c:pt>
              </c:numCache>
            </c:numRef>
          </c:val>
          <c:smooth val="0"/>
          <c:extLst>
            <c:ext xmlns:c16="http://schemas.microsoft.com/office/drawing/2014/chart" uri="{C3380CC4-5D6E-409C-BE32-E72D297353CC}">
              <c16:uniqueId val="{0000001B-1117-4241-8D52-93A1AC5BACC1}"/>
            </c:ext>
          </c:extLst>
        </c:ser>
        <c:ser>
          <c:idx val="28"/>
          <c:order val="28"/>
          <c:tx>
            <c:strRef>
              <c:f>'porcentaje de mortalidad'!$B$30</c:f>
              <c:strCache>
                <c:ptCount val="1"/>
                <c:pt idx="0">
                  <c:v>MANAEM LUCUMI</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mortalidad'!$C$30:$X$30</c:f>
              <c:numCache>
                <c:formatCode>General</c:formatCode>
                <c:ptCount val="22"/>
                <c:pt idx="0">
                  <c:v>9.3948755224423044E-2</c:v>
                </c:pt>
                <c:pt idx="1">
                  <c:v>4.9681320477202154E-2</c:v>
                </c:pt>
                <c:pt idx="2">
                  <c:v>6.605624591236102E-2</c:v>
                </c:pt>
                <c:pt idx="3">
                  <c:v>3.0728996404053611E-2</c:v>
                </c:pt>
                <c:pt idx="4">
                  <c:v>3.0912659470068694E-2</c:v>
                </c:pt>
                <c:pt idx="5">
                  <c:v>2.7007029226785054E-2</c:v>
                </c:pt>
                <c:pt idx="6">
                  <c:v>1.753257198005469E-2</c:v>
                </c:pt>
                <c:pt idx="7">
                  <c:v>1.5305273664947596E-2</c:v>
                </c:pt>
                <c:pt idx="8">
                  <c:v>3.110735418427726E-2</c:v>
                </c:pt>
                <c:pt idx="9">
                  <c:v>2.4561978057966267E-3</c:v>
                </c:pt>
                <c:pt idx="10">
                  <c:v>4.3407310704960837E-2</c:v>
                </c:pt>
                <c:pt idx="11">
                  <c:v>4.4392939917988948E-2</c:v>
                </c:pt>
                <c:pt idx="12">
                  <c:v>6.6830065359477123E-2</c:v>
                </c:pt>
                <c:pt idx="13">
                  <c:v>2.1358543417366947E-2</c:v>
                </c:pt>
                <c:pt idx="14">
                  <c:v>4.9369747899159662E-2</c:v>
                </c:pt>
                <c:pt idx="15">
                  <c:v>3.3986928104575161E-2</c:v>
                </c:pt>
                <c:pt idx="16">
                  <c:v>4.4444444444444446E-2</c:v>
                </c:pt>
                <c:pt idx="17">
                  <c:v>1.8627450980392157E-2</c:v>
                </c:pt>
                <c:pt idx="18">
                  <c:v>2.5000000000000001E-2</c:v>
                </c:pt>
                <c:pt idx="19">
                  <c:v>2.8758169934640521E-2</c:v>
                </c:pt>
                <c:pt idx="20">
                  <c:v>2.5000000000000001E-2</c:v>
                </c:pt>
                <c:pt idx="21">
                  <c:v>3.0065359477124184E-2</c:v>
                </c:pt>
              </c:numCache>
            </c:numRef>
          </c:val>
          <c:smooth val="0"/>
          <c:extLst>
            <c:ext xmlns:c16="http://schemas.microsoft.com/office/drawing/2014/chart" uri="{C3380CC4-5D6E-409C-BE32-E72D297353CC}">
              <c16:uniqueId val="{0000001C-1117-4241-8D52-93A1AC5BACC1}"/>
            </c:ext>
          </c:extLst>
        </c:ser>
        <c:ser>
          <c:idx val="29"/>
          <c:order val="29"/>
          <c:tx>
            <c:strRef>
              <c:f>'porcentaje de mortalidad'!$B$31</c:f>
              <c:strCache>
                <c:ptCount val="1"/>
                <c:pt idx="0">
                  <c:v>MANUEL CHATE</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mortalidad'!$C$31:$X$31</c:f>
              <c:numCache>
                <c:formatCode>General</c:formatCode>
                <c:ptCount val="22"/>
                <c:pt idx="0">
                  <c:v>2.8649921507064365E-2</c:v>
                </c:pt>
                <c:pt idx="1">
                  <c:v>1.0182584269662922E-2</c:v>
                </c:pt>
                <c:pt idx="2">
                  <c:v>7.3879551820728293E-2</c:v>
                </c:pt>
                <c:pt idx="3">
                  <c:v>9.418767507002801E-2</c:v>
                </c:pt>
                <c:pt idx="4">
                  <c:v>5.07703081232493E-2</c:v>
                </c:pt>
                <c:pt idx="5">
                  <c:v>2.4509803921568627E-2</c:v>
                </c:pt>
                <c:pt idx="6">
                  <c:v>3.1372549019607843E-2</c:v>
                </c:pt>
                <c:pt idx="7">
                  <c:v>2.8322440087145968E-2</c:v>
                </c:pt>
                <c:pt idx="8">
                  <c:v>2.5163398692810458E-2</c:v>
                </c:pt>
                <c:pt idx="9">
                  <c:v>3.3660130718954247E-2</c:v>
                </c:pt>
                <c:pt idx="10">
                  <c:v>3.0501089324618737E-2</c:v>
                </c:pt>
                <c:pt idx="11">
                  <c:v>3.776325344952796E-2</c:v>
                </c:pt>
                <c:pt idx="12">
                  <c:v>3.0112044817927171E-2</c:v>
                </c:pt>
                <c:pt idx="13">
                  <c:v>1.8557422969187675E-2</c:v>
                </c:pt>
                <c:pt idx="14">
                  <c:v>5.0420168067226892E-2</c:v>
                </c:pt>
                <c:pt idx="15">
                  <c:v>5.3013798111837325E-2</c:v>
                </c:pt>
                <c:pt idx="16">
                  <c:v>2.7596223674655047E-2</c:v>
                </c:pt>
                <c:pt idx="17">
                  <c:v>3.776325344952796E-2</c:v>
                </c:pt>
                <c:pt idx="18">
                  <c:v>4.4117647058823532E-2</c:v>
                </c:pt>
                <c:pt idx="19">
                  <c:v>0.11239495798319328</c:v>
                </c:pt>
                <c:pt idx="20">
                  <c:v>5.7773109243697482E-2</c:v>
                </c:pt>
                <c:pt idx="21">
                  <c:v>4.3767507002801118E-2</c:v>
                </c:pt>
              </c:numCache>
            </c:numRef>
          </c:val>
          <c:smooth val="0"/>
          <c:extLst>
            <c:ext xmlns:c16="http://schemas.microsoft.com/office/drawing/2014/chart" uri="{C3380CC4-5D6E-409C-BE32-E72D297353CC}">
              <c16:uniqueId val="{0000001D-1117-4241-8D52-93A1AC5BACC1}"/>
            </c:ext>
          </c:extLst>
        </c:ser>
        <c:ser>
          <c:idx val="30"/>
          <c:order val="30"/>
          <c:tx>
            <c:strRef>
              <c:f>'porcentaje de mortalidad'!$B$32</c:f>
              <c:strCache>
                <c:ptCount val="1"/>
                <c:pt idx="0">
                  <c:v>MARIA ANGELA TUQUERREZ</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mortalidad'!$C$32:$X$32</c:f>
              <c:numCache>
                <c:formatCode>General</c:formatCode>
                <c:ptCount val="22"/>
                <c:pt idx="0">
                  <c:v>6.2745098039215685E-2</c:v>
                </c:pt>
                <c:pt idx="1">
                  <c:v>9.8877980364656379E-2</c:v>
                </c:pt>
                <c:pt idx="2">
                  <c:v>7.633053221288516E-2</c:v>
                </c:pt>
                <c:pt idx="3">
                  <c:v>0.17612044817927172</c:v>
                </c:pt>
                <c:pt idx="4">
                  <c:v>4.0966386554621849E-2</c:v>
                </c:pt>
                <c:pt idx="5">
                  <c:v>2.4705882352941175E-2</c:v>
                </c:pt>
                <c:pt idx="6">
                  <c:v>2.3871811641595814E-2</c:v>
                </c:pt>
                <c:pt idx="7">
                  <c:v>1.9286754002911209E-2</c:v>
                </c:pt>
                <c:pt idx="8">
                  <c:v>1.4056881333769205E-2</c:v>
                </c:pt>
                <c:pt idx="9">
                  <c:v>2.0281321557082108E-2</c:v>
                </c:pt>
                <c:pt idx="10">
                  <c:v>2.2884126407555393E-2</c:v>
                </c:pt>
                <c:pt idx="11">
                  <c:v>3.0501089324618737E-2</c:v>
                </c:pt>
                <c:pt idx="12">
                  <c:v>2.5910364145658265E-2</c:v>
                </c:pt>
                <c:pt idx="13">
                  <c:v>2.9048656499636893E-2</c:v>
                </c:pt>
                <c:pt idx="14">
                  <c:v>2.2408963585434174E-2</c:v>
                </c:pt>
                <c:pt idx="15">
                  <c:v>2.7149321266968326E-2</c:v>
                </c:pt>
                <c:pt idx="16">
                  <c:v>5.165912518853695E-2</c:v>
                </c:pt>
                <c:pt idx="17">
                  <c:v>2.7959331880900509E-2</c:v>
                </c:pt>
                <c:pt idx="18">
                  <c:v>1.8207282913165267E-2</c:v>
                </c:pt>
                <c:pt idx="19">
                  <c:v>3.711484593837535E-2</c:v>
                </c:pt>
                <c:pt idx="20">
                  <c:v>3.3613445378151259E-2</c:v>
                </c:pt>
                <c:pt idx="21">
                  <c:v>3.1862745098039214E-2</c:v>
                </c:pt>
              </c:numCache>
            </c:numRef>
          </c:val>
          <c:smooth val="0"/>
          <c:extLst>
            <c:ext xmlns:c16="http://schemas.microsoft.com/office/drawing/2014/chart" uri="{C3380CC4-5D6E-409C-BE32-E72D297353CC}">
              <c16:uniqueId val="{0000001E-1117-4241-8D52-93A1AC5BACC1}"/>
            </c:ext>
          </c:extLst>
        </c:ser>
        <c:ser>
          <c:idx val="31"/>
          <c:order val="31"/>
          <c:tx>
            <c:strRef>
              <c:f>'porcentaje de mortalidad'!$B$33</c:f>
              <c:strCache>
                <c:ptCount val="1"/>
                <c:pt idx="0">
                  <c:v>MARIA BRISEIDA VIDAL</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mortalidad'!$C$33:$X$33</c:f>
              <c:numCache>
                <c:formatCode>General</c:formatCode>
                <c:ptCount val="22"/>
                <c:pt idx="0">
                  <c:v>3.9921465968586388E-2</c:v>
                </c:pt>
                <c:pt idx="1">
                  <c:v>0.10798429319371727</c:v>
                </c:pt>
                <c:pt idx="2">
                  <c:v>9.6555965559655593E-2</c:v>
                </c:pt>
                <c:pt idx="3">
                  <c:v>2.9411764705882353E-2</c:v>
                </c:pt>
                <c:pt idx="4">
                  <c:v>5.4154995331465922E-2</c:v>
                </c:pt>
                <c:pt idx="5">
                  <c:v>2.4183006535947713E-2</c:v>
                </c:pt>
                <c:pt idx="6">
                  <c:v>5.3475935828877002E-3</c:v>
                </c:pt>
                <c:pt idx="7">
                  <c:v>3.1969309462915603E-2</c:v>
                </c:pt>
                <c:pt idx="8">
                  <c:v>2.514919011082694E-2</c:v>
                </c:pt>
                <c:pt idx="9">
                  <c:v>3.7936913895993178E-2</c:v>
                </c:pt>
                <c:pt idx="10">
                  <c:v>3.9709649871904354E-2</c:v>
                </c:pt>
                <c:pt idx="11">
                  <c:v>2.9838022165387893E-2</c:v>
                </c:pt>
                <c:pt idx="12">
                  <c:v>4.1773231031543054E-2</c:v>
                </c:pt>
                <c:pt idx="13">
                  <c:v>2.4296675191815855E-2</c:v>
                </c:pt>
                <c:pt idx="14">
                  <c:v>1.6624040920716114E-2</c:v>
                </c:pt>
                <c:pt idx="15">
                  <c:v>2.9411764705882353E-2</c:v>
                </c:pt>
                <c:pt idx="16">
                  <c:v>3.8789428815004259E-2</c:v>
                </c:pt>
                <c:pt idx="17">
                  <c:v>2.3017902813299233E-2</c:v>
                </c:pt>
                <c:pt idx="18">
                  <c:v>1.6106442577030811E-2</c:v>
                </c:pt>
                <c:pt idx="19">
                  <c:v>3.0690537084398978E-2</c:v>
                </c:pt>
                <c:pt idx="20">
                  <c:v>3.8363171355498722E-2</c:v>
                </c:pt>
                <c:pt idx="21">
                  <c:v>4.0616246498599441E-2</c:v>
                </c:pt>
              </c:numCache>
            </c:numRef>
          </c:val>
          <c:smooth val="0"/>
          <c:extLst>
            <c:ext xmlns:c16="http://schemas.microsoft.com/office/drawing/2014/chart" uri="{C3380CC4-5D6E-409C-BE32-E72D297353CC}">
              <c16:uniqueId val="{0000001F-1117-4241-8D52-93A1AC5BACC1}"/>
            </c:ext>
          </c:extLst>
        </c:ser>
        <c:ser>
          <c:idx val="32"/>
          <c:order val="32"/>
          <c:tx>
            <c:strRef>
              <c:f>'porcentaje de mortalidad'!$B$34</c:f>
              <c:strCache>
                <c:ptCount val="1"/>
                <c:pt idx="0">
                  <c:v>MARIA HELENA ESCOBAR y RODRIGO MEJIA</c:v>
                </c:pt>
              </c:strCache>
            </c:strRef>
          </c:tx>
          <c:spPr>
            <a:ln w="28575" cap="rnd">
              <a:solidFill>
                <a:schemeClr val="accent3">
                  <a:lumMod val="50000"/>
                </a:schemeClr>
              </a:solidFill>
              <a:round/>
            </a:ln>
            <a:effectLst/>
          </c:spPr>
          <c:marker>
            <c:symbol val="circle"/>
            <c:size val="5"/>
            <c:spPr>
              <a:solidFill>
                <a:schemeClr val="accent3">
                  <a:lumMod val="50000"/>
                </a:schemeClr>
              </a:solidFill>
              <a:ln w="9525">
                <a:solidFill>
                  <a:schemeClr val="accent3">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mortalidad'!$C$34:$X$34</c:f>
              <c:numCache>
                <c:formatCode>General</c:formatCode>
                <c:ptCount val="22"/>
                <c:pt idx="0">
                  <c:v>4.518388791593695E-2</c:v>
                </c:pt>
                <c:pt idx="1">
                  <c:v>5.0437828371278456E-2</c:v>
                </c:pt>
                <c:pt idx="2">
                  <c:v>5.7773109243697482E-2</c:v>
                </c:pt>
                <c:pt idx="3">
                  <c:v>7.8674948240165632E-2</c:v>
                </c:pt>
                <c:pt idx="4">
                  <c:v>5.5462184873949577E-2</c:v>
                </c:pt>
                <c:pt idx="5">
                  <c:v>4.5951246847856543E-2</c:v>
                </c:pt>
                <c:pt idx="6">
                  <c:v>1.7027863777089782E-2</c:v>
                </c:pt>
                <c:pt idx="7">
                  <c:v>3.995098039215686E-2</c:v>
                </c:pt>
                <c:pt idx="8">
                  <c:v>4.1394335511982572E-2</c:v>
                </c:pt>
                <c:pt idx="9">
                  <c:v>9.975490196078432E-2</c:v>
                </c:pt>
                <c:pt idx="10">
                  <c:v>0.10871165644171779</c:v>
                </c:pt>
                <c:pt idx="11">
                  <c:v>4.4117647058823532E-2</c:v>
                </c:pt>
                <c:pt idx="12">
                  <c:v>4.3137254901960784E-2</c:v>
                </c:pt>
                <c:pt idx="13">
                  <c:v>0.18161764705882352</c:v>
                </c:pt>
                <c:pt idx="14">
                  <c:v>7.1568627450980388E-2</c:v>
                </c:pt>
                <c:pt idx="15">
                  <c:v>3.2352941176470591E-2</c:v>
                </c:pt>
                <c:pt idx="16">
                  <c:v>1.3725490196078431E-2</c:v>
                </c:pt>
                <c:pt idx="17">
                  <c:v>2.3039215686274511E-2</c:v>
                </c:pt>
                <c:pt idx="18">
                  <c:v>4.0441176470588237E-2</c:v>
                </c:pt>
                <c:pt idx="19">
                  <c:v>6.3480392156862742E-2</c:v>
                </c:pt>
                <c:pt idx="20">
                  <c:v>6.642156862745098E-2</c:v>
                </c:pt>
                <c:pt idx="21">
                  <c:v>5.5392156862745096E-2</c:v>
                </c:pt>
              </c:numCache>
            </c:numRef>
          </c:val>
          <c:smooth val="0"/>
          <c:extLst>
            <c:ext xmlns:c16="http://schemas.microsoft.com/office/drawing/2014/chart" uri="{C3380CC4-5D6E-409C-BE32-E72D297353CC}">
              <c16:uniqueId val="{00000020-1117-4241-8D52-93A1AC5BACC1}"/>
            </c:ext>
          </c:extLst>
        </c:ser>
        <c:ser>
          <c:idx val="33"/>
          <c:order val="33"/>
          <c:tx>
            <c:strRef>
              <c:f>'porcentaje de mortalidad'!$B$35</c:f>
              <c:strCache>
                <c:ptCount val="1"/>
                <c:pt idx="0">
                  <c:v>MARIA INES LUCUMI</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mortalidad'!$C$35:$X$35</c:f>
              <c:numCache>
                <c:formatCode>General</c:formatCode>
                <c:ptCount val="22"/>
                <c:pt idx="0">
                  <c:v>7.8460958129007927E-2</c:v>
                </c:pt>
                <c:pt idx="1">
                  <c:v>4.2511445389143233E-2</c:v>
                </c:pt>
                <c:pt idx="2">
                  <c:v>4.9738219895287955E-2</c:v>
                </c:pt>
                <c:pt idx="3">
                  <c:v>5.9457693564194711E-2</c:v>
                </c:pt>
                <c:pt idx="4">
                  <c:v>9.3852190974493127E-2</c:v>
                </c:pt>
                <c:pt idx="5">
                  <c:v>3.1227305737109658E-2</c:v>
                </c:pt>
                <c:pt idx="6">
                  <c:v>2.2770398481973434E-2</c:v>
                </c:pt>
                <c:pt idx="7">
                  <c:v>1.7923571187013865E-2</c:v>
                </c:pt>
                <c:pt idx="8">
                  <c:v>2.3238925199709513E-2</c:v>
                </c:pt>
                <c:pt idx="9">
                  <c:v>2.9084967320261439E-2</c:v>
                </c:pt>
                <c:pt idx="10">
                  <c:v>2.2222222222222223E-2</c:v>
                </c:pt>
                <c:pt idx="11">
                  <c:v>9.4658553076402974E-3</c:v>
                </c:pt>
                <c:pt idx="12">
                  <c:v>1.4705882352941176E-2</c:v>
                </c:pt>
                <c:pt idx="13">
                  <c:v>1.9607843137254902E-2</c:v>
                </c:pt>
                <c:pt idx="14">
                  <c:v>3.711484593837535E-2</c:v>
                </c:pt>
                <c:pt idx="15">
                  <c:v>1.6013071895424835E-2</c:v>
                </c:pt>
                <c:pt idx="16">
                  <c:v>2.4836601307189541E-2</c:v>
                </c:pt>
                <c:pt idx="17">
                  <c:v>2.2875816993464051E-2</c:v>
                </c:pt>
                <c:pt idx="18">
                  <c:v>2.7450980392156862E-2</c:v>
                </c:pt>
                <c:pt idx="19">
                  <c:v>2.8462998102466792E-2</c:v>
                </c:pt>
                <c:pt idx="20">
                  <c:v>2.3202614379084968E-2</c:v>
                </c:pt>
                <c:pt idx="21">
                  <c:v>2.4836601307189541E-2</c:v>
                </c:pt>
              </c:numCache>
            </c:numRef>
          </c:val>
          <c:smooth val="0"/>
          <c:extLst>
            <c:ext xmlns:c16="http://schemas.microsoft.com/office/drawing/2014/chart" uri="{C3380CC4-5D6E-409C-BE32-E72D297353CC}">
              <c16:uniqueId val="{00000021-1117-4241-8D52-93A1AC5BACC1}"/>
            </c:ext>
          </c:extLst>
        </c:ser>
        <c:ser>
          <c:idx val="34"/>
          <c:order val="34"/>
          <c:tx>
            <c:strRef>
              <c:f>'porcentaje de mortalidad'!$B$36</c:f>
              <c:strCache>
                <c:ptCount val="1"/>
                <c:pt idx="0">
                  <c:v>MARIA JANETH CHICUE</c:v>
                </c:pt>
              </c:strCache>
            </c:strRef>
          </c:tx>
          <c:spPr>
            <a:ln w="28575"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mortalidad'!$C$36:$X$36</c:f>
              <c:numCache>
                <c:formatCode>General</c:formatCode>
                <c:ptCount val="22"/>
                <c:pt idx="0">
                  <c:v>3.1465093411996069E-2</c:v>
                </c:pt>
                <c:pt idx="1">
                  <c:v>5.1655147326300471E-2</c:v>
                </c:pt>
                <c:pt idx="2">
                  <c:v>4.8709560159941837E-2</c:v>
                </c:pt>
                <c:pt idx="3">
                  <c:v>0.10715583000363241</c:v>
                </c:pt>
                <c:pt idx="4">
                  <c:v>4.0971718636693258E-2</c:v>
                </c:pt>
                <c:pt idx="5">
                  <c:v>3.8865546218487396E-2</c:v>
                </c:pt>
                <c:pt idx="6">
                  <c:v>2.9411764705882353E-2</c:v>
                </c:pt>
                <c:pt idx="7">
                  <c:v>7.2129909365558909E-2</c:v>
                </c:pt>
                <c:pt idx="8">
                  <c:v>5.6022408963585435E-3</c:v>
                </c:pt>
                <c:pt idx="9">
                  <c:v>4.3782837127845885E-2</c:v>
                </c:pt>
                <c:pt idx="10">
                  <c:v>3.1387107661154233E-2</c:v>
                </c:pt>
                <c:pt idx="11">
                  <c:v>2.0283975659229209E-2</c:v>
                </c:pt>
                <c:pt idx="12">
                  <c:v>3.2454361054766734E-2</c:v>
                </c:pt>
                <c:pt idx="13">
                  <c:v>3.989181879648411E-2</c:v>
                </c:pt>
                <c:pt idx="14">
                  <c:v>3.7863421230561189E-2</c:v>
                </c:pt>
                <c:pt idx="15">
                  <c:v>2.2988505747126436E-2</c:v>
                </c:pt>
                <c:pt idx="16">
                  <c:v>2.4002704530087897E-2</c:v>
                </c:pt>
                <c:pt idx="17">
                  <c:v>3.989181879648411E-2</c:v>
                </c:pt>
                <c:pt idx="18">
                  <c:v>2.9749830966869506E-2</c:v>
                </c:pt>
                <c:pt idx="19">
                  <c:v>5.0033806626098715E-2</c:v>
                </c:pt>
                <c:pt idx="20">
                  <c:v>4.9745824255628179E-2</c:v>
                </c:pt>
                <c:pt idx="21">
                  <c:v>5.1724137931034482E-2</c:v>
                </c:pt>
              </c:numCache>
            </c:numRef>
          </c:val>
          <c:smooth val="0"/>
          <c:extLst>
            <c:ext xmlns:c16="http://schemas.microsoft.com/office/drawing/2014/chart" uri="{C3380CC4-5D6E-409C-BE32-E72D297353CC}">
              <c16:uniqueId val="{00000022-1117-4241-8D52-93A1AC5BACC1}"/>
            </c:ext>
          </c:extLst>
        </c:ser>
        <c:ser>
          <c:idx val="35"/>
          <c:order val="35"/>
          <c:tx>
            <c:strRef>
              <c:f>'porcentaje de mortalidad'!$B$37</c:f>
              <c:strCache>
                <c:ptCount val="1"/>
                <c:pt idx="0">
                  <c:v>MARISELA VALENCIA</c:v>
                </c:pt>
              </c:strCache>
            </c:strRef>
          </c:tx>
          <c:spPr>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mortalidad'!$C$37:$X$37</c:f>
              <c:numCache>
                <c:formatCode>General</c:formatCode>
                <c:ptCount val="22"/>
                <c:pt idx="0">
                  <c:v>5.8388157894736843E-2</c:v>
                </c:pt>
                <c:pt idx="1">
                  <c:v>4.1889483065953657E-2</c:v>
                </c:pt>
                <c:pt idx="2">
                  <c:v>3.4369885433715219E-2</c:v>
                </c:pt>
                <c:pt idx="3">
                  <c:v>4.9352750809061485E-2</c:v>
                </c:pt>
                <c:pt idx="4">
                  <c:v>3.7433155080213901E-2</c:v>
                </c:pt>
                <c:pt idx="5">
                  <c:v>3.1777167516673206E-2</c:v>
                </c:pt>
                <c:pt idx="6">
                  <c:v>1.7653981953707338E-2</c:v>
                </c:pt>
                <c:pt idx="7">
                  <c:v>2.6666666666666668E-2</c:v>
                </c:pt>
                <c:pt idx="8">
                  <c:v>2.6737967914438502E-2</c:v>
                </c:pt>
                <c:pt idx="9">
                  <c:v>2.5882352941176471E-2</c:v>
                </c:pt>
                <c:pt idx="10">
                  <c:v>6.7503924646781788E-2</c:v>
                </c:pt>
                <c:pt idx="11">
                  <c:v>2.5098039215686273E-2</c:v>
                </c:pt>
                <c:pt idx="12">
                  <c:v>2.7450980392156862E-2</c:v>
                </c:pt>
                <c:pt idx="13">
                  <c:v>2.9411764705882353E-2</c:v>
                </c:pt>
                <c:pt idx="14">
                  <c:v>4.9411764705882349E-2</c:v>
                </c:pt>
                <c:pt idx="15">
                  <c:v>1.8431372549019609E-2</c:v>
                </c:pt>
                <c:pt idx="16">
                  <c:v>3.1764705882352938E-2</c:v>
                </c:pt>
                <c:pt idx="17">
                  <c:v>2.7450980392156862E-2</c:v>
                </c:pt>
                <c:pt idx="18">
                  <c:v>4.7058823529411764E-2</c:v>
                </c:pt>
                <c:pt idx="19">
                  <c:v>3.4901960784313728E-2</c:v>
                </c:pt>
                <c:pt idx="20">
                  <c:v>3.8431372549019606E-2</c:v>
                </c:pt>
                <c:pt idx="21">
                  <c:v>0.04</c:v>
                </c:pt>
              </c:numCache>
            </c:numRef>
          </c:val>
          <c:smooth val="0"/>
          <c:extLst>
            <c:ext xmlns:c16="http://schemas.microsoft.com/office/drawing/2014/chart" uri="{C3380CC4-5D6E-409C-BE32-E72D297353CC}">
              <c16:uniqueId val="{00000023-1117-4241-8D52-93A1AC5BACC1}"/>
            </c:ext>
          </c:extLst>
        </c:ser>
        <c:ser>
          <c:idx val="36"/>
          <c:order val="36"/>
          <c:tx>
            <c:strRef>
              <c:f>'porcentaje de mortalidad'!$B$38</c:f>
              <c:strCache>
                <c:ptCount val="1"/>
                <c:pt idx="0">
                  <c:v>NELCY LUCUMI</c:v>
                </c:pt>
              </c:strCache>
            </c:strRef>
          </c:tx>
          <c:spPr>
            <a:ln w="28575" cap="rnd">
              <a:solidFill>
                <a:schemeClr val="accent1">
                  <a:lumMod val="70000"/>
                  <a:lumOff val="30000"/>
                </a:schemeClr>
              </a:solidFill>
              <a:round/>
            </a:ln>
            <a:effectLst/>
          </c:spPr>
          <c:marker>
            <c:symbol val="circle"/>
            <c:size val="5"/>
            <c:spPr>
              <a:solidFill>
                <a:schemeClr val="accent1">
                  <a:lumMod val="70000"/>
                  <a:lumOff val="30000"/>
                </a:schemeClr>
              </a:solidFill>
              <a:ln w="9525">
                <a:solidFill>
                  <a:schemeClr val="accent1">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mortalidad'!$C$38:$X$38</c:f>
              <c:numCache>
                <c:formatCode>General</c:formatCode>
                <c:ptCount val="22"/>
                <c:pt idx="0">
                  <c:v>0</c:v>
                </c:pt>
                <c:pt idx="1">
                  <c:v>0</c:v>
                </c:pt>
                <c:pt idx="2">
                  <c:v>0</c:v>
                </c:pt>
                <c:pt idx="3">
                  <c:v>2.8599444353652557E-2</c:v>
                </c:pt>
                <c:pt idx="4">
                  <c:v>0.13398692810457516</c:v>
                </c:pt>
                <c:pt idx="5">
                  <c:v>4.4125372088951148E-2</c:v>
                </c:pt>
                <c:pt idx="6">
                  <c:v>4.4133099824868655E-2</c:v>
                </c:pt>
                <c:pt idx="7">
                  <c:v>4.3249868674487831E-2</c:v>
                </c:pt>
                <c:pt idx="8">
                  <c:v>1.8907563025210083E-2</c:v>
                </c:pt>
                <c:pt idx="9">
                  <c:v>1.9244734931009439E-2</c:v>
                </c:pt>
                <c:pt idx="10">
                  <c:v>6.2909090909090915E-2</c:v>
                </c:pt>
                <c:pt idx="11">
                  <c:v>2.4702998302847445E-2</c:v>
                </c:pt>
                <c:pt idx="12">
                  <c:v>1.699346405228758E-2</c:v>
                </c:pt>
                <c:pt idx="13">
                  <c:v>2.0588235294117647E-2</c:v>
                </c:pt>
                <c:pt idx="14">
                  <c:v>1.5686274509803921E-2</c:v>
                </c:pt>
                <c:pt idx="15">
                  <c:v>1.4177978883861237E-2</c:v>
                </c:pt>
                <c:pt idx="16">
                  <c:v>1.5987933634992457E-2</c:v>
                </c:pt>
                <c:pt idx="17">
                  <c:v>1.3876319758672699E-2</c:v>
                </c:pt>
                <c:pt idx="18">
                  <c:v>2.7777777777777776E-2</c:v>
                </c:pt>
                <c:pt idx="19">
                  <c:v>2.2829131652661063E-2</c:v>
                </c:pt>
                <c:pt idx="20">
                  <c:v>3.6231884057971016E-2</c:v>
                </c:pt>
                <c:pt idx="21">
                  <c:v>3.0264279624893437E-2</c:v>
                </c:pt>
              </c:numCache>
            </c:numRef>
          </c:val>
          <c:smooth val="0"/>
          <c:extLst>
            <c:ext xmlns:c16="http://schemas.microsoft.com/office/drawing/2014/chart" uri="{C3380CC4-5D6E-409C-BE32-E72D297353CC}">
              <c16:uniqueId val="{00000024-1117-4241-8D52-93A1AC5BACC1}"/>
            </c:ext>
          </c:extLst>
        </c:ser>
        <c:ser>
          <c:idx val="37"/>
          <c:order val="37"/>
          <c:tx>
            <c:strRef>
              <c:f>'porcentaje de mortalidad'!$B$39</c:f>
              <c:strCache>
                <c:ptCount val="1"/>
                <c:pt idx="0">
                  <c:v>NORA MELVY MEJIA</c:v>
                </c:pt>
              </c:strCache>
            </c:strRef>
          </c:tx>
          <c:spPr>
            <a:ln w="28575" cap="rnd">
              <a:solidFill>
                <a:schemeClr val="accent2">
                  <a:lumMod val="70000"/>
                  <a:lumOff val="30000"/>
                </a:schemeClr>
              </a:solidFill>
              <a:round/>
            </a:ln>
            <a:effectLst/>
          </c:spPr>
          <c:marker>
            <c:symbol val="circle"/>
            <c:size val="5"/>
            <c:spPr>
              <a:solidFill>
                <a:schemeClr val="accent2">
                  <a:lumMod val="70000"/>
                  <a:lumOff val="30000"/>
                </a:schemeClr>
              </a:solidFill>
              <a:ln w="9525">
                <a:solidFill>
                  <a:schemeClr val="accent2">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mortalidad'!$C$39:$X$39</c:f>
              <c:numCache>
                <c:formatCode>General</c:formatCode>
                <c:ptCount val="22"/>
                <c:pt idx="0">
                  <c:v>4.2175360710321866E-2</c:v>
                </c:pt>
                <c:pt idx="1">
                  <c:v>2.9616413916146299E-2</c:v>
                </c:pt>
                <c:pt idx="2">
                  <c:v>3.4785545423843295E-2</c:v>
                </c:pt>
                <c:pt idx="3">
                  <c:v>4.307116104868914E-2</c:v>
                </c:pt>
                <c:pt idx="4">
                  <c:v>3.6968954248366014E-2</c:v>
                </c:pt>
                <c:pt idx="5">
                  <c:v>2.2316275490573297E-2</c:v>
                </c:pt>
                <c:pt idx="6">
                  <c:v>1.4036867918146456E-2</c:v>
                </c:pt>
                <c:pt idx="7">
                  <c:v>3.8528896672504379E-2</c:v>
                </c:pt>
                <c:pt idx="8">
                  <c:v>2.4518388791593695E-2</c:v>
                </c:pt>
                <c:pt idx="9">
                  <c:v>4.884453781512605E-2</c:v>
                </c:pt>
                <c:pt idx="10">
                  <c:v>3.4950071326676178E-2</c:v>
                </c:pt>
                <c:pt idx="11">
                  <c:v>3.3868092691622102E-2</c:v>
                </c:pt>
                <c:pt idx="12">
                  <c:v>3.5650623885918005E-2</c:v>
                </c:pt>
                <c:pt idx="13">
                  <c:v>6.6937119675456389E-2</c:v>
                </c:pt>
                <c:pt idx="14">
                  <c:v>4.1582150101419878E-2</c:v>
                </c:pt>
                <c:pt idx="15">
                  <c:v>1.9957983193277309E-2</c:v>
                </c:pt>
                <c:pt idx="16">
                  <c:v>2.1358543417366947E-2</c:v>
                </c:pt>
                <c:pt idx="17">
                  <c:v>2.4509803921568627E-2</c:v>
                </c:pt>
                <c:pt idx="18">
                  <c:v>2.6200135226504394E-2</c:v>
                </c:pt>
                <c:pt idx="19">
                  <c:v>5.6022408963585436E-2</c:v>
                </c:pt>
                <c:pt idx="20">
                  <c:v>2.8711484593837534E-2</c:v>
                </c:pt>
                <c:pt idx="21">
                  <c:v>3.5539215686274508E-2</c:v>
                </c:pt>
              </c:numCache>
            </c:numRef>
          </c:val>
          <c:smooth val="0"/>
          <c:extLst>
            <c:ext xmlns:c16="http://schemas.microsoft.com/office/drawing/2014/chart" uri="{C3380CC4-5D6E-409C-BE32-E72D297353CC}">
              <c16:uniqueId val="{00000025-1117-4241-8D52-93A1AC5BACC1}"/>
            </c:ext>
          </c:extLst>
        </c:ser>
        <c:ser>
          <c:idx val="38"/>
          <c:order val="38"/>
          <c:tx>
            <c:strRef>
              <c:f>'porcentaje de mortalidad'!$B$40</c:f>
              <c:strCache>
                <c:ptCount val="1"/>
                <c:pt idx="0">
                  <c:v>NORFY VELASCO</c:v>
                </c:pt>
              </c:strCache>
            </c:strRef>
          </c:tx>
          <c:spPr>
            <a:ln w="28575" cap="rnd">
              <a:solidFill>
                <a:schemeClr val="accent3">
                  <a:lumMod val="70000"/>
                  <a:lumOff val="30000"/>
                </a:schemeClr>
              </a:solidFill>
              <a:round/>
            </a:ln>
            <a:effectLst/>
          </c:spPr>
          <c:marker>
            <c:symbol val="circle"/>
            <c:size val="5"/>
            <c:spPr>
              <a:solidFill>
                <a:schemeClr val="accent3">
                  <a:lumMod val="70000"/>
                  <a:lumOff val="30000"/>
                </a:schemeClr>
              </a:solidFill>
              <a:ln w="9525">
                <a:solidFill>
                  <a:schemeClr val="accent3">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mortalidad'!$C$40:$X$40</c:f>
              <c:numCache>
                <c:formatCode>General</c:formatCode>
                <c:ptCount val="22"/>
                <c:pt idx="0">
                  <c:v>0.11911911911911911</c:v>
                </c:pt>
                <c:pt idx="1">
                  <c:v>0.18186274509803921</c:v>
                </c:pt>
                <c:pt idx="2">
                  <c:v>0.16097401536198724</c:v>
                </c:pt>
                <c:pt idx="3">
                  <c:v>5.8371484630477435E-2</c:v>
                </c:pt>
                <c:pt idx="4">
                  <c:v>0.20576696743821107</c:v>
                </c:pt>
                <c:pt idx="5">
                  <c:v>2.0086083213773313E-2</c:v>
                </c:pt>
                <c:pt idx="6">
                  <c:v>2.3039215686274511E-2</c:v>
                </c:pt>
                <c:pt idx="7">
                  <c:v>2.0598332515939184E-2</c:v>
                </c:pt>
                <c:pt idx="8">
                  <c:v>1.6339869281045753E-2</c:v>
                </c:pt>
                <c:pt idx="9">
                  <c:v>3.6928104575163399E-2</c:v>
                </c:pt>
                <c:pt idx="10">
                  <c:v>2.4513809445987907E-2</c:v>
                </c:pt>
                <c:pt idx="11">
                  <c:v>1.2581699346405229E-2</c:v>
                </c:pt>
                <c:pt idx="12">
                  <c:v>3.6601307189542485E-2</c:v>
                </c:pt>
                <c:pt idx="13">
                  <c:v>2.6470588235294117E-2</c:v>
                </c:pt>
                <c:pt idx="14">
                  <c:v>1.7647058823529412E-2</c:v>
                </c:pt>
                <c:pt idx="15">
                  <c:v>4.3137254901960784E-2</c:v>
                </c:pt>
                <c:pt idx="16">
                  <c:v>2.630718954248366E-2</c:v>
                </c:pt>
                <c:pt idx="17">
                  <c:v>3.5620915032679737E-2</c:v>
                </c:pt>
                <c:pt idx="18">
                  <c:v>4.4117647058823532E-2</c:v>
                </c:pt>
                <c:pt idx="19">
                  <c:v>2.7124183006535948E-2</c:v>
                </c:pt>
                <c:pt idx="20">
                  <c:v>2.8758169934640521E-2</c:v>
                </c:pt>
                <c:pt idx="21">
                  <c:v>5.5228758169934639E-2</c:v>
                </c:pt>
              </c:numCache>
            </c:numRef>
          </c:val>
          <c:smooth val="0"/>
          <c:extLst>
            <c:ext xmlns:c16="http://schemas.microsoft.com/office/drawing/2014/chart" uri="{C3380CC4-5D6E-409C-BE32-E72D297353CC}">
              <c16:uniqueId val="{00000026-1117-4241-8D52-93A1AC5BACC1}"/>
            </c:ext>
          </c:extLst>
        </c:ser>
        <c:ser>
          <c:idx val="39"/>
          <c:order val="39"/>
          <c:tx>
            <c:strRef>
              <c:f>'porcentaje de mortalidad'!$B$41</c:f>
              <c:strCache>
                <c:ptCount val="1"/>
                <c:pt idx="0">
                  <c:v>NUBIA USSA</c:v>
                </c:pt>
              </c:strCache>
            </c:strRef>
          </c:tx>
          <c:spPr>
            <a:ln w="28575" cap="rnd">
              <a:solidFill>
                <a:schemeClr val="accent4">
                  <a:lumMod val="70000"/>
                  <a:lumOff val="30000"/>
                </a:schemeClr>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mortalidad'!$C$41:$X$41</c:f>
              <c:numCache>
                <c:formatCode>General</c:formatCode>
                <c:ptCount val="22"/>
                <c:pt idx="0">
                  <c:v>7.8947368421052627E-2</c:v>
                </c:pt>
                <c:pt idx="1">
                  <c:v>0.12451771308312873</c:v>
                </c:pt>
                <c:pt idx="2">
                  <c:v>8.7885154061624643E-2</c:v>
                </c:pt>
                <c:pt idx="3">
                  <c:v>6.8675543097407143E-2</c:v>
                </c:pt>
                <c:pt idx="4">
                  <c:v>4.6397188049209136E-2</c:v>
                </c:pt>
                <c:pt idx="5">
                  <c:v>2.9071803852889669E-2</c:v>
                </c:pt>
                <c:pt idx="6">
                  <c:v>2.7177472167648986E-2</c:v>
                </c:pt>
                <c:pt idx="7">
                  <c:v>0.10221898872317206</c:v>
                </c:pt>
                <c:pt idx="8">
                  <c:v>1.4383785550833606E-2</c:v>
                </c:pt>
                <c:pt idx="9">
                  <c:v>1.5359477124183006E-2</c:v>
                </c:pt>
                <c:pt idx="10">
                  <c:v>5.5918663761801018E-2</c:v>
                </c:pt>
                <c:pt idx="11">
                  <c:v>1.1256354393609296E-2</c:v>
                </c:pt>
                <c:pt idx="12">
                  <c:v>1.6106442577030811E-2</c:v>
                </c:pt>
                <c:pt idx="13">
                  <c:v>2.0658263305322128E-2</c:v>
                </c:pt>
                <c:pt idx="14">
                  <c:v>1.9607843137254902E-2</c:v>
                </c:pt>
                <c:pt idx="15">
                  <c:v>1.9607843137254902E-2</c:v>
                </c:pt>
                <c:pt idx="16">
                  <c:v>3.4690799396681751E-2</c:v>
                </c:pt>
                <c:pt idx="17">
                  <c:v>2.3238925199709513E-2</c:v>
                </c:pt>
                <c:pt idx="18">
                  <c:v>2.5910364145658265E-2</c:v>
                </c:pt>
                <c:pt idx="19">
                  <c:v>2.3109243697478993E-2</c:v>
                </c:pt>
                <c:pt idx="20">
                  <c:v>1.2605042016806723E-2</c:v>
                </c:pt>
                <c:pt idx="21">
                  <c:v>1.8207282913165267E-2</c:v>
                </c:pt>
              </c:numCache>
            </c:numRef>
          </c:val>
          <c:smooth val="0"/>
          <c:extLst>
            <c:ext xmlns:c16="http://schemas.microsoft.com/office/drawing/2014/chart" uri="{C3380CC4-5D6E-409C-BE32-E72D297353CC}">
              <c16:uniqueId val="{00000027-1117-4241-8D52-93A1AC5BACC1}"/>
            </c:ext>
          </c:extLst>
        </c:ser>
        <c:ser>
          <c:idx val="40"/>
          <c:order val="40"/>
          <c:tx>
            <c:strRef>
              <c:f>'porcentaje de mortalidad'!$B$42</c:f>
              <c:strCache>
                <c:ptCount val="1"/>
                <c:pt idx="0">
                  <c:v>PEDRO JULIAN SALINAS</c:v>
                </c:pt>
              </c:strCache>
            </c:strRef>
          </c:tx>
          <c:spPr>
            <a:ln w="28575" cap="rnd">
              <a:solidFill>
                <a:schemeClr val="accent5">
                  <a:lumMod val="70000"/>
                  <a:lumOff val="30000"/>
                </a:schemeClr>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mortalidad'!$C$42:$X$42</c:f>
              <c:numCache>
                <c:formatCode>General</c:formatCode>
                <c:ptCount val="22"/>
                <c:pt idx="0">
                  <c:v>7.9687136993727245E-2</c:v>
                </c:pt>
                <c:pt idx="1">
                  <c:v>0.12912127814088598</c:v>
                </c:pt>
                <c:pt idx="2">
                  <c:v>0.34255628177196806</c:v>
                </c:pt>
                <c:pt idx="3">
                  <c:v>6.7538126361655779E-2</c:v>
                </c:pt>
                <c:pt idx="4">
                  <c:v>5.5514543038535362E-2</c:v>
                </c:pt>
                <c:pt idx="5">
                  <c:v>4.5288912024986985E-2</c:v>
                </c:pt>
                <c:pt idx="6">
                  <c:v>7.540849673202614E-2</c:v>
                </c:pt>
                <c:pt idx="7">
                  <c:v>1.7396432257113372E-2</c:v>
                </c:pt>
                <c:pt idx="8">
                  <c:v>4.2928742645456527E-2</c:v>
                </c:pt>
                <c:pt idx="9">
                  <c:v>2.6847662141779787E-2</c:v>
                </c:pt>
                <c:pt idx="10">
                  <c:v>2.6289034132171388E-2</c:v>
                </c:pt>
                <c:pt idx="11">
                  <c:v>3.1808278867102399E-2</c:v>
                </c:pt>
                <c:pt idx="12">
                  <c:v>8.1190994916485112E-2</c:v>
                </c:pt>
                <c:pt idx="13">
                  <c:v>4.7058823529411764E-2</c:v>
                </c:pt>
                <c:pt idx="14">
                  <c:v>3.8416848220769788E-2</c:v>
                </c:pt>
                <c:pt idx="15">
                  <c:v>4.5030425963488843E-2</c:v>
                </c:pt>
                <c:pt idx="16">
                  <c:v>4.5977011494252873E-2</c:v>
                </c:pt>
                <c:pt idx="17">
                  <c:v>3.887762001352265E-2</c:v>
                </c:pt>
                <c:pt idx="18">
                  <c:v>4.7329276538201487E-2</c:v>
                </c:pt>
                <c:pt idx="19">
                  <c:v>7.8296146044624745E-2</c:v>
                </c:pt>
                <c:pt idx="20">
                  <c:v>5.3279242731575388E-2</c:v>
                </c:pt>
                <c:pt idx="21">
                  <c:v>4.7973856209150324E-2</c:v>
                </c:pt>
              </c:numCache>
            </c:numRef>
          </c:val>
          <c:smooth val="0"/>
          <c:extLst>
            <c:ext xmlns:c16="http://schemas.microsoft.com/office/drawing/2014/chart" uri="{C3380CC4-5D6E-409C-BE32-E72D297353CC}">
              <c16:uniqueId val="{00000028-1117-4241-8D52-93A1AC5BACC1}"/>
            </c:ext>
          </c:extLst>
        </c:ser>
        <c:ser>
          <c:idx val="41"/>
          <c:order val="41"/>
          <c:tx>
            <c:strRef>
              <c:f>'porcentaje de mortalidad'!$B$43</c:f>
              <c:strCache>
                <c:ptCount val="1"/>
                <c:pt idx="0">
                  <c:v>RAMIRO MORENO</c:v>
                </c:pt>
              </c:strCache>
            </c:strRef>
          </c:tx>
          <c:spPr>
            <a:ln w="28575" cap="rnd">
              <a:solidFill>
                <a:schemeClr val="accent6">
                  <a:lumMod val="70000"/>
                  <a:lumOff val="30000"/>
                </a:schemeClr>
              </a:solid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mortalidad'!$C$43:$X$43</c:f>
              <c:numCache>
                <c:formatCode>General</c:formatCode>
                <c:ptCount val="22"/>
                <c:pt idx="0">
                  <c:v>6.7530959752321984E-2</c:v>
                </c:pt>
                <c:pt idx="1">
                  <c:v>8.4967320261437912E-2</c:v>
                </c:pt>
                <c:pt idx="2">
                  <c:v>0.24266191325014855</c:v>
                </c:pt>
                <c:pt idx="3">
                  <c:v>9.5306001188354125E-2</c:v>
                </c:pt>
                <c:pt idx="4">
                  <c:v>6.0568730109844988E-2</c:v>
                </c:pt>
                <c:pt idx="5">
                  <c:v>3.8569918985558296E-2</c:v>
                </c:pt>
                <c:pt idx="6">
                  <c:v>3.7667698658410735E-2</c:v>
                </c:pt>
                <c:pt idx="7">
                  <c:v>4.8094215930846437E-2</c:v>
                </c:pt>
                <c:pt idx="8">
                  <c:v>7.3499702911467624E-2</c:v>
                </c:pt>
                <c:pt idx="9">
                  <c:v>5.3758169934640526E-2</c:v>
                </c:pt>
                <c:pt idx="10">
                  <c:v>0.1254341736694678</c:v>
                </c:pt>
                <c:pt idx="11">
                  <c:v>3.40113184288676E-2</c:v>
                </c:pt>
                <c:pt idx="12">
                  <c:v>3.2295271049596307E-2</c:v>
                </c:pt>
                <c:pt idx="13">
                  <c:v>3.645998940116587E-2</c:v>
                </c:pt>
                <c:pt idx="14">
                  <c:v>3.0362448009506833E-2</c:v>
                </c:pt>
                <c:pt idx="15">
                  <c:v>1.9550510262584565E-2</c:v>
                </c:pt>
                <c:pt idx="16">
                  <c:v>3.3893557422969185E-2</c:v>
                </c:pt>
                <c:pt idx="17">
                  <c:v>2.7332144979203804E-2</c:v>
                </c:pt>
                <c:pt idx="18">
                  <c:v>4.6809475235180781E-2</c:v>
                </c:pt>
                <c:pt idx="19">
                  <c:v>6.5377532228360957E-2</c:v>
                </c:pt>
                <c:pt idx="20">
                  <c:v>6.0341555977229601E-2</c:v>
                </c:pt>
                <c:pt idx="21">
                  <c:v>7.7030812324929976E-2</c:v>
                </c:pt>
              </c:numCache>
            </c:numRef>
          </c:val>
          <c:smooth val="0"/>
          <c:extLst>
            <c:ext xmlns:c16="http://schemas.microsoft.com/office/drawing/2014/chart" uri="{C3380CC4-5D6E-409C-BE32-E72D297353CC}">
              <c16:uniqueId val="{00000029-1117-4241-8D52-93A1AC5BACC1}"/>
            </c:ext>
          </c:extLst>
        </c:ser>
        <c:ser>
          <c:idx val="42"/>
          <c:order val="42"/>
          <c:tx>
            <c:strRef>
              <c:f>'porcentaje de mortalidad'!$B$44</c:f>
              <c:strCache>
                <c:ptCount val="1"/>
                <c:pt idx="0">
                  <c:v>RIGOBERTO LUCUMI</c:v>
                </c:pt>
              </c:strCache>
            </c:strRef>
          </c:tx>
          <c:spPr>
            <a:ln w="28575" cap="rnd">
              <a:solidFill>
                <a:schemeClr val="accent1">
                  <a:lumMod val="70000"/>
                </a:schemeClr>
              </a:solidFill>
              <a:round/>
            </a:ln>
            <a:effectLst/>
          </c:spPr>
          <c:marker>
            <c:symbol val="circle"/>
            <c:size val="5"/>
            <c:spPr>
              <a:solidFill>
                <a:schemeClr val="accent1">
                  <a:lumMod val="70000"/>
                </a:schemeClr>
              </a:solidFill>
              <a:ln w="9525">
                <a:solidFill>
                  <a:schemeClr val="accent1">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mortalidad'!$C$44:$X$44</c:f>
              <c:numCache>
                <c:formatCode>General</c:formatCode>
                <c:ptCount val="22"/>
                <c:pt idx="0">
                  <c:v>9.0909090909090912E-2</c:v>
                </c:pt>
                <c:pt idx="1">
                  <c:v>4.1275030649775238E-2</c:v>
                </c:pt>
                <c:pt idx="2">
                  <c:v>4.9763893933890302E-2</c:v>
                </c:pt>
                <c:pt idx="3">
                  <c:v>4.6477850399419027E-2</c:v>
                </c:pt>
                <c:pt idx="4">
                  <c:v>3.8657913931436909E-2</c:v>
                </c:pt>
                <c:pt idx="5">
                  <c:v>2.3109243697478993E-2</c:v>
                </c:pt>
                <c:pt idx="6">
                  <c:v>2.4859943977591035E-2</c:v>
                </c:pt>
                <c:pt idx="7">
                  <c:v>1.9607843137254902E-2</c:v>
                </c:pt>
                <c:pt idx="8">
                  <c:v>2.3817863397548163E-2</c:v>
                </c:pt>
                <c:pt idx="9">
                  <c:v>5.4621848739495799E-2</c:v>
                </c:pt>
                <c:pt idx="10">
                  <c:v>2.9061624649859945E-2</c:v>
                </c:pt>
                <c:pt idx="11">
                  <c:v>2.9432375613174491E-2</c:v>
                </c:pt>
                <c:pt idx="12">
                  <c:v>1.5756302521008403E-2</c:v>
                </c:pt>
                <c:pt idx="13">
                  <c:v>2.2058823529411766E-2</c:v>
                </c:pt>
                <c:pt idx="14">
                  <c:v>2.661064425770308E-2</c:v>
                </c:pt>
                <c:pt idx="15">
                  <c:v>2.4859943977591035E-2</c:v>
                </c:pt>
                <c:pt idx="16">
                  <c:v>2.1358543417366947E-2</c:v>
                </c:pt>
                <c:pt idx="17">
                  <c:v>1.2605042016806723E-2</c:v>
                </c:pt>
                <c:pt idx="18">
                  <c:v>2.3378582202111614E-2</c:v>
                </c:pt>
                <c:pt idx="19">
                  <c:v>2.661064425770308E-2</c:v>
                </c:pt>
                <c:pt idx="20">
                  <c:v>2.9411764705882353E-2</c:v>
                </c:pt>
                <c:pt idx="21">
                  <c:v>3.4690799396681751E-2</c:v>
                </c:pt>
              </c:numCache>
            </c:numRef>
          </c:val>
          <c:smooth val="0"/>
          <c:extLst>
            <c:ext xmlns:c16="http://schemas.microsoft.com/office/drawing/2014/chart" uri="{C3380CC4-5D6E-409C-BE32-E72D297353CC}">
              <c16:uniqueId val="{0000002A-1117-4241-8D52-93A1AC5BACC1}"/>
            </c:ext>
          </c:extLst>
        </c:ser>
        <c:ser>
          <c:idx val="43"/>
          <c:order val="43"/>
          <c:tx>
            <c:strRef>
              <c:f>'porcentaje de mortalidad'!$B$45</c:f>
              <c:strCache>
                <c:ptCount val="1"/>
                <c:pt idx="0">
                  <c:v>RONALD TRUJILLO</c:v>
                </c:pt>
              </c:strCache>
            </c:strRef>
          </c:tx>
          <c:spPr>
            <a:ln w="28575" cap="rnd">
              <a:solidFill>
                <a:schemeClr val="accent2">
                  <a:lumMod val="70000"/>
                </a:schemeClr>
              </a:solidFill>
              <a:round/>
            </a:ln>
            <a:effectLst/>
          </c:spPr>
          <c:marker>
            <c:symbol val="circle"/>
            <c:size val="5"/>
            <c:spPr>
              <a:solidFill>
                <a:schemeClr val="accent2">
                  <a:lumMod val="70000"/>
                </a:schemeClr>
              </a:solidFill>
              <a:ln w="9525">
                <a:solidFill>
                  <a:schemeClr val="accent2">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mortalidad'!$C$45:$X$45</c:f>
              <c:numCache>
                <c:formatCode>General</c:formatCode>
                <c:ptCount val="22"/>
                <c:pt idx="0">
                  <c:v>6.0784313725490195E-2</c:v>
                </c:pt>
                <c:pt idx="1">
                  <c:v>0.20350262697022767</c:v>
                </c:pt>
                <c:pt idx="2">
                  <c:v>0.24194677871148459</c:v>
                </c:pt>
                <c:pt idx="3">
                  <c:v>0.14005602240896359</c:v>
                </c:pt>
                <c:pt idx="4">
                  <c:v>3.6470588235294116E-2</c:v>
                </c:pt>
                <c:pt idx="5">
                  <c:v>4.4117647058823532E-2</c:v>
                </c:pt>
                <c:pt idx="6">
                  <c:v>3.4313725490196081E-2</c:v>
                </c:pt>
                <c:pt idx="7">
                  <c:v>2.2408963585434174E-2</c:v>
                </c:pt>
                <c:pt idx="8">
                  <c:v>3.1523642732049037E-2</c:v>
                </c:pt>
                <c:pt idx="9">
                  <c:v>9.3137254901960786E-2</c:v>
                </c:pt>
                <c:pt idx="10">
                  <c:v>3.711484593837535E-2</c:v>
                </c:pt>
                <c:pt idx="11">
                  <c:v>2.3109243697478993E-2</c:v>
                </c:pt>
                <c:pt idx="12">
                  <c:v>2.9061624649859945E-2</c:v>
                </c:pt>
                <c:pt idx="13">
                  <c:v>2.4159663865546219E-2</c:v>
                </c:pt>
                <c:pt idx="14">
                  <c:v>1.9607843137254902E-2</c:v>
                </c:pt>
                <c:pt idx="15">
                  <c:v>4.0616246498599441E-2</c:v>
                </c:pt>
                <c:pt idx="16">
                  <c:v>1.365546218487395E-2</c:v>
                </c:pt>
                <c:pt idx="17">
                  <c:v>3.1862745098039214E-2</c:v>
                </c:pt>
                <c:pt idx="18">
                  <c:v>3.711484593837535E-2</c:v>
                </c:pt>
                <c:pt idx="19">
                  <c:v>3.1512605042016806E-2</c:v>
                </c:pt>
                <c:pt idx="20">
                  <c:v>4.2016806722689079E-2</c:v>
                </c:pt>
                <c:pt idx="21">
                  <c:v>6.5126050420168072E-2</c:v>
                </c:pt>
              </c:numCache>
            </c:numRef>
          </c:val>
          <c:smooth val="0"/>
          <c:extLst>
            <c:ext xmlns:c16="http://schemas.microsoft.com/office/drawing/2014/chart" uri="{C3380CC4-5D6E-409C-BE32-E72D297353CC}">
              <c16:uniqueId val="{0000002B-1117-4241-8D52-93A1AC5BACC1}"/>
            </c:ext>
          </c:extLst>
        </c:ser>
        <c:ser>
          <c:idx val="44"/>
          <c:order val="44"/>
          <c:tx>
            <c:strRef>
              <c:f>'porcentaje de mortalidad'!$B$46</c:f>
              <c:strCache>
                <c:ptCount val="1"/>
                <c:pt idx="0">
                  <c:v>ROSA E MINOTTA</c:v>
                </c:pt>
              </c:strCache>
            </c:strRef>
          </c:tx>
          <c:spPr>
            <a:ln w="28575" cap="rnd">
              <a:solidFill>
                <a:schemeClr val="accent3">
                  <a:lumMod val="70000"/>
                </a:schemeClr>
              </a:solidFill>
              <a:round/>
            </a:ln>
            <a:effectLst/>
          </c:spPr>
          <c:marker>
            <c:symbol val="circle"/>
            <c:size val="5"/>
            <c:spPr>
              <a:solidFill>
                <a:schemeClr val="accent3">
                  <a:lumMod val="70000"/>
                </a:schemeClr>
              </a:solidFill>
              <a:ln w="9525">
                <a:solidFill>
                  <a:schemeClr val="accent3">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mortalidad'!$C$46:$X$46</c:f>
              <c:numCache>
                <c:formatCode>General</c:formatCode>
                <c:ptCount val="22"/>
                <c:pt idx="0">
                  <c:v>2.4524831391784182E-2</c:v>
                </c:pt>
                <c:pt idx="1">
                  <c:v>2.3312883435582823E-2</c:v>
                </c:pt>
                <c:pt idx="2">
                  <c:v>2.8914348063284235E-2</c:v>
                </c:pt>
                <c:pt idx="3">
                  <c:v>2.3965141612200435E-2</c:v>
                </c:pt>
                <c:pt idx="4">
                  <c:v>4.2279411764705885E-2</c:v>
                </c:pt>
                <c:pt idx="5">
                  <c:v>1.9607843137254902E-2</c:v>
                </c:pt>
                <c:pt idx="6">
                  <c:v>1.3093289689034371E-2</c:v>
                </c:pt>
                <c:pt idx="7">
                  <c:v>2.2875816993464051E-2</c:v>
                </c:pt>
                <c:pt idx="8">
                  <c:v>3.8167938931297708E-3</c:v>
                </c:pt>
                <c:pt idx="9">
                  <c:v>3.5038542396636299E-2</c:v>
                </c:pt>
                <c:pt idx="10">
                  <c:v>3.2152588555858314E-2</c:v>
                </c:pt>
                <c:pt idx="11">
                  <c:v>2.4509803921568627E-2</c:v>
                </c:pt>
                <c:pt idx="12">
                  <c:v>4.6296296296296294E-2</c:v>
                </c:pt>
                <c:pt idx="13">
                  <c:v>0</c:v>
                </c:pt>
                <c:pt idx="14">
                  <c:v>2.4509803921568627E-2</c:v>
                </c:pt>
                <c:pt idx="15">
                  <c:v>1.3071895424836602E-2</c:v>
                </c:pt>
                <c:pt idx="16">
                  <c:v>3.3769063180827889E-2</c:v>
                </c:pt>
                <c:pt idx="17">
                  <c:v>6.0457516339869281E-2</c:v>
                </c:pt>
                <c:pt idx="18">
                  <c:v>6.3180827886710242E-2</c:v>
                </c:pt>
                <c:pt idx="19">
                  <c:v>0</c:v>
                </c:pt>
                <c:pt idx="20">
                  <c:v>0</c:v>
                </c:pt>
                <c:pt idx="21">
                  <c:v>0</c:v>
                </c:pt>
              </c:numCache>
            </c:numRef>
          </c:val>
          <c:smooth val="0"/>
          <c:extLst>
            <c:ext xmlns:c16="http://schemas.microsoft.com/office/drawing/2014/chart" uri="{C3380CC4-5D6E-409C-BE32-E72D297353CC}">
              <c16:uniqueId val="{0000002C-1117-4241-8D52-93A1AC5BACC1}"/>
            </c:ext>
          </c:extLst>
        </c:ser>
        <c:ser>
          <c:idx val="45"/>
          <c:order val="45"/>
          <c:tx>
            <c:strRef>
              <c:f>'porcentaje de mortalidad'!$B$47</c:f>
              <c:strCache>
                <c:ptCount val="1"/>
                <c:pt idx="0">
                  <c:v>RUBIELA BALANTA</c:v>
                </c:pt>
              </c:strCache>
            </c:strRef>
          </c:tx>
          <c:spPr>
            <a:ln w="28575" cap="rnd">
              <a:solidFill>
                <a:schemeClr val="accent4">
                  <a:lumMod val="70000"/>
                </a:schemeClr>
              </a:solidFill>
              <a:round/>
            </a:ln>
            <a:effectLst/>
          </c:spPr>
          <c:marker>
            <c:symbol val="circle"/>
            <c:size val="5"/>
            <c:spPr>
              <a:solidFill>
                <a:schemeClr val="accent4">
                  <a:lumMod val="70000"/>
                </a:schemeClr>
              </a:solidFill>
              <a:ln w="9525">
                <a:solidFill>
                  <a:schemeClr val="accent4">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mortalidad'!$C$47:$X$47</c:f>
              <c:numCache>
                <c:formatCode>General</c:formatCode>
                <c:ptCount val="22"/>
                <c:pt idx="0">
                  <c:v>0</c:v>
                </c:pt>
                <c:pt idx="1">
                  <c:v>5.2881355932203389E-2</c:v>
                </c:pt>
                <c:pt idx="2">
                  <c:v>5.6189640035118525E-2</c:v>
                </c:pt>
                <c:pt idx="3">
                  <c:v>1.555082664920609E-2</c:v>
                </c:pt>
                <c:pt idx="4">
                  <c:v>3.5130718954248366E-2</c:v>
                </c:pt>
                <c:pt idx="5">
                  <c:v>1.1700053182059918E-2</c:v>
                </c:pt>
                <c:pt idx="6">
                  <c:v>2.1358543417366947E-2</c:v>
                </c:pt>
                <c:pt idx="7">
                  <c:v>1.7857142857142856E-2</c:v>
                </c:pt>
                <c:pt idx="8">
                  <c:v>4.7452285063911748E-2</c:v>
                </c:pt>
                <c:pt idx="9">
                  <c:v>6.9032144739153339E-2</c:v>
                </c:pt>
                <c:pt idx="10">
                  <c:v>3.776325344952796E-2</c:v>
                </c:pt>
                <c:pt idx="11">
                  <c:v>1.8092394168276831E-2</c:v>
                </c:pt>
                <c:pt idx="12">
                  <c:v>7.1895424836601302E-2</c:v>
                </c:pt>
                <c:pt idx="13">
                  <c:v>3.8725490196078433E-2</c:v>
                </c:pt>
                <c:pt idx="14">
                  <c:v>1.7973856209150325E-2</c:v>
                </c:pt>
                <c:pt idx="15">
                  <c:v>1.4177978883861237E-2</c:v>
                </c:pt>
                <c:pt idx="16">
                  <c:v>1.4328808446455505E-2</c:v>
                </c:pt>
                <c:pt idx="17">
                  <c:v>2.0814479638009049E-2</c:v>
                </c:pt>
                <c:pt idx="18">
                  <c:v>2.3529411764705882E-2</c:v>
                </c:pt>
                <c:pt idx="19">
                  <c:v>1.680672268907563E-2</c:v>
                </c:pt>
                <c:pt idx="20">
                  <c:v>6.8627450980392163E-2</c:v>
                </c:pt>
                <c:pt idx="21">
                  <c:v>4.7314578005115092E-2</c:v>
                </c:pt>
              </c:numCache>
            </c:numRef>
          </c:val>
          <c:smooth val="0"/>
          <c:extLst>
            <c:ext xmlns:c16="http://schemas.microsoft.com/office/drawing/2014/chart" uri="{C3380CC4-5D6E-409C-BE32-E72D297353CC}">
              <c16:uniqueId val="{0000002D-1117-4241-8D52-93A1AC5BACC1}"/>
            </c:ext>
          </c:extLst>
        </c:ser>
        <c:ser>
          <c:idx val="46"/>
          <c:order val="46"/>
          <c:tx>
            <c:strRef>
              <c:f>'porcentaje de mortalidad'!$B$48</c:f>
              <c:strCache>
                <c:ptCount val="1"/>
                <c:pt idx="0">
                  <c:v>RUFINA MANCILLA</c:v>
                </c:pt>
              </c:strCache>
            </c:strRef>
          </c:tx>
          <c:spPr>
            <a:ln w="28575" cap="rnd">
              <a:solidFill>
                <a:schemeClr val="accent5">
                  <a:lumMod val="70000"/>
                </a:schemeClr>
              </a:solidFill>
              <a:round/>
            </a:ln>
            <a:effectLst/>
          </c:spPr>
          <c:marker>
            <c:symbol val="circle"/>
            <c:size val="5"/>
            <c:spPr>
              <a:solidFill>
                <a:schemeClr val="accent5">
                  <a:lumMod val="70000"/>
                </a:schemeClr>
              </a:solidFill>
              <a:ln w="9525">
                <a:solidFill>
                  <a:schemeClr val="accent5">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mortalidad'!$C$48:$X$48</c:f>
              <c:numCache>
                <c:formatCode>General</c:formatCode>
                <c:ptCount val="22"/>
                <c:pt idx="0">
                  <c:v>4.40251572327044E-2</c:v>
                </c:pt>
                <c:pt idx="1">
                  <c:v>2.2301516503122211E-2</c:v>
                </c:pt>
                <c:pt idx="2">
                  <c:v>4.3762781186094071E-2</c:v>
                </c:pt>
                <c:pt idx="3">
                  <c:v>2.5777414075286414E-2</c:v>
                </c:pt>
                <c:pt idx="4">
                  <c:v>2.7027027027027029E-2</c:v>
                </c:pt>
                <c:pt idx="5">
                  <c:v>2.2058823529411766E-2</c:v>
                </c:pt>
                <c:pt idx="6">
                  <c:v>3.3905228758169932E-2</c:v>
                </c:pt>
                <c:pt idx="7">
                  <c:v>1.8790849673202614E-2</c:v>
                </c:pt>
                <c:pt idx="8">
                  <c:v>3.8398692810457519E-2</c:v>
                </c:pt>
                <c:pt idx="9">
                  <c:v>7.3937908496732027E-2</c:v>
                </c:pt>
                <c:pt idx="10">
                  <c:v>3.7990196078431369E-2</c:v>
                </c:pt>
                <c:pt idx="11">
                  <c:v>5.6781045751633986E-2</c:v>
                </c:pt>
                <c:pt idx="12">
                  <c:v>3.3905228758169932E-2</c:v>
                </c:pt>
                <c:pt idx="13">
                  <c:v>2.661064425770308E-2</c:v>
                </c:pt>
                <c:pt idx="14">
                  <c:v>4.5868347338935571E-2</c:v>
                </c:pt>
                <c:pt idx="15">
                  <c:v>2.661064425770308E-2</c:v>
                </c:pt>
                <c:pt idx="16">
                  <c:v>2.6260504201680673E-2</c:v>
                </c:pt>
                <c:pt idx="17">
                  <c:v>1.7156862745098041E-2</c:v>
                </c:pt>
                <c:pt idx="18">
                  <c:v>1.5082956259426848E-2</c:v>
                </c:pt>
                <c:pt idx="19">
                  <c:v>2.661064425770308E-2</c:v>
                </c:pt>
                <c:pt idx="20">
                  <c:v>2.3001508295625944E-2</c:v>
                </c:pt>
                <c:pt idx="21">
                  <c:v>3.4690799396681751E-2</c:v>
                </c:pt>
              </c:numCache>
            </c:numRef>
          </c:val>
          <c:smooth val="0"/>
          <c:extLst>
            <c:ext xmlns:c16="http://schemas.microsoft.com/office/drawing/2014/chart" uri="{C3380CC4-5D6E-409C-BE32-E72D297353CC}">
              <c16:uniqueId val="{0000002E-1117-4241-8D52-93A1AC5BACC1}"/>
            </c:ext>
          </c:extLst>
        </c:ser>
        <c:ser>
          <c:idx val="47"/>
          <c:order val="47"/>
          <c:tx>
            <c:strRef>
              <c:f>'porcentaje de mortalidad'!$B$49</c:f>
              <c:strCache>
                <c:ptCount val="1"/>
                <c:pt idx="0">
                  <c:v>SORAIDA ESCOBAR</c:v>
                </c:pt>
              </c:strCache>
            </c:strRef>
          </c:tx>
          <c:spPr>
            <a:ln w="28575" cap="rnd">
              <a:solidFill>
                <a:schemeClr val="accent6">
                  <a:lumMod val="70000"/>
                </a:schemeClr>
              </a:solidFill>
              <a:round/>
            </a:ln>
            <a:effectLst/>
          </c:spPr>
          <c:marker>
            <c:symbol val="circle"/>
            <c:size val="5"/>
            <c:spPr>
              <a:solidFill>
                <a:schemeClr val="accent6">
                  <a:lumMod val="70000"/>
                </a:schemeClr>
              </a:solidFill>
              <a:ln w="9525">
                <a:solidFill>
                  <a:schemeClr val="accent6">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mortalidad'!$C$49:$X$49</c:f>
              <c:numCache>
                <c:formatCode>General</c:formatCode>
                <c:ptCount val="22"/>
                <c:pt idx="0">
                  <c:v>5.7086614173228349E-2</c:v>
                </c:pt>
                <c:pt idx="1">
                  <c:v>3.7661050545094152E-2</c:v>
                </c:pt>
                <c:pt idx="2">
                  <c:v>8.634111818825195E-2</c:v>
                </c:pt>
                <c:pt idx="3">
                  <c:v>2.928615009151922E-2</c:v>
                </c:pt>
                <c:pt idx="4">
                  <c:v>6.8137254901960778E-2</c:v>
                </c:pt>
                <c:pt idx="5">
                  <c:v>6.0661764705882353E-2</c:v>
                </c:pt>
                <c:pt idx="6">
                  <c:v>1.7165277096615989E-2</c:v>
                </c:pt>
                <c:pt idx="7">
                  <c:v>2.0618556701030927E-2</c:v>
                </c:pt>
                <c:pt idx="8">
                  <c:v>1.9117647058823531E-2</c:v>
                </c:pt>
                <c:pt idx="9">
                  <c:v>2.3529411764705882E-2</c:v>
                </c:pt>
                <c:pt idx="10">
                  <c:v>5.9803921568627454E-2</c:v>
                </c:pt>
                <c:pt idx="11">
                  <c:v>2.9901960784313727E-2</c:v>
                </c:pt>
                <c:pt idx="12">
                  <c:v>6.2745098039215685E-2</c:v>
                </c:pt>
                <c:pt idx="13">
                  <c:v>2.6470588235294117E-2</c:v>
                </c:pt>
                <c:pt idx="14">
                  <c:v>3.3823529411764704E-2</c:v>
                </c:pt>
                <c:pt idx="15">
                  <c:v>2.1515015688032272E-2</c:v>
                </c:pt>
                <c:pt idx="16">
                  <c:v>3.5204991087344026E-2</c:v>
                </c:pt>
                <c:pt idx="17">
                  <c:v>1.9607843137254902E-2</c:v>
                </c:pt>
                <c:pt idx="18">
                  <c:v>0.19518716577540107</c:v>
                </c:pt>
                <c:pt idx="19">
                  <c:v>6.9518716577540107E-2</c:v>
                </c:pt>
                <c:pt idx="20">
                  <c:v>5.8823529411764705E-2</c:v>
                </c:pt>
                <c:pt idx="21">
                  <c:v>0.10988562091503268</c:v>
                </c:pt>
              </c:numCache>
            </c:numRef>
          </c:val>
          <c:smooth val="0"/>
          <c:extLst>
            <c:ext xmlns:c16="http://schemas.microsoft.com/office/drawing/2014/chart" uri="{C3380CC4-5D6E-409C-BE32-E72D297353CC}">
              <c16:uniqueId val="{0000002F-1117-4241-8D52-93A1AC5BACC1}"/>
            </c:ext>
          </c:extLst>
        </c:ser>
        <c:dLbls>
          <c:showLegendKey val="0"/>
          <c:showVal val="0"/>
          <c:showCatName val="0"/>
          <c:showSerName val="0"/>
          <c:showPercent val="0"/>
          <c:showBubbleSize val="0"/>
        </c:dLbls>
        <c:marker val="1"/>
        <c:smooth val="0"/>
        <c:axId val="1160976591"/>
        <c:axId val="1160979087"/>
      </c:lineChart>
      <c:catAx>
        <c:axId val="1160976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60979087"/>
        <c:crosses val="autoZero"/>
        <c:auto val="1"/>
        <c:lblAlgn val="ctr"/>
        <c:lblOffset val="100"/>
        <c:noMultiLvlLbl val="0"/>
      </c:catAx>
      <c:valAx>
        <c:axId val="1160979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609765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orientation="landscape" horizontalDpi="-2"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GRÁFICO</a:t>
            </a:r>
            <a:r>
              <a:rPr lang="en-US" baseline="0"/>
              <a:t> DE LAS PROPORCIONES POR PRODUCTOR</a:t>
            </a:r>
            <a:endParaRPr lang="en-US"/>
          </a:p>
        </c:rich>
      </c:tx>
      <c:layout>
        <c:manualLayout>
          <c:xMode val="edge"/>
          <c:yMode val="edge"/>
          <c:x val="0.14390122582991732"/>
          <c:y val="2.40550218713995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'porcentaje de mortalidad'!$AC$1</c:f>
              <c:strCache>
                <c:ptCount val="1"/>
                <c:pt idx="0">
                  <c:v>PROPORCIÓN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'porcentaje de mortalidad'!$AC$2:$AC$49</c:f>
              <c:numCache>
                <c:formatCode>General</c:formatCode>
                <c:ptCount val="48"/>
                <c:pt idx="0">
                  <c:v>0.22727272727272727</c:v>
                </c:pt>
                <c:pt idx="1">
                  <c:v>0.33333333333333331</c:v>
                </c:pt>
                <c:pt idx="2">
                  <c:v>0.25</c:v>
                </c:pt>
                <c:pt idx="3">
                  <c:v>0.40909090909090912</c:v>
                </c:pt>
                <c:pt idx="4">
                  <c:v>0.13636363636363635</c:v>
                </c:pt>
                <c:pt idx="5">
                  <c:v>0.40909090909090912</c:v>
                </c:pt>
                <c:pt idx="6">
                  <c:v>9.0909090909090912E-2</c:v>
                </c:pt>
                <c:pt idx="7">
                  <c:v>0.13636363636363635</c:v>
                </c:pt>
                <c:pt idx="8">
                  <c:v>0.22727272727272727</c:v>
                </c:pt>
                <c:pt idx="9">
                  <c:v>0.46153846153846156</c:v>
                </c:pt>
                <c:pt idx="10">
                  <c:v>7.6923076923076927E-2</c:v>
                </c:pt>
                <c:pt idx="11">
                  <c:v>0.23809523809523808</c:v>
                </c:pt>
                <c:pt idx="12">
                  <c:v>0.31818181818181818</c:v>
                </c:pt>
                <c:pt idx="13">
                  <c:v>9.5238095238095233E-2</c:v>
                </c:pt>
                <c:pt idx="14">
                  <c:v>9.0909090909090912E-2</c:v>
                </c:pt>
                <c:pt idx="15">
                  <c:v>0.2857142857142857</c:v>
                </c:pt>
                <c:pt idx="16">
                  <c:v>0.23809523809523808</c:v>
                </c:pt>
                <c:pt idx="17">
                  <c:v>0.36363636363636365</c:v>
                </c:pt>
                <c:pt idx="18">
                  <c:v>4.7619047619047616E-2</c:v>
                </c:pt>
                <c:pt idx="19">
                  <c:v>0.14285714285714285</c:v>
                </c:pt>
                <c:pt idx="20">
                  <c:v>0.18181818181818182</c:v>
                </c:pt>
                <c:pt idx="21">
                  <c:v>0.68181818181818177</c:v>
                </c:pt>
                <c:pt idx="22">
                  <c:v>0.18181818181818182</c:v>
                </c:pt>
                <c:pt idx="23">
                  <c:v>0.18181818181818182</c:v>
                </c:pt>
                <c:pt idx="24">
                  <c:v>0.18181818181818182</c:v>
                </c:pt>
                <c:pt idx="25">
                  <c:v>0.54545454545454541</c:v>
                </c:pt>
                <c:pt idx="26">
                  <c:v>0.22727272727272727</c:v>
                </c:pt>
                <c:pt idx="27">
                  <c:v>0.36363636363636365</c:v>
                </c:pt>
                <c:pt idx="28">
                  <c:v>0.13636363636363635</c:v>
                </c:pt>
                <c:pt idx="29">
                  <c:v>0.31818181818181818</c:v>
                </c:pt>
                <c:pt idx="30">
                  <c:v>0.22727272727272727</c:v>
                </c:pt>
                <c:pt idx="31">
                  <c:v>0.13636363636363635</c:v>
                </c:pt>
                <c:pt idx="32">
                  <c:v>0.5</c:v>
                </c:pt>
                <c:pt idx="33">
                  <c:v>0.13636363636363635</c:v>
                </c:pt>
                <c:pt idx="34">
                  <c:v>0.22727272727272727</c:v>
                </c:pt>
                <c:pt idx="35">
                  <c:v>9.0909090909090912E-2</c:v>
                </c:pt>
                <c:pt idx="36">
                  <c:v>0.10526315789473684</c:v>
                </c:pt>
                <c:pt idx="37">
                  <c:v>9.0909090909090912E-2</c:v>
                </c:pt>
                <c:pt idx="38">
                  <c:v>0.27272727272727271</c:v>
                </c:pt>
                <c:pt idx="39">
                  <c:v>0.27272727272727271</c:v>
                </c:pt>
                <c:pt idx="40">
                  <c:v>0.40909090909090912</c:v>
                </c:pt>
                <c:pt idx="41">
                  <c:v>0.5</c:v>
                </c:pt>
                <c:pt idx="42">
                  <c:v>9.0909090909090912E-2</c:v>
                </c:pt>
                <c:pt idx="43">
                  <c:v>0.27272727272727271</c:v>
                </c:pt>
                <c:pt idx="44">
                  <c:v>0.1111111111111111</c:v>
                </c:pt>
                <c:pt idx="45">
                  <c:v>0.23809523809523808</c:v>
                </c:pt>
                <c:pt idx="46">
                  <c:v>9.0909090909090912E-2</c:v>
                </c:pt>
                <c:pt idx="47">
                  <c:v>0.45454545454545453</c:v>
                </c:pt>
              </c:numCache>
            </c:numRef>
          </c:val>
          <c:smooth val="0"/>
          <c:extLst>
            <c:ext xmlns:c16="http://schemas.microsoft.com/office/drawing/2014/chart" uri="{C3380CC4-5D6E-409C-BE32-E72D297353CC}">
              <c16:uniqueId val="{00000000-2635-4C62-BB89-AAD5C6F67371}"/>
            </c:ext>
          </c:extLst>
        </c:ser>
        <c:dLbls>
          <c:showLegendKey val="0"/>
          <c:showVal val="0"/>
          <c:showCatName val="0"/>
          <c:showSerName val="0"/>
          <c:showPercent val="0"/>
          <c:showBubbleSize val="0"/>
        </c:dLbls>
        <c:marker val="1"/>
        <c:smooth val="0"/>
        <c:axId val="543266664"/>
        <c:axId val="543261088"/>
      </c:lineChart>
      <c:catAx>
        <c:axId val="5432666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43261088"/>
        <c:crosses val="autoZero"/>
        <c:auto val="1"/>
        <c:lblAlgn val="ctr"/>
        <c:lblOffset val="100"/>
        <c:noMultiLvlLbl val="0"/>
      </c:catAx>
      <c:valAx>
        <c:axId val="54326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432666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GRÁFICO DE LAS PROPORCIONES POR CICLO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val>
            <c:numRef>
              <c:f>'porcentaje de mortalidad'!$C$54:$X$54</c:f>
              <c:numCache>
                <c:formatCode>General</c:formatCode>
                <c:ptCount val="22"/>
                <c:pt idx="0">
                  <c:v>0.53658536585365857</c:v>
                </c:pt>
                <c:pt idx="1">
                  <c:v>0.51111111111111107</c:v>
                </c:pt>
                <c:pt idx="2">
                  <c:v>0.66666666666666663</c:v>
                </c:pt>
                <c:pt idx="3">
                  <c:v>0.56521739130434778</c:v>
                </c:pt>
                <c:pt idx="4">
                  <c:v>0.45652173913043476</c:v>
                </c:pt>
                <c:pt idx="5">
                  <c:v>8.6956521739130432E-2</c:v>
                </c:pt>
                <c:pt idx="6">
                  <c:v>8.6956521739130432E-2</c:v>
                </c:pt>
                <c:pt idx="7">
                  <c:v>0.13043478260869565</c:v>
                </c:pt>
                <c:pt idx="8">
                  <c:v>0.1276595744680851</c:v>
                </c:pt>
                <c:pt idx="9">
                  <c:v>0.1702127659574468</c:v>
                </c:pt>
                <c:pt idx="10">
                  <c:v>0.21276595744680851</c:v>
                </c:pt>
                <c:pt idx="11">
                  <c:v>8.5106382978723402E-2</c:v>
                </c:pt>
                <c:pt idx="12">
                  <c:v>0.1702127659574468</c:v>
                </c:pt>
                <c:pt idx="13">
                  <c:v>8.6956521739130432E-2</c:v>
                </c:pt>
                <c:pt idx="14">
                  <c:v>0.21276595744680851</c:v>
                </c:pt>
                <c:pt idx="15">
                  <c:v>0.10869565217391304</c:v>
                </c:pt>
                <c:pt idx="16">
                  <c:v>2.1276595744680851E-2</c:v>
                </c:pt>
                <c:pt idx="17">
                  <c:v>2.1276595744680851E-2</c:v>
                </c:pt>
                <c:pt idx="18">
                  <c:v>0.25531914893617019</c:v>
                </c:pt>
                <c:pt idx="19">
                  <c:v>0.2608695652173913</c:v>
                </c:pt>
                <c:pt idx="20">
                  <c:v>0.34042553191489361</c:v>
                </c:pt>
                <c:pt idx="21">
                  <c:v>0.38636363636363635</c:v>
                </c:pt>
              </c:numCache>
            </c:numRef>
          </c:val>
          <c:smooth val="0"/>
          <c:extLst>
            <c:ext xmlns:c16="http://schemas.microsoft.com/office/drawing/2014/chart" uri="{C3380CC4-5D6E-409C-BE32-E72D297353CC}">
              <c16:uniqueId val="{00000000-8387-44C3-8179-EA86F8CE18D3}"/>
            </c:ext>
          </c:extLst>
        </c:ser>
        <c:dLbls>
          <c:showLegendKey val="0"/>
          <c:showVal val="1"/>
          <c:showCatName val="0"/>
          <c:showSerName val="0"/>
          <c:showPercent val="0"/>
          <c:showBubbleSize val="0"/>
        </c:dLbls>
        <c:marker val="1"/>
        <c:smooth val="0"/>
        <c:axId val="1644468768"/>
        <c:axId val="1644477920"/>
      </c:lineChart>
      <c:catAx>
        <c:axId val="16444687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4477920"/>
        <c:crosses val="autoZero"/>
        <c:auto val="1"/>
        <c:lblAlgn val="ctr"/>
        <c:lblOffset val="100"/>
        <c:noMultiLvlLbl val="0"/>
      </c:catAx>
      <c:valAx>
        <c:axId val="1644477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4468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13</xdr:col>
      <xdr:colOff>9524</xdr:colOff>
      <xdr:row>51</xdr:row>
      <xdr:rowOff>185736</xdr:rowOff>
    </xdr:from>
    <xdr:to>
      <xdr:col>24</xdr:col>
      <xdr:colOff>1352549</xdr:colOff>
      <xdr:row>82</xdr:row>
      <xdr:rowOff>9525</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761999</xdr:colOff>
      <xdr:row>52</xdr:row>
      <xdr:rowOff>4762</xdr:rowOff>
    </xdr:from>
    <xdr:to>
      <xdr:col>24</xdr:col>
      <xdr:colOff>1628775</xdr:colOff>
      <xdr:row>81</xdr:row>
      <xdr:rowOff>180975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514351</xdr:colOff>
      <xdr:row>56</xdr:row>
      <xdr:rowOff>157161</xdr:rowOff>
    </xdr:from>
    <xdr:to>
      <xdr:col>12</xdr:col>
      <xdr:colOff>666750</xdr:colOff>
      <xdr:row>80</xdr:row>
      <xdr:rowOff>85725</xdr:rowOff>
    </xdr:to>
    <xdr:graphicFrame macro="">
      <xdr:nvGraphicFramePr>
        <xdr:cNvPr id="3" name="Gráfico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742950</xdr:colOff>
      <xdr:row>57</xdr:row>
      <xdr:rowOff>9531</xdr:rowOff>
    </xdr:from>
    <xdr:to>
      <xdr:col>19</xdr:col>
      <xdr:colOff>495300</xdr:colOff>
      <xdr:row>76</xdr:row>
      <xdr:rowOff>85725</xdr:rowOff>
    </xdr:to>
    <xdr:graphicFrame macro="">
      <xdr:nvGraphicFramePr>
        <xdr:cNvPr id="2" name="Gráfico 1">
          <a:extLst>
            <a:ext uri="{FF2B5EF4-FFF2-40B4-BE49-F238E27FC236}">
              <a16:creationId xmlns:a16="http://schemas.microsoft.com/office/drawing/2014/main" id="{39CB2522-25C1-4EDC-825A-CEE7ECAF66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504824</xdr:colOff>
      <xdr:row>57</xdr:row>
      <xdr:rowOff>4761</xdr:rowOff>
    </xdr:from>
    <xdr:to>
      <xdr:col>26</xdr:col>
      <xdr:colOff>304800</xdr:colOff>
      <xdr:row>76</xdr:row>
      <xdr:rowOff>85724</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Z100"/>
  <sheetViews>
    <sheetView tabSelected="1" zoomScaleNormal="100" workbookViewId="0">
      <selection activeCell="AJ12" sqref="AJ12"/>
    </sheetView>
  </sheetViews>
  <sheetFormatPr baseColWidth="10" defaultRowHeight="15" x14ac:dyDescent="0.25"/>
  <cols>
    <col min="1" max="1" width="4.42578125" bestFit="1" customWidth="1"/>
    <col min="2" max="2" width="39.28515625" customWidth="1"/>
    <col min="4" max="5" width="11.42578125" customWidth="1"/>
    <col min="25" max="25" width="20.42578125" bestFit="1" customWidth="1"/>
  </cols>
  <sheetData>
    <row r="1" spans="1:26" x14ac:dyDescent="0.25">
      <c r="A1" s="3" t="s">
        <v>63</v>
      </c>
      <c r="B1" s="3" t="s">
        <v>40</v>
      </c>
      <c r="C1" s="3" t="s">
        <v>41</v>
      </c>
      <c r="D1" s="3" t="s">
        <v>42</v>
      </c>
      <c r="E1" s="3" t="s">
        <v>43</v>
      </c>
      <c r="F1" s="3" t="s">
        <v>44</v>
      </c>
      <c r="G1" s="3" t="s">
        <v>45</v>
      </c>
      <c r="H1" s="3" t="s">
        <v>46</v>
      </c>
      <c r="I1" s="3" t="s">
        <v>47</v>
      </c>
      <c r="J1" s="3" t="s">
        <v>48</v>
      </c>
      <c r="K1" s="3" t="s">
        <v>49</v>
      </c>
      <c r="L1" s="3" t="s">
        <v>50</v>
      </c>
      <c r="M1" s="3" t="s">
        <v>51</v>
      </c>
      <c r="N1" s="3" t="s">
        <v>52</v>
      </c>
      <c r="O1" s="3" t="s">
        <v>53</v>
      </c>
      <c r="P1" s="3" t="s">
        <v>54</v>
      </c>
      <c r="Q1" s="3" t="s">
        <v>55</v>
      </c>
      <c r="R1" s="3" t="s">
        <v>56</v>
      </c>
      <c r="S1" s="3" t="s">
        <v>57</v>
      </c>
      <c r="T1" s="3" t="s">
        <v>58</v>
      </c>
      <c r="U1" s="3" t="s">
        <v>59</v>
      </c>
      <c r="V1" s="3" t="s">
        <v>60</v>
      </c>
      <c r="W1" s="3" t="s">
        <v>61</v>
      </c>
      <c r="X1" s="3" t="s">
        <v>62</v>
      </c>
      <c r="Y1" s="3" t="s">
        <v>77</v>
      </c>
      <c r="Z1" s="31" t="s">
        <v>85</v>
      </c>
    </row>
    <row r="2" spans="1:26" x14ac:dyDescent="0.25">
      <c r="A2" s="6">
        <v>1</v>
      </c>
      <c r="B2" s="6" t="s">
        <v>30</v>
      </c>
      <c r="C2" s="8">
        <v>2548</v>
      </c>
      <c r="D2" s="6">
        <v>2843</v>
      </c>
      <c r="E2" s="6">
        <v>2856</v>
      </c>
      <c r="F2" s="6">
        <v>2856</v>
      </c>
      <c r="G2" s="6">
        <v>2856</v>
      </c>
      <c r="H2" s="6">
        <v>2550</v>
      </c>
      <c r="I2" s="6">
        <v>3056</v>
      </c>
      <c r="J2" s="6">
        <v>2754</v>
      </c>
      <c r="K2" s="9">
        <v>3060</v>
      </c>
      <c r="L2" s="35">
        <v>3059</v>
      </c>
      <c r="M2" s="10">
        <v>2754</v>
      </c>
      <c r="N2" s="9">
        <v>2754</v>
      </c>
      <c r="O2" s="11">
        <v>2856</v>
      </c>
      <c r="P2" s="9">
        <v>2856</v>
      </c>
      <c r="Q2" s="9">
        <v>2856</v>
      </c>
      <c r="R2" s="11">
        <v>2754</v>
      </c>
      <c r="S2" s="9">
        <v>2754</v>
      </c>
      <c r="T2" s="12">
        <v>2754</v>
      </c>
      <c r="U2" s="6">
        <v>2856</v>
      </c>
      <c r="V2" s="6">
        <v>2856</v>
      </c>
      <c r="W2" s="6">
        <v>2856</v>
      </c>
      <c r="X2" s="6">
        <v>2856</v>
      </c>
      <c r="Y2" s="4">
        <f>SUM(C2:X2)</f>
        <v>62200</v>
      </c>
      <c r="Z2" s="4">
        <f t="shared" ref="Z2:Z49" si="0">AVERAGE(C2:X2)</f>
        <v>2827.2727272727275</v>
      </c>
    </row>
    <row r="3" spans="1:26" x14ac:dyDescent="0.25">
      <c r="A3" s="6">
        <v>2</v>
      </c>
      <c r="B3" s="6" t="s">
        <v>5</v>
      </c>
      <c r="C3" s="8">
        <v>7690</v>
      </c>
      <c r="D3" s="6">
        <v>9180</v>
      </c>
      <c r="E3" s="6">
        <v>9180</v>
      </c>
      <c r="F3" s="6">
        <v>9180</v>
      </c>
      <c r="G3" s="6">
        <v>9030</v>
      </c>
      <c r="H3" s="6">
        <v>7140</v>
      </c>
      <c r="I3" s="6">
        <v>8155</v>
      </c>
      <c r="J3" s="6">
        <v>8124</v>
      </c>
      <c r="K3" s="9">
        <v>9179</v>
      </c>
      <c r="L3" s="35">
        <v>8150</v>
      </c>
      <c r="M3" s="10">
        <v>8160</v>
      </c>
      <c r="N3" s="9">
        <v>8160</v>
      </c>
      <c r="O3" s="11">
        <v>8670</v>
      </c>
      <c r="P3" s="9">
        <v>9180</v>
      </c>
      <c r="Q3" s="9">
        <v>9180</v>
      </c>
      <c r="R3" s="11">
        <v>9180</v>
      </c>
      <c r="S3" s="9">
        <v>9180</v>
      </c>
      <c r="T3" s="12">
        <v>9180</v>
      </c>
      <c r="U3" s="6">
        <v>9180</v>
      </c>
      <c r="V3" s="6">
        <v>9180</v>
      </c>
      <c r="W3" s="6">
        <v>9180</v>
      </c>
      <c r="X3" s="6"/>
      <c r="Y3" s="4">
        <f t="shared" ref="Y3:Y49" si="1">SUM(C3:X3)</f>
        <v>183438</v>
      </c>
      <c r="Z3" s="4">
        <f t="shared" si="0"/>
        <v>8735.1428571428569</v>
      </c>
    </row>
    <row r="4" spans="1:26" x14ac:dyDescent="0.25">
      <c r="A4" s="6">
        <v>3</v>
      </c>
      <c r="B4" s="6" t="s">
        <v>70</v>
      </c>
      <c r="C4" s="8"/>
      <c r="D4" s="6"/>
      <c r="E4" s="6"/>
      <c r="F4" s="6"/>
      <c r="G4" s="6"/>
      <c r="H4" s="6"/>
      <c r="I4" s="6"/>
      <c r="J4" s="6"/>
      <c r="K4" s="13"/>
      <c r="L4" s="20"/>
      <c r="M4" s="10">
        <v>2244</v>
      </c>
      <c r="N4" s="9">
        <v>2244</v>
      </c>
      <c r="O4" s="11">
        <v>2856</v>
      </c>
      <c r="P4" s="9">
        <v>2886</v>
      </c>
      <c r="Q4" s="9">
        <v>2856</v>
      </c>
      <c r="R4" s="11">
        <v>2652</v>
      </c>
      <c r="S4" s="9">
        <v>2652</v>
      </c>
      <c r="T4" s="12">
        <v>2754</v>
      </c>
      <c r="U4" s="6">
        <v>2856</v>
      </c>
      <c r="V4" s="6">
        <v>2856</v>
      </c>
      <c r="W4" s="6">
        <v>2856</v>
      </c>
      <c r="X4" s="6">
        <v>2856</v>
      </c>
      <c r="Y4" s="4">
        <f t="shared" si="1"/>
        <v>32568</v>
      </c>
      <c r="Z4" s="4">
        <f t="shared" si="0"/>
        <v>2714</v>
      </c>
    </row>
    <row r="5" spans="1:26" x14ac:dyDescent="0.25">
      <c r="A5" s="6">
        <v>4</v>
      </c>
      <c r="B5" s="6" t="s">
        <v>16</v>
      </c>
      <c r="C5" s="8">
        <v>1525</v>
      </c>
      <c r="D5" s="6">
        <v>1530</v>
      </c>
      <c r="E5" s="6">
        <v>1627</v>
      </c>
      <c r="F5" s="6">
        <v>1631</v>
      </c>
      <c r="G5" s="6">
        <v>1632</v>
      </c>
      <c r="H5" s="6">
        <v>1632</v>
      </c>
      <c r="I5" s="6">
        <v>1631</v>
      </c>
      <c r="J5" s="6">
        <v>1627</v>
      </c>
      <c r="K5" s="9">
        <v>1632</v>
      </c>
      <c r="L5" s="20">
        <v>1628</v>
      </c>
      <c r="M5" s="10">
        <v>1618</v>
      </c>
      <c r="N5" s="9">
        <v>1633</v>
      </c>
      <c r="O5" s="11">
        <v>1632</v>
      </c>
      <c r="P5" s="9">
        <v>1632</v>
      </c>
      <c r="Q5" s="9">
        <v>1632</v>
      </c>
      <c r="R5" s="11">
        <v>1632</v>
      </c>
      <c r="S5" s="9">
        <v>1632</v>
      </c>
      <c r="T5" s="12">
        <v>1632</v>
      </c>
      <c r="U5" s="6">
        <v>1632</v>
      </c>
      <c r="V5" s="6">
        <v>1632</v>
      </c>
      <c r="W5" s="6">
        <v>1632</v>
      </c>
      <c r="X5" s="6">
        <v>1632</v>
      </c>
      <c r="Y5" s="4">
        <f t="shared" si="1"/>
        <v>35666</v>
      </c>
      <c r="Z5" s="4">
        <f t="shared" si="0"/>
        <v>1621.1818181818182</v>
      </c>
    </row>
    <row r="6" spans="1:26" x14ac:dyDescent="0.25">
      <c r="A6" s="6">
        <v>5</v>
      </c>
      <c r="B6" s="6" t="s">
        <v>25</v>
      </c>
      <c r="C6" s="8">
        <v>2652</v>
      </c>
      <c r="D6" s="6">
        <v>2853</v>
      </c>
      <c r="E6" s="6">
        <v>2856</v>
      </c>
      <c r="F6" s="6">
        <v>2856</v>
      </c>
      <c r="G6" s="6">
        <v>2448</v>
      </c>
      <c r="H6" s="6">
        <v>2855</v>
      </c>
      <c r="I6" s="6">
        <v>2856</v>
      </c>
      <c r="J6" s="6">
        <v>2856</v>
      </c>
      <c r="K6" s="9">
        <v>2856</v>
      </c>
      <c r="L6" s="20">
        <v>2448</v>
      </c>
      <c r="M6" s="10">
        <v>2856</v>
      </c>
      <c r="N6" s="9">
        <v>2856</v>
      </c>
      <c r="O6" s="11">
        <v>2856</v>
      </c>
      <c r="P6" s="9">
        <v>2856</v>
      </c>
      <c r="Q6" s="9">
        <v>2856</v>
      </c>
      <c r="R6" s="11">
        <v>2856</v>
      </c>
      <c r="S6" s="9">
        <v>2856</v>
      </c>
      <c r="T6" s="12">
        <v>2856</v>
      </c>
      <c r="U6" s="6">
        <v>2856</v>
      </c>
      <c r="V6" s="6">
        <v>2856</v>
      </c>
      <c r="W6" s="6">
        <v>2856</v>
      </c>
      <c r="X6" s="6">
        <v>3672</v>
      </c>
      <c r="Y6" s="4">
        <f t="shared" si="1"/>
        <v>62624</v>
      </c>
      <c r="Z6" s="4">
        <f t="shared" si="0"/>
        <v>2846.5454545454545</v>
      </c>
    </row>
    <row r="7" spans="1:26" x14ac:dyDescent="0.25">
      <c r="A7" s="6">
        <v>6</v>
      </c>
      <c r="B7" s="6" t="s">
        <v>12</v>
      </c>
      <c r="C7" s="8">
        <v>1224</v>
      </c>
      <c r="D7" s="6">
        <v>1223</v>
      </c>
      <c r="E7" s="6">
        <v>1326</v>
      </c>
      <c r="F7" s="6">
        <v>1312</v>
      </c>
      <c r="G7" s="6">
        <v>1223</v>
      </c>
      <c r="H7" s="6">
        <v>1122</v>
      </c>
      <c r="I7" s="6">
        <v>1122</v>
      </c>
      <c r="J7" s="6">
        <v>1220</v>
      </c>
      <c r="K7" s="9">
        <v>1224</v>
      </c>
      <c r="L7" s="20">
        <v>1224</v>
      </c>
      <c r="M7" s="10">
        <v>1222</v>
      </c>
      <c r="N7" s="9">
        <v>1224</v>
      </c>
      <c r="O7" s="11">
        <v>1224</v>
      </c>
      <c r="P7" s="9">
        <v>1224</v>
      </c>
      <c r="Q7" s="9">
        <v>1224</v>
      </c>
      <c r="R7" s="11">
        <v>1224</v>
      </c>
      <c r="S7" s="9">
        <v>1224</v>
      </c>
      <c r="T7" s="12">
        <v>1224</v>
      </c>
      <c r="U7" s="6">
        <v>1224</v>
      </c>
      <c r="V7" s="6">
        <v>1224</v>
      </c>
      <c r="W7" s="6">
        <v>1224</v>
      </c>
      <c r="X7" s="6">
        <v>1224</v>
      </c>
      <c r="Y7" s="4">
        <f t="shared" si="1"/>
        <v>26906</v>
      </c>
      <c r="Z7" s="4">
        <f t="shared" si="0"/>
        <v>1223</v>
      </c>
    </row>
    <row r="8" spans="1:26" x14ac:dyDescent="0.25">
      <c r="A8" s="6">
        <v>7</v>
      </c>
      <c r="B8" s="6" t="s">
        <v>15</v>
      </c>
      <c r="C8" s="8">
        <v>2753</v>
      </c>
      <c r="D8" s="6">
        <v>2752</v>
      </c>
      <c r="E8" s="6">
        <v>2855</v>
      </c>
      <c r="F8" s="6">
        <v>2852</v>
      </c>
      <c r="G8" s="6">
        <v>2244</v>
      </c>
      <c r="H8" s="6">
        <v>2856</v>
      </c>
      <c r="I8" s="6">
        <v>2856</v>
      </c>
      <c r="J8" s="6">
        <v>2750</v>
      </c>
      <c r="K8" s="9">
        <v>2493</v>
      </c>
      <c r="L8" s="20">
        <v>2754</v>
      </c>
      <c r="M8" s="10">
        <v>2753</v>
      </c>
      <c r="N8" s="9">
        <v>2754</v>
      </c>
      <c r="O8" s="11">
        <v>2754</v>
      </c>
      <c r="P8" s="9">
        <v>2856</v>
      </c>
      <c r="Q8" s="9">
        <v>2856</v>
      </c>
      <c r="R8" s="11">
        <v>2856</v>
      </c>
      <c r="S8" s="9">
        <v>2856</v>
      </c>
      <c r="T8" s="12">
        <v>2856</v>
      </c>
      <c r="U8" s="6">
        <v>2856</v>
      </c>
      <c r="V8" s="6">
        <v>2856</v>
      </c>
      <c r="W8" s="6">
        <v>2856</v>
      </c>
      <c r="X8" s="6">
        <v>2856</v>
      </c>
      <c r="Y8" s="4">
        <f t="shared" si="1"/>
        <v>61130</v>
      </c>
      <c r="Z8" s="4">
        <f t="shared" si="0"/>
        <v>2778.6363636363635</v>
      </c>
    </row>
    <row r="9" spans="1:26" x14ac:dyDescent="0.25">
      <c r="A9" s="6">
        <v>8</v>
      </c>
      <c r="B9" s="6" t="s">
        <v>9</v>
      </c>
      <c r="C9" s="8">
        <v>2856</v>
      </c>
      <c r="D9" s="6">
        <v>3042</v>
      </c>
      <c r="E9" s="6">
        <v>3054</v>
      </c>
      <c r="F9" s="6">
        <v>3058</v>
      </c>
      <c r="G9" s="6">
        <v>2546</v>
      </c>
      <c r="H9" s="6">
        <v>2040</v>
      </c>
      <c r="I9" s="6">
        <v>2735</v>
      </c>
      <c r="J9" s="6">
        <v>2854</v>
      </c>
      <c r="K9" s="9">
        <v>2854</v>
      </c>
      <c r="L9" s="20">
        <v>2856</v>
      </c>
      <c r="M9" s="10">
        <v>2856</v>
      </c>
      <c r="N9" s="9">
        <v>2856</v>
      </c>
      <c r="O9" s="11">
        <v>2856</v>
      </c>
      <c r="P9" s="9">
        <v>2856</v>
      </c>
      <c r="Q9" s="9">
        <v>2856</v>
      </c>
      <c r="R9" s="11">
        <v>2856</v>
      </c>
      <c r="S9" s="9">
        <v>2856</v>
      </c>
      <c r="T9" s="12">
        <v>2856</v>
      </c>
      <c r="U9" s="6">
        <v>2856</v>
      </c>
      <c r="V9" s="6">
        <v>2856</v>
      </c>
      <c r="W9" s="6">
        <v>2856</v>
      </c>
      <c r="X9" s="6">
        <v>2856</v>
      </c>
      <c r="Y9" s="4">
        <f t="shared" si="1"/>
        <v>62167</v>
      </c>
      <c r="Z9" s="4">
        <f t="shared" si="0"/>
        <v>2825.7727272727275</v>
      </c>
    </row>
    <row r="10" spans="1:26" x14ac:dyDescent="0.25">
      <c r="A10" s="6">
        <v>9</v>
      </c>
      <c r="B10" s="6" t="s">
        <v>7</v>
      </c>
      <c r="C10" s="8">
        <v>2842</v>
      </c>
      <c r="D10" s="6">
        <v>3060</v>
      </c>
      <c r="E10" s="6">
        <v>3060</v>
      </c>
      <c r="F10" s="6">
        <v>3058</v>
      </c>
      <c r="G10" s="6">
        <v>2550</v>
      </c>
      <c r="H10" s="6">
        <v>2040</v>
      </c>
      <c r="I10" s="6">
        <v>2754</v>
      </c>
      <c r="J10" s="6">
        <v>2856</v>
      </c>
      <c r="K10" s="9">
        <v>2856</v>
      </c>
      <c r="L10" s="20">
        <v>2856</v>
      </c>
      <c r="M10" s="10">
        <v>2856</v>
      </c>
      <c r="N10" s="9">
        <v>2856</v>
      </c>
      <c r="O10" s="11">
        <v>2856</v>
      </c>
      <c r="P10" s="9">
        <v>2856</v>
      </c>
      <c r="Q10" s="9">
        <v>2856</v>
      </c>
      <c r="R10" s="11">
        <v>16320</v>
      </c>
      <c r="S10" s="9">
        <v>16320</v>
      </c>
      <c r="T10" s="12">
        <v>16320</v>
      </c>
      <c r="U10" s="6">
        <v>16320</v>
      </c>
      <c r="V10" s="6">
        <v>16320</v>
      </c>
      <c r="W10" s="6">
        <v>16320</v>
      </c>
      <c r="X10" s="6">
        <v>16320</v>
      </c>
      <c r="Y10" s="4">
        <f t="shared" si="1"/>
        <v>156452</v>
      </c>
      <c r="Z10" s="4">
        <f t="shared" si="0"/>
        <v>7111.454545454545</v>
      </c>
    </row>
    <row r="11" spans="1:26" x14ac:dyDescent="0.25">
      <c r="A11" s="6">
        <v>10</v>
      </c>
      <c r="B11" s="6" t="s">
        <v>71</v>
      </c>
      <c r="C11" s="8">
        <v>1019</v>
      </c>
      <c r="D11" s="6">
        <v>1220</v>
      </c>
      <c r="E11" s="6">
        <v>1222</v>
      </c>
      <c r="F11" s="6">
        <v>1223</v>
      </c>
      <c r="G11" s="6">
        <v>1020</v>
      </c>
      <c r="H11" s="6">
        <v>1111</v>
      </c>
      <c r="I11" s="6">
        <v>1117</v>
      </c>
      <c r="J11" s="6">
        <v>1022</v>
      </c>
      <c r="K11" s="9">
        <v>1119</v>
      </c>
      <c r="L11" s="20">
        <v>1122</v>
      </c>
      <c r="M11" s="10"/>
      <c r="N11" s="9"/>
      <c r="O11" s="6"/>
      <c r="P11" s="6"/>
      <c r="Q11" s="6"/>
      <c r="R11" s="6"/>
      <c r="S11" s="6"/>
      <c r="T11" s="6"/>
      <c r="U11" s="6">
        <v>1224</v>
      </c>
      <c r="V11" s="6">
        <v>1224</v>
      </c>
      <c r="W11" s="6">
        <v>1224</v>
      </c>
      <c r="X11" s="6"/>
      <c r="Y11" s="4">
        <f t="shared" si="1"/>
        <v>14867</v>
      </c>
      <c r="Z11" s="4">
        <f t="shared" si="0"/>
        <v>1143.6153846153845</v>
      </c>
    </row>
    <row r="12" spans="1:26" x14ac:dyDescent="0.25">
      <c r="A12" s="6">
        <v>11</v>
      </c>
      <c r="B12" s="6" t="s">
        <v>68</v>
      </c>
      <c r="C12" s="6"/>
      <c r="D12" s="6"/>
      <c r="E12" s="6"/>
      <c r="F12" s="6"/>
      <c r="G12" s="6"/>
      <c r="H12" s="6"/>
      <c r="I12" s="6"/>
      <c r="J12" s="6"/>
      <c r="K12" s="9">
        <v>1514</v>
      </c>
      <c r="L12" s="20">
        <v>1530</v>
      </c>
      <c r="M12" s="10">
        <v>1528</v>
      </c>
      <c r="N12" s="9">
        <v>1531</v>
      </c>
      <c r="O12" s="11">
        <v>1530</v>
      </c>
      <c r="P12" s="9">
        <v>1530</v>
      </c>
      <c r="Q12" s="9">
        <v>1530</v>
      </c>
      <c r="R12" s="14">
        <v>1530</v>
      </c>
      <c r="S12" s="9">
        <v>1530</v>
      </c>
      <c r="T12" s="12">
        <v>1530</v>
      </c>
      <c r="U12" s="6">
        <v>1530</v>
      </c>
      <c r="V12" s="6">
        <v>1530</v>
      </c>
      <c r="W12" s="6">
        <v>1530</v>
      </c>
      <c r="X12" s="6"/>
      <c r="Y12" s="4">
        <f t="shared" si="1"/>
        <v>19873</v>
      </c>
      <c r="Z12" s="4">
        <f t="shared" si="0"/>
        <v>1528.6923076923076</v>
      </c>
    </row>
    <row r="13" spans="1:26" x14ac:dyDescent="0.25">
      <c r="A13" s="6">
        <v>12</v>
      </c>
      <c r="B13" s="6" t="s">
        <v>34</v>
      </c>
      <c r="C13" s="8">
        <v>2542</v>
      </c>
      <c r="D13" s="6">
        <v>2855</v>
      </c>
      <c r="E13" s="6">
        <v>2854</v>
      </c>
      <c r="F13" s="6">
        <v>2856</v>
      </c>
      <c r="G13" s="6">
        <v>2448</v>
      </c>
      <c r="H13" s="6">
        <v>2547</v>
      </c>
      <c r="I13" s="6">
        <v>2848</v>
      </c>
      <c r="J13" s="6">
        <v>2753</v>
      </c>
      <c r="K13" s="9">
        <v>3052</v>
      </c>
      <c r="L13" s="20">
        <v>3060</v>
      </c>
      <c r="M13" s="10">
        <v>2753</v>
      </c>
      <c r="N13" s="9">
        <v>2754</v>
      </c>
      <c r="O13" s="11">
        <v>2856</v>
      </c>
      <c r="P13" s="9">
        <v>2754</v>
      </c>
      <c r="Q13" s="9">
        <v>2754</v>
      </c>
      <c r="R13" s="6"/>
      <c r="S13" s="9">
        <v>2652</v>
      </c>
      <c r="T13" s="12">
        <v>5508</v>
      </c>
      <c r="U13" s="6">
        <v>5304</v>
      </c>
      <c r="V13" s="6">
        <v>5508</v>
      </c>
      <c r="W13" s="6">
        <v>5712</v>
      </c>
      <c r="X13" s="6">
        <v>5712</v>
      </c>
      <c r="Y13" s="4">
        <f t="shared" si="1"/>
        <v>72082</v>
      </c>
      <c r="Z13" s="4">
        <f t="shared" si="0"/>
        <v>3432.4761904761904</v>
      </c>
    </row>
    <row r="14" spans="1:26" x14ac:dyDescent="0.25">
      <c r="A14" s="6">
        <v>13</v>
      </c>
      <c r="B14" s="6" t="s">
        <v>27</v>
      </c>
      <c r="C14" s="8">
        <v>6119</v>
      </c>
      <c r="D14" s="6">
        <v>9178</v>
      </c>
      <c r="E14" s="6">
        <v>9183</v>
      </c>
      <c r="F14" s="6">
        <v>9180</v>
      </c>
      <c r="G14" s="6">
        <v>7954</v>
      </c>
      <c r="H14" s="6">
        <v>9179</v>
      </c>
      <c r="I14" s="6">
        <v>9180</v>
      </c>
      <c r="J14" s="6">
        <v>8091</v>
      </c>
      <c r="K14" s="9">
        <v>9180</v>
      </c>
      <c r="L14" s="20">
        <v>9180</v>
      </c>
      <c r="M14" s="10">
        <v>9180</v>
      </c>
      <c r="N14" s="9">
        <v>9180</v>
      </c>
      <c r="O14" s="11">
        <v>9180</v>
      </c>
      <c r="P14" s="9">
        <v>9180</v>
      </c>
      <c r="Q14" s="9">
        <v>9180</v>
      </c>
      <c r="R14" s="11">
        <v>9180</v>
      </c>
      <c r="S14" s="9">
        <v>9180</v>
      </c>
      <c r="T14" s="12">
        <v>9180</v>
      </c>
      <c r="U14" s="6">
        <v>9180</v>
      </c>
      <c r="V14" s="6">
        <v>9180</v>
      </c>
      <c r="W14" s="6">
        <v>9690</v>
      </c>
      <c r="X14" s="6">
        <v>9180</v>
      </c>
      <c r="Y14" s="4">
        <f t="shared" si="1"/>
        <v>197094</v>
      </c>
      <c r="Z14" s="4">
        <f t="shared" si="0"/>
        <v>8958.818181818182</v>
      </c>
    </row>
    <row r="15" spans="1:26" x14ac:dyDescent="0.25">
      <c r="A15" s="6">
        <v>14</v>
      </c>
      <c r="B15" s="6" t="s">
        <v>64</v>
      </c>
      <c r="C15" s="6"/>
      <c r="D15" s="6">
        <v>2854</v>
      </c>
      <c r="E15" s="6">
        <v>3060</v>
      </c>
      <c r="F15" s="6">
        <v>6118</v>
      </c>
      <c r="G15" s="6">
        <v>6119</v>
      </c>
      <c r="H15" s="6">
        <v>3773</v>
      </c>
      <c r="I15" s="6">
        <v>5304</v>
      </c>
      <c r="J15" s="6">
        <v>2850</v>
      </c>
      <c r="K15" s="9">
        <v>5304</v>
      </c>
      <c r="L15" s="20">
        <v>5508</v>
      </c>
      <c r="M15" s="10">
        <v>5712</v>
      </c>
      <c r="N15" s="9">
        <v>5712</v>
      </c>
      <c r="O15" s="11">
        <v>6120</v>
      </c>
      <c r="P15" s="9">
        <v>6120</v>
      </c>
      <c r="Q15" s="9">
        <v>6120</v>
      </c>
      <c r="R15" s="11">
        <v>6630</v>
      </c>
      <c r="S15" s="9">
        <v>6630</v>
      </c>
      <c r="T15" s="12">
        <v>7956</v>
      </c>
      <c r="U15" s="6">
        <v>6120</v>
      </c>
      <c r="V15" s="6">
        <v>7344</v>
      </c>
      <c r="W15" s="6">
        <v>7038</v>
      </c>
      <c r="X15" s="6">
        <v>7038</v>
      </c>
      <c r="Y15" s="4">
        <f t="shared" si="1"/>
        <v>119430</v>
      </c>
      <c r="Z15" s="4">
        <f t="shared" si="0"/>
        <v>5687.1428571428569</v>
      </c>
    </row>
    <row r="16" spans="1:26" x14ac:dyDescent="0.25">
      <c r="A16" s="6">
        <v>15</v>
      </c>
      <c r="B16" s="6" t="s">
        <v>8</v>
      </c>
      <c r="C16" s="8">
        <v>10400</v>
      </c>
      <c r="D16" s="6">
        <v>11730</v>
      </c>
      <c r="E16" s="6">
        <v>11215</v>
      </c>
      <c r="F16" s="6">
        <v>11216</v>
      </c>
      <c r="G16" s="6">
        <v>9486</v>
      </c>
      <c r="H16" s="6">
        <v>8160</v>
      </c>
      <c r="I16" s="6">
        <v>10710</v>
      </c>
      <c r="J16" s="6">
        <v>11322</v>
      </c>
      <c r="K16" s="9">
        <v>11322</v>
      </c>
      <c r="L16" s="20">
        <v>11220</v>
      </c>
      <c r="M16" s="10">
        <v>11219</v>
      </c>
      <c r="N16" s="9">
        <v>11220</v>
      </c>
      <c r="O16" s="11">
        <v>11220</v>
      </c>
      <c r="P16" s="9">
        <v>11220</v>
      </c>
      <c r="Q16" s="9">
        <v>11220</v>
      </c>
      <c r="R16" s="11">
        <v>15810</v>
      </c>
      <c r="S16" s="9">
        <v>12750</v>
      </c>
      <c r="T16" s="12">
        <v>13056</v>
      </c>
      <c r="U16" s="6">
        <v>13056</v>
      </c>
      <c r="V16" s="6">
        <v>13056</v>
      </c>
      <c r="W16" s="6">
        <v>13056</v>
      </c>
      <c r="X16" s="6">
        <v>13056</v>
      </c>
      <c r="Y16" s="4">
        <f t="shared" si="1"/>
        <v>256720</v>
      </c>
      <c r="Z16" s="4">
        <f t="shared" si="0"/>
        <v>11669.09090909091</v>
      </c>
    </row>
    <row r="17" spans="1:26" x14ac:dyDescent="0.25">
      <c r="A17" s="6">
        <v>16</v>
      </c>
      <c r="B17" s="6" t="s">
        <v>35</v>
      </c>
      <c r="C17" s="8">
        <v>4280</v>
      </c>
      <c r="D17" s="6">
        <v>5884</v>
      </c>
      <c r="E17" s="6">
        <v>5916</v>
      </c>
      <c r="F17" s="6">
        <v>5904</v>
      </c>
      <c r="G17" s="6">
        <v>6117</v>
      </c>
      <c r="H17" s="6">
        <v>5200</v>
      </c>
      <c r="I17" s="6">
        <v>6114</v>
      </c>
      <c r="J17" s="6">
        <v>5197</v>
      </c>
      <c r="K17" s="9">
        <v>5905</v>
      </c>
      <c r="L17" s="20">
        <v>5916</v>
      </c>
      <c r="M17" s="10">
        <v>5508</v>
      </c>
      <c r="N17" s="9">
        <v>5508</v>
      </c>
      <c r="O17" s="11">
        <v>5712</v>
      </c>
      <c r="P17" s="9">
        <v>5916</v>
      </c>
      <c r="Q17" s="9">
        <v>5508</v>
      </c>
      <c r="R17" s="11">
        <v>5508</v>
      </c>
      <c r="S17" s="9">
        <v>5508</v>
      </c>
      <c r="T17" s="12">
        <v>5610</v>
      </c>
      <c r="U17" s="6"/>
      <c r="V17" s="6">
        <v>5508</v>
      </c>
      <c r="W17" s="6">
        <v>5712</v>
      </c>
      <c r="X17" s="6">
        <v>5712</v>
      </c>
      <c r="Y17" s="4">
        <f t="shared" si="1"/>
        <v>118143</v>
      </c>
      <c r="Z17" s="4">
        <f t="shared" si="0"/>
        <v>5625.8571428571431</v>
      </c>
    </row>
    <row r="18" spans="1:26" x14ac:dyDescent="0.25">
      <c r="A18" s="6">
        <v>17</v>
      </c>
      <c r="B18" s="6" t="s">
        <v>69</v>
      </c>
      <c r="C18" s="8"/>
      <c r="D18" s="6">
        <v>2754</v>
      </c>
      <c r="E18" s="6">
        <v>2856</v>
      </c>
      <c r="F18" s="6">
        <v>2854</v>
      </c>
      <c r="G18" s="6">
        <v>2448</v>
      </c>
      <c r="H18" s="6">
        <v>1836</v>
      </c>
      <c r="I18" s="6">
        <v>2855</v>
      </c>
      <c r="J18" s="6">
        <v>2856</v>
      </c>
      <c r="K18" s="9">
        <v>2856</v>
      </c>
      <c r="L18" s="20">
        <v>2448</v>
      </c>
      <c r="M18" s="10">
        <v>2855</v>
      </c>
      <c r="N18" s="9">
        <v>2856</v>
      </c>
      <c r="O18" s="11">
        <v>2856</v>
      </c>
      <c r="P18" s="9">
        <v>2856</v>
      </c>
      <c r="Q18" s="9">
        <v>2856</v>
      </c>
      <c r="R18" s="11">
        <v>2856</v>
      </c>
      <c r="S18" s="9">
        <v>2856</v>
      </c>
      <c r="T18" s="12">
        <v>2856</v>
      </c>
      <c r="U18" s="6">
        <v>2856</v>
      </c>
      <c r="V18" s="6">
        <v>2856</v>
      </c>
      <c r="W18" s="6">
        <v>2856</v>
      </c>
      <c r="X18" s="6">
        <v>3570</v>
      </c>
      <c r="Y18" s="4">
        <f t="shared" si="1"/>
        <v>58748</v>
      </c>
      <c r="Z18" s="4">
        <f t="shared" si="0"/>
        <v>2797.5238095238096</v>
      </c>
    </row>
    <row r="19" spans="1:26" x14ac:dyDescent="0.25">
      <c r="A19" s="6">
        <v>18</v>
      </c>
      <c r="B19" s="6" t="s">
        <v>11</v>
      </c>
      <c r="C19" s="6">
        <v>1632</v>
      </c>
      <c r="D19" s="6">
        <v>1632</v>
      </c>
      <c r="E19" s="6">
        <v>1734</v>
      </c>
      <c r="F19" s="6">
        <v>1732</v>
      </c>
      <c r="G19" s="6">
        <v>1530</v>
      </c>
      <c r="H19" s="6">
        <v>1530</v>
      </c>
      <c r="I19" s="6">
        <v>1530</v>
      </c>
      <c r="J19" s="6">
        <v>1632</v>
      </c>
      <c r="K19" s="9">
        <v>1632</v>
      </c>
      <c r="L19" s="20">
        <v>1834</v>
      </c>
      <c r="M19" s="10">
        <v>1733</v>
      </c>
      <c r="N19" s="9">
        <v>1734</v>
      </c>
      <c r="O19" s="11">
        <v>1734</v>
      </c>
      <c r="P19" s="9">
        <v>1734</v>
      </c>
      <c r="Q19" s="9">
        <v>1734</v>
      </c>
      <c r="R19" s="11">
        <v>1734</v>
      </c>
      <c r="S19" s="9">
        <v>1734</v>
      </c>
      <c r="T19" s="12">
        <v>1734</v>
      </c>
      <c r="U19" s="6">
        <v>1734</v>
      </c>
      <c r="V19" s="6">
        <v>1734</v>
      </c>
      <c r="W19" s="6">
        <v>1734</v>
      </c>
      <c r="X19" s="6">
        <v>1734</v>
      </c>
      <c r="Y19" s="4">
        <f t="shared" si="1"/>
        <v>37225</v>
      </c>
      <c r="Z19" s="4">
        <f t="shared" si="0"/>
        <v>1692.0454545454545</v>
      </c>
    </row>
    <row r="20" spans="1:26" x14ac:dyDescent="0.25">
      <c r="A20" s="6">
        <v>19</v>
      </c>
      <c r="B20" s="6" t="s">
        <v>65</v>
      </c>
      <c r="C20" s="6"/>
      <c r="D20" s="6">
        <v>7141</v>
      </c>
      <c r="E20" s="6">
        <v>6935</v>
      </c>
      <c r="F20" s="6">
        <v>7543</v>
      </c>
      <c r="G20" s="6">
        <v>7543</v>
      </c>
      <c r="H20" s="6">
        <v>5914</v>
      </c>
      <c r="I20" s="6">
        <v>5703</v>
      </c>
      <c r="J20" s="6">
        <v>5712</v>
      </c>
      <c r="K20" s="9">
        <v>5710</v>
      </c>
      <c r="L20" s="20">
        <v>5711</v>
      </c>
      <c r="M20" s="10">
        <v>5712</v>
      </c>
      <c r="N20" s="9">
        <v>5711</v>
      </c>
      <c r="O20" s="11">
        <v>1224</v>
      </c>
      <c r="P20" s="9">
        <v>1224</v>
      </c>
      <c r="Q20" s="9">
        <v>1224</v>
      </c>
      <c r="R20" s="11">
        <v>1224</v>
      </c>
      <c r="S20" s="9">
        <v>1224</v>
      </c>
      <c r="T20" s="12">
        <v>1224</v>
      </c>
      <c r="U20" s="6">
        <v>1224</v>
      </c>
      <c r="V20" s="6">
        <v>1428</v>
      </c>
      <c r="W20" s="6">
        <v>1326</v>
      </c>
      <c r="X20" s="6">
        <v>1326</v>
      </c>
      <c r="Y20" s="4">
        <f t="shared" si="1"/>
        <v>81983</v>
      </c>
      <c r="Z20" s="4">
        <f t="shared" si="0"/>
        <v>3903.9523809523807</v>
      </c>
    </row>
    <row r="21" spans="1:26" x14ac:dyDescent="0.25">
      <c r="A21" s="6">
        <v>20</v>
      </c>
      <c r="B21" s="6" t="s">
        <v>23</v>
      </c>
      <c r="C21" s="8">
        <v>1632</v>
      </c>
      <c r="D21" s="6">
        <v>1631</v>
      </c>
      <c r="E21" s="6">
        <v>1836</v>
      </c>
      <c r="F21" s="6">
        <v>1836</v>
      </c>
      <c r="G21" s="6">
        <v>1632</v>
      </c>
      <c r="H21" s="6">
        <v>1223</v>
      </c>
      <c r="I21" s="6">
        <v>1836</v>
      </c>
      <c r="J21" s="6">
        <v>1836</v>
      </c>
      <c r="K21" s="9">
        <v>1832</v>
      </c>
      <c r="L21" s="20">
        <v>1428</v>
      </c>
      <c r="M21" s="10">
        <v>1836</v>
      </c>
      <c r="N21" s="9">
        <v>1836</v>
      </c>
      <c r="O21" s="11">
        <v>1836</v>
      </c>
      <c r="P21" s="9">
        <v>1836</v>
      </c>
      <c r="Q21" s="9">
        <v>1836</v>
      </c>
      <c r="R21" s="11">
        <v>1836</v>
      </c>
      <c r="S21" s="9">
        <v>1836</v>
      </c>
      <c r="T21" s="12">
        <v>1836</v>
      </c>
      <c r="U21" s="6">
        <v>1836</v>
      </c>
      <c r="V21" s="6"/>
      <c r="W21" s="6">
        <v>1938</v>
      </c>
      <c r="X21" s="6">
        <v>2142</v>
      </c>
      <c r="Y21" s="4">
        <f t="shared" si="1"/>
        <v>37326</v>
      </c>
      <c r="Z21" s="4">
        <f t="shared" si="0"/>
        <v>1777.4285714285713</v>
      </c>
    </row>
    <row r="22" spans="1:26" x14ac:dyDescent="0.25">
      <c r="A22" s="6">
        <v>21</v>
      </c>
      <c r="B22" s="6" t="s">
        <v>10</v>
      </c>
      <c r="C22" s="8">
        <v>2856</v>
      </c>
      <c r="D22" s="6">
        <v>3053</v>
      </c>
      <c r="E22" s="6">
        <v>3058</v>
      </c>
      <c r="F22" s="6">
        <v>3062</v>
      </c>
      <c r="G22" s="6">
        <v>2549</v>
      </c>
      <c r="H22" s="6">
        <v>2244</v>
      </c>
      <c r="I22" s="6">
        <v>2750</v>
      </c>
      <c r="J22" s="6">
        <v>2854</v>
      </c>
      <c r="K22" s="9">
        <v>2856</v>
      </c>
      <c r="L22" s="20">
        <v>2856</v>
      </c>
      <c r="M22" s="10">
        <v>2856</v>
      </c>
      <c r="N22" s="9">
        <v>2856</v>
      </c>
      <c r="O22" s="11">
        <v>2856</v>
      </c>
      <c r="P22" s="9">
        <v>2856</v>
      </c>
      <c r="Q22" s="9">
        <v>2856</v>
      </c>
      <c r="R22" s="11">
        <v>2856</v>
      </c>
      <c r="S22" s="9">
        <v>2856</v>
      </c>
      <c r="T22" s="12">
        <v>2856</v>
      </c>
      <c r="U22" s="6">
        <v>2856</v>
      </c>
      <c r="V22" s="6">
        <v>2856</v>
      </c>
      <c r="W22" s="6">
        <v>2856</v>
      </c>
      <c r="X22" s="6">
        <v>2856</v>
      </c>
      <c r="Y22" s="4">
        <f t="shared" si="1"/>
        <v>62410</v>
      </c>
      <c r="Z22" s="4">
        <f t="shared" si="0"/>
        <v>2836.818181818182</v>
      </c>
    </row>
    <row r="23" spans="1:26" x14ac:dyDescent="0.25">
      <c r="A23" s="6">
        <v>22</v>
      </c>
      <c r="B23" s="6" t="s">
        <v>38</v>
      </c>
      <c r="C23" s="8">
        <v>1420</v>
      </c>
      <c r="D23" s="6">
        <v>2244</v>
      </c>
      <c r="E23" s="6">
        <v>2240</v>
      </c>
      <c r="F23" s="6">
        <v>2240</v>
      </c>
      <c r="G23" s="6">
        <v>2243</v>
      </c>
      <c r="H23" s="6">
        <v>2242</v>
      </c>
      <c r="I23" s="6">
        <v>2240</v>
      </c>
      <c r="J23" s="6">
        <v>1730</v>
      </c>
      <c r="K23" s="9">
        <v>2242</v>
      </c>
      <c r="L23" s="20">
        <v>2241</v>
      </c>
      <c r="M23" s="10">
        <v>2446</v>
      </c>
      <c r="N23" s="9">
        <v>2448</v>
      </c>
      <c r="O23" s="11">
        <v>2448</v>
      </c>
      <c r="P23" s="9">
        <v>2448</v>
      </c>
      <c r="Q23" s="9">
        <v>2448</v>
      </c>
      <c r="R23" s="11">
        <v>2448</v>
      </c>
      <c r="S23" s="9">
        <v>2448</v>
      </c>
      <c r="T23" s="12">
        <v>2448</v>
      </c>
      <c r="U23" s="6">
        <v>2448</v>
      </c>
      <c r="V23" s="6">
        <v>2448</v>
      </c>
      <c r="W23" s="6">
        <v>2346</v>
      </c>
      <c r="X23" s="6">
        <v>2448</v>
      </c>
      <c r="Y23" s="4">
        <f t="shared" si="1"/>
        <v>50354</v>
      </c>
      <c r="Z23" s="4">
        <f>AVERAGE(C23:X23)</f>
        <v>2288.818181818182</v>
      </c>
    </row>
    <row r="24" spans="1:26" x14ac:dyDescent="0.25">
      <c r="A24" s="6">
        <v>23</v>
      </c>
      <c r="B24" s="6" t="s">
        <v>14</v>
      </c>
      <c r="C24" s="8">
        <v>1218</v>
      </c>
      <c r="D24" s="6">
        <v>1103</v>
      </c>
      <c r="E24" s="6">
        <v>1215</v>
      </c>
      <c r="F24" s="6">
        <v>2747</v>
      </c>
      <c r="G24" s="6">
        <v>2244</v>
      </c>
      <c r="H24" s="6">
        <v>2754</v>
      </c>
      <c r="I24" s="6">
        <v>2754</v>
      </c>
      <c r="J24" s="6">
        <v>2650</v>
      </c>
      <c r="K24" s="9">
        <v>2752</v>
      </c>
      <c r="L24" s="20">
        <v>2754</v>
      </c>
      <c r="M24" s="10">
        <v>2749</v>
      </c>
      <c r="N24" s="9">
        <v>2754</v>
      </c>
      <c r="O24" s="11">
        <v>2754</v>
      </c>
      <c r="P24" s="9">
        <v>2754</v>
      </c>
      <c r="Q24" s="9">
        <v>2754</v>
      </c>
      <c r="R24" s="11">
        <v>2754</v>
      </c>
      <c r="S24" s="9">
        <v>2754</v>
      </c>
      <c r="T24" s="12">
        <v>2754</v>
      </c>
      <c r="U24" s="6">
        <v>2856</v>
      </c>
      <c r="V24" s="6">
        <v>2754</v>
      </c>
      <c r="W24" s="6">
        <v>2754</v>
      </c>
      <c r="X24" s="6">
        <v>2754</v>
      </c>
      <c r="Y24" s="4">
        <f t="shared" si="1"/>
        <v>55336</v>
      </c>
      <c r="Z24" s="4">
        <f t="shared" si="0"/>
        <v>2515.2727272727275</v>
      </c>
    </row>
    <row r="25" spans="1:26" x14ac:dyDescent="0.25">
      <c r="A25" s="6">
        <v>24</v>
      </c>
      <c r="B25" s="6" t="s">
        <v>36</v>
      </c>
      <c r="C25" s="8">
        <v>10812</v>
      </c>
      <c r="D25" s="6">
        <v>11017</v>
      </c>
      <c r="E25" s="6">
        <v>11016</v>
      </c>
      <c r="F25" s="6">
        <v>11012</v>
      </c>
      <c r="G25" s="6">
        <v>9996</v>
      </c>
      <c r="H25" s="6">
        <v>11013</v>
      </c>
      <c r="I25" s="6">
        <v>11006</v>
      </c>
      <c r="J25" s="6">
        <v>10196</v>
      </c>
      <c r="K25" s="9">
        <v>11014</v>
      </c>
      <c r="L25" s="20">
        <v>11015</v>
      </c>
      <c r="M25" s="10">
        <v>11727</v>
      </c>
      <c r="N25" s="9">
        <v>11730</v>
      </c>
      <c r="O25" s="11">
        <v>11832</v>
      </c>
      <c r="P25" s="9">
        <v>11832</v>
      </c>
      <c r="Q25" s="9">
        <v>11832</v>
      </c>
      <c r="R25" s="11">
        <v>11730</v>
      </c>
      <c r="S25" s="9">
        <v>11730</v>
      </c>
      <c r="T25" s="12">
        <v>11730</v>
      </c>
      <c r="U25" s="6">
        <v>11730</v>
      </c>
      <c r="V25" s="6">
        <v>11730</v>
      </c>
      <c r="W25" s="6">
        <v>11016</v>
      </c>
      <c r="X25" s="6">
        <v>11730</v>
      </c>
      <c r="Y25" s="4">
        <f t="shared" si="1"/>
        <v>248446</v>
      </c>
      <c r="Z25" s="4">
        <f t="shared" si="0"/>
        <v>11293</v>
      </c>
    </row>
    <row r="26" spans="1:26" x14ac:dyDescent="0.25">
      <c r="A26" s="6">
        <v>25</v>
      </c>
      <c r="B26" s="6" t="s">
        <v>24</v>
      </c>
      <c r="C26" s="8">
        <v>2651</v>
      </c>
      <c r="D26" s="6">
        <v>2855</v>
      </c>
      <c r="E26" s="6">
        <v>2856</v>
      </c>
      <c r="F26" s="6">
        <v>2855</v>
      </c>
      <c r="G26" s="6">
        <v>2447</v>
      </c>
      <c r="H26" s="6">
        <v>2142</v>
      </c>
      <c r="I26" s="6">
        <v>2856</v>
      </c>
      <c r="J26" s="6">
        <v>2856</v>
      </c>
      <c r="K26" s="9">
        <v>2856</v>
      </c>
      <c r="L26" s="20">
        <v>2448</v>
      </c>
      <c r="M26" s="10">
        <v>2856</v>
      </c>
      <c r="N26" s="9">
        <v>2856</v>
      </c>
      <c r="O26" s="11">
        <v>2856</v>
      </c>
      <c r="P26" s="9">
        <v>2856</v>
      </c>
      <c r="Q26" s="9">
        <v>2856</v>
      </c>
      <c r="R26" s="11">
        <v>2856</v>
      </c>
      <c r="S26" s="9">
        <v>2856</v>
      </c>
      <c r="T26" s="12">
        <v>2856</v>
      </c>
      <c r="U26" s="6">
        <v>2856</v>
      </c>
      <c r="V26" s="6">
        <v>2856</v>
      </c>
      <c r="W26" s="6">
        <v>2856</v>
      </c>
      <c r="X26" s="6">
        <v>3366</v>
      </c>
      <c r="Y26" s="4">
        <f t="shared" si="1"/>
        <v>61604</v>
      </c>
      <c r="Z26" s="4">
        <f t="shared" si="0"/>
        <v>2800.181818181818</v>
      </c>
    </row>
    <row r="27" spans="1:26" x14ac:dyDescent="0.25">
      <c r="A27" s="6">
        <v>26</v>
      </c>
      <c r="B27" s="6" t="s">
        <v>39</v>
      </c>
      <c r="C27" s="8">
        <v>1018</v>
      </c>
      <c r="D27" s="6">
        <v>1728</v>
      </c>
      <c r="E27" s="6">
        <v>1733</v>
      </c>
      <c r="F27" s="6">
        <v>1728</v>
      </c>
      <c r="G27" s="6">
        <v>1533</v>
      </c>
      <c r="H27" s="6">
        <v>1734</v>
      </c>
      <c r="I27" s="6">
        <v>1732</v>
      </c>
      <c r="J27" s="6">
        <v>1428</v>
      </c>
      <c r="K27" s="9">
        <v>1733</v>
      </c>
      <c r="L27" s="20">
        <v>1734</v>
      </c>
      <c r="M27" s="10">
        <v>1836</v>
      </c>
      <c r="N27" s="9">
        <v>1836</v>
      </c>
      <c r="O27" s="11">
        <v>1734</v>
      </c>
      <c r="P27" s="9">
        <v>1734</v>
      </c>
      <c r="Q27" s="9">
        <v>1734</v>
      </c>
      <c r="R27" s="11">
        <v>1836</v>
      </c>
      <c r="S27" s="9">
        <v>1836</v>
      </c>
      <c r="T27" s="12">
        <v>1836</v>
      </c>
      <c r="U27" s="6">
        <v>1836</v>
      </c>
      <c r="V27" s="6">
        <v>1836</v>
      </c>
      <c r="W27" s="6">
        <v>1734</v>
      </c>
      <c r="X27" s="6">
        <v>1836</v>
      </c>
      <c r="Y27" s="4">
        <f t="shared" si="1"/>
        <v>37725</v>
      </c>
      <c r="Z27" s="4">
        <f t="shared" si="0"/>
        <v>1714.7727272727273</v>
      </c>
    </row>
    <row r="28" spans="1:26" x14ac:dyDescent="0.25">
      <c r="A28" s="6">
        <v>27</v>
      </c>
      <c r="B28" s="6" t="s">
        <v>28</v>
      </c>
      <c r="C28" s="8">
        <v>2550</v>
      </c>
      <c r="D28" s="6">
        <v>2856</v>
      </c>
      <c r="E28" s="6">
        <v>2850</v>
      </c>
      <c r="F28" s="6">
        <v>2854</v>
      </c>
      <c r="G28" s="6">
        <v>2548</v>
      </c>
      <c r="H28" s="6">
        <v>2854</v>
      </c>
      <c r="I28" s="6">
        <v>2856</v>
      </c>
      <c r="J28" s="6">
        <v>2852</v>
      </c>
      <c r="K28" s="9">
        <v>2855</v>
      </c>
      <c r="L28" s="20">
        <v>2856</v>
      </c>
      <c r="M28" s="10">
        <v>2856</v>
      </c>
      <c r="N28" s="9">
        <v>2856</v>
      </c>
      <c r="O28" s="11">
        <v>2856</v>
      </c>
      <c r="P28" s="9">
        <v>2856</v>
      </c>
      <c r="Q28" s="9">
        <v>2856</v>
      </c>
      <c r="R28" s="11">
        <v>2856</v>
      </c>
      <c r="S28" s="9">
        <v>2856</v>
      </c>
      <c r="T28" s="12">
        <v>2856</v>
      </c>
      <c r="U28" s="6">
        <v>2856</v>
      </c>
      <c r="V28" s="6">
        <v>2856</v>
      </c>
      <c r="W28" s="6">
        <v>2856</v>
      </c>
      <c r="X28" s="6">
        <v>2856</v>
      </c>
      <c r="Y28" s="4">
        <f t="shared" si="1"/>
        <v>62203</v>
      </c>
      <c r="Z28" s="4">
        <f t="shared" si="0"/>
        <v>2827.409090909091</v>
      </c>
    </row>
    <row r="29" spans="1:26" x14ac:dyDescent="0.25">
      <c r="A29" s="6">
        <v>28</v>
      </c>
      <c r="B29" s="6" t="s">
        <v>21</v>
      </c>
      <c r="C29" s="8">
        <v>2747</v>
      </c>
      <c r="D29" s="6">
        <v>2754</v>
      </c>
      <c r="E29" s="6">
        <v>2857</v>
      </c>
      <c r="F29" s="6">
        <v>2855</v>
      </c>
      <c r="G29" s="6">
        <v>2244</v>
      </c>
      <c r="H29" s="6">
        <v>1530</v>
      </c>
      <c r="I29" s="6">
        <v>2649</v>
      </c>
      <c r="J29" s="6">
        <v>2752</v>
      </c>
      <c r="K29" s="9">
        <v>1326</v>
      </c>
      <c r="L29" s="20">
        <v>2652</v>
      </c>
      <c r="M29" s="10">
        <v>2754</v>
      </c>
      <c r="N29" s="9">
        <v>2753</v>
      </c>
      <c r="O29" s="11">
        <v>2754</v>
      </c>
      <c r="P29" s="9">
        <v>2856</v>
      </c>
      <c r="Q29" s="9">
        <v>2856</v>
      </c>
      <c r="R29" s="11">
        <v>2856</v>
      </c>
      <c r="S29" s="9">
        <v>2856</v>
      </c>
      <c r="T29" s="12">
        <v>2856</v>
      </c>
      <c r="U29" s="6">
        <v>2856</v>
      </c>
      <c r="V29" s="6">
        <v>2856</v>
      </c>
      <c r="W29" s="6">
        <v>2856</v>
      </c>
      <c r="X29" s="6">
        <v>2856</v>
      </c>
      <c r="Y29" s="4">
        <f t="shared" si="1"/>
        <v>58331</v>
      </c>
      <c r="Z29" s="4">
        <f t="shared" si="0"/>
        <v>2651.409090909091</v>
      </c>
    </row>
    <row r="30" spans="1:26" x14ac:dyDescent="0.25">
      <c r="A30" s="6">
        <v>29</v>
      </c>
      <c r="B30" s="6" t="s">
        <v>0</v>
      </c>
      <c r="C30" s="8">
        <v>5503</v>
      </c>
      <c r="D30" s="6">
        <v>6119</v>
      </c>
      <c r="E30" s="6">
        <v>6116</v>
      </c>
      <c r="F30" s="6">
        <v>6118</v>
      </c>
      <c r="G30" s="6">
        <v>6114</v>
      </c>
      <c r="H30" s="6">
        <v>5406</v>
      </c>
      <c r="I30" s="6">
        <v>6217</v>
      </c>
      <c r="J30" s="6">
        <v>6011</v>
      </c>
      <c r="K30" s="15">
        <v>5915</v>
      </c>
      <c r="L30" s="20">
        <v>6107</v>
      </c>
      <c r="M30" s="10">
        <v>6128</v>
      </c>
      <c r="N30" s="8">
        <v>5609</v>
      </c>
      <c r="O30" s="11">
        <v>6120</v>
      </c>
      <c r="P30" s="8">
        <v>5712</v>
      </c>
      <c r="Q30" s="9">
        <v>5712</v>
      </c>
      <c r="R30" s="11">
        <v>6120</v>
      </c>
      <c r="S30" s="8">
        <v>6120</v>
      </c>
      <c r="T30" s="12">
        <v>6120</v>
      </c>
      <c r="U30" s="6">
        <v>6120</v>
      </c>
      <c r="V30" s="6">
        <v>6120</v>
      </c>
      <c r="W30" s="6">
        <v>6120</v>
      </c>
      <c r="X30" s="6">
        <v>6120</v>
      </c>
      <c r="Y30" s="4">
        <f t="shared" si="1"/>
        <v>131747</v>
      </c>
      <c r="Z30" s="4">
        <f t="shared" si="0"/>
        <v>5988.5</v>
      </c>
    </row>
    <row r="31" spans="1:26" x14ac:dyDescent="0.25">
      <c r="A31" s="6">
        <v>30</v>
      </c>
      <c r="B31" s="6" t="s">
        <v>31</v>
      </c>
      <c r="C31" s="8">
        <v>2548</v>
      </c>
      <c r="D31" s="6">
        <v>2848</v>
      </c>
      <c r="E31" s="6">
        <v>2856</v>
      </c>
      <c r="F31" s="6">
        <v>2856</v>
      </c>
      <c r="G31" s="6">
        <v>2856</v>
      </c>
      <c r="H31" s="6">
        <v>2856</v>
      </c>
      <c r="I31" s="6">
        <v>3060</v>
      </c>
      <c r="J31" s="6">
        <v>2754</v>
      </c>
      <c r="K31" s="9">
        <v>3060</v>
      </c>
      <c r="L31" s="20">
        <v>3060</v>
      </c>
      <c r="M31" s="10">
        <v>2754</v>
      </c>
      <c r="N31" s="9">
        <v>2754</v>
      </c>
      <c r="O31" s="11">
        <v>2856</v>
      </c>
      <c r="P31" s="9">
        <v>2856</v>
      </c>
      <c r="Q31" s="9">
        <v>2856</v>
      </c>
      <c r="R31" s="11">
        <v>2754</v>
      </c>
      <c r="S31" s="9">
        <v>2754</v>
      </c>
      <c r="T31" s="12">
        <v>2754</v>
      </c>
      <c r="U31" s="6">
        <v>2856</v>
      </c>
      <c r="V31" s="6">
        <v>2856</v>
      </c>
      <c r="W31" s="6">
        <v>2856</v>
      </c>
      <c r="X31" s="6">
        <v>2856</v>
      </c>
      <c r="Y31" s="4">
        <f t="shared" si="1"/>
        <v>62516</v>
      </c>
      <c r="Z31" s="4">
        <f t="shared" si="0"/>
        <v>2841.6363636363635</v>
      </c>
    </row>
    <row r="32" spans="1:26" x14ac:dyDescent="0.25">
      <c r="A32" s="6">
        <v>31</v>
      </c>
      <c r="B32" s="6" t="s">
        <v>32</v>
      </c>
      <c r="C32" s="8">
        <v>2550</v>
      </c>
      <c r="D32" s="6">
        <v>2852</v>
      </c>
      <c r="E32" s="6">
        <v>2856</v>
      </c>
      <c r="F32" s="6">
        <v>2856</v>
      </c>
      <c r="G32" s="6">
        <v>2856</v>
      </c>
      <c r="H32" s="6">
        <v>2550</v>
      </c>
      <c r="I32" s="6">
        <v>3058</v>
      </c>
      <c r="J32" s="6">
        <v>2748</v>
      </c>
      <c r="K32" s="9">
        <v>3059</v>
      </c>
      <c r="L32" s="20">
        <v>3057</v>
      </c>
      <c r="M32" s="10">
        <v>2753</v>
      </c>
      <c r="N32" s="9">
        <v>2754</v>
      </c>
      <c r="O32" s="11">
        <v>2856</v>
      </c>
      <c r="P32" s="9">
        <v>2754</v>
      </c>
      <c r="Q32" s="9">
        <v>2856</v>
      </c>
      <c r="R32" s="11">
        <v>2652</v>
      </c>
      <c r="S32" s="9">
        <v>2652</v>
      </c>
      <c r="T32" s="12">
        <v>2754</v>
      </c>
      <c r="U32" s="6">
        <v>2856</v>
      </c>
      <c r="V32" s="6">
        <v>2856</v>
      </c>
      <c r="W32" s="6">
        <v>2856</v>
      </c>
      <c r="X32" s="6">
        <v>2856</v>
      </c>
      <c r="Y32" s="4">
        <f t="shared" si="1"/>
        <v>61897</v>
      </c>
      <c r="Z32" s="4">
        <f t="shared" si="0"/>
        <v>2813.5</v>
      </c>
    </row>
    <row r="33" spans="1:26" x14ac:dyDescent="0.25">
      <c r="A33" s="6">
        <v>32</v>
      </c>
      <c r="B33" s="6" t="s">
        <v>13</v>
      </c>
      <c r="C33" s="8">
        <v>1528</v>
      </c>
      <c r="D33" s="6">
        <v>1528</v>
      </c>
      <c r="E33" s="6">
        <v>1626</v>
      </c>
      <c r="F33" s="6">
        <v>2346</v>
      </c>
      <c r="G33" s="6">
        <v>2142</v>
      </c>
      <c r="H33" s="6">
        <v>1530</v>
      </c>
      <c r="I33" s="6">
        <v>2244</v>
      </c>
      <c r="J33" s="6">
        <v>2346</v>
      </c>
      <c r="K33" s="9">
        <v>2346</v>
      </c>
      <c r="L33" s="20">
        <v>2346</v>
      </c>
      <c r="M33" s="10">
        <v>2342</v>
      </c>
      <c r="N33" s="9">
        <v>2346</v>
      </c>
      <c r="O33" s="11">
        <v>2346</v>
      </c>
      <c r="P33" s="9">
        <v>2346</v>
      </c>
      <c r="Q33" s="9">
        <v>2346</v>
      </c>
      <c r="R33" s="11">
        <v>2346</v>
      </c>
      <c r="S33" s="9">
        <v>2346</v>
      </c>
      <c r="T33" s="12">
        <v>2346</v>
      </c>
      <c r="U33" s="6">
        <v>2856</v>
      </c>
      <c r="V33" s="6">
        <v>2346</v>
      </c>
      <c r="W33" s="6">
        <v>2346</v>
      </c>
      <c r="X33" s="6">
        <v>2856</v>
      </c>
      <c r="Y33" s="4">
        <f t="shared" si="1"/>
        <v>49150</v>
      </c>
      <c r="Z33" s="4">
        <f t="shared" si="0"/>
        <v>2234.090909090909</v>
      </c>
    </row>
    <row r="34" spans="1:26" x14ac:dyDescent="0.25">
      <c r="A34" s="6">
        <v>33</v>
      </c>
      <c r="B34" s="6" t="s">
        <v>18</v>
      </c>
      <c r="C34" s="8">
        <v>2855</v>
      </c>
      <c r="D34" s="6">
        <v>2855</v>
      </c>
      <c r="E34" s="6">
        <v>2856</v>
      </c>
      <c r="F34" s="6">
        <v>3864</v>
      </c>
      <c r="G34" s="6">
        <v>3570</v>
      </c>
      <c r="H34" s="6">
        <v>3569</v>
      </c>
      <c r="I34" s="6">
        <v>3876</v>
      </c>
      <c r="J34" s="6">
        <v>4080</v>
      </c>
      <c r="K34" s="9">
        <v>3672</v>
      </c>
      <c r="L34" s="20">
        <v>4080</v>
      </c>
      <c r="M34" s="10">
        <v>4075</v>
      </c>
      <c r="N34" s="9">
        <v>4080</v>
      </c>
      <c r="O34" s="11">
        <v>4080</v>
      </c>
      <c r="P34" s="9">
        <v>4080</v>
      </c>
      <c r="Q34" s="9">
        <v>4080</v>
      </c>
      <c r="R34" s="11">
        <v>4080</v>
      </c>
      <c r="S34" s="9">
        <v>4080</v>
      </c>
      <c r="T34" s="12">
        <v>4080</v>
      </c>
      <c r="U34" s="6">
        <v>4080</v>
      </c>
      <c r="V34" s="6">
        <v>4080</v>
      </c>
      <c r="W34" s="6">
        <v>4080</v>
      </c>
      <c r="X34" s="6">
        <v>4080</v>
      </c>
      <c r="Y34" s="4">
        <f t="shared" si="1"/>
        <v>84232</v>
      </c>
      <c r="Z34" s="4">
        <f t="shared" si="0"/>
        <v>3828.7272727272725</v>
      </c>
    </row>
    <row r="35" spans="1:26" x14ac:dyDescent="0.25">
      <c r="A35" s="6">
        <v>34</v>
      </c>
      <c r="B35" s="6" t="s">
        <v>1</v>
      </c>
      <c r="C35" s="8">
        <v>2651</v>
      </c>
      <c r="D35" s="6">
        <v>3058</v>
      </c>
      <c r="E35" s="6">
        <v>3056</v>
      </c>
      <c r="F35" s="6">
        <v>3061</v>
      </c>
      <c r="G35" s="6">
        <v>3058</v>
      </c>
      <c r="H35" s="6">
        <v>2754</v>
      </c>
      <c r="I35" s="6">
        <v>3162</v>
      </c>
      <c r="J35" s="6">
        <v>2957</v>
      </c>
      <c r="K35" s="15">
        <v>2754</v>
      </c>
      <c r="L35" s="20">
        <v>3060</v>
      </c>
      <c r="M35" s="10">
        <v>3060</v>
      </c>
      <c r="N35" s="8">
        <v>2958</v>
      </c>
      <c r="O35" s="11">
        <v>3060</v>
      </c>
      <c r="P35" s="8">
        <v>2856</v>
      </c>
      <c r="Q35" s="9">
        <v>2856</v>
      </c>
      <c r="R35" s="11">
        <v>3060</v>
      </c>
      <c r="S35" s="8">
        <v>3060</v>
      </c>
      <c r="T35" s="12">
        <v>3060</v>
      </c>
      <c r="U35" s="6">
        <v>3060</v>
      </c>
      <c r="V35" s="6">
        <v>3162</v>
      </c>
      <c r="W35" s="6">
        <v>3060</v>
      </c>
      <c r="X35" s="6">
        <v>3060</v>
      </c>
      <c r="Y35" s="4">
        <f t="shared" si="1"/>
        <v>65883</v>
      </c>
      <c r="Z35" s="4">
        <f t="shared" si="0"/>
        <v>2994.681818181818</v>
      </c>
    </row>
    <row r="36" spans="1:26" x14ac:dyDescent="0.25">
      <c r="A36" s="6">
        <v>35</v>
      </c>
      <c r="B36" s="6" t="s">
        <v>37</v>
      </c>
      <c r="C36" s="8">
        <v>2034</v>
      </c>
      <c r="D36" s="6">
        <v>2749</v>
      </c>
      <c r="E36" s="6">
        <v>2751</v>
      </c>
      <c r="F36" s="6">
        <v>2753</v>
      </c>
      <c r="G36" s="6">
        <v>2758</v>
      </c>
      <c r="H36" s="6">
        <v>2856</v>
      </c>
      <c r="I36" s="6">
        <v>2856</v>
      </c>
      <c r="J36" s="6">
        <v>2648</v>
      </c>
      <c r="K36" s="9">
        <v>2856</v>
      </c>
      <c r="L36" s="20">
        <v>2855</v>
      </c>
      <c r="M36" s="10">
        <v>2963</v>
      </c>
      <c r="N36" s="9">
        <v>2958</v>
      </c>
      <c r="O36" s="11">
        <v>2958</v>
      </c>
      <c r="P36" s="9">
        <v>2958</v>
      </c>
      <c r="Q36" s="9">
        <v>2958</v>
      </c>
      <c r="R36" s="11">
        <v>2958</v>
      </c>
      <c r="S36" s="9">
        <v>2958</v>
      </c>
      <c r="T36" s="12">
        <v>2958</v>
      </c>
      <c r="U36" s="6">
        <v>2958</v>
      </c>
      <c r="V36" s="6">
        <v>2958</v>
      </c>
      <c r="W36" s="6">
        <v>2754</v>
      </c>
      <c r="X36" s="6">
        <v>2958</v>
      </c>
      <c r="Y36" s="4">
        <f t="shared" si="1"/>
        <v>62413</v>
      </c>
      <c r="Z36" s="4">
        <f t="shared" si="0"/>
        <v>2836.9545454545455</v>
      </c>
    </row>
    <row r="37" spans="1:26" x14ac:dyDescent="0.25">
      <c r="A37" s="6">
        <v>36</v>
      </c>
      <c r="B37" s="6" t="s">
        <v>20</v>
      </c>
      <c r="C37" s="8">
        <v>1216</v>
      </c>
      <c r="D37" s="6">
        <v>1122</v>
      </c>
      <c r="E37" s="6">
        <v>1222</v>
      </c>
      <c r="F37" s="6">
        <v>2472</v>
      </c>
      <c r="G37" s="6">
        <v>2244</v>
      </c>
      <c r="H37" s="6">
        <v>2549</v>
      </c>
      <c r="I37" s="6">
        <v>2549</v>
      </c>
      <c r="J37" s="6">
        <v>2550</v>
      </c>
      <c r="K37" s="9">
        <v>2244</v>
      </c>
      <c r="L37" s="20">
        <v>2550</v>
      </c>
      <c r="M37" s="10">
        <v>2548</v>
      </c>
      <c r="N37" s="9">
        <v>2550</v>
      </c>
      <c r="O37" s="11">
        <v>2550</v>
      </c>
      <c r="P37" s="9">
        <v>2550</v>
      </c>
      <c r="Q37" s="9">
        <v>2550</v>
      </c>
      <c r="R37" s="11">
        <v>2550</v>
      </c>
      <c r="S37" s="9">
        <v>2550</v>
      </c>
      <c r="T37" s="12">
        <v>2550</v>
      </c>
      <c r="U37" s="6">
        <v>2550</v>
      </c>
      <c r="V37" s="6">
        <v>2550</v>
      </c>
      <c r="W37" s="6">
        <v>2550</v>
      </c>
      <c r="X37" s="6">
        <v>2550</v>
      </c>
      <c r="Y37" s="4">
        <f t="shared" si="1"/>
        <v>51316</v>
      </c>
      <c r="Z37" s="4">
        <f t="shared" si="0"/>
        <v>2332.5454545454545</v>
      </c>
    </row>
    <row r="38" spans="1:26" x14ac:dyDescent="0.25">
      <c r="A38" s="6">
        <v>37</v>
      </c>
      <c r="B38" s="6" t="s">
        <v>66</v>
      </c>
      <c r="C38" s="8"/>
      <c r="D38" s="6"/>
      <c r="E38" s="6"/>
      <c r="F38" s="6">
        <v>6119</v>
      </c>
      <c r="G38" s="6">
        <v>6120</v>
      </c>
      <c r="H38" s="6">
        <v>5711</v>
      </c>
      <c r="I38" s="6">
        <v>5710</v>
      </c>
      <c r="J38" s="6">
        <v>5711</v>
      </c>
      <c r="K38" s="9">
        <v>5712</v>
      </c>
      <c r="L38" s="20">
        <v>5508</v>
      </c>
      <c r="M38" s="10">
        <v>5500</v>
      </c>
      <c r="N38" s="9">
        <v>5303</v>
      </c>
      <c r="O38" s="11">
        <v>6120</v>
      </c>
      <c r="P38" s="9">
        <v>6120</v>
      </c>
      <c r="Q38" s="9">
        <v>6120</v>
      </c>
      <c r="R38" s="11">
        <v>6630</v>
      </c>
      <c r="S38" s="9">
        <v>6630</v>
      </c>
      <c r="T38" s="12">
        <v>6630</v>
      </c>
      <c r="U38" s="6">
        <v>6120</v>
      </c>
      <c r="V38" s="6">
        <v>7140</v>
      </c>
      <c r="W38" s="6">
        <v>7038</v>
      </c>
      <c r="X38" s="6">
        <v>7038</v>
      </c>
      <c r="Y38" s="4">
        <f t="shared" si="1"/>
        <v>116980</v>
      </c>
      <c r="Z38" s="4">
        <f t="shared" si="0"/>
        <v>6156.8421052631575</v>
      </c>
    </row>
    <row r="39" spans="1:26" x14ac:dyDescent="0.25">
      <c r="A39" s="6">
        <v>38</v>
      </c>
      <c r="B39" s="6" t="s">
        <v>19</v>
      </c>
      <c r="C39" s="8">
        <v>5406</v>
      </c>
      <c r="D39" s="6">
        <v>5605</v>
      </c>
      <c r="E39" s="6">
        <v>5922</v>
      </c>
      <c r="F39" s="6">
        <v>5340</v>
      </c>
      <c r="G39" s="6">
        <v>4896</v>
      </c>
      <c r="H39" s="6">
        <v>5198</v>
      </c>
      <c r="I39" s="6">
        <v>5913</v>
      </c>
      <c r="J39" s="6">
        <v>5710</v>
      </c>
      <c r="K39" s="9">
        <v>5710</v>
      </c>
      <c r="L39" s="20">
        <v>5712</v>
      </c>
      <c r="M39" s="10">
        <v>5608</v>
      </c>
      <c r="N39" s="9">
        <v>5610</v>
      </c>
      <c r="O39" s="11">
        <v>5610</v>
      </c>
      <c r="P39" s="9">
        <v>5916</v>
      </c>
      <c r="Q39" s="9">
        <v>5916</v>
      </c>
      <c r="R39" s="11">
        <v>5712</v>
      </c>
      <c r="S39" s="9">
        <v>5712</v>
      </c>
      <c r="T39" s="12">
        <v>5712</v>
      </c>
      <c r="U39" s="6">
        <v>5916</v>
      </c>
      <c r="V39" s="6">
        <v>5712</v>
      </c>
      <c r="W39" s="6">
        <v>5712</v>
      </c>
      <c r="X39" s="6">
        <v>6528</v>
      </c>
      <c r="Y39" s="4">
        <f t="shared" si="1"/>
        <v>125076</v>
      </c>
      <c r="Z39" s="4">
        <f t="shared" si="0"/>
        <v>5685.272727272727</v>
      </c>
    </row>
    <row r="40" spans="1:26" x14ac:dyDescent="0.25">
      <c r="A40" s="6">
        <v>39</v>
      </c>
      <c r="B40" s="6" t="s">
        <v>26</v>
      </c>
      <c r="C40" s="8">
        <v>4995</v>
      </c>
      <c r="D40" s="6">
        <v>6120</v>
      </c>
      <c r="E40" s="6">
        <v>6119</v>
      </c>
      <c r="F40" s="6">
        <v>6116</v>
      </c>
      <c r="G40" s="6">
        <v>5098</v>
      </c>
      <c r="H40" s="6">
        <v>4182</v>
      </c>
      <c r="I40" s="6">
        <v>6120</v>
      </c>
      <c r="J40" s="6">
        <v>6117</v>
      </c>
      <c r="K40" s="9">
        <v>6120</v>
      </c>
      <c r="L40" s="20">
        <v>6120</v>
      </c>
      <c r="M40" s="10">
        <v>6119</v>
      </c>
      <c r="N40" s="9">
        <v>6120</v>
      </c>
      <c r="O40" s="11">
        <v>6120</v>
      </c>
      <c r="P40" s="9">
        <v>6120</v>
      </c>
      <c r="Q40" s="9">
        <v>6120</v>
      </c>
      <c r="R40" s="11">
        <v>6120</v>
      </c>
      <c r="S40" s="9">
        <v>6120</v>
      </c>
      <c r="T40" s="12">
        <v>6120</v>
      </c>
      <c r="U40" s="6">
        <v>6120</v>
      </c>
      <c r="V40" s="6">
        <v>6120</v>
      </c>
      <c r="W40" s="6">
        <v>6120</v>
      </c>
      <c r="X40" s="6">
        <v>6120</v>
      </c>
      <c r="Y40" s="4">
        <f t="shared" si="1"/>
        <v>130546</v>
      </c>
      <c r="Z40" s="4">
        <f t="shared" si="0"/>
        <v>5933.909090909091</v>
      </c>
    </row>
    <row r="41" spans="1:26" x14ac:dyDescent="0.25">
      <c r="A41" s="6">
        <v>40</v>
      </c>
      <c r="B41" s="6" t="s">
        <v>33</v>
      </c>
      <c r="C41" s="8">
        <v>2546</v>
      </c>
      <c r="D41" s="6">
        <v>2851</v>
      </c>
      <c r="E41" s="6">
        <v>2856</v>
      </c>
      <c r="F41" s="6">
        <v>2854</v>
      </c>
      <c r="G41" s="6">
        <v>2845</v>
      </c>
      <c r="H41" s="6">
        <v>2855</v>
      </c>
      <c r="I41" s="6">
        <v>3054</v>
      </c>
      <c r="J41" s="6">
        <v>2749</v>
      </c>
      <c r="K41" s="9">
        <v>3059</v>
      </c>
      <c r="L41" s="20">
        <v>3060</v>
      </c>
      <c r="M41" s="10">
        <v>2754</v>
      </c>
      <c r="N41" s="9">
        <v>2754</v>
      </c>
      <c r="O41" s="11">
        <v>2856</v>
      </c>
      <c r="P41" s="9">
        <v>2856</v>
      </c>
      <c r="Q41" s="9">
        <v>2856</v>
      </c>
      <c r="R41" s="11">
        <v>2652</v>
      </c>
      <c r="S41" s="9">
        <v>2652</v>
      </c>
      <c r="T41" s="12">
        <v>2754</v>
      </c>
      <c r="U41" s="6">
        <v>2856</v>
      </c>
      <c r="V41" s="6">
        <v>2856</v>
      </c>
      <c r="W41" s="6">
        <v>2856</v>
      </c>
      <c r="X41" s="6">
        <v>2856</v>
      </c>
      <c r="Y41" s="4">
        <f t="shared" si="1"/>
        <v>62287</v>
      </c>
      <c r="Z41" s="4">
        <f t="shared" si="0"/>
        <v>2831.2272727272725</v>
      </c>
    </row>
    <row r="42" spans="1:26" x14ac:dyDescent="0.25">
      <c r="A42" s="6">
        <v>41</v>
      </c>
      <c r="B42" s="6" t="s">
        <v>6</v>
      </c>
      <c r="C42" s="6">
        <v>12913</v>
      </c>
      <c r="D42" s="6">
        <v>13770</v>
      </c>
      <c r="E42" s="6">
        <v>13770</v>
      </c>
      <c r="F42" s="6">
        <v>13770</v>
      </c>
      <c r="G42" s="6">
        <v>13546</v>
      </c>
      <c r="H42" s="6">
        <v>11526</v>
      </c>
      <c r="I42" s="6">
        <v>12240</v>
      </c>
      <c r="J42" s="6">
        <v>13566</v>
      </c>
      <c r="K42" s="9">
        <v>13767</v>
      </c>
      <c r="L42" s="20">
        <v>13260</v>
      </c>
      <c r="M42" s="10">
        <v>13770</v>
      </c>
      <c r="N42" s="9">
        <v>13770</v>
      </c>
      <c r="O42" s="11">
        <v>13770</v>
      </c>
      <c r="P42" s="9">
        <v>13770</v>
      </c>
      <c r="Q42" s="9">
        <v>13770</v>
      </c>
      <c r="R42" s="11">
        <v>14790</v>
      </c>
      <c r="S42" s="9">
        <v>14790</v>
      </c>
      <c r="T42" s="12">
        <v>14790</v>
      </c>
      <c r="U42" s="6">
        <v>14790</v>
      </c>
      <c r="V42" s="6">
        <v>14790</v>
      </c>
      <c r="W42" s="6">
        <v>14790</v>
      </c>
      <c r="X42" s="6">
        <v>15300</v>
      </c>
      <c r="Y42" s="4">
        <f t="shared" si="1"/>
        <v>305018</v>
      </c>
      <c r="Z42" s="4">
        <f t="shared" si="0"/>
        <v>13864.454545454546</v>
      </c>
    </row>
    <row r="43" spans="1:26" x14ac:dyDescent="0.25">
      <c r="A43" s="6">
        <v>42</v>
      </c>
      <c r="B43" s="6" t="s">
        <v>4</v>
      </c>
      <c r="C43" s="8">
        <v>15504</v>
      </c>
      <c r="D43" s="6">
        <v>16830</v>
      </c>
      <c r="E43" s="6">
        <v>16830</v>
      </c>
      <c r="F43" s="6">
        <v>16830</v>
      </c>
      <c r="G43" s="6">
        <v>19482</v>
      </c>
      <c r="H43" s="6">
        <v>17034</v>
      </c>
      <c r="I43" s="6">
        <v>19380</v>
      </c>
      <c r="J43" s="6">
        <v>17237</v>
      </c>
      <c r="K43" s="9">
        <v>16830</v>
      </c>
      <c r="L43" s="20">
        <v>18360</v>
      </c>
      <c r="M43" s="10">
        <v>17850</v>
      </c>
      <c r="N43" s="9">
        <v>17847</v>
      </c>
      <c r="O43" s="11">
        <v>17340</v>
      </c>
      <c r="P43" s="9">
        <v>18870</v>
      </c>
      <c r="Q43" s="9">
        <v>16830</v>
      </c>
      <c r="R43" s="11">
        <v>17442</v>
      </c>
      <c r="S43" s="9">
        <v>17850</v>
      </c>
      <c r="T43" s="12">
        <v>16830</v>
      </c>
      <c r="U43" s="6">
        <v>17646</v>
      </c>
      <c r="V43" s="6">
        <v>18462</v>
      </c>
      <c r="W43" s="6">
        <v>15810</v>
      </c>
      <c r="X43" s="6">
        <v>21420</v>
      </c>
      <c r="Y43" s="4">
        <f t="shared" si="1"/>
        <v>388514</v>
      </c>
      <c r="Z43" s="4">
        <f t="shared" si="0"/>
        <v>17659.727272727272</v>
      </c>
    </row>
    <row r="44" spans="1:26" x14ac:dyDescent="0.25">
      <c r="A44" s="6">
        <v>43</v>
      </c>
      <c r="B44" s="6" t="s">
        <v>2</v>
      </c>
      <c r="C44" s="8">
        <v>1122</v>
      </c>
      <c r="D44" s="6">
        <v>2447</v>
      </c>
      <c r="E44" s="6">
        <v>2753</v>
      </c>
      <c r="F44" s="6">
        <v>2754</v>
      </c>
      <c r="G44" s="6">
        <v>2742</v>
      </c>
      <c r="H44" s="6">
        <v>2856</v>
      </c>
      <c r="I44" s="6">
        <v>2856</v>
      </c>
      <c r="J44" s="6">
        <v>2754</v>
      </c>
      <c r="K44" s="9">
        <v>2855</v>
      </c>
      <c r="L44" s="20">
        <v>2856</v>
      </c>
      <c r="M44" s="10">
        <v>2856</v>
      </c>
      <c r="N44" s="9">
        <v>2854</v>
      </c>
      <c r="O44" s="9">
        <v>2856</v>
      </c>
      <c r="P44" s="9">
        <v>2856</v>
      </c>
      <c r="Q44" s="9">
        <v>2856</v>
      </c>
      <c r="R44" s="11">
        <v>2856</v>
      </c>
      <c r="S44" s="9">
        <v>2856</v>
      </c>
      <c r="T44" s="12">
        <v>2856</v>
      </c>
      <c r="U44" s="6">
        <v>2652</v>
      </c>
      <c r="V44" s="6">
        <v>2856</v>
      </c>
      <c r="W44" s="6">
        <v>2652</v>
      </c>
      <c r="X44" s="6">
        <v>2652</v>
      </c>
      <c r="Y44" s="4">
        <f t="shared" si="1"/>
        <v>59653</v>
      </c>
      <c r="Z44" s="4">
        <f t="shared" si="0"/>
        <v>2711.5</v>
      </c>
    </row>
    <row r="45" spans="1:26" x14ac:dyDescent="0.25">
      <c r="A45" s="6">
        <v>44</v>
      </c>
      <c r="B45" s="6" t="s">
        <v>29</v>
      </c>
      <c r="C45" s="8">
        <v>2550</v>
      </c>
      <c r="D45" s="6">
        <v>2855</v>
      </c>
      <c r="E45" s="6">
        <v>2856</v>
      </c>
      <c r="F45" s="6">
        <v>2856</v>
      </c>
      <c r="G45" s="6">
        <v>2550</v>
      </c>
      <c r="H45" s="6">
        <v>2040</v>
      </c>
      <c r="I45" s="6">
        <v>2856</v>
      </c>
      <c r="J45" s="6">
        <v>2856</v>
      </c>
      <c r="K45" s="9">
        <v>2855</v>
      </c>
      <c r="L45" s="20">
        <v>2856</v>
      </c>
      <c r="M45" s="10">
        <v>2856</v>
      </c>
      <c r="N45" s="9">
        <v>2856</v>
      </c>
      <c r="O45" s="11">
        <v>2856</v>
      </c>
      <c r="P45" s="9">
        <v>2856</v>
      </c>
      <c r="Q45" s="9">
        <v>2856</v>
      </c>
      <c r="R45" s="11">
        <v>2856</v>
      </c>
      <c r="S45" s="9">
        <v>2856</v>
      </c>
      <c r="T45" s="12">
        <v>2856</v>
      </c>
      <c r="U45" s="6">
        <v>2856</v>
      </c>
      <c r="V45" s="6">
        <v>2856</v>
      </c>
      <c r="W45" s="6">
        <v>2856</v>
      </c>
      <c r="X45" s="6">
        <v>2856</v>
      </c>
      <c r="Y45" s="4">
        <f t="shared" si="1"/>
        <v>61402</v>
      </c>
      <c r="Z45" s="4">
        <f t="shared" si="0"/>
        <v>2791</v>
      </c>
    </row>
    <row r="46" spans="1:26" x14ac:dyDescent="0.25">
      <c r="A46" s="6">
        <v>45</v>
      </c>
      <c r="B46" s="6" t="s">
        <v>22</v>
      </c>
      <c r="C46" s="8">
        <v>1631</v>
      </c>
      <c r="D46" s="6">
        <v>1630</v>
      </c>
      <c r="E46" s="6">
        <v>1833</v>
      </c>
      <c r="F46" s="6">
        <v>1836</v>
      </c>
      <c r="G46" s="6">
        <v>1632</v>
      </c>
      <c r="H46" s="6">
        <v>1836</v>
      </c>
      <c r="I46" s="6">
        <v>1833</v>
      </c>
      <c r="J46" s="6">
        <v>1836</v>
      </c>
      <c r="K46" s="9">
        <v>1834</v>
      </c>
      <c r="L46" s="20">
        <v>1427</v>
      </c>
      <c r="M46" s="10">
        <v>1835</v>
      </c>
      <c r="N46" s="9">
        <v>1836</v>
      </c>
      <c r="O46" s="11">
        <v>1836</v>
      </c>
      <c r="P46" s="6"/>
      <c r="Q46" s="9">
        <v>1836</v>
      </c>
      <c r="R46" s="11">
        <v>1836</v>
      </c>
      <c r="S46" s="9">
        <v>1836</v>
      </c>
      <c r="T46" s="12">
        <v>1836</v>
      </c>
      <c r="U46" s="6">
        <v>1836</v>
      </c>
      <c r="V46" s="6"/>
      <c r="W46" s="6"/>
      <c r="X46" s="6"/>
      <c r="Y46" s="4">
        <f t="shared" si="1"/>
        <v>32015</v>
      </c>
      <c r="Z46" s="4">
        <f t="shared" si="0"/>
        <v>1778.6111111111111</v>
      </c>
    </row>
    <row r="47" spans="1:26" x14ac:dyDescent="0.25">
      <c r="A47" s="6">
        <v>46</v>
      </c>
      <c r="B47" s="6" t="s">
        <v>67</v>
      </c>
      <c r="C47" s="8"/>
      <c r="D47" s="6">
        <v>5900</v>
      </c>
      <c r="E47" s="6">
        <v>5695</v>
      </c>
      <c r="F47" s="6">
        <v>6109</v>
      </c>
      <c r="G47" s="6">
        <v>6120</v>
      </c>
      <c r="H47" s="6">
        <v>5641</v>
      </c>
      <c r="I47" s="6">
        <v>5712</v>
      </c>
      <c r="J47" s="6">
        <v>5712</v>
      </c>
      <c r="K47" s="9">
        <v>5711</v>
      </c>
      <c r="L47" s="20">
        <v>5693</v>
      </c>
      <c r="M47" s="10">
        <v>5508</v>
      </c>
      <c r="N47" s="9">
        <v>5693</v>
      </c>
      <c r="O47" s="11">
        <v>6120</v>
      </c>
      <c r="P47" s="9">
        <v>6120</v>
      </c>
      <c r="Q47" s="9">
        <v>6120</v>
      </c>
      <c r="R47" s="11">
        <v>6630</v>
      </c>
      <c r="S47" s="9">
        <v>6630</v>
      </c>
      <c r="T47" s="12">
        <v>6630</v>
      </c>
      <c r="U47" s="6">
        <v>6120</v>
      </c>
      <c r="V47" s="6">
        <v>7140</v>
      </c>
      <c r="W47" s="6">
        <v>7038</v>
      </c>
      <c r="X47" s="6">
        <v>7038</v>
      </c>
      <c r="Y47" s="4">
        <f t="shared" si="1"/>
        <v>129080</v>
      </c>
      <c r="Z47" s="4">
        <f t="shared" si="0"/>
        <v>6146.666666666667</v>
      </c>
    </row>
    <row r="48" spans="1:26" x14ac:dyDescent="0.25">
      <c r="A48" s="6">
        <v>47</v>
      </c>
      <c r="B48" s="6" t="s">
        <v>3</v>
      </c>
      <c r="C48" s="8">
        <v>2226</v>
      </c>
      <c r="D48" s="6">
        <v>2242</v>
      </c>
      <c r="E48" s="6">
        <v>2445</v>
      </c>
      <c r="F48" s="6">
        <v>2444</v>
      </c>
      <c r="G48" s="6">
        <v>2442</v>
      </c>
      <c r="H48" s="6">
        <v>2448</v>
      </c>
      <c r="I48" s="6">
        <v>2448</v>
      </c>
      <c r="J48" s="6">
        <v>2448</v>
      </c>
      <c r="K48" s="9">
        <v>2448</v>
      </c>
      <c r="L48" s="20">
        <v>2448</v>
      </c>
      <c r="M48" s="10">
        <v>2448</v>
      </c>
      <c r="N48" s="9">
        <v>2448</v>
      </c>
      <c r="O48" s="9">
        <v>2448</v>
      </c>
      <c r="P48" s="9">
        <v>2856</v>
      </c>
      <c r="Q48" s="9">
        <v>2856</v>
      </c>
      <c r="R48" s="11">
        <v>2856</v>
      </c>
      <c r="S48" s="9">
        <v>2856</v>
      </c>
      <c r="T48" s="12">
        <v>2856</v>
      </c>
      <c r="U48" s="6">
        <v>2652</v>
      </c>
      <c r="V48" s="6">
        <v>2856</v>
      </c>
      <c r="W48" s="6">
        <v>2652</v>
      </c>
      <c r="X48" s="6">
        <v>2652</v>
      </c>
      <c r="Y48" s="4">
        <f t="shared" si="1"/>
        <v>56475</v>
      </c>
      <c r="Z48" s="4">
        <f t="shared" si="0"/>
        <v>2567.0454545454545</v>
      </c>
    </row>
    <row r="49" spans="1:26" x14ac:dyDescent="0.25">
      <c r="A49" s="6">
        <v>48</v>
      </c>
      <c r="B49" s="6" t="s">
        <v>17</v>
      </c>
      <c r="C49" s="8">
        <v>1016</v>
      </c>
      <c r="D49" s="6">
        <v>1009</v>
      </c>
      <c r="E49" s="6">
        <v>1413</v>
      </c>
      <c r="F49" s="6">
        <v>1639</v>
      </c>
      <c r="G49" s="6">
        <v>2040</v>
      </c>
      <c r="H49" s="6">
        <v>1632</v>
      </c>
      <c r="I49" s="6">
        <v>2039</v>
      </c>
      <c r="J49" s="6">
        <v>2037</v>
      </c>
      <c r="K49" s="9">
        <v>2040</v>
      </c>
      <c r="L49" s="20">
        <v>2040</v>
      </c>
      <c r="M49" s="10">
        <v>2040</v>
      </c>
      <c r="N49" s="9">
        <v>2040</v>
      </c>
      <c r="O49" s="11">
        <v>2040</v>
      </c>
      <c r="P49" s="9">
        <v>2040</v>
      </c>
      <c r="Q49" s="9">
        <v>2040</v>
      </c>
      <c r="R49" s="11">
        <v>2231</v>
      </c>
      <c r="S49" s="9">
        <v>2244</v>
      </c>
      <c r="T49" s="12">
        <v>2244</v>
      </c>
      <c r="U49" s="6">
        <v>2244</v>
      </c>
      <c r="V49" s="6">
        <v>2244</v>
      </c>
      <c r="W49" s="6">
        <v>2244</v>
      </c>
      <c r="X49" s="6">
        <v>2448</v>
      </c>
      <c r="Y49" s="4">
        <f t="shared" si="1"/>
        <v>43004</v>
      </c>
      <c r="Z49" s="4">
        <f t="shared" si="0"/>
        <v>1954.7272727272727</v>
      </c>
    </row>
    <row r="50" spans="1:26" x14ac:dyDescent="0.25">
      <c r="B50" s="29" t="s">
        <v>88</v>
      </c>
      <c r="C50" s="4">
        <f>SUM(C2:C49)</f>
        <v>147780</v>
      </c>
      <c r="D50" s="4">
        <f t="shared" ref="D50:X50" si="2">SUM(D2:D49)</f>
        <v>185362</v>
      </c>
      <c r="E50" s="4">
        <f t="shared" si="2"/>
        <v>187281</v>
      </c>
      <c r="F50" s="4">
        <f t="shared" si="2"/>
        <v>201611</v>
      </c>
      <c r="G50" s="4">
        <f t="shared" si="2"/>
        <v>191741</v>
      </c>
      <c r="H50" s="4">
        <f t="shared" si="2"/>
        <v>176250</v>
      </c>
      <c r="I50" s="4">
        <f t="shared" si="2"/>
        <v>198388</v>
      </c>
      <c r="J50" s="4">
        <f t="shared" si="2"/>
        <v>190457</v>
      </c>
      <c r="K50" s="4">
        <f t="shared" si="2"/>
        <v>198061</v>
      </c>
      <c r="L50" s="4">
        <f t="shared" si="2"/>
        <v>198943</v>
      </c>
      <c r="M50" s="4">
        <f t="shared" si="2"/>
        <v>201202</v>
      </c>
      <c r="N50" s="4">
        <f t="shared" si="2"/>
        <v>200608</v>
      </c>
      <c r="O50" s="4">
        <f t="shared" si="2"/>
        <v>199716</v>
      </c>
      <c r="P50" s="4">
        <f t="shared" si="2"/>
        <v>200256</v>
      </c>
      <c r="Q50" s="4">
        <f t="shared" si="2"/>
        <v>199716</v>
      </c>
      <c r="R50" s="4">
        <f t="shared" si="2"/>
        <v>217961</v>
      </c>
      <c r="S50" s="4">
        <f t="shared" si="2"/>
        <v>217974</v>
      </c>
      <c r="T50" s="4">
        <f t="shared" si="2"/>
        <v>221850</v>
      </c>
      <c r="U50" s="4">
        <f t="shared" si="2"/>
        <v>216138</v>
      </c>
      <c r="V50" s="4">
        <f t="shared" si="2"/>
        <v>222156</v>
      </c>
      <c r="W50" s="4">
        <f t="shared" si="2"/>
        <v>220116</v>
      </c>
      <c r="X50" s="4">
        <f t="shared" si="2"/>
        <v>218688</v>
      </c>
    </row>
    <row r="51" spans="1:26" x14ac:dyDescent="0.25">
      <c r="B51" s="31" t="s">
        <v>85</v>
      </c>
      <c r="C51" s="4">
        <f>AVERAGE(C2:C49)</f>
        <v>3604.3902439024391</v>
      </c>
      <c r="D51" s="4">
        <f t="shared" ref="D51:X51" si="3">AVERAGE(D2:D49)</f>
        <v>4119.1555555555551</v>
      </c>
      <c r="E51" s="4">
        <f t="shared" si="3"/>
        <v>4161.8</v>
      </c>
      <c r="F51" s="4">
        <f t="shared" si="3"/>
        <v>4382.847826086957</v>
      </c>
      <c r="G51" s="4">
        <f t="shared" si="3"/>
        <v>4168.282608695652</v>
      </c>
      <c r="H51" s="4">
        <f t="shared" si="3"/>
        <v>3831.521739130435</v>
      </c>
      <c r="I51" s="4">
        <f t="shared" si="3"/>
        <v>4312.782608695652</v>
      </c>
      <c r="J51" s="4">
        <f t="shared" si="3"/>
        <v>4140.369565217391</v>
      </c>
      <c r="K51" s="4">
        <f t="shared" si="3"/>
        <v>4214.0638297872338</v>
      </c>
      <c r="L51" s="4">
        <f t="shared" si="3"/>
        <v>4232.8297872340427</v>
      </c>
      <c r="M51" s="4">
        <f t="shared" si="3"/>
        <v>4280.8936170212764</v>
      </c>
      <c r="N51" s="4">
        <f t="shared" si="3"/>
        <v>4268.255319148936</v>
      </c>
      <c r="O51" s="4">
        <f t="shared" si="3"/>
        <v>4249.2765957446809</v>
      </c>
      <c r="P51" s="4">
        <f t="shared" si="3"/>
        <v>4353.391304347826</v>
      </c>
      <c r="Q51" s="4">
        <f t="shared" si="3"/>
        <v>4249.2765957446809</v>
      </c>
      <c r="R51" s="4">
        <f t="shared" si="3"/>
        <v>4738.282608695652</v>
      </c>
      <c r="S51" s="4">
        <f t="shared" si="3"/>
        <v>4637.744680851064</v>
      </c>
      <c r="T51" s="4">
        <f t="shared" si="3"/>
        <v>4720.2127659574471</v>
      </c>
      <c r="U51" s="4">
        <f t="shared" si="3"/>
        <v>4598.6808510638302</v>
      </c>
      <c r="V51" s="4">
        <f t="shared" si="3"/>
        <v>4829.478260869565</v>
      </c>
      <c r="W51" s="4">
        <f t="shared" si="3"/>
        <v>4683.3191489361698</v>
      </c>
      <c r="X51" s="4">
        <f t="shared" si="3"/>
        <v>4970.181818181818</v>
      </c>
    </row>
    <row r="52" spans="1:26" x14ac:dyDescent="0.25">
      <c r="C52" s="1"/>
    </row>
    <row r="53" spans="1:26" x14ac:dyDescent="0.25">
      <c r="C53" s="1"/>
      <c r="D53" s="33"/>
      <c r="G53" s="9"/>
    </row>
    <row r="54" spans="1:26" x14ac:dyDescent="0.25">
      <c r="C54" s="1"/>
      <c r="D54" s="33"/>
      <c r="G54" s="9"/>
    </row>
    <row r="55" spans="1:26" x14ac:dyDescent="0.25">
      <c r="D55" s="33"/>
      <c r="G55" s="33"/>
    </row>
    <row r="56" spans="1:26" x14ac:dyDescent="0.25">
      <c r="D56" s="33"/>
      <c r="G56" s="9"/>
    </row>
    <row r="57" spans="1:26" x14ac:dyDescent="0.25">
      <c r="D57" s="33"/>
      <c r="G57" s="9"/>
    </row>
    <row r="58" spans="1:26" x14ac:dyDescent="0.25">
      <c r="D58" s="33"/>
      <c r="G58" s="9"/>
    </row>
    <row r="59" spans="1:26" x14ac:dyDescent="0.25">
      <c r="D59" s="33"/>
      <c r="G59" s="9"/>
    </row>
    <row r="60" spans="1:26" x14ac:dyDescent="0.25">
      <c r="D60" s="33"/>
      <c r="G60" s="9"/>
    </row>
    <row r="61" spans="1:26" x14ac:dyDescent="0.25">
      <c r="D61" s="33"/>
      <c r="G61" s="9"/>
    </row>
    <row r="62" spans="1:26" x14ac:dyDescent="0.25">
      <c r="D62" s="33"/>
      <c r="G62" s="9"/>
    </row>
    <row r="63" spans="1:26" x14ac:dyDescent="0.25">
      <c r="D63" s="33"/>
      <c r="G63" s="9"/>
    </row>
    <row r="64" spans="1:26" x14ac:dyDescent="0.25">
      <c r="D64" s="33"/>
      <c r="G64" s="9"/>
    </row>
    <row r="65" spans="4:7" x14ac:dyDescent="0.25">
      <c r="D65" s="33"/>
      <c r="G65" s="9"/>
    </row>
    <row r="66" spans="4:7" x14ac:dyDescent="0.25">
      <c r="D66" s="33"/>
      <c r="G66" s="9"/>
    </row>
    <row r="67" spans="4:7" x14ac:dyDescent="0.25">
      <c r="D67" s="33"/>
      <c r="G67" s="9"/>
    </row>
    <row r="68" spans="4:7" x14ac:dyDescent="0.25">
      <c r="D68" s="33"/>
      <c r="G68" s="9"/>
    </row>
    <row r="69" spans="4:7" x14ac:dyDescent="0.25">
      <c r="D69" s="33"/>
      <c r="G69" s="9"/>
    </row>
    <row r="70" spans="4:7" x14ac:dyDescent="0.25">
      <c r="D70" s="33"/>
      <c r="G70" s="9"/>
    </row>
    <row r="71" spans="4:7" x14ac:dyDescent="0.25">
      <c r="D71" s="33"/>
      <c r="G71" s="9"/>
    </row>
    <row r="72" spans="4:7" x14ac:dyDescent="0.25">
      <c r="D72" s="33"/>
      <c r="G72" s="9"/>
    </row>
    <row r="73" spans="4:7" x14ac:dyDescent="0.25">
      <c r="D73" s="33"/>
      <c r="G73" s="9"/>
    </row>
    <row r="74" spans="4:7" x14ac:dyDescent="0.25">
      <c r="D74" s="33"/>
      <c r="G74" s="9"/>
    </row>
    <row r="75" spans="4:7" x14ac:dyDescent="0.25">
      <c r="D75" s="33"/>
      <c r="G75" s="9"/>
    </row>
    <row r="76" spans="4:7" x14ac:dyDescent="0.25">
      <c r="D76" s="33"/>
      <c r="G76" s="9"/>
    </row>
    <row r="77" spans="4:7" x14ac:dyDescent="0.25">
      <c r="D77" s="33"/>
      <c r="G77" s="9"/>
    </row>
    <row r="78" spans="4:7" x14ac:dyDescent="0.25">
      <c r="D78" s="33"/>
      <c r="G78" s="9"/>
    </row>
    <row r="79" spans="4:7" x14ac:dyDescent="0.25">
      <c r="D79" s="33"/>
      <c r="G79" s="9"/>
    </row>
    <row r="80" spans="4:7" x14ac:dyDescent="0.25">
      <c r="D80" s="33"/>
    </row>
    <row r="81" spans="4:7" x14ac:dyDescent="0.25">
      <c r="D81" s="33"/>
      <c r="G81" s="8"/>
    </row>
    <row r="82" spans="4:7" x14ac:dyDescent="0.25">
      <c r="D82" s="33"/>
      <c r="G82" s="9"/>
    </row>
    <row r="83" spans="4:7" x14ac:dyDescent="0.25">
      <c r="D83" s="33"/>
      <c r="G83" s="9"/>
    </row>
    <row r="84" spans="4:7" x14ac:dyDescent="0.25">
      <c r="D84" s="33"/>
      <c r="G84" s="9"/>
    </row>
    <row r="85" spans="4:7" x14ac:dyDescent="0.25">
      <c r="D85" s="33"/>
      <c r="G85" s="9"/>
    </row>
    <row r="86" spans="4:7" x14ac:dyDescent="0.25">
      <c r="D86" s="33"/>
      <c r="G86" s="15"/>
    </row>
    <row r="87" spans="4:7" x14ac:dyDescent="0.25">
      <c r="D87" s="33"/>
      <c r="G87" s="9"/>
    </row>
    <row r="88" spans="4:7" x14ac:dyDescent="0.25">
      <c r="D88" s="33"/>
      <c r="G88" s="9"/>
    </row>
    <row r="89" spans="4:7" x14ac:dyDescent="0.25">
      <c r="D89" s="33"/>
      <c r="G89" s="9"/>
    </row>
    <row r="90" spans="4:7" x14ac:dyDescent="0.25">
      <c r="D90" s="33"/>
      <c r="G90" s="9"/>
    </row>
    <row r="91" spans="4:7" x14ac:dyDescent="0.25">
      <c r="D91" s="33"/>
      <c r="G91" s="9"/>
    </row>
    <row r="92" spans="4:7" x14ac:dyDescent="0.25">
      <c r="D92" s="33"/>
      <c r="G92" s="9"/>
    </row>
    <row r="93" spans="4:7" x14ac:dyDescent="0.25">
      <c r="D93" s="33"/>
      <c r="G93" s="9"/>
    </row>
    <row r="94" spans="4:7" x14ac:dyDescent="0.25">
      <c r="D94" s="33"/>
      <c r="G94" s="9"/>
    </row>
    <row r="95" spans="4:7" x14ac:dyDescent="0.25">
      <c r="D95" s="33"/>
      <c r="G95" s="9"/>
    </row>
    <row r="96" spans="4:7" x14ac:dyDescent="0.25">
      <c r="D96" s="33"/>
      <c r="G96" s="9"/>
    </row>
    <row r="97" spans="4:7" x14ac:dyDescent="0.25">
      <c r="D97" s="33"/>
      <c r="G97" s="9"/>
    </row>
    <row r="98" spans="4:7" x14ac:dyDescent="0.25">
      <c r="D98" s="33"/>
      <c r="G98" s="9"/>
    </row>
    <row r="99" spans="4:7" x14ac:dyDescent="0.25">
      <c r="D99" s="33"/>
      <c r="G99" s="9"/>
    </row>
    <row r="100" spans="4:7" x14ac:dyDescent="0.25">
      <c r="D100" s="33"/>
      <c r="G100" s="16"/>
    </row>
  </sheetData>
  <sortState ref="B2:AD49">
    <sortCondition ref="B2"/>
  </sortState>
  <pageMargins left="0.7" right="0.7" top="0.75" bottom="0.75" header="0.3" footer="0.3"/>
  <pageSetup orientation="portrait" horizontalDpi="4294967294"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Z101"/>
  <sheetViews>
    <sheetView topLeftCell="M1" zoomScaleNormal="100" workbookViewId="0">
      <pane ySplit="1" topLeftCell="A29" activePane="bottomLeft" state="frozen"/>
      <selection activeCell="L1" sqref="L1"/>
      <selection pane="bottomLeft" activeCell="W12" sqref="W12"/>
    </sheetView>
  </sheetViews>
  <sheetFormatPr baseColWidth="10" defaultRowHeight="15" x14ac:dyDescent="0.25"/>
  <cols>
    <col min="1" max="1" width="7.140625" bestFit="1" customWidth="1"/>
    <col min="2" max="2" width="39.42578125" bestFit="1" customWidth="1"/>
    <col min="4" max="4" width="11.42578125" customWidth="1"/>
    <col min="25" max="25" width="24.5703125" bestFit="1" customWidth="1"/>
  </cols>
  <sheetData>
    <row r="1" spans="1:26" x14ac:dyDescent="0.25">
      <c r="A1" s="3" t="s">
        <v>63</v>
      </c>
      <c r="B1" s="3" t="s">
        <v>40</v>
      </c>
      <c r="C1" s="3" t="s">
        <v>41</v>
      </c>
      <c r="D1" s="3" t="s">
        <v>42</v>
      </c>
      <c r="E1" s="3" t="s">
        <v>43</v>
      </c>
      <c r="F1" s="3" t="s">
        <v>44</v>
      </c>
      <c r="G1" s="3" t="s">
        <v>45</v>
      </c>
      <c r="H1" s="3" t="s">
        <v>46</v>
      </c>
      <c r="I1" s="3" t="s">
        <v>47</v>
      </c>
      <c r="J1" s="3" t="s">
        <v>48</v>
      </c>
      <c r="K1" s="3" t="s">
        <v>49</v>
      </c>
      <c r="L1" s="3" t="s">
        <v>50</v>
      </c>
      <c r="M1" s="3" t="s">
        <v>51</v>
      </c>
      <c r="N1" s="3" t="s">
        <v>52</v>
      </c>
      <c r="O1" s="3" t="s">
        <v>53</v>
      </c>
      <c r="P1" s="3" t="s">
        <v>54</v>
      </c>
      <c r="Q1" s="3" t="s">
        <v>55</v>
      </c>
      <c r="R1" s="3" t="s">
        <v>56</v>
      </c>
      <c r="S1" s="3" t="s">
        <v>57</v>
      </c>
      <c r="T1" s="3" t="s">
        <v>58</v>
      </c>
      <c r="U1" s="3" t="s">
        <v>59</v>
      </c>
      <c r="V1" s="3" t="s">
        <v>60</v>
      </c>
      <c r="W1" s="3" t="s">
        <v>61</v>
      </c>
      <c r="X1" s="3" t="s">
        <v>62</v>
      </c>
      <c r="Y1" s="3" t="s">
        <v>78</v>
      </c>
      <c r="Z1" s="31" t="s">
        <v>85</v>
      </c>
    </row>
    <row r="2" spans="1:26" x14ac:dyDescent="0.25">
      <c r="A2" s="17">
        <v>1</v>
      </c>
      <c r="B2" s="17" t="s">
        <v>30</v>
      </c>
      <c r="C2" s="17">
        <v>100</v>
      </c>
      <c r="D2" s="17">
        <v>135</v>
      </c>
      <c r="E2" s="17">
        <v>183</v>
      </c>
      <c r="F2" s="17">
        <v>532</v>
      </c>
      <c r="G2" s="17">
        <v>216</v>
      </c>
      <c r="H2" s="17">
        <v>55</v>
      </c>
      <c r="I2" s="17">
        <v>72</v>
      </c>
      <c r="J2" s="17">
        <v>124</v>
      </c>
      <c r="K2" s="33">
        <v>68</v>
      </c>
      <c r="L2" s="33">
        <v>76</v>
      </c>
      <c r="M2" s="10">
        <v>134</v>
      </c>
      <c r="N2" s="10">
        <v>120</v>
      </c>
      <c r="O2" s="12">
        <v>55</v>
      </c>
      <c r="P2" s="10">
        <v>116</v>
      </c>
      <c r="Q2" s="10">
        <v>163</v>
      </c>
      <c r="R2" s="12">
        <v>37</v>
      </c>
      <c r="S2" s="10">
        <v>94</v>
      </c>
      <c r="T2" s="12">
        <v>41</v>
      </c>
      <c r="U2" s="17">
        <v>120</v>
      </c>
      <c r="V2" s="17">
        <v>129</v>
      </c>
      <c r="W2" s="17">
        <v>144</v>
      </c>
      <c r="X2" s="17">
        <v>86</v>
      </c>
      <c r="Y2" s="3">
        <f>SUM(C2:X2)</f>
        <v>2800</v>
      </c>
      <c r="Z2" s="31">
        <f t="shared" ref="Z2:Z22" si="0">AVERAGE(C2:X2)</f>
        <v>127.27272727272727</v>
      </c>
    </row>
    <row r="3" spans="1:26" x14ac:dyDescent="0.25">
      <c r="A3" s="17">
        <v>2</v>
      </c>
      <c r="B3" s="17" t="s">
        <v>5</v>
      </c>
      <c r="C3" s="17">
        <v>562</v>
      </c>
      <c r="D3" s="17">
        <v>2817</v>
      </c>
      <c r="E3" s="17">
        <v>3300</v>
      </c>
      <c r="F3" s="17">
        <v>1078</v>
      </c>
      <c r="G3" s="17">
        <v>518</v>
      </c>
      <c r="H3" s="17">
        <v>355</v>
      </c>
      <c r="I3" s="17">
        <v>378</v>
      </c>
      <c r="J3" s="17">
        <v>104</v>
      </c>
      <c r="K3" s="10">
        <v>459</v>
      </c>
      <c r="L3" s="33">
        <v>239</v>
      </c>
      <c r="M3" s="10">
        <v>257</v>
      </c>
      <c r="N3" s="10">
        <v>338</v>
      </c>
      <c r="O3" s="12">
        <v>260</v>
      </c>
      <c r="P3" s="10">
        <v>297</v>
      </c>
      <c r="Q3" s="10">
        <v>323</v>
      </c>
      <c r="R3" s="12">
        <v>220</v>
      </c>
      <c r="S3" s="10">
        <v>363</v>
      </c>
      <c r="T3" s="12">
        <v>199</v>
      </c>
      <c r="U3" s="17">
        <v>345</v>
      </c>
      <c r="V3" s="17">
        <v>330</v>
      </c>
      <c r="W3" s="17">
        <v>510</v>
      </c>
      <c r="X3" s="17"/>
      <c r="Y3" s="3">
        <f t="shared" ref="Y3:Y49" si="1">SUM(C3:X3)</f>
        <v>13252</v>
      </c>
      <c r="Z3" s="31">
        <f t="shared" si="0"/>
        <v>631.04761904761904</v>
      </c>
    </row>
    <row r="4" spans="1:26" x14ac:dyDescent="0.25">
      <c r="A4" s="17">
        <v>3</v>
      </c>
      <c r="B4" s="17" t="s">
        <v>70</v>
      </c>
      <c r="C4" s="17"/>
      <c r="D4" s="17"/>
      <c r="E4" s="17"/>
      <c r="F4" s="17"/>
      <c r="G4" s="17"/>
      <c r="H4" s="17"/>
      <c r="I4" s="17"/>
      <c r="J4" s="17"/>
      <c r="L4" s="33"/>
      <c r="M4" s="10">
        <v>389</v>
      </c>
      <c r="N4" s="10">
        <v>84</v>
      </c>
      <c r="O4" s="12">
        <v>55</v>
      </c>
      <c r="P4" s="10">
        <v>96</v>
      </c>
      <c r="Q4" s="10">
        <v>66</v>
      </c>
      <c r="R4" s="12">
        <v>42</v>
      </c>
      <c r="S4" s="10">
        <v>60</v>
      </c>
      <c r="T4" s="12">
        <v>84</v>
      </c>
      <c r="U4" s="17">
        <v>83</v>
      </c>
      <c r="V4" s="17">
        <v>146</v>
      </c>
      <c r="W4" s="17">
        <v>112</v>
      </c>
      <c r="X4" s="17">
        <v>166</v>
      </c>
      <c r="Y4" s="3">
        <f t="shared" si="1"/>
        <v>1383</v>
      </c>
      <c r="Z4" s="31">
        <f t="shared" si="0"/>
        <v>115.25</v>
      </c>
    </row>
    <row r="5" spans="1:26" x14ac:dyDescent="0.25">
      <c r="A5" s="17">
        <v>4</v>
      </c>
      <c r="B5" s="17" t="s">
        <v>16</v>
      </c>
      <c r="C5" s="17">
        <v>78</v>
      </c>
      <c r="D5" s="17">
        <v>99</v>
      </c>
      <c r="E5" s="17">
        <v>107</v>
      </c>
      <c r="F5" s="17">
        <v>87</v>
      </c>
      <c r="G5" s="17">
        <v>83</v>
      </c>
      <c r="H5" s="17">
        <v>51</v>
      </c>
      <c r="I5" s="17">
        <v>31</v>
      </c>
      <c r="J5" s="17">
        <v>83</v>
      </c>
      <c r="K5" s="10">
        <v>72</v>
      </c>
      <c r="L5" s="33">
        <v>59</v>
      </c>
      <c r="M5" s="10">
        <v>42</v>
      </c>
      <c r="N5" s="10">
        <v>58</v>
      </c>
      <c r="O5" s="12">
        <v>60</v>
      </c>
      <c r="P5" s="10">
        <v>42</v>
      </c>
      <c r="Q5" s="10">
        <v>112</v>
      </c>
      <c r="R5" s="12">
        <v>29</v>
      </c>
      <c r="S5" s="10">
        <v>62</v>
      </c>
      <c r="T5" s="12">
        <v>40</v>
      </c>
      <c r="U5" s="17">
        <v>140</v>
      </c>
      <c r="V5" s="17">
        <v>56</v>
      </c>
      <c r="W5" s="17">
        <v>162</v>
      </c>
      <c r="X5" s="17">
        <v>56</v>
      </c>
      <c r="Y5" s="3">
        <f t="shared" si="1"/>
        <v>1609</v>
      </c>
      <c r="Z5" s="31">
        <f t="shared" si="0"/>
        <v>73.13636363636364</v>
      </c>
    </row>
    <row r="6" spans="1:26" x14ac:dyDescent="0.25">
      <c r="A6" s="17">
        <v>5</v>
      </c>
      <c r="B6" s="17" t="s">
        <v>25</v>
      </c>
      <c r="C6" s="17">
        <v>58</v>
      </c>
      <c r="D6" s="17">
        <v>93</v>
      </c>
      <c r="E6" s="17">
        <v>156</v>
      </c>
      <c r="F6" s="17">
        <v>139</v>
      </c>
      <c r="G6" s="17">
        <v>141</v>
      </c>
      <c r="H6" s="17">
        <v>48</v>
      </c>
      <c r="I6" s="17">
        <v>90</v>
      </c>
      <c r="J6" s="17">
        <v>57</v>
      </c>
      <c r="K6" s="18">
        <v>39</v>
      </c>
      <c r="L6" s="33">
        <v>135</v>
      </c>
      <c r="M6" s="10">
        <v>51</v>
      </c>
      <c r="N6" s="10">
        <v>66</v>
      </c>
      <c r="O6" s="12">
        <v>126</v>
      </c>
      <c r="P6" s="10">
        <v>56</v>
      </c>
      <c r="Q6" s="10">
        <v>44</v>
      </c>
      <c r="R6" s="12">
        <v>66</v>
      </c>
      <c r="S6" s="10">
        <v>76</v>
      </c>
      <c r="T6" s="12">
        <v>76</v>
      </c>
      <c r="U6" s="17">
        <v>96</v>
      </c>
      <c r="V6" s="17">
        <v>76</v>
      </c>
      <c r="W6" s="17">
        <v>41</v>
      </c>
      <c r="X6" s="17">
        <v>177</v>
      </c>
      <c r="Y6" s="3">
        <f t="shared" si="1"/>
        <v>1907</v>
      </c>
      <c r="Z6" s="31">
        <f t="shared" si="0"/>
        <v>86.681818181818187</v>
      </c>
    </row>
    <row r="7" spans="1:26" x14ac:dyDescent="0.25">
      <c r="A7" s="17">
        <v>6</v>
      </c>
      <c r="B7" s="17" t="s">
        <v>12</v>
      </c>
      <c r="C7" s="17">
        <v>184</v>
      </c>
      <c r="D7" s="17">
        <v>56</v>
      </c>
      <c r="E7" s="17">
        <v>90</v>
      </c>
      <c r="F7" s="17">
        <v>124</v>
      </c>
      <c r="G7" s="17">
        <v>73</v>
      </c>
      <c r="H7" s="17">
        <v>31</v>
      </c>
      <c r="I7" s="17">
        <v>31</v>
      </c>
      <c r="J7" s="17">
        <v>40</v>
      </c>
      <c r="K7" s="10">
        <v>114</v>
      </c>
      <c r="L7" s="33">
        <v>45</v>
      </c>
      <c r="M7" s="10">
        <v>43</v>
      </c>
      <c r="N7" s="10">
        <v>80</v>
      </c>
      <c r="O7" s="12">
        <v>45</v>
      </c>
      <c r="P7" s="10">
        <v>41</v>
      </c>
      <c r="Q7" s="10">
        <v>40</v>
      </c>
      <c r="R7" s="12">
        <v>49</v>
      </c>
      <c r="S7" s="10">
        <v>19</v>
      </c>
      <c r="T7" s="12">
        <v>58</v>
      </c>
      <c r="U7" s="17">
        <v>104</v>
      </c>
      <c r="V7" s="17">
        <v>98</v>
      </c>
      <c r="W7" s="17">
        <v>113</v>
      </c>
      <c r="X7" s="17">
        <v>44</v>
      </c>
      <c r="Y7" s="3">
        <f t="shared" si="1"/>
        <v>1522</v>
      </c>
      <c r="Z7" s="31">
        <f t="shared" si="0"/>
        <v>69.181818181818187</v>
      </c>
    </row>
    <row r="8" spans="1:26" x14ac:dyDescent="0.25">
      <c r="A8" s="17">
        <v>7</v>
      </c>
      <c r="B8" s="17" t="s">
        <v>15</v>
      </c>
      <c r="C8" s="17">
        <v>123</v>
      </c>
      <c r="D8" s="17">
        <v>121</v>
      </c>
      <c r="E8" s="17">
        <v>100</v>
      </c>
      <c r="F8" s="17">
        <v>132</v>
      </c>
      <c r="G8" s="17">
        <v>76</v>
      </c>
      <c r="H8" s="17">
        <v>86</v>
      </c>
      <c r="I8" s="17">
        <v>57</v>
      </c>
      <c r="J8" s="17">
        <v>70</v>
      </c>
      <c r="K8" s="10">
        <v>36</v>
      </c>
      <c r="L8" s="33">
        <v>110</v>
      </c>
      <c r="M8" s="10">
        <v>83</v>
      </c>
      <c r="N8" s="10">
        <v>74</v>
      </c>
      <c r="O8" s="12">
        <v>104</v>
      </c>
      <c r="P8" s="10">
        <v>110</v>
      </c>
      <c r="Q8" s="10">
        <v>126</v>
      </c>
      <c r="R8" s="12">
        <v>906</v>
      </c>
      <c r="S8" s="10">
        <v>81</v>
      </c>
      <c r="T8" s="12">
        <v>86</v>
      </c>
      <c r="U8" s="17">
        <v>176</v>
      </c>
      <c r="V8" s="17">
        <v>61</v>
      </c>
      <c r="W8" s="17">
        <v>88</v>
      </c>
      <c r="X8" s="17">
        <v>136</v>
      </c>
      <c r="Y8" s="3">
        <f t="shared" si="1"/>
        <v>2942</v>
      </c>
      <c r="Z8" s="31">
        <f t="shared" si="0"/>
        <v>133.72727272727272</v>
      </c>
    </row>
    <row r="9" spans="1:26" x14ac:dyDescent="0.25">
      <c r="A9" s="17">
        <v>8</v>
      </c>
      <c r="B9" s="17" t="s">
        <v>9</v>
      </c>
      <c r="C9" s="17">
        <v>137</v>
      </c>
      <c r="D9" s="17">
        <v>78</v>
      </c>
      <c r="E9" s="17">
        <v>98</v>
      </c>
      <c r="F9" s="17">
        <v>164</v>
      </c>
      <c r="G9" s="17">
        <v>76</v>
      </c>
      <c r="H9" s="17">
        <v>19</v>
      </c>
      <c r="I9" s="17">
        <v>75</v>
      </c>
      <c r="J9" s="17">
        <v>91</v>
      </c>
      <c r="K9" s="10">
        <v>104</v>
      </c>
      <c r="L9" s="33">
        <v>76</v>
      </c>
      <c r="M9" s="10">
        <v>55</v>
      </c>
      <c r="N9" s="10">
        <v>42</v>
      </c>
      <c r="O9" s="12">
        <v>71</v>
      </c>
      <c r="P9" s="10">
        <v>51</v>
      </c>
      <c r="Q9" s="10">
        <v>52</v>
      </c>
      <c r="R9" s="12">
        <v>129</v>
      </c>
      <c r="S9" s="10">
        <v>31</v>
      </c>
      <c r="T9" s="12">
        <v>86</v>
      </c>
      <c r="U9" s="17">
        <v>66</v>
      </c>
      <c r="V9" s="17">
        <v>242</v>
      </c>
      <c r="W9" s="17">
        <v>56</v>
      </c>
      <c r="X9" s="17">
        <v>155</v>
      </c>
      <c r="Y9" s="3">
        <f t="shared" si="1"/>
        <v>1954</v>
      </c>
      <c r="Z9" s="31">
        <f t="shared" si="0"/>
        <v>88.818181818181813</v>
      </c>
    </row>
    <row r="10" spans="1:26" x14ac:dyDescent="0.25">
      <c r="A10" s="17">
        <v>9</v>
      </c>
      <c r="B10" s="17" t="s">
        <v>7</v>
      </c>
      <c r="C10" s="17">
        <v>154</v>
      </c>
      <c r="D10" s="17">
        <v>140</v>
      </c>
      <c r="E10" s="17">
        <v>96</v>
      </c>
      <c r="F10" s="17">
        <v>394</v>
      </c>
      <c r="G10" s="17">
        <v>84</v>
      </c>
      <c r="H10" s="17">
        <v>58</v>
      </c>
      <c r="I10" s="17">
        <v>82</v>
      </c>
      <c r="J10" s="17">
        <v>71</v>
      </c>
      <c r="K10" s="10">
        <v>106</v>
      </c>
      <c r="L10" s="33">
        <v>101</v>
      </c>
      <c r="M10" s="10">
        <v>90</v>
      </c>
      <c r="N10" s="10">
        <v>35</v>
      </c>
      <c r="O10" s="12">
        <v>193</v>
      </c>
      <c r="P10" s="10">
        <v>111</v>
      </c>
      <c r="Q10" s="10">
        <v>86</v>
      </c>
      <c r="R10" s="12">
        <v>402</v>
      </c>
      <c r="S10" s="10">
        <v>659</v>
      </c>
      <c r="T10" s="12">
        <v>531</v>
      </c>
      <c r="U10" s="17">
        <v>508</v>
      </c>
      <c r="V10" s="17">
        <v>623</v>
      </c>
      <c r="W10" s="17">
        <v>888</v>
      </c>
      <c r="X10" s="17">
        <v>1013</v>
      </c>
      <c r="Y10" s="3">
        <f t="shared" si="1"/>
        <v>6425</v>
      </c>
      <c r="Z10" s="31">
        <f t="shared" si="0"/>
        <v>292.04545454545456</v>
      </c>
    </row>
    <row r="11" spans="1:26" x14ac:dyDescent="0.25">
      <c r="A11" s="17">
        <v>10</v>
      </c>
      <c r="B11" s="17" t="s">
        <v>71</v>
      </c>
      <c r="C11" s="17">
        <v>68</v>
      </c>
      <c r="D11" s="17">
        <v>66</v>
      </c>
      <c r="E11" s="17">
        <v>61</v>
      </c>
      <c r="F11" s="17">
        <v>125</v>
      </c>
      <c r="G11" s="17">
        <v>37</v>
      </c>
      <c r="H11" s="17">
        <v>34</v>
      </c>
      <c r="I11" s="17">
        <v>47</v>
      </c>
      <c r="J11" s="17">
        <v>37</v>
      </c>
      <c r="K11" s="10">
        <v>57</v>
      </c>
      <c r="L11" s="33">
        <v>37</v>
      </c>
      <c r="M11" s="10"/>
      <c r="N11" s="9"/>
      <c r="O11" s="17"/>
      <c r="P11" s="17"/>
      <c r="Q11" s="17"/>
      <c r="R11" s="17"/>
      <c r="S11" s="17"/>
      <c r="T11" s="17"/>
      <c r="U11" s="17">
        <v>74</v>
      </c>
      <c r="V11" s="17">
        <v>52</v>
      </c>
      <c r="W11" s="17">
        <v>82</v>
      </c>
      <c r="X11" s="17"/>
      <c r="Y11" s="3">
        <f t="shared" si="1"/>
        <v>777</v>
      </c>
      <c r="Z11" s="31">
        <f t="shared" si="0"/>
        <v>59.769230769230766</v>
      </c>
    </row>
    <row r="12" spans="1:26" x14ac:dyDescent="0.25">
      <c r="A12" s="17">
        <v>11</v>
      </c>
      <c r="B12" s="17" t="s">
        <v>68</v>
      </c>
      <c r="C12" s="17"/>
      <c r="D12" s="17"/>
      <c r="E12" s="17"/>
      <c r="F12" s="17"/>
      <c r="G12" s="17"/>
      <c r="H12" s="17"/>
      <c r="I12" s="17"/>
      <c r="J12" s="17"/>
      <c r="K12" s="10">
        <v>34</v>
      </c>
      <c r="L12" s="33">
        <v>45</v>
      </c>
      <c r="M12" s="10">
        <v>54</v>
      </c>
      <c r="N12" s="10">
        <v>43</v>
      </c>
      <c r="O12" s="12">
        <v>126</v>
      </c>
      <c r="P12" s="10">
        <v>34</v>
      </c>
      <c r="Q12" s="10">
        <v>42</v>
      </c>
      <c r="R12" s="19">
        <v>46</v>
      </c>
      <c r="S12" s="10">
        <v>50</v>
      </c>
      <c r="T12" s="12">
        <v>40</v>
      </c>
      <c r="U12" s="17">
        <v>67</v>
      </c>
      <c r="V12" s="17">
        <v>56</v>
      </c>
      <c r="W12" s="17">
        <v>30</v>
      </c>
      <c r="X12" s="17"/>
      <c r="Y12" s="3">
        <f t="shared" si="1"/>
        <v>667</v>
      </c>
      <c r="Z12" s="31">
        <f t="shared" si="0"/>
        <v>51.307692307692307</v>
      </c>
    </row>
    <row r="13" spans="1:26" x14ac:dyDescent="0.25">
      <c r="A13" s="17">
        <v>12</v>
      </c>
      <c r="B13" s="17" t="s">
        <v>34</v>
      </c>
      <c r="C13" s="17">
        <v>110</v>
      </c>
      <c r="D13" s="17">
        <v>403</v>
      </c>
      <c r="E13" s="17">
        <v>211</v>
      </c>
      <c r="F13" s="17">
        <v>928</v>
      </c>
      <c r="G13" s="17">
        <v>216</v>
      </c>
      <c r="H13" s="17">
        <v>108</v>
      </c>
      <c r="I13" s="17">
        <v>93</v>
      </c>
      <c r="J13" s="17">
        <v>91</v>
      </c>
      <c r="K13" s="10">
        <v>72</v>
      </c>
      <c r="L13" s="33">
        <v>64</v>
      </c>
      <c r="M13" s="10">
        <v>63</v>
      </c>
      <c r="N13" s="10">
        <v>74</v>
      </c>
      <c r="O13" s="12">
        <v>72</v>
      </c>
      <c r="P13" s="10">
        <v>134</v>
      </c>
      <c r="Q13" s="10">
        <v>70</v>
      </c>
      <c r="R13" s="17"/>
      <c r="S13" s="10">
        <v>22</v>
      </c>
      <c r="T13" s="12">
        <v>158</v>
      </c>
      <c r="U13" s="17">
        <v>337</v>
      </c>
      <c r="V13" s="17">
        <v>194</v>
      </c>
      <c r="W13" s="17">
        <v>160</v>
      </c>
      <c r="X13" s="17">
        <v>218</v>
      </c>
      <c r="Y13" s="3">
        <f t="shared" si="1"/>
        <v>3798</v>
      </c>
      <c r="Z13" s="31">
        <f t="shared" si="0"/>
        <v>180.85714285714286</v>
      </c>
    </row>
    <row r="14" spans="1:26" x14ac:dyDescent="0.25">
      <c r="A14" s="17">
        <v>13</v>
      </c>
      <c r="B14" s="17" t="s">
        <v>27</v>
      </c>
      <c r="C14" s="17">
        <v>595</v>
      </c>
      <c r="D14" s="17">
        <v>2016</v>
      </c>
      <c r="E14" s="17">
        <v>1022</v>
      </c>
      <c r="F14" s="17">
        <v>639</v>
      </c>
      <c r="G14" s="17">
        <v>716</v>
      </c>
      <c r="H14" s="17">
        <v>212</v>
      </c>
      <c r="I14" s="17">
        <v>459</v>
      </c>
      <c r="J14" s="17">
        <v>241</v>
      </c>
      <c r="K14" s="10">
        <v>320</v>
      </c>
      <c r="L14" s="33">
        <v>457</v>
      </c>
      <c r="M14" s="10">
        <v>333</v>
      </c>
      <c r="N14" s="10">
        <v>180</v>
      </c>
      <c r="O14" s="12">
        <v>232</v>
      </c>
      <c r="P14" s="10">
        <v>216</v>
      </c>
      <c r="Q14" s="10">
        <v>478</v>
      </c>
      <c r="R14" s="12">
        <v>670</v>
      </c>
      <c r="S14" s="10">
        <v>189</v>
      </c>
      <c r="T14" s="12">
        <v>270</v>
      </c>
      <c r="U14" s="17">
        <v>369</v>
      </c>
      <c r="V14" s="17">
        <v>242</v>
      </c>
      <c r="W14" s="17">
        <v>339</v>
      </c>
      <c r="X14" s="17">
        <v>375</v>
      </c>
      <c r="Y14" s="3">
        <f t="shared" si="1"/>
        <v>10570</v>
      </c>
      <c r="Z14" s="31">
        <f t="shared" si="0"/>
        <v>480.45454545454544</v>
      </c>
    </row>
    <row r="15" spans="1:26" x14ac:dyDescent="0.25">
      <c r="A15" s="17">
        <v>14</v>
      </c>
      <c r="B15" s="17" t="s">
        <v>64</v>
      </c>
      <c r="C15" s="17"/>
      <c r="D15" s="17">
        <v>102</v>
      </c>
      <c r="E15" s="17">
        <v>119</v>
      </c>
      <c r="F15" s="17">
        <v>268</v>
      </c>
      <c r="G15" s="17">
        <v>254</v>
      </c>
      <c r="H15" s="17">
        <v>82</v>
      </c>
      <c r="I15" s="17">
        <v>352</v>
      </c>
      <c r="J15" s="17">
        <v>70</v>
      </c>
      <c r="K15" s="10">
        <v>372</v>
      </c>
      <c r="L15" s="33">
        <v>128</v>
      </c>
      <c r="M15" s="10">
        <v>182</v>
      </c>
      <c r="N15" s="10">
        <v>102</v>
      </c>
      <c r="O15" s="12">
        <v>152</v>
      </c>
      <c r="P15" s="10">
        <v>124</v>
      </c>
      <c r="Q15" s="10">
        <v>116</v>
      </c>
      <c r="R15" s="12">
        <v>88</v>
      </c>
      <c r="S15" s="10">
        <v>86</v>
      </c>
      <c r="T15" s="12">
        <v>236</v>
      </c>
      <c r="U15" s="17">
        <v>194</v>
      </c>
      <c r="V15" s="17">
        <v>168</v>
      </c>
      <c r="W15" s="17">
        <v>297</v>
      </c>
      <c r="X15" s="17">
        <v>288</v>
      </c>
      <c r="Y15" s="3">
        <f t="shared" si="1"/>
        <v>3780</v>
      </c>
      <c r="Z15" s="31">
        <f t="shared" si="0"/>
        <v>180</v>
      </c>
    </row>
    <row r="16" spans="1:26" x14ac:dyDescent="0.25">
      <c r="A16" s="17">
        <v>15</v>
      </c>
      <c r="B16" s="17" t="s">
        <v>8</v>
      </c>
      <c r="C16" s="17">
        <v>455</v>
      </c>
      <c r="D16" s="17">
        <v>1016</v>
      </c>
      <c r="E16" s="17">
        <v>248</v>
      </c>
      <c r="F16" s="17">
        <v>502</v>
      </c>
      <c r="G16" s="17">
        <v>615</v>
      </c>
      <c r="H16" s="17">
        <v>158</v>
      </c>
      <c r="I16" s="17">
        <v>331</v>
      </c>
      <c r="J16" s="17">
        <v>278</v>
      </c>
      <c r="K16" s="10">
        <v>548</v>
      </c>
      <c r="L16" s="33">
        <v>361</v>
      </c>
      <c r="M16" s="10">
        <v>274</v>
      </c>
      <c r="N16" s="10">
        <v>469</v>
      </c>
      <c r="O16" s="12">
        <v>512</v>
      </c>
      <c r="P16" s="10">
        <v>269</v>
      </c>
      <c r="Q16" s="10">
        <v>396</v>
      </c>
      <c r="R16" s="12">
        <v>385</v>
      </c>
      <c r="S16" s="10">
        <v>219</v>
      </c>
      <c r="T16" s="12">
        <v>536</v>
      </c>
      <c r="U16" s="17">
        <v>567</v>
      </c>
      <c r="V16" s="17">
        <v>409</v>
      </c>
      <c r="W16" s="17">
        <v>374</v>
      </c>
      <c r="X16" s="17">
        <v>509</v>
      </c>
      <c r="Y16" s="3">
        <f t="shared" si="1"/>
        <v>9431</v>
      </c>
      <c r="Z16" s="31">
        <f t="shared" si="0"/>
        <v>428.68181818181819</v>
      </c>
    </row>
    <row r="17" spans="1:26" x14ac:dyDescent="0.25">
      <c r="A17" s="17">
        <v>16</v>
      </c>
      <c r="B17" s="17" t="s">
        <v>35</v>
      </c>
      <c r="C17" s="17">
        <v>266</v>
      </c>
      <c r="D17" s="17">
        <v>432</v>
      </c>
      <c r="E17" s="17">
        <v>560</v>
      </c>
      <c r="F17" s="17">
        <v>857</v>
      </c>
      <c r="G17" s="17">
        <v>538</v>
      </c>
      <c r="H17" s="17">
        <v>145</v>
      </c>
      <c r="I17" s="17">
        <v>177</v>
      </c>
      <c r="J17" s="17">
        <v>264</v>
      </c>
      <c r="K17" s="10">
        <v>163</v>
      </c>
      <c r="L17" s="33">
        <v>106</v>
      </c>
      <c r="M17" s="10">
        <v>108</v>
      </c>
      <c r="N17" s="10">
        <v>208</v>
      </c>
      <c r="O17" s="12">
        <v>108</v>
      </c>
      <c r="P17" s="10">
        <v>106</v>
      </c>
      <c r="Q17" s="10">
        <v>203</v>
      </c>
      <c r="R17" s="12">
        <v>153</v>
      </c>
      <c r="S17" s="10">
        <v>104</v>
      </c>
      <c r="T17" s="12">
        <v>139</v>
      </c>
      <c r="U17" s="17"/>
      <c r="V17" s="17">
        <v>87</v>
      </c>
      <c r="W17" s="17">
        <v>156</v>
      </c>
      <c r="X17" s="17">
        <v>119</v>
      </c>
      <c r="Y17" s="3">
        <f t="shared" si="1"/>
        <v>4999</v>
      </c>
      <c r="Z17" s="31">
        <f t="shared" si="0"/>
        <v>238.04761904761904</v>
      </c>
    </row>
    <row r="18" spans="1:26" x14ac:dyDescent="0.25">
      <c r="A18" s="17">
        <v>17</v>
      </c>
      <c r="B18" s="17" t="s">
        <v>69</v>
      </c>
      <c r="C18" s="17"/>
      <c r="D18" s="17">
        <v>693</v>
      </c>
      <c r="E18" s="17">
        <v>174</v>
      </c>
      <c r="F18" s="17">
        <v>120</v>
      </c>
      <c r="G18" s="17">
        <v>414</v>
      </c>
      <c r="H18" s="17">
        <v>46</v>
      </c>
      <c r="I18" s="17">
        <v>95</v>
      </c>
      <c r="J18" s="17">
        <v>56</v>
      </c>
      <c r="K18" s="10">
        <v>66</v>
      </c>
      <c r="L18" s="33">
        <v>78</v>
      </c>
      <c r="M18" s="10">
        <v>185</v>
      </c>
      <c r="N18" s="10">
        <v>96</v>
      </c>
      <c r="O18" s="12">
        <v>36</v>
      </c>
      <c r="P18" s="10">
        <v>86</v>
      </c>
      <c r="Q18" s="10">
        <v>56</v>
      </c>
      <c r="R18" s="12">
        <v>86</v>
      </c>
      <c r="S18" s="10">
        <v>93</v>
      </c>
      <c r="T18" s="12">
        <v>76</v>
      </c>
      <c r="U18" s="17">
        <v>56</v>
      </c>
      <c r="V18" s="17">
        <v>106</v>
      </c>
      <c r="W18" s="17">
        <v>66</v>
      </c>
      <c r="X18" s="17">
        <v>390</v>
      </c>
      <c r="Y18" s="3">
        <f t="shared" si="1"/>
        <v>3074</v>
      </c>
      <c r="Z18" s="31">
        <f t="shared" si="0"/>
        <v>146.38095238095238</v>
      </c>
    </row>
    <row r="19" spans="1:26" x14ac:dyDescent="0.25">
      <c r="A19" s="17">
        <v>18</v>
      </c>
      <c r="B19" s="17" t="s">
        <v>11</v>
      </c>
      <c r="C19" s="17">
        <v>106</v>
      </c>
      <c r="D19" s="17">
        <v>80</v>
      </c>
      <c r="E19" s="17">
        <v>590</v>
      </c>
      <c r="F19" s="17">
        <v>104</v>
      </c>
      <c r="G19" s="17">
        <v>61</v>
      </c>
      <c r="H19" s="17">
        <v>58</v>
      </c>
      <c r="I19" s="17">
        <v>26</v>
      </c>
      <c r="J19" s="17">
        <v>52</v>
      </c>
      <c r="K19" s="10">
        <v>90</v>
      </c>
      <c r="L19" s="33">
        <v>61</v>
      </c>
      <c r="M19" s="10">
        <v>396</v>
      </c>
      <c r="N19" s="10">
        <v>72</v>
      </c>
      <c r="O19" s="12">
        <v>526</v>
      </c>
      <c r="P19" s="10">
        <v>88</v>
      </c>
      <c r="Q19" s="10">
        <v>62</v>
      </c>
      <c r="R19" s="12">
        <v>68</v>
      </c>
      <c r="S19" s="10">
        <v>34</v>
      </c>
      <c r="T19" s="12">
        <v>74</v>
      </c>
      <c r="U19" s="17">
        <v>154</v>
      </c>
      <c r="V19" s="17">
        <v>84</v>
      </c>
      <c r="W19" s="17">
        <v>24</v>
      </c>
      <c r="X19" s="17">
        <v>64</v>
      </c>
      <c r="Y19" s="3">
        <f t="shared" si="1"/>
        <v>2874</v>
      </c>
      <c r="Z19" s="31">
        <f t="shared" si="0"/>
        <v>130.63636363636363</v>
      </c>
    </row>
    <row r="20" spans="1:26" x14ac:dyDescent="0.25">
      <c r="A20" s="17">
        <v>19</v>
      </c>
      <c r="B20" s="17" t="s">
        <v>65</v>
      </c>
      <c r="C20" s="17"/>
      <c r="D20" s="17">
        <v>183</v>
      </c>
      <c r="E20" s="17">
        <v>228</v>
      </c>
      <c r="F20" s="17">
        <v>226</v>
      </c>
      <c r="G20" s="17">
        <v>332</v>
      </c>
      <c r="H20" s="17">
        <v>200</v>
      </c>
      <c r="I20" s="17">
        <v>130</v>
      </c>
      <c r="J20" s="17">
        <v>179</v>
      </c>
      <c r="K20" s="10">
        <v>199</v>
      </c>
      <c r="L20" s="33">
        <v>228</v>
      </c>
      <c r="M20" s="10">
        <v>162</v>
      </c>
      <c r="N20" s="10">
        <v>295</v>
      </c>
      <c r="O20" s="12">
        <v>24</v>
      </c>
      <c r="P20" s="10">
        <v>24</v>
      </c>
      <c r="Q20" s="10">
        <v>4</v>
      </c>
      <c r="R20" s="12">
        <v>23</v>
      </c>
      <c r="S20" s="10">
        <v>36</v>
      </c>
      <c r="T20" s="12">
        <v>40</v>
      </c>
      <c r="U20" s="17">
        <v>9</v>
      </c>
      <c r="V20" s="17">
        <v>23</v>
      </c>
      <c r="W20" s="17">
        <v>45</v>
      </c>
      <c r="X20" s="17">
        <v>48</v>
      </c>
      <c r="Y20" s="3">
        <f t="shared" si="1"/>
        <v>2638</v>
      </c>
      <c r="Z20" s="31">
        <f t="shared" si="0"/>
        <v>125.61904761904762</v>
      </c>
    </row>
    <row r="21" spans="1:26" x14ac:dyDescent="0.25">
      <c r="A21" s="17">
        <v>20</v>
      </c>
      <c r="B21" s="17" t="s">
        <v>23</v>
      </c>
      <c r="C21" s="17">
        <v>46</v>
      </c>
      <c r="D21" s="17">
        <v>40</v>
      </c>
      <c r="E21" s="17">
        <v>68</v>
      </c>
      <c r="F21" s="17">
        <v>44</v>
      </c>
      <c r="G21" s="17">
        <v>80</v>
      </c>
      <c r="H21" s="17">
        <v>28</v>
      </c>
      <c r="I21" s="17">
        <v>0</v>
      </c>
      <c r="J21" s="17">
        <v>44</v>
      </c>
      <c r="K21" s="10">
        <v>25</v>
      </c>
      <c r="L21" s="33">
        <v>46</v>
      </c>
      <c r="M21" s="10">
        <v>50</v>
      </c>
      <c r="N21" s="10">
        <v>45</v>
      </c>
      <c r="O21" s="12">
        <v>49</v>
      </c>
      <c r="P21" s="10">
        <v>26</v>
      </c>
      <c r="Q21" s="10">
        <v>108</v>
      </c>
      <c r="R21" s="12">
        <v>44</v>
      </c>
      <c r="S21" s="10">
        <v>79</v>
      </c>
      <c r="T21" s="12">
        <v>47</v>
      </c>
      <c r="U21" s="17">
        <v>92</v>
      </c>
      <c r="V21" s="17"/>
      <c r="W21" s="17">
        <v>18</v>
      </c>
      <c r="X21" s="17">
        <v>126</v>
      </c>
      <c r="Y21" s="3">
        <f t="shared" si="1"/>
        <v>1105</v>
      </c>
      <c r="Z21" s="31">
        <f t="shared" si="0"/>
        <v>52.61904761904762</v>
      </c>
    </row>
    <row r="22" spans="1:26" x14ac:dyDescent="0.25">
      <c r="A22" s="17">
        <v>21</v>
      </c>
      <c r="B22" s="17" t="s">
        <v>10</v>
      </c>
      <c r="C22" s="17">
        <v>149</v>
      </c>
      <c r="D22" s="17">
        <v>98</v>
      </c>
      <c r="E22" s="17">
        <v>272</v>
      </c>
      <c r="F22" s="17">
        <v>164</v>
      </c>
      <c r="G22" s="17">
        <v>78</v>
      </c>
      <c r="H22" s="17">
        <v>95</v>
      </c>
      <c r="I22" s="17">
        <v>36</v>
      </c>
      <c r="J22" s="17">
        <v>94</v>
      </c>
      <c r="K22" s="10">
        <v>67</v>
      </c>
      <c r="L22" s="33">
        <v>47</v>
      </c>
      <c r="M22" s="10">
        <v>58</v>
      </c>
      <c r="N22" s="10">
        <v>53</v>
      </c>
      <c r="O22" s="12">
        <v>66</v>
      </c>
      <c r="P22" s="10">
        <v>76</v>
      </c>
      <c r="Q22" s="10">
        <v>51</v>
      </c>
      <c r="R22" s="12">
        <v>66</v>
      </c>
      <c r="S22" s="10">
        <v>43</v>
      </c>
      <c r="T22" s="12">
        <v>116</v>
      </c>
      <c r="U22" s="17">
        <v>96</v>
      </c>
      <c r="V22" s="17">
        <v>70</v>
      </c>
      <c r="W22" s="17">
        <v>111</v>
      </c>
      <c r="X22" s="17">
        <v>156</v>
      </c>
      <c r="Y22" s="3">
        <f t="shared" si="1"/>
        <v>2062</v>
      </c>
      <c r="Z22" s="31">
        <f t="shared" si="0"/>
        <v>93.727272727272734</v>
      </c>
    </row>
    <row r="23" spans="1:26" x14ac:dyDescent="0.25">
      <c r="A23" s="17">
        <v>22</v>
      </c>
      <c r="B23" s="17" t="s">
        <v>38</v>
      </c>
      <c r="C23" s="17">
        <v>74</v>
      </c>
      <c r="D23" s="17">
        <v>207</v>
      </c>
      <c r="E23" s="17">
        <v>116</v>
      </c>
      <c r="F23" s="17">
        <v>299</v>
      </c>
      <c r="G23" s="17">
        <v>129</v>
      </c>
      <c r="H23" s="17">
        <v>114</v>
      </c>
      <c r="I23" s="17">
        <v>114</v>
      </c>
      <c r="J23" s="17">
        <v>92</v>
      </c>
      <c r="K23" s="10">
        <v>42</v>
      </c>
      <c r="L23" s="33">
        <v>97</v>
      </c>
      <c r="M23" s="10">
        <v>34</v>
      </c>
      <c r="N23" s="10">
        <v>108</v>
      </c>
      <c r="O23" s="12">
        <v>188</v>
      </c>
      <c r="P23" s="10">
        <v>189</v>
      </c>
      <c r="Q23" s="10">
        <v>108</v>
      </c>
      <c r="R23" s="12">
        <v>268</v>
      </c>
      <c r="S23" s="10">
        <v>85</v>
      </c>
      <c r="T23" s="12">
        <v>114</v>
      </c>
      <c r="U23" s="17">
        <v>132</v>
      </c>
      <c r="V23" s="17">
        <v>153</v>
      </c>
      <c r="W23" s="17">
        <v>130</v>
      </c>
      <c r="X23" s="17">
        <v>166</v>
      </c>
      <c r="Y23" s="3">
        <f t="shared" si="1"/>
        <v>2959</v>
      </c>
      <c r="Z23" s="31">
        <f>AVERAGE(C23:X23)</f>
        <v>134.5</v>
      </c>
    </row>
    <row r="24" spans="1:26" x14ac:dyDescent="0.25">
      <c r="A24" s="17">
        <v>23</v>
      </c>
      <c r="B24" s="17" t="s">
        <v>14</v>
      </c>
      <c r="C24" s="17">
        <v>48</v>
      </c>
      <c r="D24" s="17">
        <v>33</v>
      </c>
      <c r="E24" s="17">
        <v>75</v>
      </c>
      <c r="F24" s="17">
        <v>97</v>
      </c>
      <c r="G24" s="17">
        <v>84</v>
      </c>
      <c r="H24" s="17">
        <v>94</v>
      </c>
      <c r="I24" s="17">
        <v>41</v>
      </c>
      <c r="J24" s="17">
        <v>125</v>
      </c>
      <c r="K24" s="10">
        <v>69</v>
      </c>
      <c r="L24" s="33">
        <v>69</v>
      </c>
      <c r="M24" s="10">
        <v>97</v>
      </c>
      <c r="N24" s="10">
        <v>64</v>
      </c>
      <c r="O24" s="12">
        <v>64</v>
      </c>
      <c r="P24" s="10">
        <v>64</v>
      </c>
      <c r="Q24" s="10">
        <v>161</v>
      </c>
      <c r="R24" s="12">
        <v>54</v>
      </c>
      <c r="S24" s="10">
        <v>31</v>
      </c>
      <c r="T24" s="12">
        <v>74</v>
      </c>
      <c r="U24" s="17">
        <v>307</v>
      </c>
      <c r="V24" s="17">
        <v>54</v>
      </c>
      <c r="W24" s="17">
        <v>176</v>
      </c>
      <c r="X24" s="17">
        <v>59</v>
      </c>
      <c r="Y24" s="3">
        <f t="shared" si="1"/>
        <v>1940</v>
      </c>
      <c r="Z24" s="31">
        <f t="shared" ref="Z24:Z49" si="2">AVERAGE(C24:X24)</f>
        <v>88.181818181818187</v>
      </c>
    </row>
    <row r="25" spans="1:26" x14ac:dyDescent="0.25">
      <c r="A25" s="17">
        <v>24</v>
      </c>
      <c r="B25" s="17" t="s">
        <v>36</v>
      </c>
      <c r="C25" s="17">
        <v>440</v>
      </c>
      <c r="D25" s="17">
        <v>1477</v>
      </c>
      <c r="E25" s="17">
        <v>663</v>
      </c>
      <c r="F25" s="17">
        <v>1532</v>
      </c>
      <c r="G25" s="17">
        <v>348</v>
      </c>
      <c r="H25" s="17">
        <v>562</v>
      </c>
      <c r="I25" s="17">
        <v>392</v>
      </c>
      <c r="J25" s="17">
        <v>500</v>
      </c>
      <c r="K25" s="10">
        <v>332</v>
      </c>
      <c r="L25" s="33">
        <v>448</v>
      </c>
      <c r="M25" s="10">
        <v>253</v>
      </c>
      <c r="N25" s="10">
        <v>404</v>
      </c>
      <c r="O25" s="12">
        <v>227</v>
      </c>
      <c r="P25" s="10">
        <v>365</v>
      </c>
      <c r="Q25" s="10">
        <v>300</v>
      </c>
      <c r="R25" s="12">
        <v>356</v>
      </c>
      <c r="S25" s="10">
        <v>317</v>
      </c>
      <c r="T25" s="12">
        <v>311</v>
      </c>
      <c r="U25" s="17">
        <v>280</v>
      </c>
      <c r="V25" s="17">
        <v>370</v>
      </c>
      <c r="W25" s="17">
        <v>233</v>
      </c>
      <c r="X25" s="17">
        <v>530</v>
      </c>
      <c r="Y25" s="3">
        <f t="shared" si="1"/>
        <v>10640</v>
      </c>
      <c r="Z25" s="31">
        <f t="shared" si="2"/>
        <v>483.63636363636363</v>
      </c>
    </row>
    <row r="26" spans="1:26" x14ac:dyDescent="0.25">
      <c r="A26" s="17">
        <v>25</v>
      </c>
      <c r="B26" s="17" t="s">
        <v>24</v>
      </c>
      <c r="C26" s="17">
        <v>87</v>
      </c>
      <c r="D26" s="17">
        <v>71</v>
      </c>
      <c r="E26" s="17">
        <v>263</v>
      </c>
      <c r="F26" s="17">
        <v>123</v>
      </c>
      <c r="G26" s="17">
        <v>161</v>
      </c>
      <c r="H26" s="17">
        <v>12</v>
      </c>
      <c r="I26" s="17">
        <v>37</v>
      </c>
      <c r="J26" s="17">
        <v>25</v>
      </c>
      <c r="K26" s="10">
        <v>20</v>
      </c>
      <c r="L26" s="33">
        <v>50</v>
      </c>
      <c r="M26" s="10">
        <v>44</v>
      </c>
      <c r="N26" s="10">
        <v>36</v>
      </c>
      <c r="O26" s="12">
        <v>65</v>
      </c>
      <c r="P26" s="10">
        <v>39</v>
      </c>
      <c r="Q26" s="10">
        <v>53</v>
      </c>
      <c r="R26" s="12">
        <v>236</v>
      </c>
      <c r="S26" s="10">
        <v>66</v>
      </c>
      <c r="T26" s="12">
        <v>60</v>
      </c>
      <c r="U26" s="17">
        <v>33</v>
      </c>
      <c r="V26" s="17">
        <v>28</v>
      </c>
      <c r="W26" s="17">
        <v>46</v>
      </c>
      <c r="X26" s="17">
        <v>188</v>
      </c>
      <c r="Y26" s="3">
        <f t="shared" si="1"/>
        <v>1743</v>
      </c>
      <c r="Z26" s="31">
        <f t="shared" si="2"/>
        <v>79.227272727272734</v>
      </c>
    </row>
    <row r="27" spans="1:26" x14ac:dyDescent="0.25">
      <c r="A27" s="17">
        <v>26</v>
      </c>
      <c r="B27" s="17" t="s">
        <v>39</v>
      </c>
      <c r="C27" s="17">
        <v>55</v>
      </c>
      <c r="D27" s="17">
        <v>108</v>
      </c>
      <c r="E27" s="17">
        <v>92</v>
      </c>
      <c r="F27" s="17">
        <v>349</v>
      </c>
      <c r="G27" s="17">
        <v>75</v>
      </c>
      <c r="H27" s="17">
        <v>92</v>
      </c>
      <c r="I27" s="17">
        <v>92</v>
      </c>
      <c r="J27" s="17">
        <v>209</v>
      </c>
      <c r="K27" s="10">
        <v>58</v>
      </c>
      <c r="L27" s="33">
        <v>94</v>
      </c>
      <c r="M27" s="10">
        <v>52</v>
      </c>
      <c r="N27" s="10">
        <v>93</v>
      </c>
      <c r="O27" s="12">
        <v>51</v>
      </c>
      <c r="P27" s="10">
        <v>70</v>
      </c>
      <c r="Q27" s="10">
        <v>121</v>
      </c>
      <c r="R27" s="12">
        <v>36</v>
      </c>
      <c r="S27" s="10">
        <v>68</v>
      </c>
      <c r="T27" s="12">
        <v>60</v>
      </c>
      <c r="U27" s="17">
        <v>62</v>
      </c>
      <c r="V27" s="17">
        <v>62</v>
      </c>
      <c r="W27" s="17">
        <v>150</v>
      </c>
      <c r="X27" s="17">
        <v>247</v>
      </c>
      <c r="Y27" s="3">
        <f t="shared" si="1"/>
        <v>2296</v>
      </c>
      <c r="Z27" s="31">
        <f t="shared" si="2"/>
        <v>104.36363636363636</v>
      </c>
    </row>
    <row r="28" spans="1:26" x14ac:dyDescent="0.25">
      <c r="A28" s="17">
        <v>27</v>
      </c>
      <c r="B28" s="17" t="s">
        <v>28</v>
      </c>
      <c r="C28" s="17">
        <v>123</v>
      </c>
      <c r="D28" s="17">
        <v>462</v>
      </c>
      <c r="E28" s="17">
        <v>535</v>
      </c>
      <c r="F28" s="17">
        <v>398</v>
      </c>
      <c r="G28" s="17">
        <v>127</v>
      </c>
      <c r="H28" s="17">
        <v>54</v>
      </c>
      <c r="I28" s="17">
        <v>74</v>
      </c>
      <c r="J28" s="17">
        <v>50</v>
      </c>
      <c r="K28" s="10">
        <v>58</v>
      </c>
      <c r="L28" s="33">
        <v>116</v>
      </c>
      <c r="M28" s="10">
        <v>48</v>
      </c>
      <c r="N28" s="10">
        <v>29</v>
      </c>
      <c r="O28" s="12">
        <v>141</v>
      </c>
      <c r="P28" s="10">
        <v>111</v>
      </c>
      <c r="Q28" s="10">
        <v>222</v>
      </c>
      <c r="R28" s="12">
        <v>93</v>
      </c>
      <c r="S28" s="10">
        <v>55</v>
      </c>
      <c r="T28" s="12">
        <v>38</v>
      </c>
      <c r="U28" s="17">
        <v>81</v>
      </c>
      <c r="V28" s="17">
        <v>112</v>
      </c>
      <c r="W28" s="17">
        <v>131</v>
      </c>
      <c r="X28" s="17">
        <v>231</v>
      </c>
      <c r="Y28" s="3">
        <f t="shared" si="1"/>
        <v>3289</v>
      </c>
      <c r="Z28" s="31">
        <f t="shared" si="2"/>
        <v>149.5</v>
      </c>
    </row>
    <row r="29" spans="1:26" x14ac:dyDescent="0.25">
      <c r="A29" s="17">
        <v>28</v>
      </c>
      <c r="B29" s="17" t="s">
        <v>21</v>
      </c>
      <c r="C29" s="17">
        <v>105</v>
      </c>
      <c r="D29" s="17">
        <v>386</v>
      </c>
      <c r="E29" s="17">
        <v>167</v>
      </c>
      <c r="F29" s="17">
        <v>115</v>
      </c>
      <c r="G29" s="17">
        <v>57</v>
      </c>
      <c r="H29" s="17">
        <v>63</v>
      </c>
      <c r="I29" s="17">
        <v>49</v>
      </c>
      <c r="J29" s="17">
        <v>82</v>
      </c>
      <c r="K29" s="10">
        <v>36</v>
      </c>
      <c r="L29" s="33">
        <v>116</v>
      </c>
      <c r="M29" s="10">
        <v>216</v>
      </c>
      <c r="N29" s="10">
        <v>73</v>
      </c>
      <c r="O29" s="12">
        <v>124</v>
      </c>
      <c r="P29" s="10">
        <v>86</v>
      </c>
      <c r="Q29" s="10">
        <v>146</v>
      </c>
      <c r="R29" s="12">
        <v>100</v>
      </c>
      <c r="S29" s="10">
        <v>76</v>
      </c>
      <c r="T29" s="12">
        <v>66</v>
      </c>
      <c r="U29" s="17">
        <v>678</v>
      </c>
      <c r="V29" s="17">
        <v>146</v>
      </c>
      <c r="W29" s="17">
        <v>200</v>
      </c>
      <c r="X29" s="17">
        <v>146</v>
      </c>
      <c r="Y29" s="3">
        <f t="shared" si="1"/>
        <v>3233</v>
      </c>
      <c r="Z29" s="31">
        <f t="shared" si="2"/>
        <v>146.95454545454547</v>
      </c>
    </row>
    <row r="30" spans="1:26" x14ac:dyDescent="0.25">
      <c r="A30" s="17">
        <v>29</v>
      </c>
      <c r="B30" s="17" t="s">
        <v>0</v>
      </c>
      <c r="C30" s="17">
        <v>517</v>
      </c>
      <c r="D30" s="17">
        <v>304</v>
      </c>
      <c r="E30" s="17">
        <v>404</v>
      </c>
      <c r="F30" s="17">
        <v>188</v>
      </c>
      <c r="G30" s="17">
        <v>189</v>
      </c>
      <c r="H30" s="17">
        <v>146</v>
      </c>
      <c r="I30" s="17">
        <v>109</v>
      </c>
      <c r="J30" s="17">
        <v>92</v>
      </c>
      <c r="K30" s="10">
        <v>184</v>
      </c>
      <c r="L30" s="33">
        <v>15</v>
      </c>
      <c r="M30" s="10">
        <v>266</v>
      </c>
      <c r="N30" s="17">
        <v>249</v>
      </c>
      <c r="O30" s="12">
        <v>409</v>
      </c>
      <c r="P30" s="17">
        <v>122</v>
      </c>
      <c r="Q30" s="10">
        <v>282</v>
      </c>
      <c r="R30" s="12">
        <v>208</v>
      </c>
      <c r="S30" s="17">
        <v>272</v>
      </c>
      <c r="T30" s="12">
        <v>114</v>
      </c>
      <c r="U30" s="17">
        <v>153</v>
      </c>
      <c r="V30" s="17">
        <v>176</v>
      </c>
      <c r="W30" s="17">
        <v>153</v>
      </c>
      <c r="X30" s="17">
        <v>184</v>
      </c>
      <c r="Y30" s="3">
        <f t="shared" si="1"/>
        <v>4736</v>
      </c>
      <c r="Z30" s="31">
        <f t="shared" si="2"/>
        <v>215.27272727272728</v>
      </c>
    </row>
    <row r="31" spans="1:26" x14ac:dyDescent="0.25">
      <c r="A31" s="17">
        <v>30</v>
      </c>
      <c r="B31" s="17" t="s">
        <v>31</v>
      </c>
      <c r="C31" s="17">
        <v>73</v>
      </c>
      <c r="D31" s="17">
        <v>29</v>
      </c>
      <c r="E31" s="17">
        <v>211</v>
      </c>
      <c r="F31" s="17">
        <v>269</v>
      </c>
      <c r="G31" s="17">
        <v>145</v>
      </c>
      <c r="H31" s="17">
        <v>70</v>
      </c>
      <c r="I31" s="17">
        <v>96</v>
      </c>
      <c r="J31" s="17">
        <v>78</v>
      </c>
      <c r="K31" s="17">
        <v>77</v>
      </c>
      <c r="L31" s="33">
        <v>103</v>
      </c>
      <c r="M31" s="10">
        <v>84</v>
      </c>
      <c r="N31" s="10">
        <v>104</v>
      </c>
      <c r="O31" s="12">
        <v>86</v>
      </c>
      <c r="P31" s="10">
        <v>53</v>
      </c>
      <c r="Q31" s="10">
        <v>144</v>
      </c>
      <c r="R31" s="12">
        <v>146</v>
      </c>
      <c r="S31" s="10">
        <v>76</v>
      </c>
      <c r="T31" s="12">
        <v>104</v>
      </c>
      <c r="U31" s="17">
        <v>126</v>
      </c>
      <c r="V31" s="17">
        <v>321</v>
      </c>
      <c r="W31" s="17">
        <v>165</v>
      </c>
      <c r="X31" s="17">
        <v>125</v>
      </c>
      <c r="Y31" s="3">
        <f t="shared" si="1"/>
        <v>2685</v>
      </c>
      <c r="Z31" s="31">
        <f t="shared" si="2"/>
        <v>122.04545454545455</v>
      </c>
    </row>
    <row r="32" spans="1:26" x14ac:dyDescent="0.25">
      <c r="A32" s="17">
        <v>31</v>
      </c>
      <c r="B32" s="17" t="s">
        <v>32</v>
      </c>
      <c r="C32" s="17">
        <v>160</v>
      </c>
      <c r="D32" s="17">
        <v>282</v>
      </c>
      <c r="E32" s="17">
        <v>218</v>
      </c>
      <c r="F32" s="17">
        <v>503</v>
      </c>
      <c r="G32" s="17">
        <v>117</v>
      </c>
      <c r="H32" s="17">
        <v>63</v>
      </c>
      <c r="I32" s="17">
        <v>73</v>
      </c>
      <c r="J32" s="17">
        <v>53</v>
      </c>
      <c r="K32" s="10">
        <v>43</v>
      </c>
      <c r="L32" s="33">
        <v>62</v>
      </c>
      <c r="M32" s="10">
        <v>63</v>
      </c>
      <c r="N32" s="10">
        <v>84</v>
      </c>
      <c r="O32" s="12">
        <v>74</v>
      </c>
      <c r="P32" s="10">
        <v>80</v>
      </c>
      <c r="Q32" s="10">
        <v>64</v>
      </c>
      <c r="R32" s="12">
        <v>72</v>
      </c>
      <c r="S32" s="10">
        <v>137</v>
      </c>
      <c r="T32" s="12">
        <v>77</v>
      </c>
      <c r="U32" s="17">
        <v>52</v>
      </c>
      <c r="V32" s="17">
        <v>106</v>
      </c>
      <c r="W32" s="17">
        <v>96</v>
      </c>
      <c r="X32" s="17">
        <v>91</v>
      </c>
      <c r="Y32" s="3">
        <f t="shared" si="1"/>
        <v>2570</v>
      </c>
      <c r="Z32" s="31">
        <f t="shared" si="2"/>
        <v>116.81818181818181</v>
      </c>
    </row>
    <row r="33" spans="1:26" x14ac:dyDescent="0.25">
      <c r="A33" s="17">
        <v>32</v>
      </c>
      <c r="B33" s="17" t="s">
        <v>13</v>
      </c>
      <c r="C33" s="17">
        <v>61</v>
      </c>
      <c r="D33" s="17">
        <v>165</v>
      </c>
      <c r="E33" s="17">
        <v>157</v>
      </c>
      <c r="F33" s="17">
        <v>69</v>
      </c>
      <c r="G33" s="17">
        <v>116</v>
      </c>
      <c r="H33" s="17">
        <v>37</v>
      </c>
      <c r="I33" s="17">
        <v>12</v>
      </c>
      <c r="J33" s="17">
        <v>75</v>
      </c>
      <c r="K33" s="10">
        <v>59</v>
      </c>
      <c r="L33" s="33">
        <v>89</v>
      </c>
      <c r="M33" s="10">
        <v>93</v>
      </c>
      <c r="N33" s="10">
        <v>70</v>
      </c>
      <c r="O33" s="12">
        <v>98</v>
      </c>
      <c r="P33" s="10">
        <v>57</v>
      </c>
      <c r="Q33" s="10">
        <v>39</v>
      </c>
      <c r="R33" s="12">
        <v>69</v>
      </c>
      <c r="S33" s="10">
        <v>91</v>
      </c>
      <c r="T33" s="12">
        <v>54</v>
      </c>
      <c r="U33" s="17">
        <v>46</v>
      </c>
      <c r="V33" s="17">
        <v>72</v>
      </c>
      <c r="W33" s="17">
        <v>90</v>
      </c>
      <c r="X33" s="17">
        <v>116</v>
      </c>
      <c r="Y33" s="3">
        <f t="shared" si="1"/>
        <v>1735</v>
      </c>
      <c r="Z33" s="31">
        <f t="shared" si="2"/>
        <v>78.86363636363636</v>
      </c>
    </row>
    <row r="34" spans="1:26" x14ac:dyDescent="0.25">
      <c r="A34" s="17">
        <v>33</v>
      </c>
      <c r="B34" s="17" t="s">
        <v>18</v>
      </c>
      <c r="C34" s="17">
        <v>129</v>
      </c>
      <c r="D34" s="17">
        <v>144</v>
      </c>
      <c r="E34" s="17">
        <v>165</v>
      </c>
      <c r="F34" s="17">
        <v>304</v>
      </c>
      <c r="G34" s="17">
        <v>198</v>
      </c>
      <c r="H34" s="17">
        <v>164</v>
      </c>
      <c r="I34" s="17">
        <v>66</v>
      </c>
      <c r="J34" s="17">
        <v>163</v>
      </c>
      <c r="K34" s="10">
        <v>152</v>
      </c>
      <c r="L34" s="33">
        <v>407</v>
      </c>
      <c r="M34" s="10">
        <v>443</v>
      </c>
      <c r="N34" s="10">
        <v>180</v>
      </c>
      <c r="O34" s="12">
        <v>176</v>
      </c>
      <c r="P34" s="10">
        <v>741</v>
      </c>
      <c r="Q34" s="10">
        <v>292</v>
      </c>
      <c r="R34" s="12">
        <v>132</v>
      </c>
      <c r="S34" s="10">
        <v>56</v>
      </c>
      <c r="T34" s="12">
        <v>94</v>
      </c>
      <c r="U34" s="17">
        <v>165</v>
      </c>
      <c r="V34" s="17">
        <v>259</v>
      </c>
      <c r="W34" s="17">
        <v>271</v>
      </c>
      <c r="X34" s="17">
        <v>226</v>
      </c>
      <c r="Y34" s="3">
        <f t="shared" si="1"/>
        <v>4927</v>
      </c>
      <c r="Z34" s="31">
        <f t="shared" si="2"/>
        <v>223.95454545454547</v>
      </c>
    </row>
    <row r="35" spans="1:26" x14ac:dyDescent="0.25">
      <c r="A35" s="17">
        <v>34</v>
      </c>
      <c r="B35" s="17" t="s">
        <v>1</v>
      </c>
      <c r="C35" s="17">
        <v>208</v>
      </c>
      <c r="D35" s="17">
        <v>130</v>
      </c>
      <c r="E35" s="17">
        <v>152</v>
      </c>
      <c r="F35" s="17">
        <v>182</v>
      </c>
      <c r="G35" s="17">
        <v>287</v>
      </c>
      <c r="H35" s="17">
        <v>86</v>
      </c>
      <c r="I35" s="17">
        <v>72</v>
      </c>
      <c r="J35" s="17">
        <v>53</v>
      </c>
      <c r="K35" s="10">
        <v>64</v>
      </c>
      <c r="L35" s="33">
        <v>89</v>
      </c>
      <c r="M35" s="10">
        <v>68</v>
      </c>
      <c r="N35" s="17">
        <v>28</v>
      </c>
      <c r="O35" s="12">
        <v>45</v>
      </c>
      <c r="P35" s="17">
        <v>56</v>
      </c>
      <c r="Q35" s="10">
        <v>106</v>
      </c>
      <c r="R35" s="12">
        <v>49</v>
      </c>
      <c r="S35" s="17">
        <v>76</v>
      </c>
      <c r="T35" s="12">
        <v>70</v>
      </c>
      <c r="U35" s="17">
        <v>84</v>
      </c>
      <c r="V35" s="17">
        <v>90</v>
      </c>
      <c r="W35" s="17">
        <v>71</v>
      </c>
      <c r="X35" s="17">
        <v>76</v>
      </c>
      <c r="Y35" s="3">
        <f t="shared" si="1"/>
        <v>2142</v>
      </c>
      <c r="Z35" s="31">
        <f t="shared" si="2"/>
        <v>97.36363636363636</v>
      </c>
    </row>
    <row r="36" spans="1:26" x14ac:dyDescent="0.25">
      <c r="A36" s="17">
        <v>35</v>
      </c>
      <c r="B36" s="17" t="s">
        <v>37</v>
      </c>
      <c r="C36" s="17">
        <v>64</v>
      </c>
      <c r="D36" s="17">
        <v>142</v>
      </c>
      <c r="E36" s="17">
        <v>134</v>
      </c>
      <c r="F36" s="17">
        <v>295</v>
      </c>
      <c r="G36" s="17">
        <v>113</v>
      </c>
      <c r="H36" s="17">
        <v>111</v>
      </c>
      <c r="I36" s="17">
        <v>84</v>
      </c>
      <c r="J36" s="17">
        <v>191</v>
      </c>
      <c r="K36" s="17">
        <v>16</v>
      </c>
      <c r="L36" s="33">
        <v>125</v>
      </c>
      <c r="M36" s="10">
        <v>93</v>
      </c>
      <c r="N36" s="10">
        <v>60</v>
      </c>
      <c r="O36" s="12">
        <v>96</v>
      </c>
      <c r="P36" s="10">
        <v>118</v>
      </c>
      <c r="Q36" s="10">
        <v>112</v>
      </c>
      <c r="R36" s="12">
        <v>68</v>
      </c>
      <c r="S36" s="10">
        <v>71</v>
      </c>
      <c r="T36" s="12">
        <v>118</v>
      </c>
      <c r="U36" s="17">
        <v>88</v>
      </c>
      <c r="V36" s="17">
        <v>148</v>
      </c>
      <c r="W36" s="17">
        <v>137</v>
      </c>
      <c r="X36" s="17">
        <v>153</v>
      </c>
      <c r="Y36" s="3">
        <f t="shared" si="1"/>
        <v>2537</v>
      </c>
      <c r="Z36" s="31">
        <f t="shared" si="2"/>
        <v>115.31818181818181</v>
      </c>
    </row>
    <row r="37" spans="1:26" x14ac:dyDescent="0.25">
      <c r="A37" s="17">
        <v>36</v>
      </c>
      <c r="B37" s="17" t="s">
        <v>20</v>
      </c>
      <c r="C37" s="17">
        <v>71</v>
      </c>
      <c r="D37" s="17">
        <v>47</v>
      </c>
      <c r="E37" s="17">
        <v>42</v>
      </c>
      <c r="F37" s="17">
        <v>122</v>
      </c>
      <c r="G37" s="17">
        <v>84</v>
      </c>
      <c r="H37" s="17">
        <v>81</v>
      </c>
      <c r="I37" s="17">
        <v>45</v>
      </c>
      <c r="J37" s="17">
        <v>68</v>
      </c>
      <c r="K37" s="10">
        <v>60</v>
      </c>
      <c r="L37" s="33">
        <v>66</v>
      </c>
      <c r="M37" s="10">
        <v>172</v>
      </c>
      <c r="N37" s="10">
        <v>64</v>
      </c>
      <c r="O37" s="12">
        <v>70</v>
      </c>
      <c r="P37" s="10">
        <v>75</v>
      </c>
      <c r="Q37" s="10">
        <v>126</v>
      </c>
      <c r="R37" s="12">
        <v>47</v>
      </c>
      <c r="S37" s="10">
        <v>81</v>
      </c>
      <c r="T37" s="12">
        <v>70</v>
      </c>
      <c r="U37" s="17">
        <v>120</v>
      </c>
      <c r="V37" s="17">
        <v>89</v>
      </c>
      <c r="W37" s="17">
        <v>98</v>
      </c>
      <c r="X37" s="17">
        <v>102</v>
      </c>
      <c r="Y37" s="3">
        <f t="shared" si="1"/>
        <v>1800</v>
      </c>
      <c r="Z37" s="31">
        <f t="shared" si="2"/>
        <v>81.818181818181813</v>
      </c>
    </row>
    <row r="38" spans="1:26" x14ac:dyDescent="0.25">
      <c r="A38" s="17">
        <v>37</v>
      </c>
      <c r="B38" s="17" t="s">
        <v>66</v>
      </c>
      <c r="C38" s="17"/>
      <c r="D38" s="17"/>
      <c r="E38" s="17"/>
      <c r="F38" s="17">
        <v>175</v>
      </c>
      <c r="G38" s="17">
        <v>820</v>
      </c>
      <c r="H38" s="17">
        <v>252</v>
      </c>
      <c r="I38" s="17">
        <v>252</v>
      </c>
      <c r="J38" s="17">
        <v>247</v>
      </c>
      <c r="K38" s="10">
        <v>108</v>
      </c>
      <c r="L38" s="33">
        <v>106</v>
      </c>
      <c r="M38" s="10">
        <v>346</v>
      </c>
      <c r="N38" s="10">
        <v>131</v>
      </c>
      <c r="O38" s="12">
        <v>104</v>
      </c>
      <c r="P38" s="10">
        <v>126</v>
      </c>
      <c r="Q38" s="10">
        <v>96</v>
      </c>
      <c r="R38" s="12">
        <v>94</v>
      </c>
      <c r="S38" s="10">
        <v>106</v>
      </c>
      <c r="T38" s="12">
        <v>92</v>
      </c>
      <c r="U38" s="17">
        <v>170</v>
      </c>
      <c r="V38" s="17">
        <v>163</v>
      </c>
      <c r="W38" s="17">
        <v>255</v>
      </c>
      <c r="X38" s="17">
        <v>213</v>
      </c>
      <c r="Y38" s="3">
        <f t="shared" si="1"/>
        <v>3856</v>
      </c>
      <c r="Z38" s="31">
        <f t="shared" si="2"/>
        <v>202.94736842105263</v>
      </c>
    </row>
    <row r="39" spans="1:26" x14ac:dyDescent="0.25">
      <c r="A39" s="17">
        <v>38</v>
      </c>
      <c r="B39" s="17" t="s">
        <v>19</v>
      </c>
      <c r="C39" s="17">
        <v>228</v>
      </c>
      <c r="D39" s="17">
        <v>166</v>
      </c>
      <c r="E39" s="17">
        <v>206</v>
      </c>
      <c r="F39" s="17">
        <v>230</v>
      </c>
      <c r="G39" s="17">
        <v>181</v>
      </c>
      <c r="H39" s="17">
        <v>116</v>
      </c>
      <c r="I39" s="17">
        <v>83</v>
      </c>
      <c r="J39" s="17">
        <v>220</v>
      </c>
      <c r="K39" s="10">
        <v>140</v>
      </c>
      <c r="L39" s="33">
        <v>279</v>
      </c>
      <c r="M39" s="10">
        <v>196</v>
      </c>
      <c r="N39" s="10">
        <v>190</v>
      </c>
      <c r="O39" s="12">
        <v>200</v>
      </c>
      <c r="P39" s="10">
        <v>396</v>
      </c>
      <c r="Q39" s="10">
        <v>246</v>
      </c>
      <c r="R39" s="12">
        <v>114</v>
      </c>
      <c r="S39" s="10">
        <v>122</v>
      </c>
      <c r="T39" s="12">
        <v>140</v>
      </c>
      <c r="U39" s="17">
        <v>155</v>
      </c>
      <c r="V39" s="17">
        <v>320</v>
      </c>
      <c r="W39" s="17">
        <v>164</v>
      </c>
      <c r="X39" s="17">
        <v>232</v>
      </c>
      <c r="Y39" s="3">
        <f t="shared" si="1"/>
        <v>4324</v>
      </c>
      <c r="Z39" s="31">
        <f t="shared" si="2"/>
        <v>196.54545454545453</v>
      </c>
    </row>
    <row r="40" spans="1:26" x14ac:dyDescent="0.25">
      <c r="A40" s="17">
        <v>39</v>
      </c>
      <c r="B40" s="17" t="s">
        <v>26</v>
      </c>
      <c r="C40" s="17">
        <v>595</v>
      </c>
      <c r="D40" s="17">
        <v>1113</v>
      </c>
      <c r="E40" s="17">
        <v>985</v>
      </c>
      <c r="F40" s="17">
        <v>357</v>
      </c>
      <c r="G40" s="17">
        <v>1049</v>
      </c>
      <c r="H40" s="17">
        <v>84</v>
      </c>
      <c r="I40" s="17">
        <v>141</v>
      </c>
      <c r="J40" s="17">
        <v>126</v>
      </c>
      <c r="K40" s="10">
        <v>100</v>
      </c>
      <c r="L40" s="33">
        <v>226</v>
      </c>
      <c r="M40" s="10">
        <v>150</v>
      </c>
      <c r="N40" s="10">
        <v>77</v>
      </c>
      <c r="O40" s="12">
        <v>224</v>
      </c>
      <c r="P40" s="10">
        <v>162</v>
      </c>
      <c r="Q40" s="10">
        <v>108</v>
      </c>
      <c r="R40" s="12">
        <v>264</v>
      </c>
      <c r="S40" s="10">
        <v>161</v>
      </c>
      <c r="T40" s="12">
        <v>218</v>
      </c>
      <c r="U40" s="17">
        <v>270</v>
      </c>
      <c r="V40" s="17">
        <v>166</v>
      </c>
      <c r="W40" s="17">
        <v>176</v>
      </c>
      <c r="X40" s="17">
        <v>338</v>
      </c>
      <c r="Y40" s="3">
        <f t="shared" si="1"/>
        <v>7090</v>
      </c>
      <c r="Z40" s="31">
        <f t="shared" si="2"/>
        <v>322.27272727272725</v>
      </c>
    </row>
    <row r="41" spans="1:26" x14ac:dyDescent="0.25">
      <c r="A41" s="17">
        <v>40</v>
      </c>
      <c r="B41" s="17" t="s">
        <v>33</v>
      </c>
      <c r="C41" s="17">
        <v>201</v>
      </c>
      <c r="D41" s="17">
        <v>355</v>
      </c>
      <c r="E41" s="17">
        <v>251</v>
      </c>
      <c r="F41" s="17">
        <v>196</v>
      </c>
      <c r="G41" s="17">
        <v>132</v>
      </c>
      <c r="H41" s="17">
        <v>83</v>
      </c>
      <c r="I41" s="17">
        <v>83</v>
      </c>
      <c r="J41" s="17">
        <v>281</v>
      </c>
      <c r="K41" s="10">
        <v>44</v>
      </c>
      <c r="L41" s="33">
        <v>47</v>
      </c>
      <c r="M41" s="10">
        <v>154</v>
      </c>
      <c r="N41" s="10">
        <v>31</v>
      </c>
      <c r="O41" s="12">
        <v>46</v>
      </c>
      <c r="P41" s="10">
        <v>59</v>
      </c>
      <c r="Q41" s="10">
        <v>56</v>
      </c>
      <c r="R41" s="12">
        <v>52</v>
      </c>
      <c r="S41" s="10">
        <v>92</v>
      </c>
      <c r="T41" s="12">
        <v>64</v>
      </c>
      <c r="U41" s="17">
        <v>74</v>
      </c>
      <c r="V41" s="17">
        <v>66</v>
      </c>
      <c r="W41" s="17">
        <v>36</v>
      </c>
      <c r="X41" s="17">
        <v>52</v>
      </c>
      <c r="Y41" s="3">
        <f t="shared" si="1"/>
        <v>2455</v>
      </c>
      <c r="Z41" s="31">
        <f t="shared" si="2"/>
        <v>111.59090909090909</v>
      </c>
    </row>
    <row r="42" spans="1:26" x14ac:dyDescent="0.25">
      <c r="A42" s="17">
        <v>41</v>
      </c>
      <c r="B42" s="17" t="s">
        <v>6</v>
      </c>
      <c r="C42" s="17">
        <v>1029</v>
      </c>
      <c r="D42" s="17">
        <v>1778</v>
      </c>
      <c r="E42" s="17">
        <v>4717</v>
      </c>
      <c r="F42" s="17">
        <v>930</v>
      </c>
      <c r="G42" s="17">
        <v>752</v>
      </c>
      <c r="H42" s="17">
        <v>522</v>
      </c>
      <c r="I42" s="17">
        <v>923</v>
      </c>
      <c r="J42" s="17">
        <v>236</v>
      </c>
      <c r="K42" s="10">
        <v>591</v>
      </c>
      <c r="L42" s="33">
        <v>356</v>
      </c>
      <c r="M42" s="10">
        <v>362</v>
      </c>
      <c r="N42" s="10">
        <v>438</v>
      </c>
      <c r="O42" s="11">
        <v>1118</v>
      </c>
      <c r="P42" s="10">
        <v>648</v>
      </c>
      <c r="Q42" s="10">
        <v>529</v>
      </c>
      <c r="R42" s="12">
        <v>666</v>
      </c>
      <c r="S42" s="10">
        <v>680</v>
      </c>
      <c r="T42" s="12">
        <v>575</v>
      </c>
      <c r="U42" s="17">
        <v>700</v>
      </c>
      <c r="V42" s="17">
        <v>1158</v>
      </c>
      <c r="W42" s="17">
        <v>788</v>
      </c>
      <c r="X42" s="17">
        <v>734</v>
      </c>
      <c r="Y42" s="3">
        <f t="shared" si="1"/>
        <v>20230</v>
      </c>
      <c r="Z42" s="31">
        <f t="shared" si="2"/>
        <v>919.5454545454545</v>
      </c>
    </row>
    <row r="43" spans="1:26" x14ac:dyDescent="0.25">
      <c r="A43" s="17">
        <v>42</v>
      </c>
      <c r="B43" s="17" t="s">
        <v>4</v>
      </c>
      <c r="C43" s="17">
        <v>1047</v>
      </c>
      <c r="D43" s="17">
        <v>1430</v>
      </c>
      <c r="E43" s="17">
        <v>4084</v>
      </c>
      <c r="F43" s="17">
        <v>1604</v>
      </c>
      <c r="G43" s="17">
        <v>1180</v>
      </c>
      <c r="H43" s="17">
        <v>657</v>
      </c>
      <c r="I43" s="17">
        <v>730</v>
      </c>
      <c r="J43" s="17">
        <v>829</v>
      </c>
      <c r="K43" s="10">
        <v>1237</v>
      </c>
      <c r="L43" s="33">
        <v>987</v>
      </c>
      <c r="M43" s="10">
        <v>2239</v>
      </c>
      <c r="N43" s="10">
        <v>607</v>
      </c>
      <c r="O43" s="12">
        <v>560</v>
      </c>
      <c r="P43" s="10">
        <v>688</v>
      </c>
      <c r="Q43" s="10">
        <v>511</v>
      </c>
      <c r="R43" s="12">
        <v>341</v>
      </c>
      <c r="S43" s="10">
        <v>605</v>
      </c>
      <c r="T43" s="12">
        <v>460</v>
      </c>
      <c r="U43" s="17">
        <v>826</v>
      </c>
      <c r="V43" s="17">
        <v>1207</v>
      </c>
      <c r="W43" s="17">
        <v>954</v>
      </c>
      <c r="X43" s="17">
        <v>1650</v>
      </c>
      <c r="Y43" s="3">
        <f t="shared" si="1"/>
        <v>24433</v>
      </c>
      <c r="Z43" s="31">
        <f t="shared" si="2"/>
        <v>1110.590909090909</v>
      </c>
    </row>
    <row r="44" spans="1:26" x14ac:dyDescent="0.25">
      <c r="A44" s="17">
        <v>43</v>
      </c>
      <c r="B44" s="17" t="s">
        <v>2</v>
      </c>
      <c r="C44" s="17">
        <v>102</v>
      </c>
      <c r="D44" s="17">
        <v>101</v>
      </c>
      <c r="E44" s="17">
        <v>137</v>
      </c>
      <c r="F44" s="17">
        <v>128</v>
      </c>
      <c r="G44" s="17">
        <v>106</v>
      </c>
      <c r="H44" s="17">
        <v>66</v>
      </c>
      <c r="I44" s="17">
        <v>71</v>
      </c>
      <c r="J44" s="17">
        <v>54</v>
      </c>
      <c r="K44" s="10">
        <v>68</v>
      </c>
      <c r="L44" s="33">
        <v>156</v>
      </c>
      <c r="M44" s="10">
        <v>83</v>
      </c>
      <c r="N44" s="10">
        <v>84</v>
      </c>
      <c r="O44" s="10">
        <v>45</v>
      </c>
      <c r="P44" s="10">
        <v>63</v>
      </c>
      <c r="Q44" s="10">
        <v>76</v>
      </c>
      <c r="R44" s="12">
        <v>71</v>
      </c>
      <c r="S44" s="10">
        <v>61</v>
      </c>
      <c r="T44" s="12">
        <v>36</v>
      </c>
      <c r="U44" s="17">
        <v>62</v>
      </c>
      <c r="V44" s="17">
        <v>76</v>
      </c>
      <c r="W44" s="17">
        <v>78</v>
      </c>
      <c r="X44" s="17">
        <v>92</v>
      </c>
      <c r="Y44" s="3">
        <f t="shared" si="1"/>
        <v>1816</v>
      </c>
      <c r="Z44" s="31">
        <f t="shared" si="2"/>
        <v>82.545454545454547</v>
      </c>
    </row>
    <row r="45" spans="1:26" x14ac:dyDescent="0.25">
      <c r="A45" s="17">
        <v>44</v>
      </c>
      <c r="B45" s="17" t="s">
        <v>29</v>
      </c>
      <c r="C45" s="17">
        <v>155</v>
      </c>
      <c r="D45" s="17">
        <v>581</v>
      </c>
      <c r="E45" s="17">
        <v>691</v>
      </c>
      <c r="F45" s="17">
        <v>400</v>
      </c>
      <c r="G45" s="17">
        <v>93</v>
      </c>
      <c r="H45" s="17">
        <v>90</v>
      </c>
      <c r="I45" s="17">
        <v>98</v>
      </c>
      <c r="J45" s="17">
        <v>64</v>
      </c>
      <c r="K45" s="10">
        <v>90</v>
      </c>
      <c r="L45" s="33">
        <v>266</v>
      </c>
      <c r="M45" s="10">
        <v>106</v>
      </c>
      <c r="N45" s="10">
        <v>66</v>
      </c>
      <c r="O45" s="12">
        <v>83</v>
      </c>
      <c r="P45" s="10">
        <v>69</v>
      </c>
      <c r="Q45" s="10">
        <v>56</v>
      </c>
      <c r="R45" s="12">
        <v>116</v>
      </c>
      <c r="S45" s="10">
        <v>39</v>
      </c>
      <c r="T45" s="12">
        <v>91</v>
      </c>
      <c r="U45" s="17">
        <v>106</v>
      </c>
      <c r="V45" s="17">
        <v>90</v>
      </c>
      <c r="W45" s="17">
        <v>120</v>
      </c>
      <c r="X45" s="17">
        <v>186</v>
      </c>
      <c r="Y45" s="3">
        <f t="shared" si="1"/>
        <v>3656</v>
      </c>
      <c r="Z45" s="31">
        <f t="shared" si="2"/>
        <v>166.18181818181819</v>
      </c>
    </row>
    <row r="46" spans="1:26" x14ac:dyDescent="0.25">
      <c r="A46" s="17">
        <v>45</v>
      </c>
      <c r="B46" s="17" t="s">
        <v>22</v>
      </c>
      <c r="C46" s="17">
        <v>40</v>
      </c>
      <c r="D46" s="17">
        <v>38</v>
      </c>
      <c r="E46" s="17">
        <v>53</v>
      </c>
      <c r="F46" s="17">
        <v>44</v>
      </c>
      <c r="G46" s="17">
        <v>69</v>
      </c>
      <c r="H46" s="17">
        <v>36</v>
      </c>
      <c r="I46" s="17">
        <v>24</v>
      </c>
      <c r="J46" s="17">
        <v>42</v>
      </c>
      <c r="K46" s="10">
        <v>7</v>
      </c>
      <c r="L46" s="33">
        <v>50</v>
      </c>
      <c r="M46" s="10">
        <v>59</v>
      </c>
      <c r="N46" s="10">
        <v>45</v>
      </c>
      <c r="O46" s="12">
        <v>85</v>
      </c>
      <c r="P46" s="17"/>
      <c r="Q46" s="10">
        <v>45</v>
      </c>
      <c r="R46" s="12">
        <v>24</v>
      </c>
      <c r="S46" s="10">
        <v>62</v>
      </c>
      <c r="T46" s="12">
        <v>111</v>
      </c>
      <c r="U46" s="17">
        <v>116</v>
      </c>
      <c r="V46" s="17"/>
      <c r="W46" s="17"/>
      <c r="X46" s="17"/>
      <c r="Y46" s="3">
        <f t="shared" si="1"/>
        <v>950</v>
      </c>
      <c r="Z46" s="31">
        <f t="shared" si="2"/>
        <v>52.777777777777779</v>
      </c>
    </row>
    <row r="47" spans="1:26" x14ac:dyDescent="0.25">
      <c r="A47" s="17">
        <v>46</v>
      </c>
      <c r="B47" s="17" t="s">
        <v>67</v>
      </c>
      <c r="C47" s="17"/>
      <c r="D47" s="17">
        <v>312</v>
      </c>
      <c r="E47" s="17">
        <v>320</v>
      </c>
      <c r="F47" s="17">
        <v>95</v>
      </c>
      <c r="G47" s="17">
        <v>215</v>
      </c>
      <c r="H47" s="17">
        <v>66</v>
      </c>
      <c r="I47" s="17">
        <v>122</v>
      </c>
      <c r="J47" s="17">
        <v>102</v>
      </c>
      <c r="K47" s="10">
        <v>271</v>
      </c>
      <c r="L47" s="33">
        <v>393</v>
      </c>
      <c r="M47" s="10">
        <v>208</v>
      </c>
      <c r="N47" s="10">
        <v>103</v>
      </c>
      <c r="O47" s="12">
        <v>440</v>
      </c>
      <c r="P47" s="10">
        <v>237</v>
      </c>
      <c r="Q47" s="10">
        <v>110</v>
      </c>
      <c r="R47" s="12">
        <v>94</v>
      </c>
      <c r="S47" s="10">
        <v>95</v>
      </c>
      <c r="T47" s="12">
        <v>138</v>
      </c>
      <c r="U47" s="17">
        <v>144</v>
      </c>
      <c r="V47" s="17">
        <v>120</v>
      </c>
      <c r="W47" s="17">
        <v>483</v>
      </c>
      <c r="X47" s="17">
        <v>333</v>
      </c>
      <c r="Y47" s="3">
        <f t="shared" si="1"/>
        <v>4401</v>
      </c>
      <c r="Z47" s="31">
        <f t="shared" si="2"/>
        <v>209.57142857142858</v>
      </c>
    </row>
    <row r="48" spans="1:26" x14ac:dyDescent="0.25">
      <c r="A48" s="17">
        <v>47</v>
      </c>
      <c r="B48" s="17" t="s">
        <v>3</v>
      </c>
      <c r="C48" s="17">
        <v>98</v>
      </c>
      <c r="D48" s="17">
        <v>50</v>
      </c>
      <c r="E48" s="17">
        <v>107</v>
      </c>
      <c r="F48" s="17">
        <v>63</v>
      </c>
      <c r="G48" s="17">
        <v>66</v>
      </c>
      <c r="H48" s="17">
        <v>54</v>
      </c>
      <c r="I48" s="17">
        <v>83</v>
      </c>
      <c r="J48" s="17">
        <v>46</v>
      </c>
      <c r="K48" s="10">
        <v>94</v>
      </c>
      <c r="L48" s="33">
        <v>181</v>
      </c>
      <c r="M48" s="10">
        <v>93</v>
      </c>
      <c r="N48" s="10">
        <v>139</v>
      </c>
      <c r="O48" s="10">
        <v>83</v>
      </c>
      <c r="P48" s="10">
        <v>76</v>
      </c>
      <c r="Q48" s="10">
        <v>131</v>
      </c>
      <c r="R48" s="12">
        <v>76</v>
      </c>
      <c r="S48" s="10">
        <v>75</v>
      </c>
      <c r="T48" s="12">
        <v>49</v>
      </c>
      <c r="U48" s="17">
        <v>40</v>
      </c>
      <c r="V48" s="17">
        <v>76</v>
      </c>
      <c r="W48" s="17">
        <v>61</v>
      </c>
      <c r="X48" s="17">
        <v>92</v>
      </c>
      <c r="Y48" s="3">
        <f t="shared" si="1"/>
        <v>1833</v>
      </c>
      <c r="Z48" s="31">
        <f t="shared" si="2"/>
        <v>83.318181818181813</v>
      </c>
    </row>
    <row r="49" spans="1:26" x14ac:dyDescent="0.25">
      <c r="A49" s="17">
        <v>48</v>
      </c>
      <c r="B49" s="17" t="s">
        <v>17</v>
      </c>
      <c r="C49" s="17">
        <v>58</v>
      </c>
      <c r="D49" s="17">
        <v>38</v>
      </c>
      <c r="E49" s="17">
        <v>122</v>
      </c>
      <c r="F49" s="17">
        <v>48</v>
      </c>
      <c r="G49" s="17">
        <v>139</v>
      </c>
      <c r="H49" s="17">
        <v>99</v>
      </c>
      <c r="I49" s="17">
        <v>35</v>
      </c>
      <c r="J49" s="17">
        <v>42</v>
      </c>
      <c r="K49" s="10">
        <v>39</v>
      </c>
      <c r="L49" s="33">
        <v>48</v>
      </c>
      <c r="M49" s="10">
        <v>122</v>
      </c>
      <c r="N49" s="10">
        <v>61</v>
      </c>
      <c r="O49" s="12">
        <v>128</v>
      </c>
      <c r="P49" s="10">
        <v>54</v>
      </c>
      <c r="Q49" s="10">
        <v>69</v>
      </c>
      <c r="R49" s="12">
        <v>48</v>
      </c>
      <c r="S49" s="10">
        <v>79</v>
      </c>
      <c r="T49" s="12">
        <v>44</v>
      </c>
      <c r="U49" s="17">
        <v>438</v>
      </c>
      <c r="V49" s="17">
        <v>156</v>
      </c>
      <c r="W49" s="17">
        <v>132</v>
      </c>
      <c r="X49" s="17">
        <v>269</v>
      </c>
      <c r="Y49" s="3">
        <f t="shared" si="1"/>
        <v>2268</v>
      </c>
      <c r="Z49" s="31">
        <f t="shared" si="2"/>
        <v>103.09090909090909</v>
      </c>
    </row>
    <row r="50" spans="1:26" x14ac:dyDescent="0.25">
      <c r="B50" s="29" t="s">
        <v>78</v>
      </c>
      <c r="C50" s="29">
        <f>SUM(C2:C49)</f>
        <v>8959</v>
      </c>
      <c r="D50" s="29">
        <f t="shared" ref="D50:X50" si="3">SUM(D2:D49)</f>
        <v>18617</v>
      </c>
      <c r="E50" s="29">
        <f t="shared" si="3"/>
        <v>22750</v>
      </c>
      <c r="F50" s="29">
        <f t="shared" si="3"/>
        <v>15742</v>
      </c>
      <c r="G50" s="29">
        <f t="shared" si="3"/>
        <v>11640</v>
      </c>
      <c r="H50" s="29">
        <f t="shared" si="3"/>
        <v>5743</v>
      </c>
      <c r="I50" s="29">
        <f t="shared" si="3"/>
        <v>6563</v>
      </c>
      <c r="J50" s="29">
        <f t="shared" si="3"/>
        <v>6191</v>
      </c>
      <c r="K50" s="34">
        <f t="shared" ref="K50" si="4">SUM(K2:K49)</f>
        <v>7070</v>
      </c>
      <c r="L50" s="29">
        <f>SUM(L2:L49)</f>
        <v>7540</v>
      </c>
      <c r="M50" s="29">
        <f t="shared" si="3"/>
        <v>9153</v>
      </c>
      <c r="N50" s="29">
        <f t="shared" si="3"/>
        <v>6152</v>
      </c>
      <c r="O50" s="29">
        <f t="shared" si="3"/>
        <v>7902</v>
      </c>
      <c r="P50" s="29">
        <f t="shared" si="3"/>
        <v>6907</v>
      </c>
      <c r="Q50" s="29">
        <f t="shared" si="3"/>
        <v>6907</v>
      </c>
      <c r="R50" s="29">
        <f t="shared" si="3"/>
        <v>7403</v>
      </c>
      <c r="S50" s="29">
        <f t="shared" si="3"/>
        <v>6135</v>
      </c>
      <c r="T50" s="29">
        <f t="shared" si="3"/>
        <v>6375</v>
      </c>
      <c r="U50" s="29">
        <f t="shared" si="3"/>
        <v>9161</v>
      </c>
      <c r="V50" s="29">
        <f t="shared" si="3"/>
        <v>9036</v>
      </c>
      <c r="W50" s="29">
        <f t="shared" si="3"/>
        <v>9210</v>
      </c>
      <c r="X50" s="29">
        <f t="shared" si="3"/>
        <v>10957</v>
      </c>
    </row>
    <row r="51" spans="1:26" x14ac:dyDescent="0.25">
      <c r="B51" s="31" t="s">
        <v>85</v>
      </c>
      <c r="C51" s="31">
        <f>AVERAGE(C2:C49)</f>
        <v>218.51219512195121</v>
      </c>
      <c r="D51" s="31">
        <f t="shared" ref="D51:X51" si="5">AVERAGE(D2:D49)</f>
        <v>413.71111111111111</v>
      </c>
      <c r="E51" s="31">
        <f t="shared" si="5"/>
        <v>505.55555555555554</v>
      </c>
      <c r="F51" s="31">
        <f t="shared" si="5"/>
        <v>342.21739130434781</v>
      </c>
      <c r="G51" s="31">
        <f t="shared" si="5"/>
        <v>253.04347826086956</v>
      </c>
      <c r="H51" s="31">
        <f t="shared" si="5"/>
        <v>124.84782608695652</v>
      </c>
      <c r="I51" s="31">
        <f t="shared" si="5"/>
        <v>142.67391304347825</v>
      </c>
      <c r="J51" s="31">
        <f t="shared" si="5"/>
        <v>134.58695652173913</v>
      </c>
      <c r="K51" s="34">
        <f t="shared" ref="K51" si="6">AVERAGE(K2:K49)</f>
        <v>150.42553191489361</v>
      </c>
      <c r="L51" s="31">
        <f>AVERAGE(L2:L49)</f>
        <v>160.42553191489361</v>
      </c>
      <c r="M51" s="31">
        <f t="shared" si="5"/>
        <v>194.74468085106383</v>
      </c>
      <c r="N51" s="31">
        <f t="shared" si="5"/>
        <v>130.89361702127658</v>
      </c>
      <c r="O51" s="31">
        <f t="shared" si="5"/>
        <v>168.12765957446808</v>
      </c>
      <c r="P51" s="31">
        <f t="shared" si="5"/>
        <v>150.15217391304347</v>
      </c>
      <c r="Q51" s="31">
        <f t="shared" si="5"/>
        <v>146.95744680851064</v>
      </c>
      <c r="R51" s="31">
        <f t="shared" si="5"/>
        <v>160.93478260869566</v>
      </c>
      <c r="S51" s="31">
        <f t="shared" si="5"/>
        <v>130.53191489361703</v>
      </c>
      <c r="T51" s="31">
        <f t="shared" si="5"/>
        <v>135.63829787234042</v>
      </c>
      <c r="U51" s="31">
        <f t="shared" si="5"/>
        <v>194.91489361702128</v>
      </c>
      <c r="V51" s="31">
        <f t="shared" si="5"/>
        <v>196.43478260869566</v>
      </c>
      <c r="W51" s="31">
        <f t="shared" si="5"/>
        <v>195.95744680851064</v>
      </c>
      <c r="X51" s="31">
        <f t="shared" si="5"/>
        <v>249.02272727272728</v>
      </c>
    </row>
    <row r="53" spans="1:26" x14ac:dyDescent="0.25">
      <c r="D53" s="17"/>
    </row>
    <row r="54" spans="1:26" x14ac:dyDescent="0.25">
      <c r="D54" s="17"/>
    </row>
    <row r="55" spans="1:26" x14ac:dyDescent="0.25">
      <c r="D55" s="17"/>
    </row>
    <row r="56" spans="1:26" x14ac:dyDescent="0.25">
      <c r="D56" s="17"/>
    </row>
    <row r="57" spans="1:26" x14ac:dyDescent="0.25">
      <c r="D57" s="17"/>
    </row>
    <row r="58" spans="1:26" x14ac:dyDescent="0.25">
      <c r="D58" s="17"/>
    </row>
    <row r="59" spans="1:26" x14ac:dyDescent="0.25">
      <c r="D59" s="17"/>
    </row>
    <row r="60" spans="1:26" x14ac:dyDescent="0.25">
      <c r="D60" s="17"/>
    </row>
    <row r="61" spans="1:26" x14ac:dyDescent="0.25">
      <c r="D61" s="17"/>
    </row>
    <row r="62" spans="1:26" x14ac:dyDescent="0.25">
      <c r="D62" s="17"/>
    </row>
    <row r="63" spans="1:26" x14ac:dyDescent="0.25">
      <c r="D63" s="17"/>
    </row>
    <row r="64" spans="1:26"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row r="71" spans="4:4" x14ac:dyDescent="0.25">
      <c r="D71" s="17"/>
    </row>
    <row r="72" spans="4:4" x14ac:dyDescent="0.25">
      <c r="D72" s="17"/>
    </row>
    <row r="73" spans="4:4" x14ac:dyDescent="0.25">
      <c r="D73" s="17"/>
    </row>
    <row r="74" spans="4:4" x14ac:dyDescent="0.25">
      <c r="D74" s="17"/>
    </row>
    <row r="75" spans="4:4" x14ac:dyDescent="0.25">
      <c r="D75" s="17"/>
    </row>
    <row r="76" spans="4:4" x14ac:dyDescent="0.25">
      <c r="D76" s="17"/>
    </row>
    <row r="77" spans="4:4" x14ac:dyDescent="0.25">
      <c r="D77" s="17"/>
    </row>
    <row r="78" spans="4:4" x14ac:dyDescent="0.25">
      <c r="D78" s="17"/>
    </row>
    <row r="79" spans="4:4" x14ac:dyDescent="0.25">
      <c r="D79" s="17"/>
    </row>
    <row r="80" spans="4:4" x14ac:dyDescent="0.25">
      <c r="D80" s="17"/>
    </row>
    <row r="81" spans="4:4" x14ac:dyDescent="0.25">
      <c r="D81" s="17"/>
    </row>
    <row r="82" spans="4:4" x14ac:dyDescent="0.25">
      <c r="D82" s="17"/>
    </row>
    <row r="83" spans="4:4" x14ac:dyDescent="0.25">
      <c r="D83" s="17"/>
    </row>
    <row r="84" spans="4:4" x14ac:dyDescent="0.25">
      <c r="D84" s="17"/>
    </row>
    <row r="85" spans="4:4" x14ac:dyDescent="0.25">
      <c r="D85" s="17"/>
    </row>
    <row r="86" spans="4:4" x14ac:dyDescent="0.25">
      <c r="D86" s="17"/>
    </row>
    <row r="87" spans="4:4" x14ac:dyDescent="0.25">
      <c r="D87" s="17"/>
    </row>
    <row r="88" spans="4:4" x14ac:dyDescent="0.25">
      <c r="D88" s="17"/>
    </row>
    <row r="89" spans="4:4" x14ac:dyDescent="0.25">
      <c r="D89" s="17"/>
    </row>
    <row r="90" spans="4:4" x14ac:dyDescent="0.25">
      <c r="D90" s="17"/>
    </row>
    <row r="91" spans="4:4" x14ac:dyDescent="0.25">
      <c r="D91" s="17"/>
    </row>
    <row r="92" spans="4:4" x14ac:dyDescent="0.25">
      <c r="D92" s="17"/>
    </row>
    <row r="93" spans="4:4" x14ac:dyDescent="0.25">
      <c r="D93" s="17"/>
    </row>
    <row r="94" spans="4:4" x14ac:dyDescent="0.25">
      <c r="D94" s="17"/>
    </row>
    <row r="95" spans="4:4" x14ac:dyDescent="0.25">
      <c r="D95" s="17"/>
    </row>
    <row r="96" spans="4:4" x14ac:dyDescent="0.25">
      <c r="D96" s="17"/>
    </row>
    <row r="97" spans="4:5" x14ac:dyDescent="0.25">
      <c r="D97" s="17"/>
    </row>
    <row r="98" spans="4:5" x14ac:dyDescent="0.25">
      <c r="D98" s="17"/>
    </row>
    <row r="99" spans="4:5" x14ac:dyDescent="0.25">
      <c r="D99" s="17"/>
    </row>
    <row r="100" spans="4:5" x14ac:dyDescent="0.25">
      <c r="D100" s="17"/>
    </row>
    <row r="101" spans="4:5" x14ac:dyDescent="0.25">
      <c r="D101" s="17"/>
      <c r="E101" s="10"/>
    </row>
  </sheetData>
  <sortState ref="B2:AD49">
    <sortCondition ref="B2"/>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W20"/>
  <sheetViews>
    <sheetView topLeftCell="A4" workbookViewId="0">
      <selection activeCell="A9" sqref="A9"/>
    </sheetView>
  </sheetViews>
  <sheetFormatPr baseColWidth="10" defaultRowHeight="15" x14ac:dyDescent="0.25"/>
  <cols>
    <col min="1" max="1" width="22.140625" bestFit="1" customWidth="1"/>
  </cols>
  <sheetData>
    <row r="1" spans="1:23" ht="18.75" x14ac:dyDescent="0.3">
      <c r="C1" s="36" t="s">
        <v>96</v>
      </c>
      <c r="D1" s="36"/>
      <c r="E1" s="36"/>
      <c r="F1" s="36"/>
      <c r="G1" s="36"/>
      <c r="H1" s="36"/>
      <c r="I1" s="36"/>
      <c r="J1" s="36"/>
      <c r="K1" s="36"/>
      <c r="L1" s="36"/>
      <c r="M1" s="36"/>
      <c r="N1" s="36"/>
      <c r="O1" s="36"/>
    </row>
    <row r="3" spans="1:23" x14ac:dyDescent="0.25">
      <c r="A3" s="29"/>
      <c r="B3" s="29" t="s">
        <v>41</v>
      </c>
      <c r="C3" s="29" t="s">
        <v>42</v>
      </c>
      <c r="D3" s="29" t="s">
        <v>43</v>
      </c>
      <c r="E3" s="29" t="s">
        <v>44</v>
      </c>
      <c r="F3" s="29" t="s">
        <v>45</v>
      </c>
      <c r="G3" s="29" t="s">
        <v>46</v>
      </c>
      <c r="H3" s="29" t="s">
        <v>47</v>
      </c>
      <c r="I3" s="29" t="s">
        <v>48</v>
      </c>
      <c r="J3" s="29" t="s">
        <v>49</v>
      </c>
      <c r="K3" s="29" t="s">
        <v>50</v>
      </c>
      <c r="L3" s="29" t="s">
        <v>51</v>
      </c>
      <c r="M3" s="29" t="s">
        <v>52</v>
      </c>
      <c r="N3" s="29" t="s">
        <v>53</v>
      </c>
      <c r="O3" s="29" t="s">
        <v>54</v>
      </c>
      <c r="P3" s="29" t="s">
        <v>55</v>
      </c>
      <c r="Q3" s="29" t="s">
        <v>56</v>
      </c>
      <c r="R3" s="29" t="s">
        <v>57</v>
      </c>
      <c r="S3" s="29" t="s">
        <v>58</v>
      </c>
      <c r="T3" s="29" t="s">
        <v>59</v>
      </c>
      <c r="U3" s="29" t="s">
        <v>60</v>
      </c>
      <c r="V3" s="29" t="s">
        <v>61</v>
      </c>
      <c r="W3" s="29" t="s">
        <v>62</v>
      </c>
    </row>
    <row r="4" spans="1:23" x14ac:dyDescent="0.25">
      <c r="A4" s="29" t="s">
        <v>90</v>
      </c>
      <c r="B4" s="8">
        <f>MIN('cantidad inicial pollos'!C2:C49)</f>
        <v>1016</v>
      </c>
      <c r="C4" s="8">
        <f>MIN('cantidad inicial pollos'!D2:D49)</f>
        <v>1009</v>
      </c>
      <c r="D4" s="8">
        <f>MIN('cantidad inicial pollos'!E2:E49)</f>
        <v>1215</v>
      </c>
      <c r="E4" s="8">
        <f>MIN('cantidad inicial pollos'!F2:F49)</f>
        <v>1223</v>
      </c>
      <c r="F4" s="8">
        <f>MIN('cantidad inicial pollos'!G2:G49)</f>
        <v>1020</v>
      </c>
      <c r="G4" s="8">
        <f>MIN('cantidad inicial pollos'!H2:H49)</f>
        <v>1111</v>
      </c>
      <c r="H4" s="8">
        <f>MIN('cantidad inicial pollos'!I2:I49)</f>
        <v>1117</v>
      </c>
      <c r="I4" s="8">
        <f>MIN('cantidad inicial pollos'!J2:J49)</f>
        <v>1022</v>
      </c>
      <c r="J4" s="8">
        <f>MIN('cantidad inicial pollos'!K2:K49)</f>
        <v>1119</v>
      </c>
      <c r="K4" s="8">
        <f>MIN('cantidad inicial pollos'!L2:L49)</f>
        <v>1122</v>
      </c>
      <c r="L4" s="8">
        <f>MIN('cantidad inicial pollos'!M2:M49)</f>
        <v>1222</v>
      </c>
      <c r="M4" s="8">
        <f>MIN('cantidad inicial pollos'!N2:N49)</f>
        <v>1224</v>
      </c>
      <c r="N4" s="8">
        <f>MIN('cantidad inicial pollos'!O2:O49)</f>
        <v>1224</v>
      </c>
      <c r="O4" s="8">
        <f>MIN('cantidad inicial pollos'!P2:P49)</f>
        <v>1224</v>
      </c>
      <c r="P4" s="8">
        <f>MIN('cantidad inicial pollos'!Q2:Q49)</f>
        <v>1224</v>
      </c>
      <c r="Q4" s="8">
        <f>MIN('cantidad inicial pollos'!R2:R49)</f>
        <v>1224</v>
      </c>
      <c r="R4" s="8">
        <f>MIN('cantidad inicial pollos'!S2:S49)</f>
        <v>1224</v>
      </c>
      <c r="S4" s="8">
        <f>MIN('cantidad inicial pollos'!T2:T49)</f>
        <v>1224</v>
      </c>
      <c r="T4" s="8">
        <f>MIN('cantidad inicial pollos'!U2:U49)</f>
        <v>1224</v>
      </c>
      <c r="U4" s="8">
        <f>MIN('cantidad inicial pollos'!V2:V49)</f>
        <v>1224</v>
      </c>
      <c r="V4" s="8">
        <f>MIN('cantidad inicial pollos'!W2:W49)</f>
        <v>1224</v>
      </c>
      <c r="W4" s="8">
        <f>MIN('cantidad inicial pollos'!X2:X49)</f>
        <v>1224</v>
      </c>
    </row>
    <row r="5" spans="1:23" x14ac:dyDescent="0.25">
      <c r="A5" s="29" t="s">
        <v>91</v>
      </c>
      <c r="B5" s="8">
        <f>AVERAGE('cantidad inicial pollos'!C2:C49)</f>
        <v>3604.3902439024391</v>
      </c>
      <c r="C5" s="8">
        <f>AVERAGE('cantidad inicial pollos'!D2:D49)</f>
        <v>4119.1555555555551</v>
      </c>
      <c r="D5" s="8">
        <f>AVERAGE('cantidad inicial pollos'!E2:E49)</f>
        <v>4161.8</v>
      </c>
      <c r="E5" s="8">
        <f>AVERAGE('cantidad inicial pollos'!F2:F49)</f>
        <v>4382.847826086957</v>
      </c>
      <c r="F5" s="8">
        <f>AVERAGE('cantidad inicial pollos'!G2:G49)</f>
        <v>4168.282608695652</v>
      </c>
      <c r="G5" s="8">
        <f>AVERAGE('cantidad inicial pollos'!H2:H49)</f>
        <v>3831.521739130435</v>
      </c>
      <c r="H5" s="8">
        <f>AVERAGE('cantidad inicial pollos'!I2:I49)</f>
        <v>4312.782608695652</v>
      </c>
      <c r="I5" s="8">
        <f>AVERAGE('cantidad inicial pollos'!J2:J49)</f>
        <v>4140.369565217391</v>
      </c>
      <c r="J5" s="8">
        <f>AVERAGE('cantidad inicial pollos'!K2:K49)</f>
        <v>4214.0638297872338</v>
      </c>
      <c r="K5" s="8">
        <f>AVERAGE('cantidad inicial pollos'!L2:L49)</f>
        <v>4232.8297872340427</v>
      </c>
      <c r="L5" s="8">
        <f>AVERAGE('cantidad inicial pollos'!M2:M49)</f>
        <v>4280.8936170212764</v>
      </c>
      <c r="M5" s="8">
        <f>AVERAGE('cantidad inicial pollos'!N2:N49)</f>
        <v>4268.255319148936</v>
      </c>
      <c r="N5" s="8">
        <f>AVERAGE('cantidad inicial pollos'!O2:O49)</f>
        <v>4249.2765957446809</v>
      </c>
      <c r="O5" s="8">
        <f>AVERAGE('cantidad inicial pollos'!P2:P49)</f>
        <v>4353.391304347826</v>
      </c>
      <c r="P5" s="8">
        <f>AVERAGE('cantidad inicial pollos'!Q2:Q49)</f>
        <v>4249.2765957446809</v>
      </c>
      <c r="Q5" s="8">
        <f>AVERAGE('cantidad inicial pollos'!R2:R49)</f>
        <v>4738.282608695652</v>
      </c>
      <c r="R5" s="8">
        <f>AVERAGE('cantidad inicial pollos'!S2:S49)</f>
        <v>4637.744680851064</v>
      </c>
      <c r="S5" s="8">
        <f>AVERAGE('cantidad inicial pollos'!T2:T49)</f>
        <v>4720.2127659574471</v>
      </c>
      <c r="T5" s="8">
        <f>AVERAGE('cantidad inicial pollos'!U2:U49)</f>
        <v>4598.6808510638302</v>
      </c>
      <c r="U5" s="8">
        <f>AVERAGE('cantidad inicial pollos'!V2:V49)</f>
        <v>4829.478260869565</v>
      </c>
      <c r="V5" s="8">
        <f>AVERAGE('cantidad inicial pollos'!W2:W49)</f>
        <v>4683.3191489361698</v>
      </c>
      <c r="W5" s="8">
        <f>AVERAGE('cantidad inicial pollos'!X2:X49)</f>
        <v>4970.181818181818</v>
      </c>
    </row>
    <row r="6" spans="1:23" x14ac:dyDescent="0.25">
      <c r="A6" s="29" t="s">
        <v>92</v>
      </c>
      <c r="B6" s="8">
        <f>MAX('cantidad inicial pollos'!C2:C49)</f>
        <v>15504</v>
      </c>
      <c r="C6" s="8">
        <f>MAX('cantidad inicial pollos'!D2:D49)</f>
        <v>16830</v>
      </c>
      <c r="D6" s="8">
        <f>MAX('cantidad inicial pollos'!E2:E49)</f>
        <v>16830</v>
      </c>
      <c r="E6" s="8">
        <f>MAX('cantidad inicial pollos'!F2:F49)</f>
        <v>16830</v>
      </c>
      <c r="F6" s="8">
        <f>MAX('cantidad inicial pollos'!G2:G49)</f>
        <v>19482</v>
      </c>
      <c r="G6" s="8">
        <f>MAX('cantidad inicial pollos'!H2:H49)</f>
        <v>17034</v>
      </c>
      <c r="H6" s="8">
        <f>MAX('cantidad inicial pollos'!I2:I49)</f>
        <v>19380</v>
      </c>
      <c r="I6" s="8">
        <f>MAX('cantidad inicial pollos'!J2:J49)</f>
        <v>17237</v>
      </c>
      <c r="J6" s="8">
        <f>MAX('cantidad inicial pollos'!K2:K49)</f>
        <v>16830</v>
      </c>
      <c r="K6" s="8">
        <f>MAX('cantidad inicial pollos'!L2:L49)</f>
        <v>18360</v>
      </c>
      <c r="L6" s="8">
        <f>MAX('cantidad inicial pollos'!M2:M49)</f>
        <v>17850</v>
      </c>
      <c r="M6" s="8">
        <f>MAX('cantidad inicial pollos'!N2:N49)</f>
        <v>17847</v>
      </c>
      <c r="N6" s="8">
        <f>MAX('cantidad inicial pollos'!O2:O49)</f>
        <v>17340</v>
      </c>
      <c r="O6" s="8">
        <f>MAX('cantidad inicial pollos'!P2:P49)</f>
        <v>18870</v>
      </c>
      <c r="P6" s="8">
        <f>MAX('cantidad inicial pollos'!Q2:Q49)</f>
        <v>16830</v>
      </c>
      <c r="Q6" s="8">
        <f>MAX('cantidad inicial pollos'!R2:R49)</f>
        <v>17442</v>
      </c>
      <c r="R6" s="8">
        <f>MAX('cantidad inicial pollos'!S2:S49)</f>
        <v>17850</v>
      </c>
      <c r="S6" s="8">
        <f>MAX('cantidad inicial pollos'!T2:T49)</f>
        <v>16830</v>
      </c>
      <c r="T6" s="8">
        <f>MAX('cantidad inicial pollos'!U2:U49)</f>
        <v>17646</v>
      </c>
      <c r="U6" s="8">
        <f>MAX('cantidad inicial pollos'!V2:V49)</f>
        <v>18462</v>
      </c>
      <c r="V6" s="8">
        <f>MAX('cantidad inicial pollos'!W2:W49)</f>
        <v>16320</v>
      </c>
      <c r="W6" s="8">
        <f>MAX('cantidad inicial pollos'!X2:X49)</f>
        <v>21420</v>
      </c>
    </row>
    <row r="7" spans="1:23" x14ac:dyDescent="0.25">
      <c r="A7" s="29" t="s">
        <v>93</v>
      </c>
      <c r="B7" s="28">
        <f>_xlfn.STDEV.S('cantidad inicial pollos'!C2:C49)</f>
        <v>3337.8513813383661</v>
      </c>
      <c r="C7" s="28">
        <f>_xlfn.STDEV.S('cantidad inicial pollos'!D2:D49)</f>
        <v>3563.7076642398174</v>
      </c>
      <c r="D7" s="28">
        <f>_xlfn.STDEV.S('cantidad inicial pollos'!E2:E49)</f>
        <v>3502.3912260054558</v>
      </c>
      <c r="E7" s="28">
        <f>_xlfn.STDEV.S('cantidad inicial pollos'!F2:F49)</f>
        <v>3428.4207894687952</v>
      </c>
      <c r="F7" s="28">
        <f>_xlfn.STDEV.S('cantidad inicial pollos'!G2:G49)</f>
        <v>3571.0626657623825</v>
      </c>
      <c r="G7" s="28">
        <f>_xlfn.STDEV.S('cantidad inicial pollos'!H2:H49)</f>
        <v>3181.2350413645636</v>
      </c>
      <c r="H7" s="28">
        <f>_xlfn.STDEV.S('cantidad inicial pollos'!I2:I49)</f>
        <v>3488.6414032657053</v>
      </c>
      <c r="I7" s="28">
        <f>_xlfn.STDEV.S('cantidad inicial pollos'!J2:J49)</f>
        <v>3341.0845900940985</v>
      </c>
      <c r="J7" s="28">
        <f>_xlfn.STDEV.S('cantidad inicial pollos'!K2:K49)</f>
        <v>3403.2488212464646</v>
      </c>
      <c r="K7" s="28">
        <f>_xlfn.STDEV.S('cantidad inicial pollos'!L2:L49)</f>
        <v>3464.9443330690533</v>
      </c>
      <c r="L7" s="28">
        <f>_xlfn.STDEV.S('cantidad inicial pollos'!M2:M49)</f>
        <v>3442.937567998044</v>
      </c>
      <c r="M7" s="28">
        <f>_xlfn.STDEV.S('cantidad inicial pollos'!N2:N49)</f>
        <v>3438.1308019992312</v>
      </c>
      <c r="N7" s="28">
        <f>_xlfn.STDEV.S('cantidad inicial pollos'!O2:O49)</f>
        <v>3448.7253455136374</v>
      </c>
      <c r="O7" s="28">
        <f>_xlfn.STDEV.S('cantidad inicial pollos'!P2:P49)</f>
        <v>3612.6359688568486</v>
      </c>
      <c r="P7" s="28">
        <f>_xlfn.STDEV.S('cantidad inicial pollos'!Q2:Q49)</f>
        <v>3415.8432258478679</v>
      </c>
      <c r="Q7" s="28">
        <f>_xlfn.STDEV.S('cantidad inicial pollos'!R2:R49)</f>
        <v>4202.6988083745719</v>
      </c>
      <c r="R7" s="28">
        <f>_xlfn.STDEV.S('cantidad inicial pollos'!S2:S49)</f>
        <v>4039.93744284372</v>
      </c>
      <c r="S7" s="28">
        <f>_xlfn.STDEV.S('cantidad inicial pollos'!T2:T49)</f>
        <v>3990.3585157453354</v>
      </c>
      <c r="T7" s="28">
        <f>_xlfn.STDEV.S('cantidad inicial pollos'!U2:U49)</f>
        <v>4035.1747610793059</v>
      </c>
      <c r="U7" s="28">
        <f>_xlfn.STDEV.S('cantidad inicial pollos'!V2:V49)</f>
        <v>4127.6177780578382</v>
      </c>
      <c r="V7" s="28">
        <f>_xlfn.STDEV.S('cantidad inicial pollos'!W2:W49)</f>
        <v>3920.5487033143881</v>
      </c>
      <c r="W7" s="28">
        <f>_xlfn.STDEV.S('cantidad inicial pollos'!X2:X49)</f>
        <v>4375.5538614077577</v>
      </c>
    </row>
    <row r="8" spans="1:23" x14ac:dyDescent="0.25">
      <c r="A8" s="29" t="s">
        <v>94</v>
      </c>
      <c r="B8" s="8">
        <f>SUM('cantidad inicial pollos'!C2:C49)</f>
        <v>147780</v>
      </c>
      <c r="C8" s="8">
        <f>SUM('cantidad inicial pollos'!D2:D49)</f>
        <v>185362</v>
      </c>
      <c r="D8" s="8">
        <f>SUM('cantidad inicial pollos'!E2:E49)</f>
        <v>187281</v>
      </c>
      <c r="E8" s="8">
        <f>SUM('cantidad inicial pollos'!F2:F49)</f>
        <v>201611</v>
      </c>
      <c r="F8" s="8">
        <f>SUM('cantidad inicial pollos'!G2:G49)</f>
        <v>191741</v>
      </c>
      <c r="G8" s="8">
        <f>SUM('cantidad inicial pollos'!H2:H49)</f>
        <v>176250</v>
      </c>
      <c r="H8" s="8">
        <f>SUM('cantidad inicial pollos'!I2:I49)</f>
        <v>198388</v>
      </c>
      <c r="I8" s="8">
        <f>SUM('cantidad inicial pollos'!J2:J49)</f>
        <v>190457</v>
      </c>
      <c r="J8" s="8">
        <f>SUM('cantidad inicial pollos'!K2:K49)</f>
        <v>198061</v>
      </c>
      <c r="K8" s="8">
        <f>SUM('cantidad inicial pollos'!L2:L49)</f>
        <v>198943</v>
      </c>
      <c r="L8" s="8">
        <f>SUM('cantidad inicial pollos'!M2:M49)</f>
        <v>201202</v>
      </c>
      <c r="M8" s="8">
        <f>SUM('cantidad inicial pollos'!N2:N49)</f>
        <v>200608</v>
      </c>
      <c r="N8" s="8">
        <f>SUM('cantidad inicial pollos'!O2:O49)</f>
        <v>199716</v>
      </c>
      <c r="O8" s="8">
        <f>SUM('cantidad inicial pollos'!P2:P49)</f>
        <v>200256</v>
      </c>
      <c r="P8" s="8">
        <f>SUM('cantidad inicial pollos'!Q2:Q49)</f>
        <v>199716</v>
      </c>
      <c r="Q8" s="8">
        <f>SUM('cantidad inicial pollos'!R2:R49)</f>
        <v>217961</v>
      </c>
      <c r="R8" s="8">
        <f>SUM('cantidad inicial pollos'!S2:S49)</f>
        <v>217974</v>
      </c>
      <c r="S8" s="8">
        <f>SUM('cantidad inicial pollos'!T2:T49)</f>
        <v>221850</v>
      </c>
      <c r="T8" s="8">
        <f>SUM('cantidad inicial pollos'!U2:U49)</f>
        <v>216138</v>
      </c>
      <c r="U8" s="8">
        <f>SUM('cantidad inicial pollos'!V2:V49)</f>
        <v>222156</v>
      </c>
      <c r="V8" s="8">
        <f>SUM('cantidad inicial pollos'!W2:W49)</f>
        <v>220116</v>
      </c>
      <c r="W8" s="8">
        <f>SUM('cantidad inicial pollos'!X2:X49)</f>
        <v>218688</v>
      </c>
    </row>
    <row r="9" spans="1:23" x14ac:dyDescent="0.25">
      <c r="A9" s="29" t="s">
        <v>95</v>
      </c>
      <c r="B9" s="28">
        <f>COUNT('cantidad inicial pollos'!C2:C49)</f>
        <v>41</v>
      </c>
      <c r="C9" s="28">
        <f>COUNT('cantidad inicial pollos'!D2:D49)</f>
        <v>45</v>
      </c>
      <c r="D9" s="28">
        <f>COUNT('cantidad inicial pollos'!E2:E49)</f>
        <v>45</v>
      </c>
      <c r="E9" s="28">
        <f>COUNT('cantidad inicial pollos'!F2:F49)</f>
        <v>46</v>
      </c>
      <c r="F9" s="28">
        <f>COUNT('cantidad inicial pollos'!G2:G49)</f>
        <v>46</v>
      </c>
      <c r="G9" s="28">
        <f>COUNT('cantidad inicial pollos'!H2:H49)</f>
        <v>46</v>
      </c>
      <c r="H9" s="28">
        <f>COUNT('cantidad inicial pollos'!I2:I49)</f>
        <v>46</v>
      </c>
      <c r="I9" s="28">
        <f>COUNT('cantidad inicial pollos'!J2:J49)</f>
        <v>46</v>
      </c>
      <c r="J9" s="28">
        <f>COUNT('cantidad inicial pollos'!K2:K49)</f>
        <v>47</v>
      </c>
      <c r="K9" s="28">
        <f>COUNT('cantidad inicial pollos'!L2:L49)</f>
        <v>47</v>
      </c>
      <c r="L9" s="28">
        <f>COUNT('cantidad inicial pollos'!M2:M49)</f>
        <v>47</v>
      </c>
      <c r="M9" s="28">
        <f>COUNT('cantidad inicial pollos'!N2:N49)</f>
        <v>47</v>
      </c>
      <c r="N9" s="28">
        <f>COUNT('cantidad inicial pollos'!O2:O49)</f>
        <v>47</v>
      </c>
      <c r="O9" s="28">
        <f>COUNT('cantidad inicial pollos'!P2:P49)</f>
        <v>46</v>
      </c>
      <c r="P9" s="28">
        <f>COUNT('cantidad inicial pollos'!Q2:Q49)</f>
        <v>47</v>
      </c>
      <c r="Q9" s="28">
        <f>COUNT('cantidad inicial pollos'!R2:R49)</f>
        <v>46</v>
      </c>
      <c r="R9" s="28">
        <f>COUNT('cantidad inicial pollos'!S2:S49)</f>
        <v>47</v>
      </c>
      <c r="S9" s="28">
        <f>COUNT('cantidad inicial pollos'!T2:T49)</f>
        <v>47</v>
      </c>
      <c r="T9" s="28">
        <f>COUNT('cantidad inicial pollos'!U2:U49)</f>
        <v>47</v>
      </c>
      <c r="U9" s="28">
        <f>COUNT('cantidad inicial pollos'!V2:V49)</f>
        <v>46</v>
      </c>
      <c r="V9" s="28">
        <f>COUNT('cantidad inicial pollos'!W2:W49)</f>
        <v>47</v>
      </c>
      <c r="W9" s="28">
        <f>COUNT('cantidad inicial pollos'!X2:X49)</f>
        <v>44</v>
      </c>
    </row>
    <row r="10" spans="1:23" x14ac:dyDescent="0.25">
      <c r="A10" s="28"/>
      <c r="B10" s="28"/>
      <c r="C10" s="28"/>
      <c r="D10" s="28"/>
      <c r="E10" s="28"/>
      <c r="F10" s="28"/>
      <c r="G10" s="28"/>
      <c r="H10" s="28"/>
      <c r="I10" s="28"/>
      <c r="J10" s="28"/>
      <c r="K10" s="28"/>
      <c r="L10" s="28"/>
      <c r="M10" s="28"/>
      <c r="N10" s="28"/>
      <c r="O10" s="28"/>
      <c r="P10" s="28"/>
      <c r="Q10" s="28"/>
      <c r="R10" s="28"/>
      <c r="S10" s="28"/>
      <c r="T10" s="28"/>
      <c r="U10" s="28"/>
      <c r="V10" s="28"/>
      <c r="W10" s="28"/>
    </row>
    <row r="12" spans="1:23" ht="18.75" x14ac:dyDescent="0.3">
      <c r="C12" s="36" t="s">
        <v>97</v>
      </c>
      <c r="D12" s="36"/>
      <c r="E12" s="36"/>
      <c r="F12" s="36"/>
      <c r="G12" s="36"/>
      <c r="H12" s="36"/>
      <c r="I12" s="36"/>
      <c r="J12" s="36"/>
      <c r="K12" s="36"/>
      <c r="L12" s="36"/>
      <c r="M12" s="36"/>
      <c r="N12" s="36"/>
      <c r="O12" s="36"/>
    </row>
    <row r="14" spans="1:23" x14ac:dyDescent="0.25">
      <c r="A14" s="29"/>
      <c r="B14" s="29" t="s">
        <v>41</v>
      </c>
      <c r="C14" s="29" t="s">
        <v>42</v>
      </c>
      <c r="D14" s="29" t="s">
        <v>43</v>
      </c>
      <c r="E14" s="29" t="s">
        <v>44</v>
      </c>
      <c r="F14" s="29" t="s">
        <v>45</v>
      </c>
      <c r="G14" s="29" t="s">
        <v>46</v>
      </c>
      <c r="H14" s="29" t="s">
        <v>47</v>
      </c>
      <c r="I14" s="29" t="s">
        <v>48</v>
      </c>
      <c r="J14" s="29" t="s">
        <v>49</v>
      </c>
      <c r="K14" s="29" t="s">
        <v>50</v>
      </c>
      <c r="L14" s="29" t="s">
        <v>51</v>
      </c>
      <c r="M14" s="29" t="s">
        <v>52</v>
      </c>
      <c r="N14" s="29" t="s">
        <v>53</v>
      </c>
      <c r="O14" s="29" t="s">
        <v>54</v>
      </c>
      <c r="P14" s="29" t="s">
        <v>55</v>
      </c>
      <c r="Q14" s="29" t="s">
        <v>56</v>
      </c>
      <c r="R14" s="29" t="s">
        <v>57</v>
      </c>
      <c r="S14" s="29" t="s">
        <v>58</v>
      </c>
      <c r="T14" s="29" t="s">
        <v>59</v>
      </c>
      <c r="U14" s="29" t="s">
        <v>60</v>
      </c>
      <c r="V14" s="29" t="s">
        <v>61</v>
      </c>
      <c r="W14" s="29" t="s">
        <v>62</v>
      </c>
    </row>
    <row r="15" spans="1:23" x14ac:dyDescent="0.25">
      <c r="A15" s="29" t="s">
        <v>90</v>
      </c>
      <c r="B15" s="8">
        <f>MIN('cantidad pollos muertos'!C2:C49)</f>
        <v>40</v>
      </c>
      <c r="C15" s="8">
        <f>MIN('cantidad pollos muertos'!D2:D49)</f>
        <v>29</v>
      </c>
      <c r="D15" s="8">
        <f>MIN('cantidad pollos muertos'!E2:E49)</f>
        <v>42</v>
      </c>
      <c r="E15" s="8">
        <f>MIN('cantidad pollos muertos'!F2:F49)</f>
        <v>44</v>
      </c>
      <c r="F15" s="8">
        <f>MIN('cantidad pollos muertos'!G2:G49)</f>
        <v>37</v>
      </c>
      <c r="G15" s="8">
        <f>MIN('cantidad pollos muertos'!H2:H49)</f>
        <v>12</v>
      </c>
      <c r="H15" s="8">
        <f>MIN('cantidad pollos muertos'!I2:I49)</f>
        <v>0</v>
      </c>
      <c r="I15" s="8">
        <f>MIN('cantidad pollos muertos'!J2:J49)</f>
        <v>25</v>
      </c>
      <c r="J15" s="8">
        <f>MIN('cantidad pollos muertos'!K2:K49)</f>
        <v>7</v>
      </c>
      <c r="K15" s="8">
        <f>MIN('cantidad pollos muertos'!L2:L49)</f>
        <v>15</v>
      </c>
      <c r="L15" s="8">
        <f>MIN('cantidad pollos muertos'!M2:M49)</f>
        <v>34</v>
      </c>
      <c r="M15" s="8">
        <f>MIN('cantidad pollos muertos'!N2:N49)</f>
        <v>28</v>
      </c>
      <c r="N15" s="8">
        <f>MIN('cantidad pollos muertos'!O2:O49)</f>
        <v>24</v>
      </c>
      <c r="O15" s="8">
        <f>MIN('cantidad pollos muertos'!P2:P49)</f>
        <v>24</v>
      </c>
      <c r="P15" s="8">
        <f>MIN('cantidad pollos muertos'!Q2:Q49)</f>
        <v>4</v>
      </c>
      <c r="Q15" s="8">
        <f>MIN('cantidad pollos muertos'!R2:R49)</f>
        <v>23</v>
      </c>
      <c r="R15" s="8">
        <f>MIN('cantidad pollos muertos'!S2:S49)</f>
        <v>19</v>
      </c>
      <c r="S15" s="8">
        <f>MIN('cantidad pollos muertos'!T2:T49)</f>
        <v>36</v>
      </c>
      <c r="T15" s="8">
        <f>MIN('cantidad pollos muertos'!U2:U49)</f>
        <v>9</v>
      </c>
      <c r="U15" s="8">
        <f>MIN('cantidad pollos muertos'!V2:V49)</f>
        <v>23</v>
      </c>
      <c r="V15" s="8">
        <f>MIN('cantidad pollos muertos'!W2:W49)</f>
        <v>18</v>
      </c>
      <c r="W15" s="8">
        <f>MIN('cantidad pollos muertos'!X2:X49)</f>
        <v>44</v>
      </c>
    </row>
    <row r="16" spans="1:23" x14ac:dyDescent="0.25">
      <c r="A16" s="29" t="s">
        <v>91</v>
      </c>
      <c r="B16" s="8">
        <f>AVERAGE('cantidad pollos muertos'!C2:C49)</f>
        <v>218.51219512195121</v>
      </c>
      <c r="C16" s="8">
        <f>AVERAGE('cantidad pollos muertos'!D2:D49)</f>
        <v>413.71111111111111</v>
      </c>
      <c r="D16" s="8">
        <f>AVERAGE('cantidad pollos muertos'!E2:E49)</f>
        <v>505.55555555555554</v>
      </c>
      <c r="E16" s="8">
        <f>AVERAGE('cantidad pollos muertos'!F2:F49)</f>
        <v>342.21739130434781</v>
      </c>
      <c r="F16" s="8">
        <f>AVERAGE('cantidad pollos muertos'!G2:G49)</f>
        <v>253.04347826086956</v>
      </c>
      <c r="G16" s="8">
        <f>AVERAGE('cantidad pollos muertos'!H2:H49)</f>
        <v>124.84782608695652</v>
      </c>
      <c r="H16" s="8">
        <f>AVERAGE('cantidad pollos muertos'!I2:I49)</f>
        <v>142.67391304347825</v>
      </c>
      <c r="I16" s="8">
        <f>AVERAGE('cantidad pollos muertos'!J2:J49)</f>
        <v>134.58695652173913</v>
      </c>
      <c r="J16" s="8">
        <f>AVERAGE('cantidad pollos muertos'!K2:K49)</f>
        <v>150.42553191489361</v>
      </c>
      <c r="K16" s="8">
        <f>AVERAGE('cantidad pollos muertos'!L2:L49)</f>
        <v>160.42553191489361</v>
      </c>
      <c r="L16" s="8">
        <f>AVERAGE('cantidad pollos muertos'!M2:M49)</f>
        <v>194.74468085106383</v>
      </c>
      <c r="M16" s="8">
        <f>AVERAGE('cantidad pollos muertos'!N2:N49)</f>
        <v>130.89361702127658</v>
      </c>
      <c r="N16" s="8">
        <f>AVERAGE('cantidad pollos muertos'!O2:O49)</f>
        <v>168.12765957446808</v>
      </c>
      <c r="O16" s="8">
        <f>AVERAGE('cantidad pollos muertos'!P2:P49)</f>
        <v>150.15217391304347</v>
      </c>
      <c r="P16" s="8">
        <f>AVERAGE('cantidad pollos muertos'!Q2:Q49)</f>
        <v>146.95744680851064</v>
      </c>
      <c r="Q16" s="8">
        <f>AVERAGE('cantidad pollos muertos'!R2:R49)</f>
        <v>160.93478260869566</v>
      </c>
      <c r="R16" s="8">
        <f>AVERAGE('cantidad pollos muertos'!S2:S49)</f>
        <v>130.53191489361703</v>
      </c>
      <c r="S16" s="8">
        <f>AVERAGE('cantidad pollos muertos'!T2:T49)</f>
        <v>135.63829787234042</v>
      </c>
      <c r="T16" s="8">
        <f>AVERAGE('cantidad pollos muertos'!U2:U49)</f>
        <v>194.91489361702128</v>
      </c>
      <c r="U16" s="8">
        <f>AVERAGE('cantidad pollos muertos'!V2:V49)</f>
        <v>196.43478260869566</v>
      </c>
      <c r="V16" s="8">
        <f>AVERAGE('cantidad pollos muertos'!W2:W49)</f>
        <v>195.95744680851064</v>
      </c>
      <c r="W16" s="8">
        <f>AVERAGE('cantidad pollos muertos'!X2:X49)</f>
        <v>249.02272727272728</v>
      </c>
    </row>
    <row r="17" spans="1:23" x14ac:dyDescent="0.25">
      <c r="A17" s="29" t="s">
        <v>92</v>
      </c>
      <c r="B17" s="8">
        <f>MAX('cantidad pollos muertos'!C2:C49)</f>
        <v>1047</v>
      </c>
      <c r="C17" s="8">
        <f>MAX('cantidad pollos muertos'!D2:D49)</f>
        <v>2817</v>
      </c>
      <c r="D17" s="8">
        <f>MAX('cantidad pollos muertos'!E2:E49)</f>
        <v>4717</v>
      </c>
      <c r="E17" s="8">
        <f>MAX('cantidad pollos muertos'!F2:F49)</f>
        <v>1604</v>
      </c>
      <c r="F17" s="8">
        <f>MAX('cantidad pollos muertos'!G2:G49)</f>
        <v>1180</v>
      </c>
      <c r="G17" s="8">
        <f>MAX('cantidad pollos muertos'!H2:H49)</f>
        <v>657</v>
      </c>
      <c r="H17" s="8">
        <f>MAX('cantidad pollos muertos'!I2:I49)</f>
        <v>923</v>
      </c>
      <c r="I17" s="8">
        <f>MAX('cantidad pollos muertos'!J2:J49)</f>
        <v>829</v>
      </c>
      <c r="J17" s="8">
        <f>MAX('cantidad pollos muertos'!K2:K49)</f>
        <v>1237</v>
      </c>
      <c r="K17" s="8">
        <f>MAX('cantidad pollos muertos'!L2:L49)</f>
        <v>987</v>
      </c>
      <c r="L17" s="8">
        <f>MAX('cantidad pollos muertos'!M2:M49)</f>
        <v>2239</v>
      </c>
      <c r="M17" s="8">
        <f>MAX('cantidad pollos muertos'!N2:N49)</f>
        <v>607</v>
      </c>
      <c r="N17" s="8">
        <f>MAX('cantidad pollos muertos'!O2:O49)</f>
        <v>1118</v>
      </c>
      <c r="O17" s="8">
        <f>MAX('cantidad pollos muertos'!P2:P49)</f>
        <v>741</v>
      </c>
      <c r="P17" s="8">
        <f>MAX('cantidad pollos muertos'!Q2:Q49)</f>
        <v>529</v>
      </c>
      <c r="Q17" s="8">
        <f>MAX('cantidad pollos muertos'!R2:R49)</f>
        <v>906</v>
      </c>
      <c r="R17" s="8">
        <f>MAX('cantidad pollos muertos'!S2:S49)</f>
        <v>680</v>
      </c>
      <c r="S17" s="8">
        <f>MAX('cantidad pollos muertos'!T2:T49)</f>
        <v>575</v>
      </c>
      <c r="T17" s="8">
        <f>MAX('cantidad pollos muertos'!U2:U49)</f>
        <v>826</v>
      </c>
      <c r="U17" s="8">
        <f>MAX('cantidad pollos muertos'!V2:V49)</f>
        <v>1207</v>
      </c>
      <c r="V17" s="8">
        <f>MAX('cantidad pollos muertos'!W2:W49)</f>
        <v>954</v>
      </c>
      <c r="W17" s="8">
        <f>MAX('cantidad pollos muertos'!X2:X49)</f>
        <v>1650</v>
      </c>
    </row>
    <row r="18" spans="1:23" x14ac:dyDescent="0.25">
      <c r="A18" s="29" t="s">
        <v>93</v>
      </c>
      <c r="B18" s="28">
        <f>_xlfn.STDEV.S('cantidad pollos muertos'!C2:C49)</f>
        <v>245.59927951352174</v>
      </c>
      <c r="C18" s="28">
        <f>_xlfn.STDEV.S('cantidad pollos muertos'!D2:D49)</f>
        <v>607.13311488661134</v>
      </c>
      <c r="D18" s="28">
        <f>_xlfn.STDEV.S('cantidad pollos muertos'!E2:E49)</f>
        <v>992.22796948803227</v>
      </c>
      <c r="E18" s="28">
        <f>_xlfn.STDEV.S('cantidad pollos muertos'!F2:F49)</f>
        <v>364.42697259874706</v>
      </c>
      <c r="F18" s="28">
        <f>_xlfn.STDEV.S('cantidad pollos muertos'!G2:G49)</f>
        <v>271.1048961828235</v>
      </c>
      <c r="G18" s="28">
        <f>_xlfn.STDEV.S('cantidad pollos muertos'!H2:H49)</f>
        <v>138.1273112251165</v>
      </c>
      <c r="H18" s="28">
        <f>_xlfn.STDEV.S('cantidad pollos muertos'!I2:I49)</f>
        <v>182.75679702791737</v>
      </c>
      <c r="I18" s="28">
        <f>_xlfn.STDEV.S('cantidad pollos muertos'!J2:J49)</f>
        <v>140.04087912494322</v>
      </c>
      <c r="J18" s="33">
        <f>_xlfn.STDEV.S('cantidad pollos muertos'!K2:K49)</f>
        <v>211.09587196351569</v>
      </c>
      <c r="K18" s="33">
        <f>_xlfn.STDEV.S('cantidad pollos muertos'!L2:L49)</f>
        <v>171.00314574793407</v>
      </c>
      <c r="L18" s="28">
        <f>_xlfn.STDEV.S('cantidad pollos muertos'!M2:M49)</f>
        <v>324.11984284433964</v>
      </c>
      <c r="M18" s="28">
        <f>_xlfn.STDEV.S('cantidad pollos muertos'!N2:N49)</f>
        <v>128.61439402211647</v>
      </c>
      <c r="N18" s="28">
        <f>_xlfn.STDEV.S('cantidad pollos muertos'!O2:O49)</f>
        <v>194.84571566746996</v>
      </c>
      <c r="O18" s="28">
        <f>_xlfn.STDEV.S('cantidad pollos muertos'!P2:P49)</f>
        <v>167.45386991862756</v>
      </c>
      <c r="P18" s="28">
        <f>_xlfn.STDEV.S('cantidad pollos muertos'!Q2:Q49)</f>
        <v>127.43710425604306</v>
      </c>
      <c r="Q18" s="28">
        <f>_xlfn.STDEV.S('cantidad pollos muertos'!R2:R49)</f>
        <v>187.64060235507111</v>
      </c>
      <c r="R18" s="28">
        <f>_xlfn.STDEV.S('cantidad pollos muertos'!S2:S49)</f>
        <v>154.07026221314541</v>
      </c>
      <c r="S18" s="28">
        <f>_xlfn.STDEV.S('cantidad pollos muertos'!T2:T49)</f>
        <v>135.29587954969926</v>
      </c>
      <c r="T18" s="28">
        <f>_xlfn.STDEV.S('cantidad pollos muertos'!U2:U49)</f>
        <v>189.92181798643105</v>
      </c>
      <c r="U18" s="28">
        <f>_xlfn.STDEV.S('cantidad pollos muertos'!V2:V49)</f>
        <v>242.38973687238246</v>
      </c>
      <c r="V18" s="28">
        <f>_xlfn.STDEV.S('cantidad pollos muertos'!W2:W49)</f>
        <v>210.47647368755537</v>
      </c>
      <c r="W18" s="28">
        <f>_xlfn.STDEV.S('cantidad pollos muertos'!X2:X49)</f>
        <v>285.76982839392963</v>
      </c>
    </row>
    <row r="19" spans="1:23" x14ac:dyDescent="0.25">
      <c r="A19" s="29" t="s">
        <v>94</v>
      </c>
      <c r="B19" s="8">
        <f>SUM('cantidad pollos muertos'!C2:C49)</f>
        <v>8959</v>
      </c>
      <c r="C19" s="8">
        <f>SUM('cantidad pollos muertos'!D2:D49)</f>
        <v>18617</v>
      </c>
      <c r="D19" s="8">
        <f>SUM('cantidad pollos muertos'!E2:E49)</f>
        <v>22750</v>
      </c>
      <c r="E19" s="8">
        <f>SUM('cantidad pollos muertos'!F2:F49)</f>
        <v>15742</v>
      </c>
      <c r="F19" s="8">
        <f>SUM('cantidad pollos muertos'!G2:G49)</f>
        <v>11640</v>
      </c>
      <c r="G19" s="8">
        <f>SUM('cantidad pollos muertos'!H2:H49)</f>
        <v>5743</v>
      </c>
      <c r="H19" s="8">
        <f>SUM('cantidad pollos muertos'!I2:I49)</f>
        <v>6563</v>
      </c>
      <c r="I19" s="8">
        <f>SUM('cantidad pollos muertos'!J2:J49)</f>
        <v>6191</v>
      </c>
      <c r="J19" s="8">
        <f>SUM('cantidad pollos muertos'!K2:K49)</f>
        <v>7070</v>
      </c>
      <c r="K19" s="8">
        <f>SUM('cantidad pollos muertos'!L2:L49)</f>
        <v>7540</v>
      </c>
      <c r="L19" s="8">
        <f>SUM('cantidad pollos muertos'!M2:M49)</f>
        <v>9153</v>
      </c>
      <c r="M19" s="8">
        <f>SUM('cantidad pollos muertos'!N2:N49)</f>
        <v>6152</v>
      </c>
      <c r="N19" s="8">
        <f>SUM('cantidad pollos muertos'!O2:O49)</f>
        <v>7902</v>
      </c>
      <c r="O19" s="8">
        <f>SUM('cantidad pollos muertos'!P2:P49)</f>
        <v>6907</v>
      </c>
      <c r="P19" s="8">
        <f>SUM('cantidad pollos muertos'!Q2:Q49)</f>
        <v>6907</v>
      </c>
      <c r="Q19" s="8">
        <f>SUM('cantidad pollos muertos'!R2:R49)</f>
        <v>7403</v>
      </c>
      <c r="R19" s="8">
        <f>SUM('cantidad pollos muertos'!S2:S49)</f>
        <v>6135</v>
      </c>
      <c r="S19" s="8">
        <f>SUM('cantidad pollos muertos'!T2:T49)</f>
        <v>6375</v>
      </c>
      <c r="T19" s="8">
        <f>SUM('cantidad pollos muertos'!U2:U49)</f>
        <v>9161</v>
      </c>
      <c r="U19" s="8">
        <f>SUM('cantidad pollos muertos'!V2:V49)</f>
        <v>9036</v>
      </c>
      <c r="V19" s="8">
        <f>SUM('cantidad pollos muertos'!W2:W49)</f>
        <v>9210</v>
      </c>
      <c r="W19" s="8">
        <f>SUM('cantidad pollos muertos'!X2:X49)</f>
        <v>10957</v>
      </c>
    </row>
    <row r="20" spans="1:23" x14ac:dyDescent="0.25">
      <c r="A20" s="29" t="s">
        <v>95</v>
      </c>
      <c r="B20" s="28">
        <f>COUNT('cantidad pollos muertos'!C2:C49)</f>
        <v>41</v>
      </c>
      <c r="C20" s="28">
        <f>COUNT('cantidad pollos muertos'!D2:D49)</f>
        <v>45</v>
      </c>
      <c r="D20" s="28">
        <f>COUNT('cantidad pollos muertos'!E2:E49)</f>
        <v>45</v>
      </c>
      <c r="E20" s="28">
        <f>COUNT('cantidad pollos muertos'!F2:F49)</f>
        <v>46</v>
      </c>
      <c r="F20" s="28">
        <f>COUNT('cantidad pollos muertos'!G2:G49)</f>
        <v>46</v>
      </c>
      <c r="G20" s="28">
        <f>COUNT('cantidad pollos muertos'!H2:H49)</f>
        <v>46</v>
      </c>
      <c r="H20" s="28">
        <f>COUNT('cantidad pollos muertos'!I2:I49)</f>
        <v>46</v>
      </c>
      <c r="I20" s="28">
        <f>COUNT('cantidad pollos muertos'!J2:J49)</f>
        <v>46</v>
      </c>
      <c r="J20" s="33">
        <f>COUNT('cantidad pollos muertos'!K2:K49)</f>
        <v>47</v>
      </c>
      <c r="K20" s="33">
        <f>COUNT('cantidad pollos muertos'!L2:L49)</f>
        <v>47</v>
      </c>
      <c r="L20" s="28">
        <f>COUNT('cantidad pollos muertos'!M2:M49)</f>
        <v>47</v>
      </c>
      <c r="M20" s="28">
        <f>COUNT('cantidad pollos muertos'!N2:N49)</f>
        <v>47</v>
      </c>
      <c r="N20" s="28">
        <f>COUNT('cantidad pollos muertos'!O2:O49)</f>
        <v>47</v>
      </c>
      <c r="O20" s="28">
        <f>COUNT('cantidad pollos muertos'!P2:P49)</f>
        <v>46</v>
      </c>
      <c r="P20" s="28">
        <f>COUNT('cantidad pollos muertos'!Q2:Q49)</f>
        <v>47</v>
      </c>
      <c r="Q20" s="28">
        <f>COUNT('cantidad pollos muertos'!R2:R49)</f>
        <v>46</v>
      </c>
      <c r="R20" s="28">
        <f>COUNT('cantidad pollos muertos'!S2:S49)</f>
        <v>47</v>
      </c>
      <c r="S20" s="28">
        <f>COUNT('cantidad pollos muertos'!T2:T49)</f>
        <v>47</v>
      </c>
      <c r="T20" s="28">
        <f>COUNT('cantidad pollos muertos'!U2:U49)</f>
        <v>47</v>
      </c>
      <c r="U20" s="28">
        <f>COUNT('cantidad pollos muertos'!V2:V49)</f>
        <v>46</v>
      </c>
      <c r="V20" s="28">
        <f>COUNT('cantidad pollos muertos'!W2:W49)</f>
        <v>47</v>
      </c>
      <c r="W20" s="28">
        <f>COUNT('cantidad pollos muertos'!X2:X49)</f>
        <v>44</v>
      </c>
    </row>
  </sheetData>
  <mergeCells count="2">
    <mergeCell ref="C1:O1"/>
    <mergeCell ref="C12:O12"/>
  </mergeCells>
  <pageMargins left="0.7" right="0.7" top="0.75" bottom="0.75" header="0.3" footer="0.3"/>
  <pageSetup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AD55"/>
  <sheetViews>
    <sheetView workbookViewId="0">
      <pane ySplit="1" topLeftCell="A53" activePane="bottomLeft" state="frozen"/>
      <selection pane="bottomLeft" activeCell="AB53" sqref="AB53"/>
    </sheetView>
  </sheetViews>
  <sheetFormatPr baseColWidth="10" defaultRowHeight="15" x14ac:dyDescent="0.25"/>
  <cols>
    <col min="1" max="1" width="4.42578125" bestFit="1" customWidth="1"/>
    <col min="2" max="2" width="39.42578125" bestFit="1" customWidth="1"/>
    <col min="3" max="3" width="11.85546875" bestFit="1" customWidth="1"/>
    <col min="25" max="25" width="15" bestFit="1" customWidth="1"/>
    <col min="26" max="26" width="14.85546875" bestFit="1" customWidth="1"/>
    <col min="27" max="27" width="14.140625" bestFit="1" customWidth="1"/>
    <col min="28" max="28" width="11.85546875" bestFit="1" customWidth="1"/>
    <col min="29" max="29" width="13" bestFit="1" customWidth="1"/>
    <col min="30" max="30" width="12.28515625" bestFit="1" customWidth="1"/>
  </cols>
  <sheetData>
    <row r="1" spans="1:30" x14ac:dyDescent="0.25">
      <c r="A1" s="3" t="s">
        <v>63</v>
      </c>
      <c r="B1" s="3" t="s">
        <v>40</v>
      </c>
      <c r="C1" s="3" t="s">
        <v>41</v>
      </c>
      <c r="D1" s="3" t="s">
        <v>42</v>
      </c>
      <c r="E1" s="3" t="s">
        <v>43</v>
      </c>
      <c r="F1" s="3" t="s">
        <v>44</v>
      </c>
      <c r="G1" s="3" t="s">
        <v>45</v>
      </c>
      <c r="H1" s="3" t="s">
        <v>46</v>
      </c>
      <c r="I1" s="3" t="s">
        <v>47</v>
      </c>
      <c r="J1" s="3" t="s">
        <v>48</v>
      </c>
      <c r="K1" s="3" t="s">
        <v>49</v>
      </c>
      <c r="L1" s="3" t="s">
        <v>50</v>
      </c>
      <c r="M1" s="3" t="s">
        <v>51</v>
      </c>
      <c r="N1" s="3" t="s">
        <v>52</v>
      </c>
      <c r="O1" s="3" t="s">
        <v>53</v>
      </c>
      <c r="P1" s="3" t="s">
        <v>54</v>
      </c>
      <c r="Q1" s="3" t="s">
        <v>55</v>
      </c>
      <c r="R1" s="3" t="s">
        <v>56</v>
      </c>
      <c r="S1" s="3" t="s">
        <v>57</v>
      </c>
      <c r="T1" s="3" t="s">
        <v>58</v>
      </c>
      <c r="U1" s="3" t="s">
        <v>59</v>
      </c>
      <c r="V1" s="3" t="s">
        <v>60</v>
      </c>
      <c r="W1" s="3" t="s">
        <v>61</v>
      </c>
      <c r="X1" s="3" t="s">
        <v>62</v>
      </c>
      <c r="Y1" s="3" t="s">
        <v>83</v>
      </c>
      <c r="Z1" s="3" t="s">
        <v>84</v>
      </c>
      <c r="AA1" s="3" t="s">
        <v>82</v>
      </c>
      <c r="AB1" s="21" t="s">
        <v>85</v>
      </c>
      <c r="AC1" s="22" t="s">
        <v>86</v>
      </c>
      <c r="AD1" s="27" t="s">
        <v>87</v>
      </c>
    </row>
    <row r="2" spans="1:30" x14ac:dyDescent="0.25">
      <c r="A2" s="6">
        <v>1</v>
      </c>
      <c r="B2" s="6" t="s">
        <v>30</v>
      </c>
      <c r="C2" s="6">
        <f>IFERROR('cantidad pollos muertos'!C2/'cantidad inicial pollos'!C2,"")</f>
        <v>3.924646781789639E-2</v>
      </c>
      <c r="D2" s="6">
        <f>IFERROR('cantidad pollos muertos'!D2/'cantidad inicial pollos'!D2,"")</f>
        <v>4.7485051002462191E-2</v>
      </c>
      <c r="E2" s="6">
        <f>IFERROR('cantidad pollos muertos'!E2/'cantidad inicial pollos'!E2,"")</f>
        <v>6.4075630252100835E-2</v>
      </c>
      <c r="F2" s="6">
        <f>IFERROR('cantidad pollos muertos'!F2/'cantidad inicial pollos'!F2,"")</f>
        <v>0.18627450980392157</v>
      </c>
      <c r="G2" s="6">
        <f>IFERROR('cantidad pollos muertos'!G2/'cantidad inicial pollos'!G2,"")</f>
        <v>7.5630252100840331E-2</v>
      </c>
      <c r="H2" s="6">
        <f>IFERROR('cantidad pollos muertos'!H2/'cantidad inicial pollos'!H2,"")</f>
        <v>2.1568627450980392E-2</v>
      </c>
      <c r="I2" s="6">
        <f>IFERROR('cantidad pollos muertos'!I2/'cantidad inicial pollos'!I2,"")</f>
        <v>2.356020942408377E-2</v>
      </c>
      <c r="J2" s="6">
        <f>IFERROR('cantidad pollos muertos'!J2/'cantidad inicial pollos'!J2,"")</f>
        <v>4.5025417574437183E-2</v>
      </c>
      <c r="K2" s="33">
        <f>IFERROR('cantidad pollos muertos'!K2/'cantidad inicial pollos'!K2,"")</f>
        <v>2.2222222222222223E-2</v>
      </c>
      <c r="L2" s="33">
        <f>IFERROR('cantidad pollos muertos'!L2/'cantidad inicial pollos'!L2,"")</f>
        <v>2.4844720496894408E-2</v>
      </c>
      <c r="M2" s="6">
        <f>IFERROR('cantidad pollos muertos'!M2/'cantidad inicial pollos'!M2,"")</f>
        <v>4.8656499636891795E-2</v>
      </c>
      <c r="N2" s="6">
        <f>IFERROR('cantidad pollos muertos'!N2/'cantidad inicial pollos'!N2,"")</f>
        <v>4.357298474945534E-2</v>
      </c>
      <c r="O2" s="6">
        <f>IFERROR('cantidad pollos muertos'!O2/'cantidad inicial pollos'!O2,"")</f>
        <v>1.9257703081232494E-2</v>
      </c>
      <c r="P2" s="6">
        <f>IFERROR('cantidad pollos muertos'!P2/'cantidad inicial pollos'!P2,"")</f>
        <v>4.0616246498599441E-2</v>
      </c>
      <c r="Q2" s="6">
        <f>IFERROR('cantidad pollos muertos'!Q2/'cantidad inicial pollos'!Q2,"")</f>
        <v>5.707282913165266E-2</v>
      </c>
      <c r="R2" s="6">
        <f>IFERROR('cantidad pollos muertos'!R2/'cantidad inicial pollos'!R2,"")</f>
        <v>1.3435003631082063E-2</v>
      </c>
      <c r="S2" s="6">
        <f>IFERROR('cantidad pollos muertos'!S2/'cantidad inicial pollos'!S2,"")</f>
        <v>3.4132171387073348E-2</v>
      </c>
      <c r="T2" s="6">
        <f>IFERROR('cantidad pollos muertos'!T2/'cantidad inicial pollos'!T2,"")</f>
        <v>1.4887436456063908E-2</v>
      </c>
      <c r="U2" s="6">
        <f>IFERROR('cantidad pollos muertos'!U2/'cantidad inicial pollos'!U2,"")</f>
        <v>4.2016806722689079E-2</v>
      </c>
      <c r="V2" s="6">
        <f>IFERROR('cantidad pollos muertos'!V2/'cantidad inicial pollos'!V2,"")</f>
        <v>4.5168067226890755E-2</v>
      </c>
      <c r="W2" s="6">
        <f>IFERROR('cantidad pollos muertos'!W2/'cantidad inicial pollos'!W2,"")</f>
        <v>5.0420168067226892E-2</v>
      </c>
      <c r="X2" s="6">
        <f>IFERROR('cantidad pollos muertos'!X2/'cantidad inicial pollos'!X2,"")</f>
        <v>3.0112044817927171E-2</v>
      </c>
      <c r="Y2" s="34">
        <f t="shared" ref="Y2:Y49" si="0">COUNTIF(C2:X2,"&gt;0,05")</f>
        <v>5</v>
      </c>
      <c r="Z2" s="34">
        <f t="shared" ref="Z2:Z49" si="1">COUNT(C2:X2)</f>
        <v>22</v>
      </c>
      <c r="AA2" s="34">
        <f>IFERROR(1-_xlfn.BINOM.DIST(Z2/2,Z2,AD2,TRUE),"")</f>
        <v>2.8709869463909854E-3</v>
      </c>
      <c r="AB2" s="27">
        <f>AVERAGE(C2:X2)</f>
        <v>4.4967321343301107E-2</v>
      </c>
      <c r="AC2" s="27">
        <f>Y2/Z2</f>
        <v>0.22727272727272727</v>
      </c>
      <c r="AD2" s="27">
        <f>(Y2+1)/(Z2+2)</f>
        <v>0.25</v>
      </c>
    </row>
    <row r="3" spans="1:30" x14ac:dyDescent="0.25">
      <c r="A3" s="6">
        <v>2</v>
      </c>
      <c r="B3" s="6" t="s">
        <v>5</v>
      </c>
      <c r="C3" s="6">
        <f>IFERROR('cantidad pollos muertos'!C3/'cantidad inicial pollos'!C3,"")</f>
        <v>7.3081924577373211E-2</v>
      </c>
      <c r="D3" s="6">
        <f>IFERROR('cantidad pollos muertos'!D3/'cantidad inicial pollos'!D3,"")</f>
        <v>0.30686274509803924</v>
      </c>
      <c r="E3" s="6">
        <f>IFERROR('cantidad pollos muertos'!E3/'cantidad inicial pollos'!E3,"")</f>
        <v>0.35947712418300654</v>
      </c>
      <c r="F3" s="6">
        <f>IFERROR('cantidad pollos muertos'!F3/'cantidad inicial pollos'!F3,"")</f>
        <v>0.11742919389978214</v>
      </c>
      <c r="G3" s="6">
        <f>IFERROR('cantidad pollos muertos'!G3/'cantidad inicial pollos'!G3,"")</f>
        <v>5.7364341085271317E-2</v>
      </c>
      <c r="H3" s="6">
        <f>IFERROR('cantidad pollos muertos'!H3/'cantidad inicial pollos'!H3,"")</f>
        <v>4.971988795518207E-2</v>
      </c>
      <c r="I3" s="6">
        <f>IFERROR('cantidad pollos muertos'!I3/'cantidad inicial pollos'!I3,"")</f>
        <v>4.63519313304721E-2</v>
      </c>
      <c r="J3" s="6">
        <f>IFERROR('cantidad pollos muertos'!J3/'cantidad inicial pollos'!J3,"")</f>
        <v>1.2801575578532743E-2</v>
      </c>
      <c r="K3" s="33">
        <f>IFERROR('cantidad pollos muertos'!K3/'cantidad inicial pollos'!K3,"")</f>
        <v>5.0005447216472383E-2</v>
      </c>
      <c r="L3" s="33">
        <f>IFERROR('cantidad pollos muertos'!L3/'cantidad inicial pollos'!L3,"")</f>
        <v>2.932515337423313E-2</v>
      </c>
      <c r="M3" s="6">
        <f>IFERROR('cantidad pollos muertos'!M3/'cantidad inicial pollos'!M3,"")</f>
        <v>3.1495098039215685E-2</v>
      </c>
      <c r="N3" s="6">
        <f>IFERROR('cantidad pollos muertos'!N3/'cantidad inicial pollos'!N3,"")</f>
        <v>4.1421568627450979E-2</v>
      </c>
      <c r="O3" s="6">
        <f>IFERROR('cantidad pollos muertos'!O3/'cantidad inicial pollos'!O3,"")</f>
        <v>2.9988465974625143E-2</v>
      </c>
      <c r="P3" s="6">
        <f>IFERROR('cantidad pollos muertos'!P3/'cantidad inicial pollos'!P3,"")</f>
        <v>3.2352941176470591E-2</v>
      </c>
      <c r="Q3" s="6">
        <f>IFERROR('cantidad pollos muertos'!Q3/'cantidad inicial pollos'!Q3,"")</f>
        <v>3.5185185185185187E-2</v>
      </c>
      <c r="R3" s="6">
        <f>IFERROR('cantidad pollos muertos'!R3/'cantidad inicial pollos'!R3,"")</f>
        <v>2.3965141612200435E-2</v>
      </c>
      <c r="S3" s="6">
        <f>IFERROR('cantidad pollos muertos'!S3/'cantidad inicial pollos'!S3,"")</f>
        <v>3.9542483660130717E-2</v>
      </c>
      <c r="T3" s="6">
        <f>IFERROR('cantidad pollos muertos'!T3/'cantidad inicial pollos'!T3,"")</f>
        <v>2.1677559912854031E-2</v>
      </c>
      <c r="U3" s="6">
        <f>IFERROR('cantidad pollos muertos'!U3/'cantidad inicial pollos'!U3,"")</f>
        <v>3.7581699346405227E-2</v>
      </c>
      <c r="V3" s="6">
        <f>IFERROR('cantidad pollos muertos'!V3/'cantidad inicial pollos'!V3,"")</f>
        <v>3.5947712418300651E-2</v>
      </c>
      <c r="W3" s="6">
        <f>IFERROR('cantidad pollos muertos'!W3/'cantidad inicial pollos'!W3,"")</f>
        <v>5.5555555555555552E-2</v>
      </c>
      <c r="X3" s="6" t="str">
        <f>IFERROR('cantidad pollos muertos'!X3/'cantidad inicial pollos'!X3,"")</f>
        <v/>
      </c>
      <c r="Y3" s="34">
        <f t="shared" si="0"/>
        <v>7</v>
      </c>
      <c r="Z3" s="34">
        <f t="shared" si="1"/>
        <v>21</v>
      </c>
      <c r="AA3" s="34">
        <f t="shared" ref="AA3:AA49" si="2">IFERROR(1-_xlfn.BINOM.DIST(Z3/2,Z3,AD3,TRUE),"")</f>
        <v>7.4093854293142192E-2</v>
      </c>
      <c r="AB3" s="27">
        <f t="shared" ref="AB3:AB48" si="3">AVERAGE(C3:X3)</f>
        <v>7.0815844562226643E-2</v>
      </c>
      <c r="AC3" s="27">
        <f t="shared" ref="AC3:AC49" si="4">Y3/Z3</f>
        <v>0.33333333333333331</v>
      </c>
      <c r="AD3" s="27">
        <f t="shared" ref="AD3:AD49" si="5">(Y3+1)/(Z3+2)</f>
        <v>0.34782608695652173</v>
      </c>
    </row>
    <row r="4" spans="1:30" x14ac:dyDescent="0.25">
      <c r="A4" s="6">
        <v>3</v>
      </c>
      <c r="B4" s="6" t="s">
        <v>70</v>
      </c>
      <c r="C4" s="6" t="str">
        <f>IFERROR('cantidad pollos muertos'!C4/'cantidad inicial pollos'!C4,"")</f>
        <v/>
      </c>
      <c r="D4" s="6" t="str">
        <f>IFERROR('cantidad pollos muertos'!D4/'cantidad inicial pollos'!D4,"")</f>
        <v/>
      </c>
      <c r="E4" s="6" t="str">
        <f>IFERROR('cantidad pollos muertos'!E4/'cantidad inicial pollos'!E4,"")</f>
        <v/>
      </c>
      <c r="F4" s="6" t="str">
        <f>IFERROR('cantidad pollos muertos'!F4/'cantidad inicial pollos'!F4,"")</f>
        <v/>
      </c>
      <c r="G4" s="6" t="str">
        <f>IFERROR('cantidad pollos muertos'!G4/'cantidad inicial pollos'!G4,"")</f>
        <v/>
      </c>
      <c r="H4" s="6" t="str">
        <f>IFERROR('cantidad pollos muertos'!H4/'cantidad inicial pollos'!H4,"")</f>
        <v/>
      </c>
      <c r="I4" s="6" t="str">
        <f>IFERROR('cantidad pollos muertos'!I4/'cantidad inicial pollos'!I4,"")</f>
        <v/>
      </c>
      <c r="J4" s="6" t="str">
        <f>IFERROR('cantidad pollos muertos'!J4/'cantidad inicial pollos'!J4,"")</f>
        <v/>
      </c>
      <c r="K4" s="33" t="str">
        <f>IFERROR('cantidad pollos muertos'!K4/'cantidad inicial pollos'!K4,"")</f>
        <v/>
      </c>
      <c r="L4" s="33" t="str">
        <f>IFERROR('cantidad pollos muertos'!L4/'cantidad inicial pollos'!L4,"")</f>
        <v/>
      </c>
      <c r="M4" s="6">
        <f>IFERROR('cantidad pollos muertos'!M4/'cantidad inicial pollos'!M4,"")</f>
        <v>0.17335115864527628</v>
      </c>
      <c r="N4" s="6">
        <f>IFERROR('cantidad pollos muertos'!N4/'cantidad inicial pollos'!N4,"")</f>
        <v>3.7433155080213901E-2</v>
      </c>
      <c r="O4" s="6">
        <f>IFERROR('cantidad pollos muertos'!O4/'cantidad inicial pollos'!O4,"")</f>
        <v>1.9257703081232494E-2</v>
      </c>
      <c r="P4" s="6">
        <f>IFERROR('cantidad pollos muertos'!P4/'cantidad inicial pollos'!P4,"")</f>
        <v>3.3264033264033266E-2</v>
      </c>
      <c r="Q4" s="6">
        <f>IFERROR('cantidad pollos muertos'!Q4/'cantidad inicial pollos'!Q4,"")</f>
        <v>2.3109243697478993E-2</v>
      </c>
      <c r="R4" s="6">
        <f>IFERROR('cantidad pollos muertos'!R4/'cantidad inicial pollos'!R4,"")</f>
        <v>1.5837104072398189E-2</v>
      </c>
      <c r="S4" s="6">
        <f>IFERROR('cantidad pollos muertos'!S4/'cantidad inicial pollos'!S4,"")</f>
        <v>2.2624434389140271E-2</v>
      </c>
      <c r="T4" s="6">
        <f>IFERROR('cantidad pollos muertos'!T4/'cantidad inicial pollos'!T4,"")</f>
        <v>3.0501089324618737E-2</v>
      </c>
      <c r="U4" s="6">
        <f>IFERROR('cantidad pollos muertos'!U4/'cantidad inicial pollos'!U4,"")</f>
        <v>2.9061624649859945E-2</v>
      </c>
      <c r="V4" s="6">
        <f>IFERROR('cantidad pollos muertos'!V4/'cantidad inicial pollos'!V4,"")</f>
        <v>5.1120448179271707E-2</v>
      </c>
      <c r="W4" s="6">
        <f>IFERROR('cantidad pollos muertos'!W4/'cantidad inicial pollos'!W4,"")</f>
        <v>3.9215686274509803E-2</v>
      </c>
      <c r="X4" s="6">
        <f>IFERROR('cantidad pollos muertos'!X4/'cantidad inicial pollos'!X4,"")</f>
        <v>5.812324929971989E-2</v>
      </c>
      <c r="Y4" s="34">
        <f t="shared" si="0"/>
        <v>3</v>
      </c>
      <c r="Z4" s="34">
        <f t="shared" si="1"/>
        <v>12</v>
      </c>
      <c r="AA4" s="34">
        <f t="shared" si="2"/>
        <v>2.9758545575894191E-2</v>
      </c>
      <c r="AB4" s="27">
        <f t="shared" si="3"/>
        <v>4.4408244163146121E-2</v>
      </c>
      <c r="AC4" s="27">
        <f t="shared" si="4"/>
        <v>0.25</v>
      </c>
      <c r="AD4" s="27">
        <f t="shared" si="5"/>
        <v>0.2857142857142857</v>
      </c>
    </row>
    <row r="5" spans="1:30" x14ac:dyDescent="0.25">
      <c r="A5" s="6">
        <v>4</v>
      </c>
      <c r="B5" s="6" t="s">
        <v>16</v>
      </c>
      <c r="C5" s="6">
        <f>IFERROR('cantidad pollos muertos'!C5/'cantidad inicial pollos'!C5,"")</f>
        <v>5.1147540983606556E-2</v>
      </c>
      <c r="D5" s="6">
        <f>IFERROR('cantidad pollos muertos'!D5/'cantidad inicial pollos'!D5,"")</f>
        <v>6.4705882352941183E-2</v>
      </c>
      <c r="E5" s="6">
        <f>IFERROR('cantidad pollos muertos'!E5/'cantidad inicial pollos'!E5,"")</f>
        <v>6.5765212046711735E-2</v>
      </c>
      <c r="F5" s="6">
        <f>IFERROR('cantidad pollos muertos'!F5/'cantidad inicial pollos'!F5,"")</f>
        <v>5.3341508277130592E-2</v>
      </c>
      <c r="G5" s="6">
        <f>IFERROR('cantidad pollos muertos'!G5/'cantidad inicial pollos'!G5,"")</f>
        <v>5.0857843137254902E-2</v>
      </c>
      <c r="H5" s="6">
        <f>IFERROR('cantidad pollos muertos'!H5/'cantidad inicial pollos'!H5,"")</f>
        <v>3.125E-2</v>
      </c>
      <c r="I5" s="6">
        <f>IFERROR('cantidad pollos muertos'!I5/'cantidad inicial pollos'!I5,"")</f>
        <v>1.9006744328632742E-2</v>
      </c>
      <c r="J5" s="6">
        <f>IFERROR('cantidad pollos muertos'!J5/'cantidad inicial pollos'!J5,"")</f>
        <v>5.1014136447449294E-2</v>
      </c>
      <c r="K5" s="33">
        <f>IFERROR('cantidad pollos muertos'!K5/'cantidad inicial pollos'!K5,"")</f>
        <v>4.4117647058823532E-2</v>
      </c>
      <c r="L5" s="33">
        <f>IFERROR('cantidad pollos muertos'!L5/'cantidad inicial pollos'!L5,"")</f>
        <v>3.6240786240786242E-2</v>
      </c>
      <c r="M5" s="6">
        <f>IFERROR('cantidad pollos muertos'!M5/'cantidad inicial pollos'!M5,"")</f>
        <v>2.595797280593325E-2</v>
      </c>
      <c r="N5" s="6">
        <f>IFERROR('cantidad pollos muertos'!N5/'cantidad inicial pollos'!N5,"")</f>
        <v>3.5517452541334968E-2</v>
      </c>
      <c r="O5" s="6">
        <f>IFERROR('cantidad pollos muertos'!O5/'cantidad inicial pollos'!O5,"")</f>
        <v>3.6764705882352942E-2</v>
      </c>
      <c r="P5" s="6">
        <f>IFERROR('cantidad pollos muertos'!P5/'cantidad inicial pollos'!P5,"")</f>
        <v>2.5735294117647058E-2</v>
      </c>
      <c r="Q5" s="6">
        <f>IFERROR('cantidad pollos muertos'!Q5/'cantidad inicial pollos'!Q5,"")</f>
        <v>6.8627450980392163E-2</v>
      </c>
      <c r="R5" s="6">
        <f>IFERROR('cantidad pollos muertos'!R5/'cantidad inicial pollos'!R5,"")</f>
        <v>1.7769607843137254E-2</v>
      </c>
      <c r="S5" s="6">
        <f>IFERROR('cantidad pollos muertos'!S5/'cantidad inicial pollos'!S5,"")</f>
        <v>3.7990196078431369E-2</v>
      </c>
      <c r="T5" s="6">
        <f>IFERROR('cantidad pollos muertos'!T5/'cantidad inicial pollos'!T5,"")</f>
        <v>2.4509803921568627E-2</v>
      </c>
      <c r="U5" s="6">
        <f>IFERROR('cantidad pollos muertos'!U5/'cantidad inicial pollos'!U5,"")</f>
        <v>8.5784313725490197E-2</v>
      </c>
      <c r="V5" s="6">
        <f>IFERROR('cantidad pollos muertos'!V5/'cantidad inicial pollos'!V5,"")</f>
        <v>3.4313725490196081E-2</v>
      </c>
      <c r="W5" s="6">
        <f>IFERROR('cantidad pollos muertos'!W5/'cantidad inicial pollos'!W5,"")</f>
        <v>9.9264705882352935E-2</v>
      </c>
      <c r="X5" s="6">
        <f>IFERROR('cantidad pollos muertos'!X5/'cantidad inicial pollos'!X5,"")</f>
        <v>3.4313725490196081E-2</v>
      </c>
      <c r="Y5" s="34">
        <f t="shared" si="0"/>
        <v>9</v>
      </c>
      <c r="Z5" s="34">
        <f t="shared" si="1"/>
        <v>22</v>
      </c>
      <c r="AA5" s="34">
        <f t="shared" si="2"/>
        <v>0.15648750319561799</v>
      </c>
      <c r="AB5" s="27">
        <f t="shared" si="3"/>
        <v>4.5181647983289532E-2</v>
      </c>
      <c r="AC5" s="27">
        <f t="shared" si="4"/>
        <v>0.40909090909090912</v>
      </c>
      <c r="AD5" s="27">
        <f t="shared" si="5"/>
        <v>0.41666666666666669</v>
      </c>
    </row>
    <row r="6" spans="1:30" x14ac:dyDescent="0.25">
      <c r="A6" s="6">
        <v>5</v>
      </c>
      <c r="B6" s="6" t="s">
        <v>25</v>
      </c>
      <c r="C6" s="6">
        <f>IFERROR('cantidad pollos muertos'!C6/'cantidad inicial pollos'!C6,"")</f>
        <v>2.1870286576168928E-2</v>
      </c>
      <c r="D6" s="6">
        <f>IFERROR('cantidad pollos muertos'!D6/'cantidad inicial pollos'!D6,"")</f>
        <v>3.2597266035751839E-2</v>
      </c>
      <c r="E6" s="6">
        <f>IFERROR('cantidad pollos muertos'!E6/'cantidad inicial pollos'!E6,"")</f>
        <v>5.4621848739495799E-2</v>
      </c>
      <c r="F6" s="6">
        <f>IFERROR('cantidad pollos muertos'!F6/'cantidad inicial pollos'!F6,"")</f>
        <v>4.8669467787114847E-2</v>
      </c>
      <c r="G6" s="6">
        <f>IFERROR('cantidad pollos muertos'!G6/'cantidad inicial pollos'!G6,"")</f>
        <v>5.7598039215686271E-2</v>
      </c>
      <c r="H6" s="6">
        <f>IFERROR('cantidad pollos muertos'!H6/'cantidad inicial pollos'!H6,"")</f>
        <v>1.6812609457092821E-2</v>
      </c>
      <c r="I6" s="6">
        <f>IFERROR('cantidad pollos muertos'!I6/'cantidad inicial pollos'!I6,"")</f>
        <v>3.1512605042016806E-2</v>
      </c>
      <c r="J6" s="6">
        <f>IFERROR('cantidad pollos muertos'!J6/'cantidad inicial pollos'!J6,"")</f>
        <v>1.9957983193277309E-2</v>
      </c>
      <c r="K6" s="33">
        <f>IFERROR('cantidad pollos muertos'!K6/'cantidad inicial pollos'!K6,"")</f>
        <v>1.365546218487395E-2</v>
      </c>
      <c r="L6" s="33">
        <f>IFERROR('cantidad pollos muertos'!L6/'cantidad inicial pollos'!L6,"")</f>
        <v>5.514705882352941E-2</v>
      </c>
      <c r="M6" s="6">
        <f>IFERROR('cantidad pollos muertos'!M6/'cantidad inicial pollos'!M6,"")</f>
        <v>1.7857142857142856E-2</v>
      </c>
      <c r="N6" s="6">
        <f>IFERROR('cantidad pollos muertos'!N6/'cantidad inicial pollos'!N6,"")</f>
        <v>2.3109243697478993E-2</v>
      </c>
      <c r="O6" s="6">
        <f>IFERROR('cantidad pollos muertos'!O6/'cantidad inicial pollos'!O6,"")</f>
        <v>4.4117647058823532E-2</v>
      </c>
      <c r="P6" s="6">
        <f>IFERROR('cantidad pollos muertos'!P6/'cantidad inicial pollos'!P6,"")</f>
        <v>1.9607843137254902E-2</v>
      </c>
      <c r="Q6" s="6">
        <f>IFERROR('cantidad pollos muertos'!Q6/'cantidad inicial pollos'!Q6,"")</f>
        <v>1.5406162464985995E-2</v>
      </c>
      <c r="R6" s="6">
        <f>IFERROR('cantidad pollos muertos'!R6/'cantidad inicial pollos'!R6,"")</f>
        <v>2.3109243697478993E-2</v>
      </c>
      <c r="S6" s="6">
        <f>IFERROR('cantidad pollos muertos'!S6/'cantidad inicial pollos'!S6,"")</f>
        <v>2.661064425770308E-2</v>
      </c>
      <c r="T6" s="6">
        <f>IFERROR('cantidad pollos muertos'!T6/'cantidad inicial pollos'!T6,"")</f>
        <v>2.661064425770308E-2</v>
      </c>
      <c r="U6" s="6">
        <f>IFERROR('cantidad pollos muertos'!U6/'cantidad inicial pollos'!U6,"")</f>
        <v>3.3613445378151259E-2</v>
      </c>
      <c r="V6" s="6">
        <f>IFERROR('cantidad pollos muertos'!V6/'cantidad inicial pollos'!V6,"")</f>
        <v>2.661064425770308E-2</v>
      </c>
      <c r="W6" s="6">
        <f>IFERROR('cantidad pollos muertos'!W6/'cantidad inicial pollos'!W6,"")</f>
        <v>1.4355742296918767E-2</v>
      </c>
      <c r="X6" s="6">
        <f>IFERROR('cantidad pollos muertos'!X6/'cantidad inicial pollos'!X6,"")</f>
        <v>4.820261437908497E-2</v>
      </c>
      <c r="Y6" s="34">
        <f t="shared" si="0"/>
        <v>3</v>
      </c>
      <c r="Z6" s="34">
        <f t="shared" si="1"/>
        <v>22</v>
      </c>
      <c r="AA6" s="34">
        <f t="shared" si="2"/>
        <v>5.6418602425445386E-5</v>
      </c>
      <c r="AB6" s="27">
        <f t="shared" si="3"/>
        <v>3.0529711127065338E-2</v>
      </c>
      <c r="AC6" s="27">
        <f t="shared" si="4"/>
        <v>0.13636363636363635</v>
      </c>
      <c r="AD6" s="27">
        <f t="shared" si="5"/>
        <v>0.16666666666666666</v>
      </c>
    </row>
    <row r="7" spans="1:30" x14ac:dyDescent="0.25">
      <c r="A7" s="6">
        <v>6</v>
      </c>
      <c r="B7" s="6" t="s">
        <v>12</v>
      </c>
      <c r="C7" s="6">
        <f>IFERROR('cantidad pollos muertos'!C7/'cantidad inicial pollos'!C7,"")</f>
        <v>0.15032679738562091</v>
      </c>
      <c r="D7" s="6">
        <f>IFERROR('cantidad pollos muertos'!D7/'cantidad inicial pollos'!D7,"")</f>
        <v>4.578904333605887E-2</v>
      </c>
      <c r="E7" s="6">
        <f>IFERROR('cantidad pollos muertos'!E7/'cantidad inicial pollos'!E7,"")</f>
        <v>6.7873303167420809E-2</v>
      </c>
      <c r="F7" s="6">
        <f>IFERROR('cantidad pollos muertos'!F7/'cantidad inicial pollos'!F7,"")</f>
        <v>9.451219512195122E-2</v>
      </c>
      <c r="G7" s="6">
        <f>IFERROR('cantidad pollos muertos'!G7/'cantidad inicial pollos'!G7,"")</f>
        <v>5.9689288634505316E-2</v>
      </c>
      <c r="H7" s="6">
        <f>IFERROR('cantidad pollos muertos'!H7/'cantidad inicial pollos'!H7,"")</f>
        <v>2.7629233511586453E-2</v>
      </c>
      <c r="I7" s="6">
        <f>IFERROR('cantidad pollos muertos'!I7/'cantidad inicial pollos'!I7,"")</f>
        <v>2.7629233511586453E-2</v>
      </c>
      <c r="J7" s="6">
        <f>IFERROR('cantidad pollos muertos'!J7/'cantidad inicial pollos'!J7,"")</f>
        <v>3.2786885245901641E-2</v>
      </c>
      <c r="K7" s="33">
        <f>IFERROR('cantidad pollos muertos'!K7/'cantidad inicial pollos'!K7,"")</f>
        <v>9.3137254901960786E-2</v>
      </c>
      <c r="L7" s="33">
        <f>IFERROR('cantidad pollos muertos'!L7/'cantidad inicial pollos'!L7,"")</f>
        <v>3.6764705882352942E-2</v>
      </c>
      <c r="M7" s="6">
        <f>IFERROR('cantidad pollos muertos'!M7/'cantidad inicial pollos'!M7,"")</f>
        <v>3.5188216039279872E-2</v>
      </c>
      <c r="N7" s="6">
        <f>IFERROR('cantidad pollos muertos'!N7/'cantidad inicial pollos'!N7,"")</f>
        <v>6.535947712418301E-2</v>
      </c>
      <c r="O7" s="6">
        <f>IFERROR('cantidad pollos muertos'!O7/'cantidad inicial pollos'!O7,"")</f>
        <v>3.6764705882352942E-2</v>
      </c>
      <c r="P7" s="6">
        <f>IFERROR('cantidad pollos muertos'!P7/'cantidad inicial pollos'!P7,"")</f>
        <v>3.349673202614379E-2</v>
      </c>
      <c r="Q7" s="6">
        <f>IFERROR('cantidad pollos muertos'!Q7/'cantidad inicial pollos'!Q7,"")</f>
        <v>3.2679738562091505E-2</v>
      </c>
      <c r="R7" s="6">
        <f>IFERROR('cantidad pollos muertos'!R7/'cantidad inicial pollos'!R7,"")</f>
        <v>4.0032679738562088E-2</v>
      </c>
      <c r="S7" s="6">
        <f>IFERROR('cantidad pollos muertos'!S7/'cantidad inicial pollos'!S7,"")</f>
        <v>1.5522875816993464E-2</v>
      </c>
      <c r="T7" s="6">
        <f>IFERROR('cantidad pollos muertos'!T7/'cantidad inicial pollos'!T7,"")</f>
        <v>4.7385620915032678E-2</v>
      </c>
      <c r="U7" s="6">
        <f>IFERROR('cantidad pollos muertos'!U7/'cantidad inicial pollos'!U7,"")</f>
        <v>8.4967320261437912E-2</v>
      </c>
      <c r="V7" s="6">
        <f>IFERROR('cantidad pollos muertos'!V7/'cantidad inicial pollos'!V7,"")</f>
        <v>8.0065359477124176E-2</v>
      </c>
      <c r="W7" s="6">
        <f>IFERROR('cantidad pollos muertos'!W7/'cantidad inicial pollos'!W7,"")</f>
        <v>9.2320261437908502E-2</v>
      </c>
      <c r="X7" s="6">
        <f>IFERROR('cantidad pollos muertos'!X7/'cantidad inicial pollos'!X7,"")</f>
        <v>3.5947712418300651E-2</v>
      </c>
      <c r="Y7" s="34">
        <f t="shared" si="0"/>
        <v>9</v>
      </c>
      <c r="Z7" s="34">
        <f t="shared" si="1"/>
        <v>22</v>
      </c>
      <c r="AA7" s="34">
        <f t="shared" si="2"/>
        <v>0.15648750319561799</v>
      </c>
      <c r="AB7" s="27">
        <f t="shared" si="3"/>
        <v>5.6175847290834358E-2</v>
      </c>
      <c r="AC7" s="27">
        <f t="shared" si="4"/>
        <v>0.40909090909090912</v>
      </c>
      <c r="AD7" s="27">
        <f t="shared" si="5"/>
        <v>0.41666666666666669</v>
      </c>
    </row>
    <row r="8" spans="1:30" x14ac:dyDescent="0.25">
      <c r="A8" s="6">
        <v>7</v>
      </c>
      <c r="B8" s="6" t="s">
        <v>15</v>
      </c>
      <c r="C8" s="6">
        <f>IFERROR('cantidad pollos muertos'!C8/'cantidad inicial pollos'!C8,"")</f>
        <v>4.46785325099891E-2</v>
      </c>
      <c r="D8" s="6">
        <f>IFERROR('cantidad pollos muertos'!D8/'cantidad inicial pollos'!D8,"")</f>
        <v>4.3968023255813955E-2</v>
      </c>
      <c r="E8" s="6">
        <f>IFERROR('cantidad pollos muertos'!E8/'cantidad inicial pollos'!E8,"")</f>
        <v>3.5026269702276708E-2</v>
      </c>
      <c r="F8" s="6">
        <f>IFERROR('cantidad pollos muertos'!F8/'cantidad inicial pollos'!F8,"")</f>
        <v>4.6283309957924262E-2</v>
      </c>
      <c r="G8" s="6">
        <f>IFERROR('cantidad pollos muertos'!G8/'cantidad inicial pollos'!G8,"")</f>
        <v>3.3868092691622102E-2</v>
      </c>
      <c r="H8" s="6">
        <f>IFERROR('cantidad pollos muertos'!H8/'cantidad inicial pollos'!H8,"")</f>
        <v>3.0112044817927171E-2</v>
      </c>
      <c r="I8" s="6">
        <f>IFERROR('cantidad pollos muertos'!I8/'cantidad inicial pollos'!I8,"")</f>
        <v>1.9957983193277309E-2</v>
      </c>
      <c r="J8" s="6">
        <f>IFERROR('cantidad pollos muertos'!J8/'cantidad inicial pollos'!J8,"")</f>
        <v>2.5454545454545455E-2</v>
      </c>
      <c r="K8" s="33">
        <f>IFERROR('cantidad pollos muertos'!K8/'cantidad inicial pollos'!K8,"")</f>
        <v>1.444043321299639E-2</v>
      </c>
      <c r="L8" s="33">
        <f>IFERROR('cantidad pollos muertos'!L8/'cantidad inicial pollos'!L8,"")</f>
        <v>3.9941902687000728E-2</v>
      </c>
      <c r="M8" s="6">
        <f>IFERROR('cantidad pollos muertos'!M8/'cantidad inicial pollos'!M8,"")</f>
        <v>3.0148928441699963E-2</v>
      </c>
      <c r="N8" s="6">
        <f>IFERROR('cantidad pollos muertos'!N8/'cantidad inicial pollos'!N8,"")</f>
        <v>2.6870007262164125E-2</v>
      </c>
      <c r="O8" s="6">
        <f>IFERROR('cantidad pollos muertos'!O8/'cantidad inicial pollos'!O8,"")</f>
        <v>3.776325344952796E-2</v>
      </c>
      <c r="P8" s="6">
        <f>IFERROR('cantidad pollos muertos'!P8/'cantidad inicial pollos'!P8,"")</f>
        <v>3.8515406162464988E-2</v>
      </c>
      <c r="Q8" s="6">
        <f>IFERROR('cantidad pollos muertos'!Q8/'cantidad inicial pollos'!Q8,"")</f>
        <v>4.4117647058823532E-2</v>
      </c>
      <c r="R8" s="6">
        <f>IFERROR('cantidad pollos muertos'!R8/'cantidad inicial pollos'!R8,"")</f>
        <v>0.3172268907563025</v>
      </c>
      <c r="S8" s="6">
        <f>IFERROR('cantidad pollos muertos'!S8/'cantidad inicial pollos'!S8,"")</f>
        <v>2.8361344537815126E-2</v>
      </c>
      <c r="T8" s="6">
        <f>IFERROR('cantidad pollos muertos'!T8/'cantidad inicial pollos'!T8,"")</f>
        <v>3.0112044817927171E-2</v>
      </c>
      <c r="U8" s="6">
        <f>IFERROR('cantidad pollos muertos'!U8/'cantidad inicial pollos'!U8,"")</f>
        <v>6.1624649859943981E-2</v>
      </c>
      <c r="V8" s="6">
        <f>IFERROR('cantidad pollos muertos'!V8/'cantidad inicial pollos'!V8,"")</f>
        <v>2.1358543417366947E-2</v>
      </c>
      <c r="W8" s="6">
        <f>IFERROR('cantidad pollos muertos'!W8/'cantidad inicial pollos'!W8,"")</f>
        <v>3.081232492997199E-2</v>
      </c>
      <c r="X8" s="6">
        <f>IFERROR('cantidad pollos muertos'!X8/'cantidad inicial pollos'!X8,"")</f>
        <v>4.7619047619047616E-2</v>
      </c>
      <c r="Y8" s="34">
        <f t="shared" si="0"/>
        <v>2</v>
      </c>
      <c r="Z8" s="34">
        <f t="shared" si="1"/>
        <v>22</v>
      </c>
      <c r="AA8" s="34">
        <f t="shared" si="2"/>
        <v>2.7745720303506971E-6</v>
      </c>
      <c r="AB8" s="27">
        <f t="shared" si="3"/>
        <v>4.7648237536201316E-2</v>
      </c>
      <c r="AC8" s="27">
        <f t="shared" si="4"/>
        <v>9.0909090909090912E-2</v>
      </c>
      <c r="AD8" s="27">
        <f t="shared" si="5"/>
        <v>0.125</v>
      </c>
    </row>
    <row r="9" spans="1:30" x14ac:dyDescent="0.25">
      <c r="A9" s="6">
        <v>8</v>
      </c>
      <c r="B9" s="6" t="s">
        <v>9</v>
      </c>
      <c r="C9" s="6">
        <f>IFERROR('cantidad pollos muertos'!C9/'cantidad inicial pollos'!C9,"")</f>
        <v>4.7969187675070031E-2</v>
      </c>
      <c r="D9" s="6">
        <f>IFERROR('cantidad pollos muertos'!D9/'cantidad inicial pollos'!D9,"")</f>
        <v>2.564102564102564E-2</v>
      </c>
      <c r="E9" s="6">
        <f>IFERROR('cantidad pollos muertos'!E9/'cantidad inicial pollos'!E9,"")</f>
        <v>3.2089063523248196E-2</v>
      </c>
      <c r="F9" s="6">
        <f>IFERROR('cantidad pollos muertos'!F9/'cantidad inicial pollos'!F9,"")</f>
        <v>5.3629823413996074E-2</v>
      </c>
      <c r="G9" s="6">
        <f>IFERROR('cantidad pollos muertos'!G9/'cantidad inicial pollos'!G9,"")</f>
        <v>2.9850746268656716E-2</v>
      </c>
      <c r="H9" s="6">
        <f>IFERROR('cantidad pollos muertos'!H9/'cantidad inicial pollos'!H9,"")</f>
        <v>9.3137254901960783E-3</v>
      </c>
      <c r="I9" s="6">
        <f>IFERROR('cantidad pollos muertos'!I9/'cantidad inicial pollos'!I9,"")</f>
        <v>2.7422303473491772E-2</v>
      </c>
      <c r="J9" s="6">
        <f>IFERROR('cantidad pollos muertos'!J9/'cantidad inicial pollos'!J9,"")</f>
        <v>3.1885073580939033E-2</v>
      </c>
      <c r="K9" s="33">
        <f>IFERROR('cantidad pollos muertos'!K9/'cantidad inicial pollos'!K9,"")</f>
        <v>3.6440084092501754E-2</v>
      </c>
      <c r="L9" s="33">
        <f>IFERROR('cantidad pollos muertos'!L9/'cantidad inicial pollos'!L9,"")</f>
        <v>2.661064425770308E-2</v>
      </c>
      <c r="M9" s="6">
        <f>IFERROR('cantidad pollos muertos'!M9/'cantidad inicial pollos'!M9,"")</f>
        <v>1.9257703081232494E-2</v>
      </c>
      <c r="N9" s="6">
        <f>IFERROR('cantidad pollos muertos'!N9/'cantidad inicial pollos'!N9,"")</f>
        <v>1.4705882352941176E-2</v>
      </c>
      <c r="O9" s="6">
        <f>IFERROR('cantidad pollos muertos'!O9/'cantidad inicial pollos'!O9,"")</f>
        <v>2.4859943977591035E-2</v>
      </c>
      <c r="P9" s="6">
        <f>IFERROR('cantidad pollos muertos'!P9/'cantidad inicial pollos'!P9,"")</f>
        <v>1.7857142857142856E-2</v>
      </c>
      <c r="Q9" s="6">
        <f>IFERROR('cantidad pollos muertos'!Q9/'cantidad inicial pollos'!Q9,"")</f>
        <v>1.8207282913165267E-2</v>
      </c>
      <c r="R9" s="6">
        <f>IFERROR('cantidad pollos muertos'!R9/'cantidad inicial pollos'!R9,"")</f>
        <v>4.5168067226890755E-2</v>
      </c>
      <c r="S9" s="6">
        <f>IFERROR('cantidad pollos muertos'!S9/'cantidad inicial pollos'!S9,"")</f>
        <v>1.0854341736694677E-2</v>
      </c>
      <c r="T9" s="6">
        <f>IFERROR('cantidad pollos muertos'!T9/'cantidad inicial pollos'!T9,"")</f>
        <v>3.0112044817927171E-2</v>
      </c>
      <c r="U9" s="6">
        <f>IFERROR('cantidad pollos muertos'!U9/'cantidad inicial pollos'!U9,"")</f>
        <v>2.3109243697478993E-2</v>
      </c>
      <c r="V9" s="6">
        <f>IFERROR('cantidad pollos muertos'!V9/'cantidad inicial pollos'!V9,"")</f>
        <v>8.4733893557422973E-2</v>
      </c>
      <c r="W9" s="6">
        <f>IFERROR('cantidad pollos muertos'!W9/'cantidad inicial pollos'!W9,"")</f>
        <v>1.9607843137254902E-2</v>
      </c>
      <c r="X9" s="6">
        <f>IFERROR('cantidad pollos muertos'!X9/'cantidad inicial pollos'!X9,"")</f>
        <v>5.4271708683473391E-2</v>
      </c>
      <c r="Y9" s="34">
        <f t="shared" si="0"/>
        <v>3</v>
      </c>
      <c r="Z9" s="34">
        <f t="shared" si="1"/>
        <v>22</v>
      </c>
      <c r="AA9" s="34">
        <f t="shared" si="2"/>
        <v>5.6418602425445386E-5</v>
      </c>
      <c r="AB9" s="27">
        <f t="shared" si="3"/>
        <v>3.1072580702547467E-2</v>
      </c>
      <c r="AC9" s="27">
        <f t="shared" si="4"/>
        <v>0.13636363636363635</v>
      </c>
      <c r="AD9" s="27">
        <f t="shared" si="5"/>
        <v>0.16666666666666666</v>
      </c>
    </row>
    <row r="10" spans="1:30" x14ac:dyDescent="0.25">
      <c r="A10" s="6">
        <v>9</v>
      </c>
      <c r="B10" s="6" t="s">
        <v>7</v>
      </c>
      <c r="C10" s="6">
        <f>IFERROR('cantidad pollos muertos'!C10/'cantidad inicial pollos'!C10,"")</f>
        <v>5.4187192118226604E-2</v>
      </c>
      <c r="D10" s="6">
        <f>IFERROR('cantidad pollos muertos'!D10/'cantidad inicial pollos'!D10,"")</f>
        <v>4.5751633986928102E-2</v>
      </c>
      <c r="E10" s="6">
        <f>IFERROR('cantidad pollos muertos'!E10/'cantidad inicial pollos'!E10,"")</f>
        <v>3.1372549019607843E-2</v>
      </c>
      <c r="F10" s="6">
        <f>IFERROR('cantidad pollos muertos'!F10/'cantidad inicial pollos'!F10,"")</f>
        <v>0.12884238064094178</v>
      </c>
      <c r="G10" s="6">
        <f>IFERROR('cantidad pollos muertos'!G10/'cantidad inicial pollos'!G10,"")</f>
        <v>3.2941176470588238E-2</v>
      </c>
      <c r="H10" s="6">
        <f>IFERROR('cantidad pollos muertos'!H10/'cantidad inicial pollos'!H10,"")</f>
        <v>2.8431372549019607E-2</v>
      </c>
      <c r="I10" s="6">
        <f>IFERROR('cantidad pollos muertos'!I10/'cantidad inicial pollos'!I10,"")</f>
        <v>2.9774872912127815E-2</v>
      </c>
      <c r="J10" s="6">
        <f>IFERROR('cantidad pollos muertos'!J10/'cantidad inicial pollos'!J10,"")</f>
        <v>2.4859943977591035E-2</v>
      </c>
      <c r="K10" s="33">
        <f>IFERROR('cantidad pollos muertos'!K10/'cantidad inicial pollos'!K10,"")</f>
        <v>3.711484593837535E-2</v>
      </c>
      <c r="L10" s="33">
        <f>IFERROR('cantidad pollos muertos'!L10/'cantidad inicial pollos'!L10,"")</f>
        <v>3.5364145658263305E-2</v>
      </c>
      <c r="M10" s="6">
        <f>IFERROR('cantidad pollos muertos'!M10/'cantidad inicial pollos'!M10,"")</f>
        <v>3.1512605042016806E-2</v>
      </c>
      <c r="N10" s="6">
        <f>IFERROR('cantidad pollos muertos'!N10/'cantidad inicial pollos'!N10,"")</f>
        <v>1.2254901960784314E-2</v>
      </c>
      <c r="O10" s="6">
        <f>IFERROR('cantidad pollos muertos'!O10/'cantidad inicial pollos'!O10,"")</f>
        <v>6.7577030812324926E-2</v>
      </c>
      <c r="P10" s="6">
        <f>IFERROR('cantidad pollos muertos'!P10/'cantidad inicial pollos'!P10,"")</f>
        <v>3.8865546218487396E-2</v>
      </c>
      <c r="Q10" s="6">
        <f>IFERROR('cantidad pollos muertos'!Q10/'cantidad inicial pollos'!Q10,"")</f>
        <v>3.0112044817927171E-2</v>
      </c>
      <c r="R10" s="6">
        <f>IFERROR('cantidad pollos muertos'!R10/'cantidad inicial pollos'!R10,"")</f>
        <v>2.463235294117647E-2</v>
      </c>
      <c r="S10" s="6">
        <f>IFERROR('cantidad pollos muertos'!S10/'cantidad inicial pollos'!S10,"")</f>
        <v>4.0379901960784316E-2</v>
      </c>
      <c r="T10" s="6">
        <f>IFERROR('cantidad pollos muertos'!T10/'cantidad inicial pollos'!T10,"")</f>
        <v>3.2536764705882355E-2</v>
      </c>
      <c r="U10" s="6">
        <f>IFERROR('cantidad pollos muertos'!U10/'cantidad inicial pollos'!U10,"")</f>
        <v>3.1127450980392157E-2</v>
      </c>
      <c r="V10" s="6">
        <f>IFERROR('cantidad pollos muertos'!V10/'cantidad inicial pollos'!V10,"")</f>
        <v>3.817401960784314E-2</v>
      </c>
      <c r="W10" s="6">
        <f>IFERROR('cantidad pollos muertos'!W10/'cantidad inicial pollos'!W10,"")</f>
        <v>5.4411764705882354E-2</v>
      </c>
      <c r="X10" s="6">
        <f>IFERROR('cantidad pollos muertos'!X10/'cantidad inicial pollos'!X10,"")</f>
        <v>6.2071078431372551E-2</v>
      </c>
      <c r="Y10" s="34">
        <f t="shared" si="0"/>
        <v>5</v>
      </c>
      <c r="Z10" s="34">
        <f t="shared" si="1"/>
        <v>22</v>
      </c>
      <c r="AA10" s="34">
        <f t="shared" si="2"/>
        <v>2.8709869463909854E-3</v>
      </c>
      <c r="AB10" s="27">
        <f t="shared" si="3"/>
        <v>4.1467980702570177E-2</v>
      </c>
      <c r="AC10" s="27">
        <f t="shared" si="4"/>
        <v>0.22727272727272727</v>
      </c>
      <c r="AD10" s="27">
        <f t="shared" si="5"/>
        <v>0.25</v>
      </c>
    </row>
    <row r="11" spans="1:30" x14ac:dyDescent="0.25">
      <c r="A11" s="6">
        <v>10</v>
      </c>
      <c r="B11" s="6" t="s">
        <v>71</v>
      </c>
      <c r="C11" s="6">
        <f>IFERROR('cantidad pollos muertos'!C11/'cantidad inicial pollos'!C11,"")</f>
        <v>6.6732090284592732E-2</v>
      </c>
      <c r="D11" s="6">
        <f>IFERROR('cantidad pollos muertos'!D11/'cantidad inicial pollos'!D11,"")</f>
        <v>5.4098360655737705E-2</v>
      </c>
      <c r="E11" s="6">
        <f>IFERROR('cantidad pollos muertos'!E11/'cantidad inicial pollos'!E11,"")</f>
        <v>4.9918166939443537E-2</v>
      </c>
      <c r="F11" s="6">
        <f>IFERROR('cantidad pollos muertos'!F11/'cantidad inicial pollos'!F11,"")</f>
        <v>0.10220768601798855</v>
      </c>
      <c r="G11" s="6">
        <f>IFERROR('cantidad pollos muertos'!G11/'cantidad inicial pollos'!G11,"")</f>
        <v>3.6274509803921572E-2</v>
      </c>
      <c r="H11" s="6">
        <f>IFERROR('cantidad pollos muertos'!H11/'cantidad inicial pollos'!H11,"")</f>
        <v>3.0603060306030602E-2</v>
      </c>
      <c r="I11" s="6">
        <f>IFERROR('cantidad pollos muertos'!I11/'cantidad inicial pollos'!I11,"")</f>
        <v>4.2076991942703673E-2</v>
      </c>
      <c r="J11" s="6">
        <f>IFERROR('cantidad pollos muertos'!J11/'cantidad inicial pollos'!J11,"")</f>
        <v>3.6203522504892366E-2</v>
      </c>
      <c r="K11" s="33">
        <f>IFERROR('cantidad pollos muertos'!K11/'cantidad inicial pollos'!K11,"")</f>
        <v>5.0938337801608578E-2</v>
      </c>
      <c r="L11" s="33">
        <f>IFERROR('cantidad pollos muertos'!L11/'cantidad inicial pollos'!L11,"")</f>
        <v>3.2976827094474151E-2</v>
      </c>
      <c r="M11" s="6" t="str">
        <f>IFERROR('cantidad pollos muertos'!M11/'cantidad inicial pollos'!M11,"")</f>
        <v/>
      </c>
      <c r="N11" s="6" t="str">
        <f>IFERROR('cantidad pollos muertos'!N11/'cantidad inicial pollos'!N11,"")</f>
        <v/>
      </c>
      <c r="O11" s="6" t="str">
        <f>IFERROR('cantidad pollos muertos'!O11/'cantidad inicial pollos'!O11,"")</f>
        <v/>
      </c>
      <c r="P11" s="6" t="str">
        <f>IFERROR('cantidad pollos muertos'!P11/'cantidad inicial pollos'!P11,"")</f>
        <v/>
      </c>
      <c r="Q11" s="6" t="str">
        <f>IFERROR('cantidad pollos muertos'!Q11/'cantidad inicial pollos'!Q11,"")</f>
        <v/>
      </c>
      <c r="R11" s="6" t="str">
        <f>IFERROR('cantidad pollos muertos'!R11/'cantidad inicial pollos'!R11,"")</f>
        <v/>
      </c>
      <c r="S11" s="6" t="str">
        <f>IFERROR('cantidad pollos muertos'!S11/'cantidad inicial pollos'!S11,"")</f>
        <v/>
      </c>
      <c r="T11" s="6" t="str">
        <f>IFERROR('cantidad pollos muertos'!T11/'cantidad inicial pollos'!T11,"")</f>
        <v/>
      </c>
      <c r="U11" s="6">
        <f>IFERROR('cantidad pollos muertos'!U11/'cantidad inicial pollos'!U11,"")</f>
        <v>6.0457516339869281E-2</v>
      </c>
      <c r="V11" s="6">
        <f>IFERROR('cantidad pollos muertos'!V11/'cantidad inicial pollos'!V11,"")</f>
        <v>4.2483660130718956E-2</v>
      </c>
      <c r="W11" s="6">
        <f>IFERROR('cantidad pollos muertos'!W11/'cantidad inicial pollos'!W11,"")</f>
        <v>6.699346405228758E-2</v>
      </c>
      <c r="X11" s="6" t="str">
        <f>IFERROR('cantidad pollos muertos'!X11/'cantidad inicial pollos'!X11,"")</f>
        <v/>
      </c>
      <c r="Y11" s="34">
        <f t="shared" si="0"/>
        <v>6</v>
      </c>
      <c r="Z11" s="34">
        <f t="shared" si="1"/>
        <v>13</v>
      </c>
      <c r="AA11" s="34">
        <f t="shared" si="2"/>
        <v>0.40310924899344946</v>
      </c>
      <c r="AB11" s="27">
        <f t="shared" si="3"/>
        <v>5.1689553374943784E-2</v>
      </c>
      <c r="AC11" s="27">
        <f t="shared" si="4"/>
        <v>0.46153846153846156</v>
      </c>
      <c r="AD11" s="27">
        <f t="shared" si="5"/>
        <v>0.46666666666666667</v>
      </c>
    </row>
    <row r="12" spans="1:30" x14ac:dyDescent="0.25">
      <c r="A12" s="6">
        <v>11</v>
      </c>
      <c r="B12" s="6" t="s">
        <v>68</v>
      </c>
      <c r="C12" s="6" t="str">
        <f>IFERROR('cantidad pollos muertos'!C12/'cantidad inicial pollos'!C12,"")</f>
        <v/>
      </c>
      <c r="D12" s="6" t="str">
        <f>IFERROR('cantidad pollos muertos'!D12/'cantidad inicial pollos'!D12,"")</f>
        <v/>
      </c>
      <c r="E12" s="6" t="str">
        <f>IFERROR('cantidad pollos muertos'!E12/'cantidad inicial pollos'!E12,"")</f>
        <v/>
      </c>
      <c r="F12" s="6" t="str">
        <f>IFERROR('cantidad pollos muertos'!F12/'cantidad inicial pollos'!F12,"")</f>
        <v/>
      </c>
      <c r="G12" s="6" t="str">
        <f>IFERROR('cantidad pollos muertos'!G12/'cantidad inicial pollos'!G12,"")</f>
        <v/>
      </c>
      <c r="H12" s="6" t="str">
        <f>IFERROR('cantidad pollos muertos'!H12/'cantidad inicial pollos'!H12,"")</f>
        <v/>
      </c>
      <c r="I12" s="6" t="str">
        <f>IFERROR('cantidad pollos muertos'!I12/'cantidad inicial pollos'!I12,"")</f>
        <v/>
      </c>
      <c r="J12" s="6" t="str">
        <f>IFERROR('cantidad pollos muertos'!J12/'cantidad inicial pollos'!J12,"")</f>
        <v/>
      </c>
      <c r="K12" s="33">
        <f>IFERROR('cantidad pollos muertos'!K12/'cantidad inicial pollos'!K12,"")</f>
        <v>2.2457067371202115E-2</v>
      </c>
      <c r="L12" s="33">
        <f>IFERROR('cantidad pollos muertos'!L12/'cantidad inicial pollos'!L12,"")</f>
        <v>2.9411764705882353E-2</v>
      </c>
      <c r="M12" s="6">
        <f>IFERROR('cantidad pollos muertos'!M12/'cantidad inicial pollos'!M12,"")</f>
        <v>3.5340314136125657E-2</v>
      </c>
      <c r="N12" s="6">
        <f>IFERROR('cantidad pollos muertos'!N12/'cantidad inicial pollos'!N12,"")</f>
        <v>2.8086218158066622E-2</v>
      </c>
      <c r="O12" s="6">
        <f>IFERROR('cantidad pollos muertos'!O12/'cantidad inicial pollos'!O12,"")</f>
        <v>8.2352941176470587E-2</v>
      </c>
      <c r="P12" s="6">
        <f>IFERROR('cantidad pollos muertos'!P12/'cantidad inicial pollos'!P12,"")</f>
        <v>2.2222222222222223E-2</v>
      </c>
      <c r="Q12" s="6">
        <f>IFERROR('cantidad pollos muertos'!Q12/'cantidad inicial pollos'!Q12,"")</f>
        <v>2.7450980392156862E-2</v>
      </c>
      <c r="R12" s="6">
        <f>IFERROR('cantidad pollos muertos'!R12/'cantidad inicial pollos'!R12,"")</f>
        <v>3.0065359477124184E-2</v>
      </c>
      <c r="S12" s="6">
        <f>IFERROR('cantidad pollos muertos'!S12/'cantidad inicial pollos'!S12,"")</f>
        <v>3.2679738562091505E-2</v>
      </c>
      <c r="T12" s="6">
        <f>IFERROR('cantidad pollos muertos'!T12/'cantidad inicial pollos'!T12,"")</f>
        <v>2.6143790849673203E-2</v>
      </c>
      <c r="U12" s="6">
        <f>IFERROR('cantidad pollos muertos'!U12/'cantidad inicial pollos'!U12,"")</f>
        <v>4.3790849673202611E-2</v>
      </c>
      <c r="V12" s="6">
        <f>IFERROR('cantidad pollos muertos'!V12/'cantidad inicial pollos'!V12,"")</f>
        <v>3.6601307189542485E-2</v>
      </c>
      <c r="W12" s="6">
        <f>IFERROR('cantidad pollos muertos'!W12/'cantidad inicial pollos'!W12,"")</f>
        <v>1.9607843137254902E-2</v>
      </c>
      <c r="X12" s="6" t="str">
        <f>IFERROR('cantidad pollos muertos'!X12/'cantidad inicial pollos'!X12,"")</f>
        <v/>
      </c>
      <c r="Y12" s="34">
        <f t="shared" si="0"/>
        <v>1</v>
      </c>
      <c r="Z12" s="34">
        <f t="shared" si="1"/>
        <v>13</v>
      </c>
      <c r="AA12" s="34">
        <f t="shared" si="2"/>
        <v>6.1332820135762134E-4</v>
      </c>
      <c r="AB12" s="27">
        <f t="shared" si="3"/>
        <v>3.3554645927001178E-2</v>
      </c>
      <c r="AC12" s="27">
        <f t="shared" si="4"/>
        <v>7.6923076923076927E-2</v>
      </c>
      <c r="AD12" s="27">
        <f t="shared" si="5"/>
        <v>0.13333333333333333</v>
      </c>
    </row>
    <row r="13" spans="1:30" x14ac:dyDescent="0.25">
      <c r="A13" s="6">
        <v>12</v>
      </c>
      <c r="B13" s="6" t="s">
        <v>34</v>
      </c>
      <c r="C13" s="6">
        <f>IFERROR('cantidad pollos muertos'!C13/'cantidad inicial pollos'!C13,"")</f>
        <v>4.3273013375295044E-2</v>
      </c>
      <c r="D13" s="6">
        <f>IFERROR('cantidad pollos muertos'!D13/'cantidad inicial pollos'!D13,"")</f>
        <v>0.14115586690017512</v>
      </c>
      <c r="E13" s="6">
        <f>IFERROR('cantidad pollos muertos'!E13/'cantidad inicial pollos'!E13,"")</f>
        <v>7.3931324456902592E-2</v>
      </c>
      <c r="F13" s="6">
        <f>IFERROR('cantidad pollos muertos'!F13/'cantidad inicial pollos'!F13,"")</f>
        <v>0.32492997198879553</v>
      </c>
      <c r="G13" s="6">
        <f>IFERROR('cantidad pollos muertos'!G13/'cantidad inicial pollos'!G13,"")</f>
        <v>8.8235294117647065E-2</v>
      </c>
      <c r="H13" s="6">
        <f>IFERROR('cantidad pollos muertos'!H13/'cantidad inicial pollos'!H13,"")</f>
        <v>4.2402826855123678E-2</v>
      </c>
      <c r="I13" s="6">
        <f>IFERROR('cantidad pollos muertos'!I13/'cantidad inicial pollos'!I13,"")</f>
        <v>3.2654494382022475E-2</v>
      </c>
      <c r="J13" s="6">
        <f>IFERROR('cantidad pollos muertos'!J13/'cantidad inicial pollos'!J13,"")</f>
        <v>3.3054849255357795E-2</v>
      </c>
      <c r="K13" s="33">
        <f>IFERROR('cantidad pollos muertos'!K13/'cantidad inicial pollos'!K13,"")</f>
        <v>2.3591087811271297E-2</v>
      </c>
      <c r="L13" s="33">
        <f>IFERROR('cantidad pollos muertos'!L13/'cantidad inicial pollos'!L13,"")</f>
        <v>2.0915032679738561E-2</v>
      </c>
      <c r="M13" s="6">
        <f>IFERROR('cantidad pollos muertos'!M13/'cantidad inicial pollos'!M13,"")</f>
        <v>2.2884126407555393E-2</v>
      </c>
      <c r="N13" s="6">
        <f>IFERROR('cantidad pollos muertos'!N13/'cantidad inicial pollos'!N13,"")</f>
        <v>2.6870007262164125E-2</v>
      </c>
      <c r="O13" s="6">
        <f>IFERROR('cantidad pollos muertos'!O13/'cantidad inicial pollos'!O13,"")</f>
        <v>2.5210084033613446E-2</v>
      </c>
      <c r="P13" s="6">
        <f>IFERROR('cantidad pollos muertos'!P13/'cantidad inicial pollos'!P13,"")</f>
        <v>4.8656499636891795E-2</v>
      </c>
      <c r="Q13" s="6">
        <f>IFERROR('cantidad pollos muertos'!Q13/'cantidad inicial pollos'!Q13,"")</f>
        <v>2.5417574437182282E-2</v>
      </c>
      <c r="R13" s="6" t="str">
        <f>IFERROR('cantidad pollos muertos'!R13/'cantidad inicial pollos'!R13,"")</f>
        <v/>
      </c>
      <c r="S13" s="6">
        <f>IFERROR('cantidad pollos muertos'!S13/'cantidad inicial pollos'!S13,"")</f>
        <v>8.2956259426847662E-3</v>
      </c>
      <c r="T13" s="6">
        <f>IFERROR('cantidad pollos muertos'!T13/'cantidad inicial pollos'!T13,"")</f>
        <v>2.8685548293391431E-2</v>
      </c>
      <c r="U13" s="6">
        <f>IFERROR('cantidad pollos muertos'!U13/'cantidad inicial pollos'!U13,"")</f>
        <v>6.3536953242835592E-2</v>
      </c>
      <c r="V13" s="6">
        <f>IFERROR('cantidad pollos muertos'!V13/'cantidad inicial pollos'!V13,"")</f>
        <v>3.5221496005809733E-2</v>
      </c>
      <c r="W13" s="6">
        <f>IFERROR('cantidad pollos muertos'!W13/'cantidad inicial pollos'!W13,"")</f>
        <v>2.8011204481792718E-2</v>
      </c>
      <c r="X13" s="6">
        <f>IFERROR('cantidad pollos muertos'!X13/'cantidad inicial pollos'!X13,"")</f>
        <v>3.816526610644258E-2</v>
      </c>
      <c r="Y13" s="34">
        <f t="shared" si="0"/>
        <v>5</v>
      </c>
      <c r="Z13" s="34">
        <f t="shared" si="1"/>
        <v>21</v>
      </c>
      <c r="AA13" s="34">
        <f t="shared" si="2"/>
        <v>9.0403163632502004E-3</v>
      </c>
      <c r="AB13" s="27">
        <f t="shared" si="3"/>
        <v>5.5957054651080626E-2</v>
      </c>
      <c r="AC13" s="27">
        <f t="shared" si="4"/>
        <v>0.23809523809523808</v>
      </c>
      <c r="AD13" s="27">
        <f t="shared" si="5"/>
        <v>0.2608695652173913</v>
      </c>
    </row>
    <row r="14" spans="1:30" x14ac:dyDescent="0.25">
      <c r="A14" s="6">
        <v>13</v>
      </c>
      <c r="B14" s="6" t="s">
        <v>27</v>
      </c>
      <c r="C14" s="6">
        <f>IFERROR('cantidad pollos muertos'!C14/'cantidad inicial pollos'!C14,"")</f>
        <v>9.723811080241869E-2</v>
      </c>
      <c r="D14" s="6">
        <f>IFERROR('cantidad pollos muertos'!D14/'cantidad inicial pollos'!D14,"")</f>
        <v>0.21965569840923949</v>
      </c>
      <c r="E14" s="6">
        <f>IFERROR('cantidad pollos muertos'!E14/'cantidad inicial pollos'!E14,"")</f>
        <v>0.1112926059022106</v>
      </c>
      <c r="F14" s="6">
        <f>IFERROR('cantidad pollos muertos'!F14/'cantidad inicial pollos'!F14,"")</f>
        <v>6.9607843137254904E-2</v>
      </c>
      <c r="G14" s="6">
        <f>IFERROR('cantidad pollos muertos'!G14/'cantidad inicial pollos'!G14,"")</f>
        <v>9.0017601206939898E-2</v>
      </c>
      <c r="H14" s="6">
        <f>IFERROR('cantidad pollos muertos'!H14/'cantidad inicial pollos'!H14,"")</f>
        <v>2.3096197842902278E-2</v>
      </c>
      <c r="I14" s="6">
        <f>IFERROR('cantidad pollos muertos'!I14/'cantidad inicial pollos'!I14,"")</f>
        <v>0.05</v>
      </c>
      <c r="J14" s="6">
        <f>IFERROR('cantidad pollos muertos'!J14/'cantidad inicial pollos'!J14,"")</f>
        <v>2.978618217772834E-2</v>
      </c>
      <c r="K14" s="33">
        <f>IFERROR('cantidad pollos muertos'!K14/'cantidad inicial pollos'!K14,"")</f>
        <v>3.4858387799564274E-2</v>
      </c>
      <c r="L14" s="33">
        <f>IFERROR('cantidad pollos muertos'!L14/'cantidad inicial pollos'!L14,"")</f>
        <v>4.9782135076252725E-2</v>
      </c>
      <c r="M14" s="6">
        <f>IFERROR('cantidad pollos muertos'!M14/'cantidad inicial pollos'!M14,"")</f>
        <v>3.6274509803921572E-2</v>
      </c>
      <c r="N14" s="6">
        <f>IFERROR('cantidad pollos muertos'!N14/'cantidad inicial pollos'!N14,"")</f>
        <v>1.9607843137254902E-2</v>
      </c>
      <c r="O14" s="6">
        <f>IFERROR('cantidad pollos muertos'!O14/'cantidad inicial pollos'!O14,"")</f>
        <v>2.5272331154684097E-2</v>
      </c>
      <c r="P14" s="6">
        <f>IFERROR('cantidad pollos muertos'!P14/'cantidad inicial pollos'!P14,"")</f>
        <v>2.3529411764705882E-2</v>
      </c>
      <c r="Q14" s="6">
        <f>IFERROR('cantidad pollos muertos'!Q14/'cantidad inicial pollos'!Q14,"")</f>
        <v>5.2069716775599129E-2</v>
      </c>
      <c r="R14" s="6">
        <f>IFERROR('cantidad pollos muertos'!R14/'cantidad inicial pollos'!R14,"")</f>
        <v>7.2984749455337686E-2</v>
      </c>
      <c r="S14" s="6">
        <f>IFERROR('cantidad pollos muertos'!S14/'cantidad inicial pollos'!S14,"")</f>
        <v>2.0588235294117647E-2</v>
      </c>
      <c r="T14" s="6">
        <f>IFERROR('cantidad pollos muertos'!T14/'cantidad inicial pollos'!T14,"")</f>
        <v>2.9411764705882353E-2</v>
      </c>
      <c r="U14" s="6">
        <f>IFERROR('cantidad pollos muertos'!U14/'cantidad inicial pollos'!U14,"")</f>
        <v>4.0196078431372552E-2</v>
      </c>
      <c r="V14" s="6">
        <f>IFERROR('cantidad pollos muertos'!V14/'cantidad inicial pollos'!V14,"")</f>
        <v>2.6361655773420478E-2</v>
      </c>
      <c r="W14" s="6">
        <f>IFERROR('cantidad pollos muertos'!W14/'cantidad inicial pollos'!W14,"")</f>
        <v>3.4984520123839007E-2</v>
      </c>
      <c r="X14" s="6">
        <f>IFERROR('cantidad pollos muertos'!X14/'cantidad inicial pollos'!X14,"")</f>
        <v>4.084967320261438E-2</v>
      </c>
      <c r="Y14" s="34">
        <f t="shared" si="0"/>
        <v>7</v>
      </c>
      <c r="Z14" s="34">
        <f t="shared" si="1"/>
        <v>22</v>
      </c>
      <c r="AA14" s="34">
        <f t="shared" si="2"/>
        <v>3.270391624079072E-2</v>
      </c>
      <c r="AB14" s="27">
        <f t="shared" si="3"/>
        <v>5.4430238726239137E-2</v>
      </c>
      <c r="AC14" s="27">
        <f t="shared" si="4"/>
        <v>0.31818181818181818</v>
      </c>
      <c r="AD14" s="27">
        <f t="shared" si="5"/>
        <v>0.33333333333333331</v>
      </c>
    </row>
    <row r="15" spans="1:30" x14ac:dyDescent="0.25">
      <c r="A15" s="6">
        <v>14</v>
      </c>
      <c r="B15" s="6" t="s">
        <v>64</v>
      </c>
      <c r="C15" s="6" t="str">
        <f>IFERROR('cantidad pollos muertos'!C15/'cantidad inicial pollos'!C15,"")</f>
        <v/>
      </c>
      <c r="D15" s="6">
        <f>IFERROR('cantidad pollos muertos'!D15/'cantidad inicial pollos'!D15,"")</f>
        <v>3.5739313244569026E-2</v>
      </c>
      <c r="E15" s="6">
        <f>IFERROR('cantidad pollos muertos'!E15/'cantidad inicial pollos'!E15,"")</f>
        <v>3.888888888888889E-2</v>
      </c>
      <c r="F15" s="6">
        <f>IFERROR('cantidad pollos muertos'!F15/'cantidad inicial pollos'!F15,"")</f>
        <v>4.380516508662962E-2</v>
      </c>
      <c r="G15" s="6">
        <f>IFERROR('cantidad pollos muertos'!G15/'cantidad inicial pollos'!G15,"")</f>
        <v>4.1510050661872855E-2</v>
      </c>
      <c r="H15" s="6">
        <f>IFERROR('cantidad pollos muertos'!H15/'cantidad inicial pollos'!H15,"")</f>
        <v>2.1733368672144183E-2</v>
      </c>
      <c r="I15" s="6">
        <f>IFERROR('cantidad pollos muertos'!I15/'cantidad inicial pollos'!I15,"")</f>
        <v>6.636500754147813E-2</v>
      </c>
      <c r="J15" s="6">
        <f>IFERROR('cantidad pollos muertos'!J15/'cantidad inicial pollos'!J15,"")</f>
        <v>2.456140350877193E-2</v>
      </c>
      <c r="K15" s="33">
        <f>IFERROR('cantidad pollos muertos'!K15/'cantidad inicial pollos'!K15,"")</f>
        <v>7.0135746606334842E-2</v>
      </c>
      <c r="L15" s="33">
        <f>IFERROR('cantidad pollos muertos'!L15/'cantidad inicial pollos'!L15,"")</f>
        <v>2.3238925199709513E-2</v>
      </c>
      <c r="M15" s="6">
        <f>IFERROR('cantidad pollos muertos'!M15/'cantidad inicial pollos'!M15,"")</f>
        <v>3.1862745098039214E-2</v>
      </c>
      <c r="N15" s="6">
        <f>IFERROR('cantidad pollos muertos'!N15/'cantidad inicial pollos'!N15,"")</f>
        <v>1.7857142857142856E-2</v>
      </c>
      <c r="O15" s="6">
        <f>IFERROR('cantidad pollos muertos'!O15/'cantidad inicial pollos'!O15,"")</f>
        <v>2.4836601307189541E-2</v>
      </c>
      <c r="P15" s="6">
        <f>IFERROR('cantidad pollos muertos'!P15/'cantidad inicial pollos'!P15,"")</f>
        <v>2.0261437908496733E-2</v>
      </c>
      <c r="Q15" s="6">
        <f>IFERROR('cantidad pollos muertos'!Q15/'cantidad inicial pollos'!Q15,"")</f>
        <v>1.895424836601307E-2</v>
      </c>
      <c r="R15" s="6">
        <f>IFERROR('cantidad pollos muertos'!R15/'cantidad inicial pollos'!R15,"")</f>
        <v>1.3273001508295626E-2</v>
      </c>
      <c r="S15" s="6">
        <f>IFERROR('cantidad pollos muertos'!S15/'cantidad inicial pollos'!S15,"")</f>
        <v>1.297134238310709E-2</v>
      </c>
      <c r="T15" s="6">
        <f>IFERROR('cantidad pollos muertos'!T15/'cantidad inicial pollos'!T15,"")</f>
        <v>2.9663147310206132E-2</v>
      </c>
      <c r="U15" s="6">
        <f>IFERROR('cantidad pollos muertos'!U15/'cantidad inicial pollos'!U15,"")</f>
        <v>3.1699346405228757E-2</v>
      </c>
      <c r="V15" s="6">
        <f>IFERROR('cantidad pollos muertos'!V15/'cantidad inicial pollos'!V15,"")</f>
        <v>2.2875816993464051E-2</v>
      </c>
      <c r="W15" s="6">
        <f>IFERROR('cantidad pollos muertos'!W15/'cantidad inicial pollos'!W15,"")</f>
        <v>4.2199488491048591E-2</v>
      </c>
      <c r="X15" s="6">
        <f>IFERROR('cantidad pollos muertos'!X15/'cantidad inicial pollos'!X15,"")</f>
        <v>4.0920716112531973E-2</v>
      </c>
      <c r="Y15" s="34">
        <f t="shared" si="0"/>
        <v>2</v>
      </c>
      <c r="Z15" s="34">
        <f t="shared" si="1"/>
        <v>21</v>
      </c>
      <c r="AA15" s="34">
        <f t="shared" si="2"/>
        <v>1.8465673012113548E-5</v>
      </c>
      <c r="AB15" s="27">
        <f t="shared" si="3"/>
        <v>3.2064424007198222E-2</v>
      </c>
      <c r="AC15" s="27">
        <f t="shared" si="4"/>
        <v>9.5238095238095233E-2</v>
      </c>
      <c r="AD15" s="27">
        <f t="shared" si="5"/>
        <v>0.13043478260869565</v>
      </c>
    </row>
    <row r="16" spans="1:30" x14ac:dyDescent="0.25">
      <c r="A16" s="6">
        <v>15</v>
      </c>
      <c r="B16" s="6" t="s">
        <v>8</v>
      </c>
      <c r="C16" s="6">
        <f>IFERROR('cantidad pollos muertos'!C16/'cantidad inicial pollos'!C16,"")</f>
        <v>4.3749999999999997E-2</v>
      </c>
      <c r="D16" s="6">
        <f>IFERROR('cantidad pollos muertos'!D16/'cantidad inicial pollos'!D16,"")</f>
        <v>8.6615515771526E-2</v>
      </c>
      <c r="E16" s="6">
        <f>IFERROR('cantidad pollos muertos'!E16/'cantidad inicial pollos'!E16,"")</f>
        <v>2.2113241194828354E-2</v>
      </c>
      <c r="F16" s="6">
        <f>IFERROR('cantidad pollos muertos'!F16/'cantidad inicial pollos'!F16,"")</f>
        <v>4.4757489300998571E-2</v>
      </c>
      <c r="G16" s="6">
        <f>IFERROR('cantidad pollos muertos'!G16/'cantidad inicial pollos'!G16,"")</f>
        <v>6.483238456672992E-2</v>
      </c>
      <c r="H16" s="6">
        <f>IFERROR('cantidad pollos muertos'!H16/'cantidad inicial pollos'!H16,"")</f>
        <v>1.9362745098039216E-2</v>
      </c>
      <c r="I16" s="6">
        <f>IFERROR('cantidad pollos muertos'!I16/'cantidad inicial pollos'!I16,"")</f>
        <v>3.0905695611577966E-2</v>
      </c>
      <c r="J16" s="6">
        <f>IFERROR('cantidad pollos muertos'!J16/'cantidad inicial pollos'!J16,"")</f>
        <v>2.455396573043632E-2</v>
      </c>
      <c r="K16" s="33">
        <f>IFERROR('cantidad pollos muertos'!K16/'cantidad inicial pollos'!K16,"")</f>
        <v>4.840134251898958E-2</v>
      </c>
      <c r="L16" s="33">
        <f>IFERROR('cantidad pollos muertos'!L16/'cantidad inicial pollos'!L16,"")</f>
        <v>3.2174688057040997E-2</v>
      </c>
      <c r="M16" s="6">
        <f>IFERROR('cantidad pollos muertos'!M16/'cantidad inicial pollos'!M16,"")</f>
        <v>2.4422854086817006E-2</v>
      </c>
      <c r="N16" s="6">
        <f>IFERROR('cantidad pollos muertos'!N16/'cantidad inicial pollos'!N16,"")</f>
        <v>4.180035650623886E-2</v>
      </c>
      <c r="O16" s="6">
        <f>IFERROR('cantidad pollos muertos'!O16/'cantidad inicial pollos'!O16,"")</f>
        <v>4.5632798573975043E-2</v>
      </c>
      <c r="P16" s="6">
        <f>IFERROR('cantidad pollos muertos'!P16/'cantidad inicial pollos'!P16,"")</f>
        <v>2.3975044563279858E-2</v>
      </c>
      <c r="Q16" s="6">
        <f>IFERROR('cantidad pollos muertos'!Q16/'cantidad inicial pollos'!Q16,"")</f>
        <v>3.5294117647058823E-2</v>
      </c>
      <c r="R16" s="6">
        <f>IFERROR('cantidad pollos muertos'!R16/'cantidad inicial pollos'!R16,"")</f>
        <v>2.4351676154332702E-2</v>
      </c>
      <c r="S16" s="6">
        <f>IFERROR('cantidad pollos muertos'!S16/'cantidad inicial pollos'!S16,"")</f>
        <v>1.7176470588235293E-2</v>
      </c>
      <c r="T16" s="6">
        <f>IFERROR('cantidad pollos muertos'!T16/'cantidad inicial pollos'!T16,"")</f>
        <v>4.1053921568627451E-2</v>
      </c>
      <c r="U16" s="6">
        <f>IFERROR('cantidad pollos muertos'!U16/'cantidad inicial pollos'!U16,"")</f>
        <v>4.342830882352941E-2</v>
      </c>
      <c r="V16" s="6">
        <f>IFERROR('cantidad pollos muertos'!V16/'cantidad inicial pollos'!V16,"")</f>
        <v>3.1326593137254902E-2</v>
      </c>
      <c r="W16" s="6">
        <f>IFERROR('cantidad pollos muertos'!W16/'cantidad inicial pollos'!W16,"")</f>
        <v>2.8645833333333332E-2</v>
      </c>
      <c r="X16" s="6">
        <f>IFERROR('cantidad pollos muertos'!X16/'cantidad inicial pollos'!X16,"")</f>
        <v>3.8985906862745098E-2</v>
      </c>
      <c r="Y16" s="34">
        <f t="shared" si="0"/>
        <v>2</v>
      </c>
      <c r="Z16" s="34">
        <f t="shared" si="1"/>
        <v>22</v>
      </c>
      <c r="AA16" s="34">
        <f t="shared" si="2"/>
        <v>2.7745720303506971E-6</v>
      </c>
      <c r="AB16" s="27">
        <f t="shared" si="3"/>
        <v>3.6980043167981584E-2</v>
      </c>
      <c r="AC16" s="27">
        <f t="shared" si="4"/>
        <v>9.0909090909090912E-2</v>
      </c>
      <c r="AD16" s="27">
        <f t="shared" si="5"/>
        <v>0.125</v>
      </c>
    </row>
    <row r="17" spans="1:30" x14ac:dyDescent="0.25">
      <c r="A17" s="6">
        <v>16</v>
      </c>
      <c r="B17" s="6" t="s">
        <v>35</v>
      </c>
      <c r="C17" s="6">
        <f>IFERROR('cantidad pollos muertos'!C17/'cantidad inicial pollos'!C17,"")</f>
        <v>6.2149532710280377E-2</v>
      </c>
      <c r="D17" s="6">
        <f>IFERROR('cantidad pollos muertos'!D17/'cantidad inicial pollos'!D17,"")</f>
        <v>7.3419442556084291E-2</v>
      </c>
      <c r="E17" s="6">
        <f>IFERROR('cantidad pollos muertos'!E17/'cantidad inicial pollos'!E17,"")</f>
        <v>9.4658553076402974E-2</v>
      </c>
      <c r="F17" s="6">
        <f>IFERROR('cantidad pollos muertos'!F17/'cantidad inicial pollos'!F17,"")</f>
        <v>0.14515582655826559</v>
      </c>
      <c r="G17" s="6">
        <f>IFERROR('cantidad pollos muertos'!G17/'cantidad inicial pollos'!G17,"")</f>
        <v>8.7951610266470498E-2</v>
      </c>
      <c r="H17" s="6">
        <f>IFERROR('cantidad pollos muertos'!H17/'cantidad inicial pollos'!H17,"")</f>
        <v>2.7884615384615386E-2</v>
      </c>
      <c r="I17" s="6">
        <f>IFERROR('cantidad pollos muertos'!I17/'cantidad inicial pollos'!I17,"")</f>
        <v>2.8949950932286556E-2</v>
      </c>
      <c r="J17" s="6">
        <f>IFERROR('cantidad pollos muertos'!J17/'cantidad inicial pollos'!J17,"")</f>
        <v>5.0798537617856458E-2</v>
      </c>
      <c r="K17" s="33">
        <f>IFERROR('cantidad pollos muertos'!K17/'cantidad inicial pollos'!K17,"")</f>
        <v>2.760372565622354E-2</v>
      </c>
      <c r="L17" s="33">
        <f>IFERROR('cantidad pollos muertos'!L17/'cantidad inicial pollos'!L17,"")</f>
        <v>1.7917511832319134E-2</v>
      </c>
      <c r="M17" s="6">
        <f>IFERROR('cantidad pollos muertos'!M17/'cantidad inicial pollos'!M17,"")</f>
        <v>1.9607843137254902E-2</v>
      </c>
      <c r="N17" s="6">
        <f>IFERROR('cantidad pollos muertos'!N17/'cantidad inicial pollos'!N17,"")</f>
        <v>3.776325344952796E-2</v>
      </c>
      <c r="O17" s="6">
        <f>IFERROR('cantidad pollos muertos'!O17/'cantidad inicial pollos'!O17,"")</f>
        <v>1.8907563025210083E-2</v>
      </c>
      <c r="P17" s="6">
        <f>IFERROR('cantidad pollos muertos'!P17/'cantidad inicial pollos'!P17,"")</f>
        <v>1.7917511832319134E-2</v>
      </c>
      <c r="Q17" s="6">
        <f>IFERROR('cantidad pollos muertos'!Q17/'cantidad inicial pollos'!Q17,"")</f>
        <v>3.6855482933914309E-2</v>
      </c>
      <c r="R17" s="6">
        <f>IFERROR('cantidad pollos muertos'!R17/'cantidad inicial pollos'!R17,"")</f>
        <v>2.7777777777777776E-2</v>
      </c>
      <c r="S17" s="6">
        <f>IFERROR('cantidad pollos muertos'!S17/'cantidad inicial pollos'!S17,"")</f>
        <v>1.888162672476398E-2</v>
      </c>
      <c r="T17" s="6">
        <f>IFERROR('cantidad pollos muertos'!T17/'cantidad inicial pollos'!T17,"")</f>
        <v>2.4777183600713012E-2</v>
      </c>
      <c r="U17" s="6" t="str">
        <f>IFERROR('cantidad pollos muertos'!U17/'cantidad inicial pollos'!U17,"")</f>
        <v/>
      </c>
      <c r="V17" s="6">
        <f>IFERROR('cantidad pollos muertos'!V17/'cantidad inicial pollos'!V17,"")</f>
        <v>1.579520697167756E-2</v>
      </c>
      <c r="W17" s="6">
        <f>IFERROR('cantidad pollos muertos'!W17/'cantidad inicial pollos'!W17,"")</f>
        <v>2.7310924369747899E-2</v>
      </c>
      <c r="X17" s="6">
        <f>IFERROR('cantidad pollos muertos'!X17/'cantidad inicial pollos'!X17,"")</f>
        <v>2.0833333333333332E-2</v>
      </c>
      <c r="Y17" s="34">
        <f t="shared" si="0"/>
        <v>6</v>
      </c>
      <c r="Z17" s="34">
        <f t="shared" si="1"/>
        <v>21</v>
      </c>
      <c r="AA17" s="34">
        <f t="shared" si="2"/>
        <v>2.9322235528334017E-2</v>
      </c>
      <c r="AB17" s="27">
        <f t="shared" si="3"/>
        <v>4.204366732128785E-2</v>
      </c>
      <c r="AC17" s="27">
        <f t="shared" si="4"/>
        <v>0.2857142857142857</v>
      </c>
      <c r="AD17" s="27">
        <f t="shared" si="5"/>
        <v>0.30434782608695654</v>
      </c>
    </row>
    <row r="18" spans="1:30" x14ac:dyDescent="0.25">
      <c r="A18" s="6">
        <v>17</v>
      </c>
      <c r="B18" s="6" t="s">
        <v>69</v>
      </c>
      <c r="C18" s="6" t="str">
        <f>IFERROR('cantidad pollos muertos'!C18/'cantidad inicial pollos'!C18,"")</f>
        <v/>
      </c>
      <c r="D18" s="6">
        <f>IFERROR('cantidad pollos muertos'!D18/'cantidad inicial pollos'!D18,"")</f>
        <v>0.25163398692810457</v>
      </c>
      <c r="E18" s="6">
        <f>IFERROR('cantidad pollos muertos'!E18/'cantidad inicial pollos'!E18,"")</f>
        <v>6.0924369747899158E-2</v>
      </c>
      <c r="F18" s="6">
        <f>IFERROR('cantidad pollos muertos'!F18/'cantidad inicial pollos'!F18,"")</f>
        <v>4.2046250875963559E-2</v>
      </c>
      <c r="G18" s="6">
        <f>IFERROR('cantidad pollos muertos'!G18/'cantidad inicial pollos'!G18,"")</f>
        <v>0.16911764705882354</v>
      </c>
      <c r="H18" s="6">
        <f>IFERROR('cantidad pollos muertos'!H18/'cantidad inicial pollos'!H18,"")</f>
        <v>2.5054466230936819E-2</v>
      </c>
      <c r="I18" s="6">
        <f>IFERROR('cantidad pollos muertos'!I18/'cantidad inicial pollos'!I18,"")</f>
        <v>3.3274956217162872E-2</v>
      </c>
      <c r="J18" s="6">
        <f>IFERROR('cantidad pollos muertos'!J18/'cantidad inicial pollos'!J18,"")</f>
        <v>1.9607843137254902E-2</v>
      </c>
      <c r="K18" s="33">
        <f>IFERROR('cantidad pollos muertos'!K18/'cantidad inicial pollos'!K18,"")</f>
        <v>2.3109243697478993E-2</v>
      </c>
      <c r="L18" s="33">
        <f>IFERROR('cantidad pollos muertos'!L18/'cantidad inicial pollos'!L18,"")</f>
        <v>3.1862745098039214E-2</v>
      </c>
      <c r="M18" s="6">
        <f>IFERROR('cantidad pollos muertos'!M18/'cantidad inicial pollos'!M18,"")</f>
        <v>6.4798598949211902E-2</v>
      </c>
      <c r="N18" s="6">
        <f>IFERROR('cantidad pollos muertos'!N18/'cantidad inicial pollos'!N18,"")</f>
        <v>3.3613445378151259E-2</v>
      </c>
      <c r="O18" s="6">
        <f>IFERROR('cantidad pollos muertos'!O18/'cantidad inicial pollos'!O18,"")</f>
        <v>1.2605042016806723E-2</v>
      </c>
      <c r="P18" s="6">
        <f>IFERROR('cantidad pollos muertos'!P18/'cantidad inicial pollos'!P18,"")</f>
        <v>3.0112044817927171E-2</v>
      </c>
      <c r="Q18" s="6">
        <f>IFERROR('cantidad pollos muertos'!Q18/'cantidad inicial pollos'!Q18,"")</f>
        <v>1.9607843137254902E-2</v>
      </c>
      <c r="R18" s="6">
        <f>IFERROR('cantidad pollos muertos'!R18/'cantidad inicial pollos'!R18,"")</f>
        <v>3.0112044817927171E-2</v>
      </c>
      <c r="S18" s="6">
        <f>IFERROR('cantidad pollos muertos'!S18/'cantidad inicial pollos'!S18,"")</f>
        <v>3.2563025210084036E-2</v>
      </c>
      <c r="T18" s="6">
        <f>IFERROR('cantidad pollos muertos'!T18/'cantidad inicial pollos'!T18,"")</f>
        <v>2.661064425770308E-2</v>
      </c>
      <c r="U18" s="6">
        <f>IFERROR('cantidad pollos muertos'!U18/'cantidad inicial pollos'!U18,"")</f>
        <v>1.9607843137254902E-2</v>
      </c>
      <c r="V18" s="6">
        <f>IFERROR('cantidad pollos muertos'!V18/'cantidad inicial pollos'!V18,"")</f>
        <v>3.711484593837535E-2</v>
      </c>
      <c r="W18" s="6">
        <f>IFERROR('cantidad pollos muertos'!W18/'cantidad inicial pollos'!W18,"")</f>
        <v>2.3109243697478993E-2</v>
      </c>
      <c r="X18" s="6">
        <f>IFERROR('cantidad pollos muertos'!X18/'cantidad inicial pollos'!X18,"")</f>
        <v>0.1092436974789916</v>
      </c>
      <c r="Y18" s="34">
        <f t="shared" si="0"/>
        <v>5</v>
      </c>
      <c r="Z18" s="34">
        <f t="shared" si="1"/>
        <v>21</v>
      </c>
      <c r="AA18" s="34">
        <f t="shared" si="2"/>
        <v>9.0403163632502004E-3</v>
      </c>
      <c r="AB18" s="27">
        <f t="shared" si="3"/>
        <v>5.2177610848991952E-2</v>
      </c>
      <c r="AC18" s="27">
        <f t="shared" si="4"/>
        <v>0.23809523809523808</v>
      </c>
      <c r="AD18" s="27">
        <f t="shared" si="5"/>
        <v>0.2608695652173913</v>
      </c>
    </row>
    <row r="19" spans="1:30" x14ac:dyDescent="0.25">
      <c r="A19" s="6">
        <v>18</v>
      </c>
      <c r="B19" s="6" t="s">
        <v>11</v>
      </c>
      <c r="C19" s="6">
        <f>IFERROR('cantidad pollos muertos'!C19/'cantidad inicial pollos'!C19,"")</f>
        <v>6.4950980392156868E-2</v>
      </c>
      <c r="D19" s="6">
        <f>IFERROR('cantidad pollos muertos'!D19/'cantidad inicial pollos'!D19,"")</f>
        <v>4.9019607843137254E-2</v>
      </c>
      <c r="E19" s="6">
        <f>IFERROR('cantidad pollos muertos'!E19/'cantidad inicial pollos'!E19,"")</f>
        <v>0.3402537485582468</v>
      </c>
      <c r="F19" s="6">
        <f>IFERROR('cantidad pollos muertos'!F19/'cantidad inicial pollos'!F19,"")</f>
        <v>6.0046189376443418E-2</v>
      </c>
      <c r="G19" s="6">
        <f>IFERROR('cantidad pollos muertos'!G19/'cantidad inicial pollos'!G19,"")</f>
        <v>3.9869281045751631E-2</v>
      </c>
      <c r="H19" s="6">
        <f>IFERROR('cantidad pollos muertos'!H19/'cantidad inicial pollos'!H19,"")</f>
        <v>3.7908496732026141E-2</v>
      </c>
      <c r="I19" s="6">
        <f>IFERROR('cantidad pollos muertos'!I19/'cantidad inicial pollos'!I19,"")</f>
        <v>1.699346405228758E-2</v>
      </c>
      <c r="J19" s="6">
        <f>IFERROR('cantidad pollos muertos'!J19/'cantidad inicial pollos'!J19,"")</f>
        <v>3.1862745098039214E-2</v>
      </c>
      <c r="K19" s="33">
        <f>IFERROR('cantidad pollos muertos'!K19/'cantidad inicial pollos'!K19,"")</f>
        <v>5.514705882352941E-2</v>
      </c>
      <c r="L19" s="33">
        <f>IFERROR('cantidad pollos muertos'!L19/'cantidad inicial pollos'!L19,"")</f>
        <v>3.3260632497273721E-2</v>
      </c>
      <c r="M19" s="6">
        <f>IFERROR('cantidad pollos muertos'!M19/'cantidad inicial pollos'!M19,"")</f>
        <v>0.22850548182342759</v>
      </c>
      <c r="N19" s="6">
        <f>IFERROR('cantidad pollos muertos'!N19/'cantidad inicial pollos'!N19,"")</f>
        <v>4.1522491349480967E-2</v>
      </c>
      <c r="O19" s="6">
        <f>IFERROR('cantidad pollos muertos'!O19/'cantidad inicial pollos'!O19,"")</f>
        <v>0.30334486735870819</v>
      </c>
      <c r="P19" s="6">
        <f>IFERROR('cantidad pollos muertos'!P19/'cantidad inicial pollos'!P19,"")</f>
        <v>5.0749711649365627E-2</v>
      </c>
      <c r="Q19" s="6">
        <f>IFERROR('cantidad pollos muertos'!Q19/'cantidad inicial pollos'!Q19,"")</f>
        <v>3.5755478662053058E-2</v>
      </c>
      <c r="R19" s="6">
        <f>IFERROR('cantidad pollos muertos'!R19/'cantidad inicial pollos'!R19,"")</f>
        <v>3.9215686274509803E-2</v>
      </c>
      <c r="S19" s="6">
        <f>IFERROR('cantidad pollos muertos'!S19/'cantidad inicial pollos'!S19,"")</f>
        <v>1.9607843137254902E-2</v>
      </c>
      <c r="T19" s="6">
        <f>IFERROR('cantidad pollos muertos'!T19/'cantidad inicial pollos'!T19,"")</f>
        <v>4.2675893886966548E-2</v>
      </c>
      <c r="U19" s="6">
        <f>IFERROR('cantidad pollos muertos'!U19/'cantidad inicial pollos'!U19,"")</f>
        <v>8.8811995386389855E-2</v>
      </c>
      <c r="V19" s="6">
        <f>IFERROR('cantidad pollos muertos'!V19/'cantidad inicial pollos'!V19,"")</f>
        <v>4.8442906574394463E-2</v>
      </c>
      <c r="W19" s="6">
        <f>IFERROR('cantidad pollos muertos'!W19/'cantidad inicial pollos'!W19,"")</f>
        <v>1.384083044982699E-2</v>
      </c>
      <c r="X19" s="6">
        <f>IFERROR('cantidad pollos muertos'!X19/'cantidad inicial pollos'!X19,"")</f>
        <v>3.690888119953864E-2</v>
      </c>
      <c r="Y19" s="34">
        <f t="shared" si="0"/>
        <v>8</v>
      </c>
      <c r="Z19" s="34">
        <f t="shared" si="1"/>
        <v>22</v>
      </c>
      <c r="AA19" s="34">
        <f t="shared" si="2"/>
        <v>7.8013382843864942E-2</v>
      </c>
      <c r="AB19" s="27">
        <f t="shared" si="3"/>
        <v>7.6304285098673125E-2</v>
      </c>
      <c r="AC19" s="27">
        <f t="shared" si="4"/>
        <v>0.36363636363636365</v>
      </c>
      <c r="AD19" s="27">
        <f t="shared" si="5"/>
        <v>0.375</v>
      </c>
    </row>
    <row r="20" spans="1:30" x14ac:dyDescent="0.25">
      <c r="A20" s="6">
        <v>19</v>
      </c>
      <c r="B20" s="6" t="s">
        <v>65</v>
      </c>
      <c r="C20" s="6" t="str">
        <f>IFERROR('cantidad pollos muertos'!C20/'cantidad inicial pollos'!C20,"")</f>
        <v/>
      </c>
      <c r="D20" s="6">
        <f>IFERROR('cantidad pollos muertos'!D20/'cantidad inicial pollos'!D20,"")</f>
        <v>2.5626662932362414E-2</v>
      </c>
      <c r="E20" s="6">
        <f>IFERROR('cantidad pollos muertos'!E20/'cantidad inicial pollos'!E20,"")</f>
        <v>3.287671232876712E-2</v>
      </c>
      <c r="F20" s="6">
        <f>IFERROR('cantidad pollos muertos'!F20/'cantidad inicial pollos'!F20,"")</f>
        <v>2.9961553758451543E-2</v>
      </c>
      <c r="G20" s="6">
        <f>IFERROR('cantidad pollos muertos'!G20/'cantidad inicial pollos'!G20,"")</f>
        <v>4.4014317910645633E-2</v>
      </c>
      <c r="H20" s="6">
        <f>IFERROR('cantidad pollos muertos'!H20/'cantidad inicial pollos'!H20,"")</f>
        <v>3.3818058843422386E-2</v>
      </c>
      <c r="I20" s="6">
        <f>IFERROR('cantidad pollos muertos'!I20/'cantidad inicial pollos'!I20,"")</f>
        <v>2.2795020164825531E-2</v>
      </c>
      <c r="J20" s="6">
        <f>IFERROR('cantidad pollos muertos'!J20/'cantidad inicial pollos'!J20,"")</f>
        <v>3.1337535014005602E-2</v>
      </c>
      <c r="K20" s="33">
        <f>IFERROR('cantidad pollos muertos'!K20/'cantidad inicial pollos'!K20,"")</f>
        <v>3.4851138353765326E-2</v>
      </c>
      <c r="L20" s="33">
        <f>IFERROR('cantidad pollos muertos'!L20/'cantidad inicial pollos'!L20,"")</f>
        <v>3.9922955699527231E-2</v>
      </c>
      <c r="M20" s="6">
        <f>IFERROR('cantidad pollos muertos'!M20/'cantidad inicial pollos'!M20,"")</f>
        <v>2.8361344537815126E-2</v>
      </c>
      <c r="N20" s="6">
        <f>IFERROR('cantidad pollos muertos'!N20/'cantidad inicial pollos'!N20,"")</f>
        <v>5.1654701453335665E-2</v>
      </c>
      <c r="O20" s="6">
        <f>IFERROR('cantidad pollos muertos'!O20/'cantidad inicial pollos'!O20,"")</f>
        <v>1.9607843137254902E-2</v>
      </c>
      <c r="P20" s="6">
        <f>IFERROR('cantidad pollos muertos'!P20/'cantidad inicial pollos'!P20,"")</f>
        <v>1.9607843137254902E-2</v>
      </c>
      <c r="Q20" s="6">
        <f>IFERROR('cantidad pollos muertos'!Q20/'cantidad inicial pollos'!Q20,"")</f>
        <v>3.2679738562091504E-3</v>
      </c>
      <c r="R20" s="6">
        <f>IFERROR('cantidad pollos muertos'!R20/'cantidad inicial pollos'!R20,"")</f>
        <v>1.8790849673202614E-2</v>
      </c>
      <c r="S20" s="6">
        <f>IFERROR('cantidad pollos muertos'!S20/'cantidad inicial pollos'!S20,"")</f>
        <v>2.9411764705882353E-2</v>
      </c>
      <c r="T20" s="6">
        <f>IFERROR('cantidad pollos muertos'!T20/'cantidad inicial pollos'!T20,"")</f>
        <v>3.2679738562091505E-2</v>
      </c>
      <c r="U20" s="6">
        <f>IFERROR('cantidad pollos muertos'!U20/'cantidad inicial pollos'!U20,"")</f>
        <v>7.3529411764705881E-3</v>
      </c>
      <c r="V20" s="6">
        <f>IFERROR('cantidad pollos muertos'!V20/'cantidad inicial pollos'!V20,"")</f>
        <v>1.6106442577030811E-2</v>
      </c>
      <c r="W20" s="6">
        <f>IFERROR('cantidad pollos muertos'!W20/'cantidad inicial pollos'!W20,"")</f>
        <v>3.3936651583710405E-2</v>
      </c>
      <c r="X20" s="6">
        <f>IFERROR('cantidad pollos muertos'!X20/'cantidad inicial pollos'!X20,"")</f>
        <v>3.6199095022624438E-2</v>
      </c>
      <c r="Y20" s="34">
        <f t="shared" si="0"/>
        <v>1</v>
      </c>
      <c r="Z20" s="34">
        <f t="shared" si="1"/>
        <v>21</v>
      </c>
      <c r="AA20" s="34">
        <f t="shared" si="2"/>
        <v>3.3117042852470746E-7</v>
      </c>
      <c r="AB20" s="27">
        <f t="shared" si="3"/>
        <v>2.8199102115650253E-2</v>
      </c>
      <c r="AC20" s="27">
        <f t="shared" si="4"/>
        <v>4.7619047619047616E-2</v>
      </c>
      <c r="AD20" s="27">
        <f t="shared" si="5"/>
        <v>8.6956521739130432E-2</v>
      </c>
    </row>
    <row r="21" spans="1:30" x14ac:dyDescent="0.25">
      <c r="A21" s="6">
        <v>20</v>
      </c>
      <c r="B21" s="6" t="s">
        <v>23</v>
      </c>
      <c r="C21" s="6">
        <f>IFERROR('cantidad pollos muertos'!C21/'cantidad inicial pollos'!C21,"")</f>
        <v>2.8186274509803922E-2</v>
      </c>
      <c r="D21" s="6">
        <f>IFERROR('cantidad pollos muertos'!D21/'cantidad inicial pollos'!D21,"")</f>
        <v>2.4524831391784182E-2</v>
      </c>
      <c r="E21" s="6">
        <f>IFERROR('cantidad pollos muertos'!E21/'cantidad inicial pollos'!E21,"")</f>
        <v>3.7037037037037035E-2</v>
      </c>
      <c r="F21" s="6">
        <f>IFERROR('cantidad pollos muertos'!F21/'cantidad inicial pollos'!F21,"")</f>
        <v>2.3965141612200435E-2</v>
      </c>
      <c r="G21" s="6">
        <f>IFERROR('cantidad pollos muertos'!G21/'cantidad inicial pollos'!G21,"")</f>
        <v>4.9019607843137254E-2</v>
      </c>
      <c r="H21" s="6">
        <f>IFERROR('cantidad pollos muertos'!H21/'cantidad inicial pollos'!H21,"")</f>
        <v>2.2894521668029435E-2</v>
      </c>
      <c r="I21" s="6">
        <f>IFERROR('cantidad pollos muertos'!I21/'cantidad inicial pollos'!I21,"")</f>
        <v>0</v>
      </c>
      <c r="J21" s="6">
        <f>IFERROR('cantidad pollos muertos'!J21/'cantidad inicial pollos'!J21,"")</f>
        <v>2.3965141612200435E-2</v>
      </c>
      <c r="K21" s="33">
        <f>IFERROR('cantidad pollos muertos'!K21/'cantidad inicial pollos'!K21,"")</f>
        <v>1.3646288209606987E-2</v>
      </c>
      <c r="L21" s="33">
        <f>IFERROR('cantidad pollos muertos'!L21/'cantidad inicial pollos'!L21,"")</f>
        <v>3.2212885154061621E-2</v>
      </c>
      <c r="M21" s="6">
        <f>IFERROR('cantidad pollos muertos'!M21/'cantidad inicial pollos'!M21,"")</f>
        <v>2.7233115468409588E-2</v>
      </c>
      <c r="N21" s="6">
        <f>IFERROR('cantidad pollos muertos'!N21/'cantidad inicial pollos'!N21,"")</f>
        <v>2.4509803921568627E-2</v>
      </c>
      <c r="O21" s="6">
        <f>IFERROR('cantidad pollos muertos'!O21/'cantidad inicial pollos'!O21,"")</f>
        <v>2.6688453159041396E-2</v>
      </c>
      <c r="P21" s="6">
        <f>IFERROR('cantidad pollos muertos'!P21/'cantidad inicial pollos'!P21,"")</f>
        <v>1.4161220043572984E-2</v>
      </c>
      <c r="Q21" s="6">
        <f>IFERROR('cantidad pollos muertos'!Q21/'cantidad inicial pollos'!Q21,"")</f>
        <v>5.8823529411764705E-2</v>
      </c>
      <c r="R21" s="6">
        <f>IFERROR('cantidad pollos muertos'!R21/'cantidad inicial pollos'!R21,"")</f>
        <v>2.3965141612200435E-2</v>
      </c>
      <c r="S21" s="6">
        <f>IFERROR('cantidad pollos muertos'!S21/'cantidad inicial pollos'!S21,"")</f>
        <v>4.3028322440087148E-2</v>
      </c>
      <c r="T21" s="6">
        <f>IFERROR('cantidad pollos muertos'!T21/'cantidad inicial pollos'!T21,"")</f>
        <v>2.5599128540305011E-2</v>
      </c>
      <c r="U21" s="6">
        <f>IFERROR('cantidad pollos muertos'!U21/'cantidad inicial pollos'!U21,"")</f>
        <v>5.0108932461873638E-2</v>
      </c>
      <c r="V21" s="6" t="str">
        <f>IFERROR('cantidad pollos muertos'!V21/'cantidad inicial pollos'!V21,"")</f>
        <v/>
      </c>
      <c r="W21" s="6">
        <f>IFERROR('cantidad pollos muertos'!W21/'cantidad inicial pollos'!W21,"")</f>
        <v>9.2879256965944269E-3</v>
      </c>
      <c r="X21" s="6">
        <f>IFERROR('cantidad pollos muertos'!X21/'cantidad inicial pollos'!X21,"")</f>
        <v>5.8823529411764705E-2</v>
      </c>
      <c r="Y21" s="34">
        <f t="shared" si="0"/>
        <v>3</v>
      </c>
      <c r="Z21" s="34">
        <f t="shared" si="1"/>
        <v>21</v>
      </c>
      <c r="AA21" s="34">
        <f t="shared" si="2"/>
        <v>2.76765340429308E-4</v>
      </c>
      <c r="AB21" s="27">
        <f t="shared" si="3"/>
        <v>2.94133729145259E-2</v>
      </c>
      <c r="AC21" s="27">
        <f t="shared" si="4"/>
        <v>0.14285714285714285</v>
      </c>
      <c r="AD21" s="27">
        <f t="shared" si="5"/>
        <v>0.17391304347826086</v>
      </c>
    </row>
    <row r="22" spans="1:30" x14ac:dyDescent="0.25">
      <c r="A22" s="6">
        <v>21</v>
      </c>
      <c r="B22" s="6" t="s">
        <v>10</v>
      </c>
      <c r="C22" s="6">
        <f>IFERROR('cantidad pollos muertos'!C22/'cantidad inicial pollos'!C22,"")</f>
        <v>5.2170868347338938E-2</v>
      </c>
      <c r="D22" s="6">
        <f>IFERROR('cantidad pollos muertos'!D22/'cantidad inicial pollos'!D22,"")</f>
        <v>3.209957418932198E-2</v>
      </c>
      <c r="E22" s="6">
        <f>IFERROR('cantidad pollos muertos'!E22/'cantidad inicial pollos'!E22,"")</f>
        <v>8.8947024198822763E-2</v>
      </c>
      <c r="F22" s="6">
        <f>IFERROR('cantidad pollos muertos'!F22/'cantidad inicial pollos'!F22,"")</f>
        <v>5.3559764859568912E-2</v>
      </c>
      <c r="G22" s="6">
        <f>IFERROR('cantidad pollos muertos'!G22/'cantidad inicial pollos'!G22,"")</f>
        <v>3.0600235386426051E-2</v>
      </c>
      <c r="H22" s="6">
        <f>IFERROR('cantidad pollos muertos'!H22/'cantidad inicial pollos'!H22,"")</f>
        <v>4.233511586452763E-2</v>
      </c>
      <c r="I22" s="6">
        <f>IFERROR('cantidad pollos muertos'!I22/'cantidad inicial pollos'!I22,"")</f>
        <v>1.3090909090909091E-2</v>
      </c>
      <c r="J22" s="6">
        <f>IFERROR('cantidad pollos muertos'!J22/'cantidad inicial pollos'!J22,"")</f>
        <v>3.2936229852838124E-2</v>
      </c>
      <c r="K22" s="33">
        <f>IFERROR('cantidad pollos muertos'!K22/'cantidad inicial pollos'!K22,"")</f>
        <v>2.34593837535014E-2</v>
      </c>
      <c r="L22" s="33">
        <f>IFERROR('cantidad pollos muertos'!L22/'cantidad inicial pollos'!L22,"")</f>
        <v>1.6456582633053222E-2</v>
      </c>
      <c r="M22" s="6">
        <f>IFERROR('cantidad pollos muertos'!M22/'cantidad inicial pollos'!M22,"")</f>
        <v>2.0308123249299721E-2</v>
      </c>
      <c r="N22" s="6">
        <f>IFERROR('cantidad pollos muertos'!N22/'cantidad inicial pollos'!N22,"")</f>
        <v>1.8557422969187675E-2</v>
      </c>
      <c r="O22" s="6">
        <f>IFERROR('cantidad pollos muertos'!O22/'cantidad inicial pollos'!O22,"")</f>
        <v>2.3109243697478993E-2</v>
      </c>
      <c r="P22" s="6">
        <f>IFERROR('cantidad pollos muertos'!P22/'cantidad inicial pollos'!P22,"")</f>
        <v>2.661064425770308E-2</v>
      </c>
      <c r="Q22" s="6">
        <f>IFERROR('cantidad pollos muertos'!Q22/'cantidad inicial pollos'!Q22,"")</f>
        <v>1.7857142857142856E-2</v>
      </c>
      <c r="R22" s="6">
        <f>IFERROR('cantidad pollos muertos'!R22/'cantidad inicial pollos'!R22,"")</f>
        <v>2.3109243697478993E-2</v>
      </c>
      <c r="S22" s="6">
        <f>IFERROR('cantidad pollos muertos'!S22/'cantidad inicial pollos'!S22,"")</f>
        <v>1.5056022408963586E-2</v>
      </c>
      <c r="T22" s="6">
        <f>IFERROR('cantidad pollos muertos'!T22/'cantidad inicial pollos'!T22,"")</f>
        <v>4.0616246498599441E-2</v>
      </c>
      <c r="U22" s="6">
        <f>IFERROR('cantidad pollos muertos'!U22/'cantidad inicial pollos'!U22,"")</f>
        <v>3.3613445378151259E-2</v>
      </c>
      <c r="V22" s="6">
        <f>IFERROR('cantidad pollos muertos'!V22/'cantidad inicial pollos'!V22,"")</f>
        <v>2.4509803921568627E-2</v>
      </c>
      <c r="W22" s="6">
        <f>IFERROR('cantidad pollos muertos'!W22/'cantidad inicial pollos'!W22,"")</f>
        <v>3.8865546218487396E-2</v>
      </c>
      <c r="X22" s="6">
        <f>IFERROR('cantidad pollos muertos'!X22/'cantidad inicial pollos'!X22,"")</f>
        <v>5.4621848739495799E-2</v>
      </c>
      <c r="Y22" s="34">
        <f t="shared" si="0"/>
        <v>4</v>
      </c>
      <c r="Z22" s="34">
        <f t="shared" si="1"/>
        <v>22</v>
      </c>
      <c r="AA22" s="34">
        <f t="shared" si="2"/>
        <v>5.1921632442675225E-4</v>
      </c>
      <c r="AB22" s="27">
        <f t="shared" si="3"/>
        <v>3.2840473730448426E-2</v>
      </c>
      <c r="AC22" s="27">
        <f t="shared" si="4"/>
        <v>0.18181818181818182</v>
      </c>
      <c r="AD22" s="27">
        <f t="shared" si="5"/>
        <v>0.20833333333333334</v>
      </c>
    </row>
    <row r="23" spans="1:30" x14ac:dyDescent="0.25">
      <c r="A23" s="6">
        <v>22</v>
      </c>
      <c r="B23" s="6" t="s">
        <v>38</v>
      </c>
      <c r="C23" s="6">
        <f>IFERROR('cantidad pollos muertos'!C23/'cantidad inicial pollos'!C23,"")</f>
        <v>5.2112676056338028E-2</v>
      </c>
      <c r="D23" s="6">
        <f>IFERROR('cantidad pollos muertos'!D23/'cantidad inicial pollos'!D23,"")</f>
        <v>9.2245989304812828E-2</v>
      </c>
      <c r="E23" s="6">
        <f>IFERROR('cantidad pollos muertos'!E23/'cantidad inicial pollos'!E23,"")</f>
        <v>5.1785714285714289E-2</v>
      </c>
      <c r="F23" s="6">
        <f>IFERROR('cantidad pollos muertos'!F23/'cantidad inicial pollos'!F23,"")</f>
        <v>0.13348214285714285</v>
      </c>
      <c r="G23" s="6">
        <f>IFERROR('cantidad pollos muertos'!G23/'cantidad inicial pollos'!G23,"")</f>
        <v>5.751226036558181E-2</v>
      </c>
      <c r="H23" s="6">
        <f>IFERROR('cantidad pollos muertos'!H23/'cantidad inicial pollos'!H23,"")</f>
        <v>5.0847457627118647E-2</v>
      </c>
      <c r="I23" s="6">
        <f>IFERROR('cantidad pollos muertos'!I23/'cantidad inicial pollos'!I23,"")</f>
        <v>5.0892857142857142E-2</v>
      </c>
      <c r="J23" s="6">
        <f>IFERROR('cantidad pollos muertos'!J23/'cantidad inicial pollos'!J23,"")</f>
        <v>5.3179190751445088E-2</v>
      </c>
      <c r="K23" s="33">
        <f>IFERROR('cantidad pollos muertos'!K23/'cantidad inicial pollos'!K23,"")</f>
        <v>1.8733273862622659E-2</v>
      </c>
      <c r="L23" s="33">
        <f>IFERROR('cantidad pollos muertos'!L23/'cantidad inicial pollos'!L23,"")</f>
        <v>4.3284248103525214E-2</v>
      </c>
      <c r="M23" s="6">
        <f>IFERROR('cantidad pollos muertos'!M23/'cantidad inicial pollos'!M23,"")</f>
        <v>1.3900245298446443E-2</v>
      </c>
      <c r="N23" s="6">
        <f>IFERROR('cantidad pollos muertos'!N23/'cantidad inicial pollos'!N23,"")</f>
        <v>4.4117647058823532E-2</v>
      </c>
      <c r="O23" s="6">
        <f>IFERROR('cantidad pollos muertos'!O23/'cantidad inicial pollos'!O23,"")</f>
        <v>7.6797385620915037E-2</v>
      </c>
      <c r="P23" s="6">
        <f>IFERROR('cantidad pollos muertos'!P23/'cantidad inicial pollos'!P23,"")</f>
        <v>7.720588235294118E-2</v>
      </c>
      <c r="Q23" s="6">
        <f>IFERROR('cantidad pollos muertos'!Q23/'cantidad inicial pollos'!Q23,"")</f>
        <v>4.4117647058823532E-2</v>
      </c>
      <c r="R23" s="6">
        <f>IFERROR('cantidad pollos muertos'!R23/'cantidad inicial pollos'!R23,"")</f>
        <v>0.10947712418300654</v>
      </c>
      <c r="S23" s="6">
        <f>IFERROR('cantidad pollos muertos'!S23/'cantidad inicial pollos'!S23,"")</f>
        <v>3.4722222222222224E-2</v>
      </c>
      <c r="T23" s="6">
        <f>IFERROR('cantidad pollos muertos'!T23/'cantidad inicial pollos'!T23,"")</f>
        <v>4.6568627450980393E-2</v>
      </c>
      <c r="U23" s="6">
        <f>IFERROR('cantidad pollos muertos'!U23/'cantidad inicial pollos'!U23,"")</f>
        <v>5.3921568627450983E-2</v>
      </c>
      <c r="V23" s="6">
        <f>IFERROR('cantidad pollos muertos'!V23/'cantidad inicial pollos'!V23,"")</f>
        <v>6.25E-2</v>
      </c>
      <c r="W23" s="6">
        <f>IFERROR('cantidad pollos muertos'!W23/'cantidad inicial pollos'!W23,"")</f>
        <v>5.5413469735720373E-2</v>
      </c>
      <c r="X23" s="6">
        <f>IFERROR('cantidad pollos muertos'!X23/'cantidad inicial pollos'!X23,"")</f>
        <v>6.7810457516339864E-2</v>
      </c>
      <c r="Y23" s="34">
        <f t="shared" si="0"/>
        <v>15</v>
      </c>
      <c r="Z23" s="34">
        <f t="shared" si="1"/>
        <v>22</v>
      </c>
      <c r="AA23" s="34">
        <f t="shared" si="2"/>
        <v>0.92125797178973123</v>
      </c>
      <c r="AB23" s="27">
        <f t="shared" si="3"/>
        <v>5.8664913067401313E-2</v>
      </c>
      <c r="AC23" s="27">
        <f t="shared" si="4"/>
        <v>0.68181818181818177</v>
      </c>
      <c r="AD23" s="27">
        <f t="shared" si="5"/>
        <v>0.66666666666666663</v>
      </c>
    </row>
    <row r="24" spans="1:30" x14ac:dyDescent="0.25">
      <c r="A24" s="6">
        <v>23</v>
      </c>
      <c r="B24" s="6" t="s">
        <v>14</v>
      </c>
      <c r="C24" s="6">
        <f>IFERROR('cantidad pollos muertos'!C24/'cantidad inicial pollos'!C24,"")</f>
        <v>3.9408866995073892E-2</v>
      </c>
      <c r="D24" s="6">
        <f>IFERROR('cantidad pollos muertos'!D24/'cantidad inicial pollos'!D24,"")</f>
        <v>2.9918404351767906E-2</v>
      </c>
      <c r="E24" s="6">
        <f>IFERROR('cantidad pollos muertos'!E24/'cantidad inicial pollos'!E24,"")</f>
        <v>6.1728395061728392E-2</v>
      </c>
      <c r="F24" s="6">
        <f>IFERROR('cantidad pollos muertos'!F24/'cantidad inicial pollos'!F24,"")</f>
        <v>3.5311248634874406E-2</v>
      </c>
      <c r="G24" s="6">
        <f>IFERROR('cantidad pollos muertos'!G24/'cantidad inicial pollos'!G24,"")</f>
        <v>3.7433155080213901E-2</v>
      </c>
      <c r="H24" s="6">
        <f>IFERROR('cantidad pollos muertos'!H24/'cantidad inicial pollos'!H24,"")</f>
        <v>3.4132171387073348E-2</v>
      </c>
      <c r="I24" s="6">
        <f>IFERROR('cantidad pollos muertos'!I24/'cantidad inicial pollos'!I24,"")</f>
        <v>1.4887436456063908E-2</v>
      </c>
      <c r="J24" s="6">
        <f>IFERROR('cantidad pollos muertos'!J24/'cantidad inicial pollos'!J24,"")</f>
        <v>4.716981132075472E-2</v>
      </c>
      <c r="K24" s="33">
        <f>IFERROR('cantidad pollos muertos'!K24/'cantidad inicial pollos'!K24,"")</f>
        <v>2.5072674418604651E-2</v>
      </c>
      <c r="L24" s="33">
        <f>IFERROR('cantidad pollos muertos'!L24/'cantidad inicial pollos'!L24,"")</f>
        <v>2.5054466230936819E-2</v>
      </c>
      <c r="M24" s="6">
        <f>IFERROR('cantidad pollos muertos'!M24/'cantidad inicial pollos'!M24,"")</f>
        <v>3.5285558384867223E-2</v>
      </c>
      <c r="N24" s="6">
        <f>IFERROR('cantidad pollos muertos'!N24/'cantidad inicial pollos'!N24,"")</f>
        <v>2.3238925199709513E-2</v>
      </c>
      <c r="O24" s="6">
        <f>IFERROR('cantidad pollos muertos'!O24/'cantidad inicial pollos'!O24,"")</f>
        <v>2.3238925199709513E-2</v>
      </c>
      <c r="P24" s="6">
        <f>IFERROR('cantidad pollos muertos'!P24/'cantidad inicial pollos'!P24,"")</f>
        <v>2.3238925199709513E-2</v>
      </c>
      <c r="Q24" s="6">
        <f>IFERROR('cantidad pollos muertos'!Q24/'cantidad inicial pollos'!Q24,"")</f>
        <v>5.8460421205519246E-2</v>
      </c>
      <c r="R24" s="6">
        <f>IFERROR('cantidad pollos muertos'!R24/'cantidad inicial pollos'!R24,"")</f>
        <v>1.9607843137254902E-2</v>
      </c>
      <c r="S24" s="6">
        <f>IFERROR('cantidad pollos muertos'!S24/'cantidad inicial pollos'!S24,"")</f>
        <v>1.1256354393609296E-2</v>
      </c>
      <c r="T24" s="6">
        <f>IFERROR('cantidad pollos muertos'!T24/'cantidad inicial pollos'!T24,"")</f>
        <v>2.6870007262164125E-2</v>
      </c>
      <c r="U24" s="6">
        <f>IFERROR('cantidad pollos muertos'!U24/'cantidad inicial pollos'!U24,"")</f>
        <v>0.10749299719887956</v>
      </c>
      <c r="V24" s="6">
        <f>IFERROR('cantidad pollos muertos'!V24/'cantidad inicial pollos'!V24,"")</f>
        <v>1.9607843137254902E-2</v>
      </c>
      <c r="W24" s="6">
        <f>IFERROR('cantidad pollos muertos'!W24/'cantidad inicial pollos'!W24,"")</f>
        <v>6.390704429920116E-2</v>
      </c>
      <c r="X24" s="6">
        <f>IFERROR('cantidad pollos muertos'!X24/'cantidad inicial pollos'!X24,"")</f>
        <v>2.1423384168482208E-2</v>
      </c>
      <c r="Y24" s="34">
        <f t="shared" si="0"/>
        <v>4</v>
      </c>
      <c r="Z24" s="34">
        <f t="shared" si="1"/>
        <v>22</v>
      </c>
      <c r="AA24" s="34">
        <f t="shared" si="2"/>
        <v>5.1921632442675225E-4</v>
      </c>
      <c r="AB24" s="27">
        <f t="shared" si="3"/>
        <v>3.5624766305611504E-2</v>
      </c>
      <c r="AC24" s="27">
        <f t="shared" si="4"/>
        <v>0.18181818181818182</v>
      </c>
      <c r="AD24" s="27">
        <f t="shared" si="5"/>
        <v>0.20833333333333334</v>
      </c>
    </row>
    <row r="25" spans="1:30" x14ac:dyDescent="0.25">
      <c r="A25" s="6">
        <v>24</v>
      </c>
      <c r="B25" s="6" t="s">
        <v>36</v>
      </c>
      <c r="C25" s="6">
        <f>IFERROR('cantidad pollos muertos'!C25/'cantidad inicial pollos'!C25,"")</f>
        <v>4.0695523492415835E-2</v>
      </c>
      <c r="D25" s="6">
        <f>IFERROR('cantidad pollos muertos'!D25/'cantidad inicial pollos'!D25,"")</f>
        <v>0.13406553508214578</v>
      </c>
      <c r="E25" s="6">
        <f>IFERROR('cantidad pollos muertos'!E25/'cantidad inicial pollos'!E25,"")</f>
        <v>6.0185185185185182E-2</v>
      </c>
      <c r="F25" s="6">
        <f>IFERROR('cantidad pollos muertos'!F25/'cantidad inicial pollos'!F25,"")</f>
        <v>0.1391209589538685</v>
      </c>
      <c r="G25" s="6">
        <f>IFERROR('cantidad pollos muertos'!G25/'cantidad inicial pollos'!G25,"")</f>
        <v>3.4813925570228089E-2</v>
      </c>
      <c r="H25" s="6">
        <f>IFERROR('cantidad pollos muertos'!H25/'cantidad inicial pollos'!H25,"")</f>
        <v>5.1030600199763916E-2</v>
      </c>
      <c r="I25" s="6">
        <f>IFERROR('cantidad pollos muertos'!I25/'cantidad inicial pollos'!I25,"")</f>
        <v>3.5616936216609121E-2</v>
      </c>
      <c r="J25" s="6">
        <f>IFERROR('cantidad pollos muertos'!J25/'cantidad inicial pollos'!J25,"")</f>
        <v>4.9038838760298159E-2</v>
      </c>
      <c r="K25" s="33">
        <f>IFERROR('cantidad pollos muertos'!K25/'cantidad inicial pollos'!K25,"")</f>
        <v>3.0143453786090429E-2</v>
      </c>
      <c r="L25" s="33">
        <f>IFERROR('cantidad pollos muertos'!L25/'cantidad inicial pollos'!L25,"")</f>
        <v>4.0671811166591014E-2</v>
      </c>
      <c r="M25" s="6">
        <f>IFERROR('cantidad pollos muertos'!M25/'cantidad inicial pollos'!M25,"")</f>
        <v>2.1574145135158183E-2</v>
      </c>
      <c r="N25" s="6">
        <f>IFERROR('cantidad pollos muertos'!N25/'cantidad inicial pollos'!N25,"")</f>
        <v>3.4441602728047742E-2</v>
      </c>
      <c r="O25" s="6">
        <f>IFERROR('cantidad pollos muertos'!O25/'cantidad inicial pollos'!O25,"")</f>
        <v>1.9185260311020962E-2</v>
      </c>
      <c r="P25" s="6">
        <f>IFERROR('cantidad pollos muertos'!P25/'cantidad inicial pollos'!P25,"")</f>
        <v>3.0848546315077757E-2</v>
      </c>
      <c r="Q25" s="6">
        <f>IFERROR('cantidad pollos muertos'!Q25/'cantidad inicial pollos'!Q25,"")</f>
        <v>2.5354969574036511E-2</v>
      </c>
      <c r="R25" s="6">
        <f>IFERROR('cantidad pollos muertos'!R25/'cantidad inicial pollos'!R25,"")</f>
        <v>3.0349531116794545E-2</v>
      </c>
      <c r="S25" s="6">
        <f>IFERROR('cantidad pollos muertos'!S25/'cantidad inicial pollos'!S25,"")</f>
        <v>2.7024722932651322E-2</v>
      </c>
      <c r="T25" s="6">
        <f>IFERROR('cantidad pollos muertos'!T25/'cantidad inicial pollos'!T25,"")</f>
        <v>2.6513213981244673E-2</v>
      </c>
      <c r="U25" s="6">
        <f>IFERROR('cantidad pollos muertos'!U25/'cantidad inicial pollos'!U25,"")</f>
        <v>2.3870417732310314E-2</v>
      </c>
      <c r="V25" s="6">
        <f>IFERROR('cantidad pollos muertos'!V25/'cantidad inicial pollos'!V25,"")</f>
        <v>3.1543052003410059E-2</v>
      </c>
      <c r="W25" s="6">
        <f>IFERROR('cantidad pollos muertos'!W25/'cantidad inicial pollos'!W25,"")</f>
        <v>2.1151053013798111E-2</v>
      </c>
      <c r="X25" s="6">
        <f>IFERROR('cantidad pollos muertos'!X25/'cantidad inicial pollos'!X25,"")</f>
        <v>4.5183290707587385E-2</v>
      </c>
      <c r="Y25" s="34">
        <f t="shared" si="0"/>
        <v>4</v>
      </c>
      <c r="Z25" s="34">
        <f t="shared" si="1"/>
        <v>22</v>
      </c>
      <c r="AA25" s="34">
        <f t="shared" si="2"/>
        <v>5.1921632442675225E-4</v>
      </c>
      <c r="AB25" s="27">
        <f t="shared" si="3"/>
        <v>4.3291935180196979E-2</v>
      </c>
      <c r="AC25" s="27">
        <f t="shared" si="4"/>
        <v>0.18181818181818182</v>
      </c>
      <c r="AD25" s="27">
        <f t="shared" si="5"/>
        <v>0.20833333333333334</v>
      </c>
    </row>
    <row r="26" spans="1:30" x14ac:dyDescent="0.25">
      <c r="A26" s="6">
        <v>25</v>
      </c>
      <c r="B26" s="6" t="s">
        <v>24</v>
      </c>
      <c r="C26" s="6">
        <f>IFERROR('cantidad pollos muertos'!C26/'cantidad inicial pollos'!C26,"")</f>
        <v>3.2817804602036968E-2</v>
      </c>
      <c r="D26" s="6">
        <f>IFERROR('cantidad pollos muertos'!D26/'cantidad inicial pollos'!D26,"")</f>
        <v>2.4868651488616462E-2</v>
      </c>
      <c r="E26" s="6">
        <f>IFERROR('cantidad pollos muertos'!E26/'cantidad inicial pollos'!E26,"")</f>
        <v>9.2086834733893563E-2</v>
      </c>
      <c r="F26" s="6">
        <f>IFERROR('cantidad pollos muertos'!F26/'cantidad inicial pollos'!F26,"")</f>
        <v>4.3082311733800352E-2</v>
      </c>
      <c r="G26" s="6">
        <f>IFERROR('cantidad pollos muertos'!G26/'cantidad inicial pollos'!G26,"")</f>
        <v>6.579485083776053E-2</v>
      </c>
      <c r="H26" s="6">
        <f>IFERROR('cantidad pollos muertos'!H26/'cantidad inicial pollos'!H26,"")</f>
        <v>5.6022408963585435E-3</v>
      </c>
      <c r="I26" s="6">
        <f>IFERROR('cantidad pollos muertos'!I26/'cantidad inicial pollos'!I26,"")</f>
        <v>1.2955182072829132E-2</v>
      </c>
      <c r="J26" s="6">
        <f>IFERROR('cantidad pollos muertos'!J26/'cantidad inicial pollos'!J26,"")</f>
        <v>8.7535014005602242E-3</v>
      </c>
      <c r="K26" s="33">
        <f>IFERROR('cantidad pollos muertos'!K26/'cantidad inicial pollos'!K26,"")</f>
        <v>7.0028011204481795E-3</v>
      </c>
      <c r="L26" s="33">
        <f>IFERROR('cantidad pollos muertos'!L26/'cantidad inicial pollos'!L26,"")</f>
        <v>2.042483660130719E-2</v>
      </c>
      <c r="M26" s="6">
        <f>IFERROR('cantidad pollos muertos'!M26/'cantidad inicial pollos'!M26,"")</f>
        <v>1.5406162464985995E-2</v>
      </c>
      <c r="N26" s="6">
        <f>IFERROR('cantidad pollos muertos'!N26/'cantidad inicial pollos'!N26,"")</f>
        <v>1.2605042016806723E-2</v>
      </c>
      <c r="O26" s="6">
        <f>IFERROR('cantidad pollos muertos'!O26/'cantidad inicial pollos'!O26,"")</f>
        <v>2.2759103641456582E-2</v>
      </c>
      <c r="P26" s="6">
        <f>IFERROR('cantidad pollos muertos'!P26/'cantidad inicial pollos'!P26,"")</f>
        <v>1.365546218487395E-2</v>
      </c>
      <c r="Q26" s="6">
        <f>IFERROR('cantidad pollos muertos'!Q26/'cantidad inicial pollos'!Q26,"")</f>
        <v>1.8557422969187675E-2</v>
      </c>
      <c r="R26" s="6">
        <f>IFERROR('cantidad pollos muertos'!R26/'cantidad inicial pollos'!R26,"")</f>
        <v>8.2633053221288513E-2</v>
      </c>
      <c r="S26" s="6">
        <f>IFERROR('cantidad pollos muertos'!S26/'cantidad inicial pollos'!S26,"")</f>
        <v>2.3109243697478993E-2</v>
      </c>
      <c r="T26" s="6">
        <f>IFERROR('cantidad pollos muertos'!T26/'cantidad inicial pollos'!T26,"")</f>
        <v>2.100840336134454E-2</v>
      </c>
      <c r="U26" s="6">
        <f>IFERROR('cantidad pollos muertos'!U26/'cantidad inicial pollos'!U26,"")</f>
        <v>1.1554621848739496E-2</v>
      </c>
      <c r="V26" s="6">
        <f>IFERROR('cantidad pollos muertos'!V26/'cantidad inicial pollos'!V26,"")</f>
        <v>9.8039215686274508E-3</v>
      </c>
      <c r="W26" s="6">
        <f>IFERROR('cantidad pollos muertos'!W26/'cantidad inicial pollos'!W26,"")</f>
        <v>1.6106442577030811E-2</v>
      </c>
      <c r="X26" s="6">
        <f>IFERROR('cantidad pollos muertos'!X26/'cantidad inicial pollos'!X26,"")</f>
        <v>5.5852644087938205E-2</v>
      </c>
      <c r="Y26" s="34">
        <f t="shared" si="0"/>
        <v>4</v>
      </c>
      <c r="Z26" s="34">
        <f t="shared" si="1"/>
        <v>22</v>
      </c>
      <c r="AA26" s="34">
        <f t="shared" si="2"/>
        <v>5.1921632442675225E-4</v>
      </c>
      <c r="AB26" s="27">
        <f t="shared" si="3"/>
        <v>2.802002450578955E-2</v>
      </c>
      <c r="AC26" s="27">
        <f t="shared" si="4"/>
        <v>0.18181818181818182</v>
      </c>
      <c r="AD26" s="27">
        <f t="shared" si="5"/>
        <v>0.20833333333333334</v>
      </c>
    </row>
    <row r="27" spans="1:30" x14ac:dyDescent="0.25">
      <c r="A27" s="6">
        <v>26</v>
      </c>
      <c r="B27" s="6" t="s">
        <v>39</v>
      </c>
      <c r="C27" s="6">
        <f>IFERROR('cantidad pollos muertos'!C27/'cantidad inicial pollos'!C27,"")</f>
        <v>5.4027504911591355E-2</v>
      </c>
      <c r="D27" s="6">
        <f>IFERROR('cantidad pollos muertos'!D27/'cantidad inicial pollos'!D27,"")</f>
        <v>6.25E-2</v>
      </c>
      <c r="E27" s="6">
        <f>IFERROR('cantidad pollos muertos'!E27/'cantidad inicial pollos'!E27,"")</f>
        <v>5.3087132140796307E-2</v>
      </c>
      <c r="F27" s="6">
        <f>IFERROR('cantidad pollos muertos'!F27/'cantidad inicial pollos'!F27,"")</f>
        <v>0.20196759259259259</v>
      </c>
      <c r="G27" s="6">
        <f>IFERROR('cantidad pollos muertos'!G27/'cantidad inicial pollos'!G27,"")</f>
        <v>4.8923679060665359E-2</v>
      </c>
      <c r="H27" s="6">
        <f>IFERROR('cantidad pollos muertos'!H27/'cantidad inicial pollos'!H27,"")</f>
        <v>5.3056516724336797E-2</v>
      </c>
      <c r="I27" s="6">
        <f>IFERROR('cantidad pollos muertos'!I27/'cantidad inicial pollos'!I27,"")</f>
        <v>5.3117782909930716E-2</v>
      </c>
      <c r="J27" s="6">
        <f>IFERROR('cantidad pollos muertos'!J27/'cantidad inicial pollos'!J27,"")</f>
        <v>0.14635854341736695</v>
      </c>
      <c r="K27" s="33">
        <f>IFERROR('cantidad pollos muertos'!K27/'cantidad inicial pollos'!K27,"")</f>
        <v>3.3467974610502021E-2</v>
      </c>
      <c r="L27" s="33">
        <f>IFERROR('cantidad pollos muertos'!L27/'cantidad inicial pollos'!L27,"")</f>
        <v>5.4209919261822379E-2</v>
      </c>
      <c r="M27" s="6">
        <f>IFERROR('cantidad pollos muertos'!M27/'cantidad inicial pollos'!M27,"")</f>
        <v>2.8322440087145968E-2</v>
      </c>
      <c r="N27" s="6">
        <f>IFERROR('cantidad pollos muertos'!N27/'cantidad inicial pollos'!N27,"")</f>
        <v>5.0653594771241831E-2</v>
      </c>
      <c r="O27" s="6">
        <f>IFERROR('cantidad pollos muertos'!O27/'cantidad inicial pollos'!O27,"")</f>
        <v>2.9411764705882353E-2</v>
      </c>
      <c r="P27" s="6">
        <f>IFERROR('cantidad pollos muertos'!P27/'cantidad inicial pollos'!P27,"")</f>
        <v>4.0369088811995385E-2</v>
      </c>
      <c r="Q27" s="6">
        <f>IFERROR('cantidad pollos muertos'!Q27/'cantidad inicial pollos'!Q27,"")</f>
        <v>6.9780853517877744E-2</v>
      </c>
      <c r="R27" s="6">
        <f>IFERROR('cantidad pollos muertos'!R27/'cantidad inicial pollos'!R27,"")</f>
        <v>1.9607843137254902E-2</v>
      </c>
      <c r="S27" s="6">
        <f>IFERROR('cantidad pollos muertos'!S27/'cantidad inicial pollos'!S27,"")</f>
        <v>3.7037037037037035E-2</v>
      </c>
      <c r="T27" s="6">
        <f>IFERROR('cantidad pollos muertos'!T27/'cantidad inicial pollos'!T27,"")</f>
        <v>3.2679738562091505E-2</v>
      </c>
      <c r="U27" s="6">
        <f>IFERROR('cantidad pollos muertos'!U27/'cantidad inicial pollos'!U27,"")</f>
        <v>3.3769063180827889E-2</v>
      </c>
      <c r="V27" s="6">
        <f>IFERROR('cantidad pollos muertos'!V27/'cantidad inicial pollos'!V27,"")</f>
        <v>3.3769063180827889E-2</v>
      </c>
      <c r="W27" s="6">
        <f>IFERROR('cantidad pollos muertos'!W27/'cantidad inicial pollos'!W27,"")</f>
        <v>8.6505190311418678E-2</v>
      </c>
      <c r="X27" s="6">
        <f>IFERROR('cantidad pollos muertos'!X27/'cantidad inicial pollos'!X27,"")</f>
        <v>0.13453159041394336</v>
      </c>
      <c r="Y27" s="34">
        <f t="shared" si="0"/>
        <v>12</v>
      </c>
      <c r="Z27" s="34">
        <f t="shared" si="1"/>
        <v>22</v>
      </c>
      <c r="AA27" s="34">
        <f t="shared" si="2"/>
        <v>0.57278098867055194</v>
      </c>
      <c r="AB27" s="27">
        <f t="shared" si="3"/>
        <v>6.168881424305224E-2</v>
      </c>
      <c r="AC27" s="27">
        <f t="shared" si="4"/>
        <v>0.54545454545454541</v>
      </c>
      <c r="AD27" s="27">
        <f t="shared" si="5"/>
        <v>0.54166666666666663</v>
      </c>
    </row>
    <row r="28" spans="1:30" x14ac:dyDescent="0.25">
      <c r="A28" s="6">
        <v>27</v>
      </c>
      <c r="B28" s="6" t="s">
        <v>28</v>
      </c>
      <c r="C28" s="6">
        <f>IFERROR('cantidad pollos muertos'!C28/'cantidad inicial pollos'!C28,"")</f>
        <v>4.8235294117647057E-2</v>
      </c>
      <c r="D28" s="6">
        <f>IFERROR('cantidad pollos muertos'!D28/'cantidad inicial pollos'!D28,"")</f>
        <v>0.16176470588235295</v>
      </c>
      <c r="E28" s="6">
        <f>IFERROR('cantidad pollos muertos'!E28/'cantidad inicial pollos'!E28,"")</f>
        <v>0.18771929824561404</v>
      </c>
      <c r="F28" s="6">
        <f>IFERROR('cantidad pollos muertos'!F28/'cantidad inicial pollos'!F28,"")</f>
        <v>0.13945339873861248</v>
      </c>
      <c r="G28" s="6">
        <f>IFERROR('cantidad pollos muertos'!G28/'cantidad inicial pollos'!G28,"")</f>
        <v>4.9843014128728415E-2</v>
      </c>
      <c r="H28" s="6">
        <f>IFERROR('cantidad pollos muertos'!H28/'cantidad inicial pollos'!H28,"")</f>
        <v>1.8920812894183601E-2</v>
      </c>
      <c r="I28" s="6">
        <f>IFERROR('cantidad pollos muertos'!I28/'cantidad inicial pollos'!I28,"")</f>
        <v>2.5910364145658265E-2</v>
      </c>
      <c r="J28" s="6">
        <f>IFERROR('cantidad pollos muertos'!J28/'cantidad inicial pollos'!J28,"")</f>
        <v>1.7531556802244039E-2</v>
      </c>
      <c r="K28" s="33">
        <f>IFERROR('cantidad pollos muertos'!K28/'cantidad inicial pollos'!K28,"")</f>
        <v>2.0315236427320492E-2</v>
      </c>
      <c r="L28" s="33">
        <f>IFERROR('cantidad pollos muertos'!L28/'cantidad inicial pollos'!L28,"")</f>
        <v>4.0616246498599441E-2</v>
      </c>
      <c r="M28" s="6">
        <f>IFERROR('cantidad pollos muertos'!M28/'cantidad inicial pollos'!M28,"")</f>
        <v>1.680672268907563E-2</v>
      </c>
      <c r="N28" s="6">
        <f>IFERROR('cantidad pollos muertos'!N28/'cantidad inicial pollos'!N28,"")</f>
        <v>1.015406162464986E-2</v>
      </c>
      <c r="O28" s="6">
        <f>IFERROR('cantidad pollos muertos'!O28/'cantidad inicial pollos'!O28,"")</f>
        <v>4.9369747899159662E-2</v>
      </c>
      <c r="P28" s="6">
        <f>IFERROR('cantidad pollos muertos'!P28/'cantidad inicial pollos'!P28,"")</f>
        <v>3.8865546218487396E-2</v>
      </c>
      <c r="Q28" s="6">
        <f>IFERROR('cantidad pollos muertos'!Q28/'cantidad inicial pollos'!Q28,"")</f>
        <v>7.7731092436974791E-2</v>
      </c>
      <c r="R28" s="6">
        <f>IFERROR('cantidad pollos muertos'!R28/'cantidad inicial pollos'!R28,"")</f>
        <v>3.2563025210084036E-2</v>
      </c>
      <c r="S28" s="6">
        <f>IFERROR('cantidad pollos muertos'!S28/'cantidad inicial pollos'!S28,"")</f>
        <v>1.9257703081232494E-2</v>
      </c>
      <c r="T28" s="6">
        <f>IFERROR('cantidad pollos muertos'!T28/'cantidad inicial pollos'!T28,"")</f>
        <v>1.330532212885154E-2</v>
      </c>
      <c r="U28" s="6">
        <f>IFERROR('cantidad pollos muertos'!U28/'cantidad inicial pollos'!U28,"")</f>
        <v>2.8361344537815126E-2</v>
      </c>
      <c r="V28" s="6">
        <f>IFERROR('cantidad pollos muertos'!V28/'cantidad inicial pollos'!V28,"")</f>
        <v>3.9215686274509803E-2</v>
      </c>
      <c r="W28" s="6">
        <f>IFERROR('cantidad pollos muertos'!W28/'cantidad inicial pollos'!W28,"")</f>
        <v>4.5868347338935571E-2</v>
      </c>
      <c r="X28" s="6">
        <f>IFERROR('cantidad pollos muertos'!X28/'cantidad inicial pollos'!X28,"")</f>
        <v>8.0882352941176475E-2</v>
      </c>
      <c r="Y28" s="34">
        <f t="shared" si="0"/>
        <v>5</v>
      </c>
      <c r="Z28" s="34">
        <f t="shared" si="1"/>
        <v>22</v>
      </c>
      <c r="AA28" s="34">
        <f t="shared" si="2"/>
        <v>2.8709869463909854E-3</v>
      </c>
      <c r="AB28" s="27">
        <f t="shared" si="3"/>
        <v>5.2849585466450598E-2</v>
      </c>
      <c r="AC28" s="27">
        <f t="shared" si="4"/>
        <v>0.22727272727272727</v>
      </c>
      <c r="AD28" s="27">
        <f t="shared" si="5"/>
        <v>0.25</v>
      </c>
    </row>
    <row r="29" spans="1:30" x14ac:dyDescent="0.25">
      <c r="A29" s="6">
        <v>28</v>
      </c>
      <c r="B29" s="6" t="s">
        <v>21</v>
      </c>
      <c r="C29" s="6">
        <f>IFERROR('cantidad pollos muertos'!C29/'cantidad inicial pollos'!C29,"")</f>
        <v>3.8223516563523845E-2</v>
      </c>
      <c r="D29" s="6">
        <f>IFERROR('cantidad pollos muertos'!D29/'cantidad inicial pollos'!D29,"")</f>
        <v>0.140159767610748</v>
      </c>
      <c r="E29" s="6">
        <f>IFERROR('cantidad pollos muertos'!E29/'cantidad inicial pollos'!E29,"")</f>
        <v>5.8452922646132305E-2</v>
      </c>
      <c r="F29" s="6">
        <f>IFERROR('cantidad pollos muertos'!F29/'cantidad inicial pollos'!F29,"")</f>
        <v>4.0280210157618214E-2</v>
      </c>
      <c r="G29" s="6">
        <f>IFERROR('cantidad pollos muertos'!G29/'cantidad inicial pollos'!G29,"")</f>
        <v>2.5401069518716578E-2</v>
      </c>
      <c r="H29" s="6">
        <f>IFERROR('cantidad pollos muertos'!H29/'cantidad inicial pollos'!H29,"")</f>
        <v>4.1176470588235294E-2</v>
      </c>
      <c r="I29" s="6">
        <f>IFERROR('cantidad pollos muertos'!I29/'cantidad inicial pollos'!I29,"")</f>
        <v>1.8497546243865608E-2</v>
      </c>
      <c r="J29" s="6">
        <f>IFERROR('cantidad pollos muertos'!J29/'cantidad inicial pollos'!J29,"")</f>
        <v>2.9796511627906978E-2</v>
      </c>
      <c r="K29" s="33">
        <f>IFERROR('cantidad pollos muertos'!K29/'cantidad inicial pollos'!K29,"")</f>
        <v>2.7149321266968326E-2</v>
      </c>
      <c r="L29" s="33">
        <f>IFERROR('cantidad pollos muertos'!L29/'cantidad inicial pollos'!L29,"")</f>
        <v>4.3740573152337855E-2</v>
      </c>
      <c r="M29" s="6">
        <f>IFERROR('cantidad pollos muertos'!M29/'cantidad inicial pollos'!M29,"")</f>
        <v>7.8431372549019607E-2</v>
      </c>
      <c r="N29" s="6">
        <f>IFERROR('cantidad pollos muertos'!N29/'cantidad inicial pollos'!N29,"")</f>
        <v>2.6516527424627678E-2</v>
      </c>
      <c r="O29" s="6">
        <f>IFERROR('cantidad pollos muertos'!O29/'cantidad inicial pollos'!O29,"")</f>
        <v>4.5025417574437183E-2</v>
      </c>
      <c r="P29" s="6">
        <f>IFERROR('cantidad pollos muertos'!P29/'cantidad inicial pollos'!P29,"")</f>
        <v>3.0112044817927171E-2</v>
      </c>
      <c r="Q29" s="6">
        <f>IFERROR('cantidad pollos muertos'!Q29/'cantidad inicial pollos'!Q29,"")</f>
        <v>5.1120448179271707E-2</v>
      </c>
      <c r="R29" s="6">
        <f>IFERROR('cantidad pollos muertos'!R29/'cantidad inicial pollos'!R29,"")</f>
        <v>3.5014005602240897E-2</v>
      </c>
      <c r="S29" s="6">
        <f>IFERROR('cantidad pollos muertos'!S29/'cantidad inicial pollos'!S29,"")</f>
        <v>2.661064425770308E-2</v>
      </c>
      <c r="T29" s="6">
        <f>IFERROR('cantidad pollos muertos'!T29/'cantidad inicial pollos'!T29,"")</f>
        <v>2.3109243697478993E-2</v>
      </c>
      <c r="U29" s="6">
        <f>IFERROR('cantidad pollos muertos'!U29/'cantidad inicial pollos'!U29,"")</f>
        <v>0.23739495798319327</v>
      </c>
      <c r="V29" s="6">
        <f>IFERROR('cantidad pollos muertos'!V29/'cantidad inicial pollos'!V29,"")</f>
        <v>5.1120448179271707E-2</v>
      </c>
      <c r="W29" s="6">
        <f>IFERROR('cantidad pollos muertos'!W29/'cantidad inicial pollos'!W29,"")</f>
        <v>7.0028011204481794E-2</v>
      </c>
      <c r="X29" s="6">
        <f>IFERROR('cantidad pollos muertos'!X29/'cantidad inicial pollos'!X29,"")</f>
        <v>5.1120448179271707E-2</v>
      </c>
      <c r="Y29" s="34">
        <f t="shared" si="0"/>
        <v>8</v>
      </c>
      <c r="Z29" s="34">
        <f t="shared" si="1"/>
        <v>22</v>
      </c>
      <c r="AA29" s="34">
        <f t="shared" si="2"/>
        <v>7.8013382843864942E-2</v>
      </c>
      <c r="AB29" s="27">
        <f t="shared" si="3"/>
        <v>5.4021885410226275E-2</v>
      </c>
      <c r="AC29" s="27">
        <f t="shared" si="4"/>
        <v>0.36363636363636365</v>
      </c>
      <c r="AD29" s="27">
        <f t="shared" si="5"/>
        <v>0.375</v>
      </c>
    </row>
    <row r="30" spans="1:30" x14ac:dyDescent="0.25">
      <c r="A30" s="6">
        <v>29</v>
      </c>
      <c r="B30" s="6" t="s">
        <v>0</v>
      </c>
      <c r="C30" s="6">
        <f>IFERROR('cantidad pollos muertos'!C30/'cantidad inicial pollos'!C30,"")</f>
        <v>9.3948755224423044E-2</v>
      </c>
      <c r="D30" s="6">
        <f>IFERROR('cantidad pollos muertos'!D30/'cantidad inicial pollos'!D30,"")</f>
        <v>4.9681320477202154E-2</v>
      </c>
      <c r="E30" s="6">
        <f>IFERROR('cantidad pollos muertos'!E30/'cantidad inicial pollos'!E30,"")</f>
        <v>6.605624591236102E-2</v>
      </c>
      <c r="F30" s="6">
        <f>IFERROR('cantidad pollos muertos'!F30/'cantidad inicial pollos'!F30,"")</f>
        <v>3.0728996404053611E-2</v>
      </c>
      <c r="G30" s="6">
        <f>IFERROR('cantidad pollos muertos'!G30/'cantidad inicial pollos'!G30,"")</f>
        <v>3.0912659470068694E-2</v>
      </c>
      <c r="H30" s="6">
        <f>IFERROR('cantidad pollos muertos'!H30/'cantidad inicial pollos'!H30,"")</f>
        <v>2.7007029226785054E-2</v>
      </c>
      <c r="I30" s="6">
        <f>IFERROR('cantidad pollos muertos'!I30/'cantidad inicial pollos'!I30,"")</f>
        <v>1.753257198005469E-2</v>
      </c>
      <c r="J30" s="6">
        <f>IFERROR('cantidad pollos muertos'!J30/'cantidad inicial pollos'!J30,"")</f>
        <v>1.5305273664947596E-2</v>
      </c>
      <c r="K30" s="33">
        <f>IFERROR('cantidad pollos muertos'!K30/'cantidad inicial pollos'!K30,"")</f>
        <v>3.110735418427726E-2</v>
      </c>
      <c r="L30" s="33">
        <f>IFERROR('cantidad pollos muertos'!L30/'cantidad inicial pollos'!L30,"")</f>
        <v>2.4561978057966267E-3</v>
      </c>
      <c r="M30" s="6">
        <f>IFERROR('cantidad pollos muertos'!M30/'cantidad inicial pollos'!M30,"")</f>
        <v>4.3407310704960837E-2</v>
      </c>
      <c r="N30" s="6">
        <f>IFERROR('cantidad pollos muertos'!N30/'cantidad inicial pollos'!N30,"")</f>
        <v>4.4392939917988948E-2</v>
      </c>
      <c r="O30" s="6">
        <f>IFERROR('cantidad pollos muertos'!O30/'cantidad inicial pollos'!O30,"")</f>
        <v>6.6830065359477123E-2</v>
      </c>
      <c r="P30" s="6">
        <f>IFERROR('cantidad pollos muertos'!P30/'cantidad inicial pollos'!P30,"")</f>
        <v>2.1358543417366947E-2</v>
      </c>
      <c r="Q30" s="6">
        <f>IFERROR('cantidad pollos muertos'!Q30/'cantidad inicial pollos'!Q30,"")</f>
        <v>4.9369747899159662E-2</v>
      </c>
      <c r="R30" s="6">
        <f>IFERROR('cantidad pollos muertos'!R30/'cantidad inicial pollos'!R30,"")</f>
        <v>3.3986928104575161E-2</v>
      </c>
      <c r="S30" s="6">
        <f>IFERROR('cantidad pollos muertos'!S30/'cantidad inicial pollos'!S30,"")</f>
        <v>4.4444444444444446E-2</v>
      </c>
      <c r="T30" s="6">
        <f>IFERROR('cantidad pollos muertos'!T30/'cantidad inicial pollos'!T30,"")</f>
        <v>1.8627450980392157E-2</v>
      </c>
      <c r="U30" s="6">
        <f>IFERROR('cantidad pollos muertos'!U30/'cantidad inicial pollos'!U30,"")</f>
        <v>2.5000000000000001E-2</v>
      </c>
      <c r="V30" s="6">
        <f>IFERROR('cantidad pollos muertos'!V30/'cantidad inicial pollos'!V30,"")</f>
        <v>2.8758169934640521E-2</v>
      </c>
      <c r="W30" s="6">
        <f>IFERROR('cantidad pollos muertos'!W30/'cantidad inicial pollos'!W30,"")</f>
        <v>2.5000000000000001E-2</v>
      </c>
      <c r="X30" s="6">
        <f>IFERROR('cantidad pollos muertos'!X30/'cantidad inicial pollos'!X30,"")</f>
        <v>3.0065359477124184E-2</v>
      </c>
      <c r="Y30" s="34">
        <f t="shared" si="0"/>
        <v>3</v>
      </c>
      <c r="Z30" s="34">
        <f t="shared" si="1"/>
        <v>22</v>
      </c>
      <c r="AA30" s="34">
        <f t="shared" si="2"/>
        <v>5.6418602425445386E-5</v>
      </c>
      <c r="AB30" s="27">
        <f t="shared" si="3"/>
        <v>3.6180789299549994E-2</v>
      </c>
      <c r="AC30" s="27">
        <f t="shared" si="4"/>
        <v>0.13636363636363635</v>
      </c>
      <c r="AD30" s="27">
        <f t="shared" si="5"/>
        <v>0.16666666666666666</v>
      </c>
    </row>
    <row r="31" spans="1:30" x14ac:dyDescent="0.25">
      <c r="A31" s="6">
        <v>30</v>
      </c>
      <c r="B31" s="6" t="s">
        <v>31</v>
      </c>
      <c r="C31" s="6">
        <f>IFERROR('cantidad pollos muertos'!C31/'cantidad inicial pollos'!C31,"")</f>
        <v>2.8649921507064365E-2</v>
      </c>
      <c r="D31" s="6">
        <f>IFERROR('cantidad pollos muertos'!D31/'cantidad inicial pollos'!D31,"")</f>
        <v>1.0182584269662922E-2</v>
      </c>
      <c r="E31" s="6">
        <f>IFERROR('cantidad pollos muertos'!E31/'cantidad inicial pollos'!E31,"")</f>
        <v>7.3879551820728293E-2</v>
      </c>
      <c r="F31" s="6">
        <f>IFERROR('cantidad pollos muertos'!F31/'cantidad inicial pollos'!F31,"")</f>
        <v>9.418767507002801E-2</v>
      </c>
      <c r="G31" s="6">
        <f>IFERROR('cantidad pollos muertos'!G31/'cantidad inicial pollos'!G31,"")</f>
        <v>5.07703081232493E-2</v>
      </c>
      <c r="H31" s="6">
        <f>IFERROR('cantidad pollos muertos'!H31/'cantidad inicial pollos'!H31,"")</f>
        <v>2.4509803921568627E-2</v>
      </c>
      <c r="I31" s="6">
        <f>IFERROR('cantidad pollos muertos'!I31/'cantidad inicial pollos'!I31,"")</f>
        <v>3.1372549019607843E-2</v>
      </c>
      <c r="J31" s="6">
        <f>IFERROR('cantidad pollos muertos'!J31/'cantidad inicial pollos'!J31,"")</f>
        <v>2.8322440087145968E-2</v>
      </c>
      <c r="K31" s="33">
        <f>IFERROR('cantidad pollos muertos'!K31/'cantidad inicial pollos'!K31,"")</f>
        <v>2.5163398692810458E-2</v>
      </c>
      <c r="L31" s="33">
        <f>IFERROR('cantidad pollos muertos'!L31/'cantidad inicial pollos'!L31,"")</f>
        <v>3.3660130718954247E-2</v>
      </c>
      <c r="M31" s="6">
        <f>IFERROR('cantidad pollos muertos'!M31/'cantidad inicial pollos'!M31,"")</f>
        <v>3.0501089324618737E-2</v>
      </c>
      <c r="N31" s="6">
        <f>IFERROR('cantidad pollos muertos'!N31/'cantidad inicial pollos'!N31,"")</f>
        <v>3.776325344952796E-2</v>
      </c>
      <c r="O31" s="6">
        <f>IFERROR('cantidad pollos muertos'!O31/'cantidad inicial pollos'!O31,"")</f>
        <v>3.0112044817927171E-2</v>
      </c>
      <c r="P31" s="6">
        <f>IFERROR('cantidad pollos muertos'!P31/'cantidad inicial pollos'!P31,"")</f>
        <v>1.8557422969187675E-2</v>
      </c>
      <c r="Q31" s="6">
        <f>IFERROR('cantidad pollos muertos'!Q31/'cantidad inicial pollos'!Q31,"")</f>
        <v>5.0420168067226892E-2</v>
      </c>
      <c r="R31" s="6">
        <f>IFERROR('cantidad pollos muertos'!R31/'cantidad inicial pollos'!R31,"")</f>
        <v>5.3013798111837325E-2</v>
      </c>
      <c r="S31" s="6">
        <f>IFERROR('cantidad pollos muertos'!S31/'cantidad inicial pollos'!S31,"")</f>
        <v>2.7596223674655047E-2</v>
      </c>
      <c r="T31" s="6">
        <f>IFERROR('cantidad pollos muertos'!T31/'cantidad inicial pollos'!T31,"")</f>
        <v>3.776325344952796E-2</v>
      </c>
      <c r="U31" s="6">
        <f>IFERROR('cantidad pollos muertos'!U31/'cantidad inicial pollos'!U31,"")</f>
        <v>4.4117647058823532E-2</v>
      </c>
      <c r="V31" s="6">
        <f>IFERROR('cantidad pollos muertos'!V31/'cantidad inicial pollos'!V31,"")</f>
        <v>0.11239495798319328</v>
      </c>
      <c r="W31" s="6">
        <f>IFERROR('cantidad pollos muertos'!W31/'cantidad inicial pollos'!W31,"")</f>
        <v>5.7773109243697482E-2</v>
      </c>
      <c r="X31" s="6">
        <f>IFERROR('cantidad pollos muertos'!X31/'cantidad inicial pollos'!X31,"")</f>
        <v>4.3767507002801118E-2</v>
      </c>
      <c r="Y31" s="34">
        <f t="shared" si="0"/>
        <v>7</v>
      </c>
      <c r="Z31" s="34">
        <f t="shared" si="1"/>
        <v>22</v>
      </c>
      <c r="AA31" s="34">
        <f t="shared" si="2"/>
        <v>3.270391624079072E-2</v>
      </c>
      <c r="AB31" s="27">
        <f t="shared" si="3"/>
        <v>4.2930856290174742E-2</v>
      </c>
      <c r="AC31" s="27">
        <f t="shared" si="4"/>
        <v>0.31818181818181818</v>
      </c>
      <c r="AD31" s="27">
        <f t="shared" si="5"/>
        <v>0.33333333333333331</v>
      </c>
    </row>
    <row r="32" spans="1:30" x14ac:dyDescent="0.25">
      <c r="A32" s="6">
        <v>31</v>
      </c>
      <c r="B32" s="6" t="s">
        <v>32</v>
      </c>
      <c r="C32" s="6">
        <f>IFERROR('cantidad pollos muertos'!C32/'cantidad inicial pollos'!C32,"")</f>
        <v>6.2745098039215685E-2</v>
      </c>
      <c r="D32" s="6">
        <f>IFERROR('cantidad pollos muertos'!D32/'cantidad inicial pollos'!D32,"")</f>
        <v>9.8877980364656379E-2</v>
      </c>
      <c r="E32" s="6">
        <f>IFERROR('cantidad pollos muertos'!E32/'cantidad inicial pollos'!E32,"")</f>
        <v>7.633053221288516E-2</v>
      </c>
      <c r="F32" s="6">
        <f>IFERROR('cantidad pollos muertos'!F32/'cantidad inicial pollos'!F32,"")</f>
        <v>0.17612044817927172</v>
      </c>
      <c r="G32" s="6">
        <f>IFERROR('cantidad pollos muertos'!G32/'cantidad inicial pollos'!G32,"")</f>
        <v>4.0966386554621849E-2</v>
      </c>
      <c r="H32" s="6">
        <f>IFERROR('cantidad pollos muertos'!H32/'cantidad inicial pollos'!H32,"")</f>
        <v>2.4705882352941175E-2</v>
      </c>
      <c r="I32" s="6">
        <f>IFERROR('cantidad pollos muertos'!I32/'cantidad inicial pollos'!I32,"")</f>
        <v>2.3871811641595814E-2</v>
      </c>
      <c r="J32" s="6">
        <f>IFERROR('cantidad pollos muertos'!J32/'cantidad inicial pollos'!J32,"")</f>
        <v>1.9286754002911209E-2</v>
      </c>
      <c r="K32" s="33">
        <f>IFERROR('cantidad pollos muertos'!K32/'cantidad inicial pollos'!K32,"")</f>
        <v>1.4056881333769205E-2</v>
      </c>
      <c r="L32" s="33">
        <f>IFERROR('cantidad pollos muertos'!L32/'cantidad inicial pollos'!L32,"")</f>
        <v>2.0281321557082108E-2</v>
      </c>
      <c r="M32" s="6">
        <f>IFERROR('cantidad pollos muertos'!M32/'cantidad inicial pollos'!M32,"")</f>
        <v>2.2884126407555393E-2</v>
      </c>
      <c r="N32" s="6">
        <f>IFERROR('cantidad pollos muertos'!N32/'cantidad inicial pollos'!N32,"")</f>
        <v>3.0501089324618737E-2</v>
      </c>
      <c r="O32" s="6">
        <f>IFERROR('cantidad pollos muertos'!O32/'cantidad inicial pollos'!O32,"")</f>
        <v>2.5910364145658265E-2</v>
      </c>
      <c r="P32" s="6">
        <f>IFERROR('cantidad pollos muertos'!P32/'cantidad inicial pollos'!P32,"")</f>
        <v>2.9048656499636893E-2</v>
      </c>
      <c r="Q32" s="6">
        <f>IFERROR('cantidad pollos muertos'!Q32/'cantidad inicial pollos'!Q32,"")</f>
        <v>2.2408963585434174E-2</v>
      </c>
      <c r="R32" s="6">
        <f>IFERROR('cantidad pollos muertos'!R32/'cantidad inicial pollos'!R32,"")</f>
        <v>2.7149321266968326E-2</v>
      </c>
      <c r="S32" s="6">
        <f>IFERROR('cantidad pollos muertos'!S32/'cantidad inicial pollos'!S32,"")</f>
        <v>5.165912518853695E-2</v>
      </c>
      <c r="T32" s="6">
        <f>IFERROR('cantidad pollos muertos'!T32/'cantidad inicial pollos'!T32,"")</f>
        <v>2.7959331880900509E-2</v>
      </c>
      <c r="U32" s="6">
        <f>IFERROR('cantidad pollos muertos'!U32/'cantidad inicial pollos'!U32,"")</f>
        <v>1.8207282913165267E-2</v>
      </c>
      <c r="V32" s="6">
        <f>IFERROR('cantidad pollos muertos'!V32/'cantidad inicial pollos'!V32,"")</f>
        <v>3.711484593837535E-2</v>
      </c>
      <c r="W32" s="6">
        <f>IFERROR('cantidad pollos muertos'!W32/'cantidad inicial pollos'!W32,"")</f>
        <v>3.3613445378151259E-2</v>
      </c>
      <c r="X32" s="6">
        <f>IFERROR('cantidad pollos muertos'!X32/'cantidad inicial pollos'!X32,"")</f>
        <v>3.1862745098039214E-2</v>
      </c>
      <c r="Y32" s="34">
        <f t="shared" si="0"/>
        <v>5</v>
      </c>
      <c r="Z32" s="34">
        <f t="shared" si="1"/>
        <v>22</v>
      </c>
      <c r="AA32" s="34">
        <f t="shared" si="2"/>
        <v>2.8709869463909854E-3</v>
      </c>
      <c r="AB32" s="27">
        <f t="shared" si="3"/>
        <v>4.161647244845413E-2</v>
      </c>
      <c r="AC32" s="27">
        <f t="shared" si="4"/>
        <v>0.22727272727272727</v>
      </c>
      <c r="AD32" s="27">
        <f t="shared" si="5"/>
        <v>0.25</v>
      </c>
    </row>
    <row r="33" spans="1:30" x14ac:dyDescent="0.25">
      <c r="A33" s="6">
        <v>32</v>
      </c>
      <c r="B33" s="6" t="s">
        <v>13</v>
      </c>
      <c r="C33" s="6">
        <f>IFERROR('cantidad pollos muertos'!C33/'cantidad inicial pollos'!C33,"")</f>
        <v>3.9921465968586388E-2</v>
      </c>
      <c r="D33" s="6">
        <f>IFERROR('cantidad pollos muertos'!D33/'cantidad inicial pollos'!D33,"")</f>
        <v>0.10798429319371727</v>
      </c>
      <c r="E33" s="6">
        <f>IFERROR('cantidad pollos muertos'!E33/'cantidad inicial pollos'!E33,"")</f>
        <v>9.6555965559655593E-2</v>
      </c>
      <c r="F33" s="6">
        <f>IFERROR('cantidad pollos muertos'!F33/'cantidad inicial pollos'!F33,"")</f>
        <v>2.9411764705882353E-2</v>
      </c>
      <c r="G33" s="6">
        <f>IFERROR('cantidad pollos muertos'!G33/'cantidad inicial pollos'!G33,"")</f>
        <v>5.4154995331465922E-2</v>
      </c>
      <c r="H33" s="6">
        <f>IFERROR('cantidad pollos muertos'!H33/'cantidad inicial pollos'!H33,"")</f>
        <v>2.4183006535947713E-2</v>
      </c>
      <c r="I33" s="6">
        <f>IFERROR('cantidad pollos muertos'!I33/'cantidad inicial pollos'!I33,"")</f>
        <v>5.3475935828877002E-3</v>
      </c>
      <c r="J33" s="6">
        <f>IFERROR('cantidad pollos muertos'!J33/'cantidad inicial pollos'!J33,"")</f>
        <v>3.1969309462915603E-2</v>
      </c>
      <c r="K33" s="33">
        <f>IFERROR('cantidad pollos muertos'!K33/'cantidad inicial pollos'!K33,"")</f>
        <v>2.514919011082694E-2</v>
      </c>
      <c r="L33" s="33">
        <f>IFERROR('cantidad pollos muertos'!L33/'cantidad inicial pollos'!L33,"")</f>
        <v>3.7936913895993178E-2</v>
      </c>
      <c r="M33" s="6">
        <f>IFERROR('cantidad pollos muertos'!M33/'cantidad inicial pollos'!M33,"")</f>
        <v>3.9709649871904354E-2</v>
      </c>
      <c r="N33" s="6">
        <f>IFERROR('cantidad pollos muertos'!N33/'cantidad inicial pollos'!N33,"")</f>
        <v>2.9838022165387893E-2</v>
      </c>
      <c r="O33" s="6">
        <f>IFERROR('cantidad pollos muertos'!O33/'cantidad inicial pollos'!O33,"")</f>
        <v>4.1773231031543054E-2</v>
      </c>
      <c r="P33" s="6">
        <f>IFERROR('cantidad pollos muertos'!P33/'cantidad inicial pollos'!P33,"")</f>
        <v>2.4296675191815855E-2</v>
      </c>
      <c r="Q33" s="6">
        <f>IFERROR('cantidad pollos muertos'!Q33/'cantidad inicial pollos'!Q33,"")</f>
        <v>1.6624040920716114E-2</v>
      </c>
      <c r="R33" s="6">
        <f>IFERROR('cantidad pollos muertos'!R33/'cantidad inicial pollos'!R33,"")</f>
        <v>2.9411764705882353E-2</v>
      </c>
      <c r="S33" s="6">
        <f>IFERROR('cantidad pollos muertos'!S33/'cantidad inicial pollos'!S33,"")</f>
        <v>3.8789428815004259E-2</v>
      </c>
      <c r="T33" s="6">
        <f>IFERROR('cantidad pollos muertos'!T33/'cantidad inicial pollos'!T33,"")</f>
        <v>2.3017902813299233E-2</v>
      </c>
      <c r="U33" s="6">
        <f>IFERROR('cantidad pollos muertos'!U33/'cantidad inicial pollos'!U33,"")</f>
        <v>1.6106442577030811E-2</v>
      </c>
      <c r="V33" s="6">
        <f>IFERROR('cantidad pollos muertos'!V33/'cantidad inicial pollos'!V33,"")</f>
        <v>3.0690537084398978E-2</v>
      </c>
      <c r="W33" s="6">
        <f>IFERROR('cantidad pollos muertos'!W33/'cantidad inicial pollos'!W33,"")</f>
        <v>3.8363171355498722E-2</v>
      </c>
      <c r="X33" s="6">
        <f>IFERROR('cantidad pollos muertos'!X33/'cantidad inicial pollos'!X33,"")</f>
        <v>4.0616246498599441E-2</v>
      </c>
      <c r="Y33" s="34">
        <f t="shared" si="0"/>
        <v>3</v>
      </c>
      <c r="Z33" s="34">
        <f t="shared" si="1"/>
        <v>22</v>
      </c>
      <c r="AA33" s="34">
        <f t="shared" si="2"/>
        <v>5.6418602425445386E-5</v>
      </c>
      <c r="AB33" s="27">
        <f t="shared" si="3"/>
        <v>3.7356891426316347E-2</v>
      </c>
      <c r="AC33" s="27">
        <f t="shared" si="4"/>
        <v>0.13636363636363635</v>
      </c>
      <c r="AD33" s="27">
        <f t="shared" si="5"/>
        <v>0.16666666666666666</v>
      </c>
    </row>
    <row r="34" spans="1:30" x14ac:dyDescent="0.25">
      <c r="A34" s="6">
        <v>33</v>
      </c>
      <c r="B34" s="6" t="s">
        <v>18</v>
      </c>
      <c r="C34" s="6">
        <f>IFERROR('cantidad pollos muertos'!C34/'cantidad inicial pollos'!C34,"")</f>
        <v>4.518388791593695E-2</v>
      </c>
      <c r="D34" s="6">
        <f>IFERROR('cantidad pollos muertos'!D34/'cantidad inicial pollos'!D34,"")</f>
        <v>5.0437828371278456E-2</v>
      </c>
      <c r="E34" s="6">
        <f>IFERROR('cantidad pollos muertos'!E34/'cantidad inicial pollos'!E34,"")</f>
        <v>5.7773109243697482E-2</v>
      </c>
      <c r="F34" s="6">
        <f>IFERROR('cantidad pollos muertos'!F34/'cantidad inicial pollos'!F34,"")</f>
        <v>7.8674948240165632E-2</v>
      </c>
      <c r="G34" s="6">
        <f>IFERROR('cantidad pollos muertos'!G34/'cantidad inicial pollos'!G34,"")</f>
        <v>5.5462184873949577E-2</v>
      </c>
      <c r="H34" s="6">
        <f>IFERROR('cantidad pollos muertos'!H34/'cantidad inicial pollos'!H34,"")</f>
        <v>4.5951246847856543E-2</v>
      </c>
      <c r="I34" s="6">
        <f>IFERROR('cantidad pollos muertos'!I34/'cantidad inicial pollos'!I34,"")</f>
        <v>1.7027863777089782E-2</v>
      </c>
      <c r="J34" s="6">
        <f>IFERROR('cantidad pollos muertos'!J34/'cantidad inicial pollos'!J34,"")</f>
        <v>3.995098039215686E-2</v>
      </c>
      <c r="K34" s="33">
        <f>IFERROR('cantidad pollos muertos'!K34/'cantidad inicial pollos'!K34,"")</f>
        <v>4.1394335511982572E-2</v>
      </c>
      <c r="L34" s="33">
        <f>IFERROR('cantidad pollos muertos'!L34/'cantidad inicial pollos'!L34,"")</f>
        <v>9.975490196078432E-2</v>
      </c>
      <c r="M34" s="6">
        <f>IFERROR('cantidad pollos muertos'!M34/'cantidad inicial pollos'!M34,"")</f>
        <v>0.10871165644171779</v>
      </c>
      <c r="N34" s="6">
        <f>IFERROR('cantidad pollos muertos'!N34/'cantidad inicial pollos'!N34,"")</f>
        <v>4.4117647058823532E-2</v>
      </c>
      <c r="O34" s="6">
        <f>IFERROR('cantidad pollos muertos'!O34/'cantidad inicial pollos'!O34,"")</f>
        <v>4.3137254901960784E-2</v>
      </c>
      <c r="P34" s="6">
        <f>IFERROR('cantidad pollos muertos'!P34/'cantidad inicial pollos'!P34,"")</f>
        <v>0.18161764705882352</v>
      </c>
      <c r="Q34" s="6">
        <f>IFERROR('cantidad pollos muertos'!Q34/'cantidad inicial pollos'!Q34,"")</f>
        <v>7.1568627450980388E-2</v>
      </c>
      <c r="R34" s="6">
        <f>IFERROR('cantidad pollos muertos'!R34/'cantidad inicial pollos'!R34,"")</f>
        <v>3.2352941176470591E-2</v>
      </c>
      <c r="S34" s="6">
        <f>IFERROR('cantidad pollos muertos'!S34/'cantidad inicial pollos'!S34,"")</f>
        <v>1.3725490196078431E-2</v>
      </c>
      <c r="T34" s="6">
        <f>IFERROR('cantidad pollos muertos'!T34/'cantidad inicial pollos'!T34,"")</f>
        <v>2.3039215686274511E-2</v>
      </c>
      <c r="U34" s="6">
        <f>IFERROR('cantidad pollos muertos'!U34/'cantidad inicial pollos'!U34,"")</f>
        <v>4.0441176470588237E-2</v>
      </c>
      <c r="V34" s="6">
        <f>IFERROR('cantidad pollos muertos'!V34/'cantidad inicial pollos'!V34,"")</f>
        <v>6.3480392156862742E-2</v>
      </c>
      <c r="W34" s="6">
        <f>IFERROR('cantidad pollos muertos'!W34/'cantidad inicial pollos'!W34,"")</f>
        <v>6.642156862745098E-2</v>
      </c>
      <c r="X34" s="6">
        <f>IFERROR('cantidad pollos muertos'!X34/'cantidad inicial pollos'!X34,"")</f>
        <v>5.5392156862745096E-2</v>
      </c>
      <c r="Y34" s="34">
        <f t="shared" si="0"/>
        <v>11</v>
      </c>
      <c r="Z34" s="34">
        <f t="shared" si="1"/>
        <v>22</v>
      </c>
      <c r="AA34" s="34">
        <f t="shared" si="2"/>
        <v>0.41590595245361339</v>
      </c>
      <c r="AB34" s="27">
        <f t="shared" si="3"/>
        <v>5.7982593691985211E-2</v>
      </c>
      <c r="AC34" s="27">
        <f t="shared" si="4"/>
        <v>0.5</v>
      </c>
      <c r="AD34" s="27">
        <f t="shared" si="5"/>
        <v>0.5</v>
      </c>
    </row>
    <row r="35" spans="1:30" x14ac:dyDescent="0.25">
      <c r="A35" s="6">
        <v>34</v>
      </c>
      <c r="B35" s="6" t="s">
        <v>1</v>
      </c>
      <c r="C35" s="6">
        <f>IFERROR('cantidad pollos muertos'!C35/'cantidad inicial pollos'!C35,"")</f>
        <v>7.8460958129007927E-2</v>
      </c>
      <c r="D35" s="6">
        <f>IFERROR('cantidad pollos muertos'!D35/'cantidad inicial pollos'!D35,"")</f>
        <v>4.2511445389143233E-2</v>
      </c>
      <c r="E35" s="6">
        <f>IFERROR('cantidad pollos muertos'!E35/'cantidad inicial pollos'!E35,"")</f>
        <v>4.9738219895287955E-2</v>
      </c>
      <c r="F35" s="6">
        <f>IFERROR('cantidad pollos muertos'!F35/'cantidad inicial pollos'!F35,"")</f>
        <v>5.9457693564194711E-2</v>
      </c>
      <c r="G35" s="6">
        <f>IFERROR('cantidad pollos muertos'!G35/'cantidad inicial pollos'!G35,"")</f>
        <v>9.3852190974493127E-2</v>
      </c>
      <c r="H35" s="6">
        <f>IFERROR('cantidad pollos muertos'!H35/'cantidad inicial pollos'!H35,"")</f>
        <v>3.1227305737109658E-2</v>
      </c>
      <c r="I35" s="6">
        <f>IFERROR('cantidad pollos muertos'!I35/'cantidad inicial pollos'!I35,"")</f>
        <v>2.2770398481973434E-2</v>
      </c>
      <c r="J35" s="6">
        <f>IFERROR('cantidad pollos muertos'!J35/'cantidad inicial pollos'!J35,"")</f>
        <v>1.7923571187013865E-2</v>
      </c>
      <c r="K35" s="33">
        <f>IFERROR('cantidad pollos muertos'!K35/'cantidad inicial pollos'!K35,"")</f>
        <v>2.3238925199709513E-2</v>
      </c>
      <c r="L35" s="33">
        <f>IFERROR('cantidad pollos muertos'!L35/'cantidad inicial pollos'!L35,"")</f>
        <v>2.9084967320261439E-2</v>
      </c>
      <c r="M35" s="6">
        <f>IFERROR('cantidad pollos muertos'!M35/'cantidad inicial pollos'!M35,"")</f>
        <v>2.2222222222222223E-2</v>
      </c>
      <c r="N35" s="6">
        <f>IFERROR('cantidad pollos muertos'!N35/'cantidad inicial pollos'!N35,"")</f>
        <v>9.4658553076402974E-3</v>
      </c>
      <c r="O35" s="6">
        <f>IFERROR('cantidad pollos muertos'!O35/'cantidad inicial pollos'!O35,"")</f>
        <v>1.4705882352941176E-2</v>
      </c>
      <c r="P35" s="6">
        <f>IFERROR('cantidad pollos muertos'!P35/'cantidad inicial pollos'!P35,"")</f>
        <v>1.9607843137254902E-2</v>
      </c>
      <c r="Q35" s="6">
        <f>IFERROR('cantidad pollos muertos'!Q35/'cantidad inicial pollos'!Q35,"")</f>
        <v>3.711484593837535E-2</v>
      </c>
      <c r="R35" s="6">
        <f>IFERROR('cantidad pollos muertos'!R35/'cantidad inicial pollos'!R35,"")</f>
        <v>1.6013071895424835E-2</v>
      </c>
      <c r="S35" s="6">
        <f>IFERROR('cantidad pollos muertos'!S35/'cantidad inicial pollos'!S35,"")</f>
        <v>2.4836601307189541E-2</v>
      </c>
      <c r="T35" s="6">
        <f>IFERROR('cantidad pollos muertos'!T35/'cantidad inicial pollos'!T35,"")</f>
        <v>2.2875816993464051E-2</v>
      </c>
      <c r="U35" s="6">
        <f>IFERROR('cantidad pollos muertos'!U35/'cantidad inicial pollos'!U35,"")</f>
        <v>2.7450980392156862E-2</v>
      </c>
      <c r="V35" s="6">
        <f>IFERROR('cantidad pollos muertos'!V35/'cantidad inicial pollos'!V35,"")</f>
        <v>2.8462998102466792E-2</v>
      </c>
      <c r="W35" s="6">
        <f>IFERROR('cantidad pollos muertos'!W35/'cantidad inicial pollos'!W35,"")</f>
        <v>2.3202614379084968E-2</v>
      </c>
      <c r="X35" s="6">
        <f>IFERROR('cantidad pollos muertos'!X35/'cantidad inicial pollos'!X35,"")</f>
        <v>2.4836601307189541E-2</v>
      </c>
      <c r="Y35" s="34">
        <f t="shared" si="0"/>
        <v>3</v>
      </c>
      <c r="Z35" s="34">
        <f t="shared" si="1"/>
        <v>22</v>
      </c>
      <c r="AA35" s="34">
        <f t="shared" si="2"/>
        <v>5.6418602425445386E-5</v>
      </c>
      <c r="AB35" s="27">
        <f t="shared" si="3"/>
        <v>3.2684591327891151E-2</v>
      </c>
      <c r="AC35" s="27">
        <f t="shared" si="4"/>
        <v>0.13636363636363635</v>
      </c>
      <c r="AD35" s="27">
        <f t="shared" si="5"/>
        <v>0.16666666666666666</v>
      </c>
    </row>
    <row r="36" spans="1:30" x14ac:dyDescent="0.25">
      <c r="A36" s="6">
        <v>35</v>
      </c>
      <c r="B36" s="6" t="s">
        <v>37</v>
      </c>
      <c r="C36" s="6">
        <f>IFERROR('cantidad pollos muertos'!C36/'cantidad inicial pollos'!C36,"")</f>
        <v>3.1465093411996069E-2</v>
      </c>
      <c r="D36" s="6">
        <f>IFERROR('cantidad pollos muertos'!D36/'cantidad inicial pollos'!D36,"")</f>
        <v>5.1655147326300471E-2</v>
      </c>
      <c r="E36" s="6">
        <f>IFERROR('cantidad pollos muertos'!E36/'cantidad inicial pollos'!E36,"")</f>
        <v>4.8709560159941837E-2</v>
      </c>
      <c r="F36" s="6">
        <f>IFERROR('cantidad pollos muertos'!F36/'cantidad inicial pollos'!F36,"")</f>
        <v>0.10715583000363241</v>
      </c>
      <c r="G36" s="6">
        <f>IFERROR('cantidad pollos muertos'!G36/'cantidad inicial pollos'!G36,"")</f>
        <v>4.0971718636693258E-2</v>
      </c>
      <c r="H36" s="6">
        <f>IFERROR('cantidad pollos muertos'!H36/'cantidad inicial pollos'!H36,"")</f>
        <v>3.8865546218487396E-2</v>
      </c>
      <c r="I36" s="6">
        <f>IFERROR('cantidad pollos muertos'!I36/'cantidad inicial pollos'!I36,"")</f>
        <v>2.9411764705882353E-2</v>
      </c>
      <c r="J36" s="6">
        <f>IFERROR('cantidad pollos muertos'!J36/'cantidad inicial pollos'!J36,"")</f>
        <v>7.2129909365558909E-2</v>
      </c>
      <c r="K36" s="33">
        <f>IFERROR('cantidad pollos muertos'!K36/'cantidad inicial pollos'!K36,"")</f>
        <v>5.6022408963585435E-3</v>
      </c>
      <c r="L36" s="33">
        <f>IFERROR('cantidad pollos muertos'!L36/'cantidad inicial pollos'!L36,"")</f>
        <v>4.3782837127845885E-2</v>
      </c>
      <c r="M36" s="6">
        <f>IFERROR('cantidad pollos muertos'!M36/'cantidad inicial pollos'!M36,"")</f>
        <v>3.1387107661154233E-2</v>
      </c>
      <c r="N36" s="6">
        <f>IFERROR('cantidad pollos muertos'!N36/'cantidad inicial pollos'!N36,"")</f>
        <v>2.0283975659229209E-2</v>
      </c>
      <c r="O36" s="6">
        <f>IFERROR('cantidad pollos muertos'!O36/'cantidad inicial pollos'!O36,"")</f>
        <v>3.2454361054766734E-2</v>
      </c>
      <c r="P36" s="6">
        <f>IFERROR('cantidad pollos muertos'!P36/'cantidad inicial pollos'!P36,"")</f>
        <v>3.989181879648411E-2</v>
      </c>
      <c r="Q36" s="6">
        <f>IFERROR('cantidad pollos muertos'!Q36/'cantidad inicial pollos'!Q36,"")</f>
        <v>3.7863421230561189E-2</v>
      </c>
      <c r="R36" s="6">
        <f>IFERROR('cantidad pollos muertos'!R36/'cantidad inicial pollos'!R36,"")</f>
        <v>2.2988505747126436E-2</v>
      </c>
      <c r="S36" s="6">
        <f>IFERROR('cantidad pollos muertos'!S36/'cantidad inicial pollos'!S36,"")</f>
        <v>2.4002704530087897E-2</v>
      </c>
      <c r="T36" s="6">
        <f>IFERROR('cantidad pollos muertos'!T36/'cantidad inicial pollos'!T36,"")</f>
        <v>3.989181879648411E-2</v>
      </c>
      <c r="U36" s="6">
        <f>IFERROR('cantidad pollos muertos'!U36/'cantidad inicial pollos'!U36,"")</f>
        <v>2.9749830966869506E-2</v>
      </c>
      <c r="V36" s="6">
        <f>IFERROR('cantidad pollos muertos'!V36/'cantidad inicial pollos'!V36,"")</f>
        <v>5.0033806626098715E-2</v>
      </c>
      <c r="W36" s="6">
        <f>IFERROR('cantidad pollos muertos'!W36/'cantidad inicial pollos'!W36,"")</f>
        <v>4.9745824255628179E-2</v>
      </c>
      <c r="X36" s="6">
        <f>IFERROR('cantidad pollos muertos'!X36/'cantidad inicial pollos'!X36,"")</f>
        <v>5.1724137931034482E-2</v>
      </c>
      <c r="Y36" s="34">
        <f t="shared" si="0"/>
        <v>5</v>
      </c>
      <c r="Z36" s="34">
        <f t="shared" si="1"/>
        <v>22</v>
      </c>
      <c r="AA36" s="34">
        <f t="shared" si="2"/>
        <v>2.8709869463909854E-3</v>
      </c>
      <c r="AB36" s="27">
        <f t="shared" si="3"/>
        <v>4.089849823219191E-2</v>
      </c>
      <c r="AC36" s="27">
        <f t="shared" si="4"/>
        <v>0.22727272727272727</v>
      </c>
      <c r="AD36" s="27">
        <f t="shared" si="5"/>
        <v>0.25</v>
      </c>
    </row>
    <row r="37" spans="1:30" x14ac:dyDescent="0.25">
      <c r="A37" s="6">
        <v>36</v>
      </c>
      <c r="B37" s="6" t="s">
        <v>20</v>
      </c>
      <c r="C37" s="6">
        <f>IFERROR('cantidad pollos muertos'!C37/'cantidad inicial pollos'!C37,"")</f>
        <v>5.8388157894736843E-2</v>
      </c>
      <c r="D37" s="6">
        <f>IFERROR('cantidad pollos muertos'!D37/'cantidad inicial pollos'!D37,"")</f>
        <v>4.1889483065953657E-2</v>
      </c>
      <c r="E37" s="6">
        <f>IFERROR('cantidad pollos muertos'!E37/'cantidad inicial pollos'!E37,"")</f>
        <v>3.4369885433715219E-2</v>
      </c>
      <c r="F37" s="6">
        <f>IFERROR('cantidad pollos muertos'!F37/'cantidad inicial pollos'!F37,"")</f>
        <v>4.9352750809061485E-2</v>
      </c>
      <c r="G37" s="6">
        <f>IFERROR('cantidad pollos muertos'!G37/'cantidad inicial pollos'!G37,"")</f>
        <v>3.7433155080213901E-2</v>
      </c>
      <c r="H37" s="6">
        <f>IFERROR('cantidad pollos muertos'!H37/'cantidad inicial pollos'!H37,"")</f>
        <v>3.1777167516673206E-2</v>
      </c>
      <c r="I37" s="6">
        <f>IFERROR('cantidad pollos muertos'!I37/'cantidad inicial pollos'!I37,"")</f>
        <v>1.7653981953707338E-2</v>
      </c>
      <c r="J37" s="6">
        <f>IFERROR('cantidad pollos muertos'!J37/'cantidad inicial pollos'!J37,"")</f>
        <v>2.6666666666666668E-2</v>
      </c>
      <c r="K37" s="33">
        <f>IFERROR('cantidad pollos muertos'!K37/'cantidad inicial pollos'!K37,"")</f>
        <v>2.6737967914438502E-2</v>
      </c>
      <c r="L37" s="33">
        <f>IFERROR('cantidad pollos muertos'!L37/'cantidad inicial pollos'!L37,"")</f>
        <v>2.5882352941176471E-2</v>
      </c>
      <c r="M37" s="6">
        <f>IFERROR('cantidad pollos muertos'!M37/'cantidad inicial pollos'!M37,"")</f>
        <v>6.7503924646781788E-2</v>
      </c>
      <c r="N37" s="6">
        <f>IFERROR('cantidad pollos muertos'!N37/'cantidad inicial pollos'!N37,"")</f>
        <v>2.5098039215686273E-2</v>
      </c>
      <c r="O37" s="6">
        <f>IFERROR('cantidad pollos muertos'!O37/'cantidad inicial pollos'!O37,"")</f>
        <v>2.7450980392156862E-2</v>
      </c>
      <c r="P37" s="6">
        <f>IFERROR('cantidad pollos muertos'!P37/'cantidad inicial pollos'!P37,"")</f>
        <v>2.9411764705882353E-2</v>
      </c>
      <c r="Q37" s="6">
        <f>IFERROR('cantidad pollos muertos'!Q37/'cantidad inicial pollos'!Q37,"")</f>
        <v>4.9411764705882349E-2</v>
      </c>
      <c r="R37" s="6">
        <f>IFERROR('cantidad pollos muertos'!R37/'cantidad inicial pollos'!R37,"")</f>
        <v>1.8431372549019609E-2</v>
      </c>
      <c r="S37" s="6">
        <f>IFERROR('cantidad pollos muertos'!S37/'cantidad inicial pollos'!S37,"")</f>
        <v>3.1764705882352938E-2</v>
      </c>
      <c r="T37" s="6">
        <f>IFERROR('cantidad pollos muertos'!T37/'cantidad inicial pollos'!T37,"")</f>
        <v>2.7450980392156862E-2</v>
      </c>
      <c r="U37" s="6">
        <f>IFERROR('cantidad pollos muertos'!U37/'cantidad inicial pollos'!U37,"")</f>
        <v>4.7058823529411764E-2</v>
      </c>
      <c r="V37" s="6">
        <f>IFERROR('cantidad pollos muertos'!V37/'cantidad inicial pollos'!V37,"")</f>
        <v>3.4901960784313728E-2</v>
      </c>
      <c r="W37" s="6">
        <f>IFERROR('cantidad pollos muertos'!W37/'cantidad inicial pollos'!W37,"")</f>
        <v>3.8431372549019606E-2</v>
      </c>
      <c r="X37" s="6">
        <f>IFERROR('cantidad pollos muertos'!X37/'cantidad inicial pollos'!X37,"")</f>
        <v>0.04</v>
      </c>
      <c r="Y37" s="34">
        <f t="shared" si="0"/>
        <v>2</v>
      </c>
      <c r="Z37" s="34">
        <f t="shared" si="1"/>
        <v>22</v>
      </c>
      <c r="AA37" s="34">
        <f t="shared" si="2"/>
        <v>2.7745720303506971E-6</v>
      </c>
      <c r="AB37" s="27">
        <f t="shared" si="3"/>
        <v>3.5775784483136702E-2</v>
      </c>
      <c r="AC37" s="27">
        <f t="shared" si="4"/>
        <v>9.0909090909090912E-2</v>
      </c>
      <c r="AD37" s="27">
        <f t="shared" si="5"/>
        <v>0.125</v>
      </c>
    </row>
    <row r="38" spans="1:30" x14ac:dyDescent="0.25">
      <c r="A38" s="6">
        <v>37</v>
      </c>
      <c r="B38" s="6" t="s">
        <v>66</v>
      </c>
      <c r="C38" s="6" t="str">
        <f>IFERROR('cantidad pollos muertos'!C38/'cantidad inicial pollos'!C38,"")</f>
        <v/>
      </c>
      <c r="D38" s="6" t="str">
        <f>IFERROR('cantidad pollos muertos'!D38/'cantidad inicial pollos'!D38,"")</f>
        <v/>
      </c>
      <c r="E38" s="6" t="str">
        <f>IFERROR('cantidad pollos muertos'!E38/'cantidad inicial pollos'!E38,"")</f>
        <v/>
      </c>
      <c r="F38" s="6">
        <f>IFERROR('cantidad pollos muertos'!F38/'cantidad inicial pollos'!F38,"")</f>
        <v>2.8599444353652557E-2</v>
      </c>
      <c r="G38" s="6">
        <f>IFERROR('cantidad pollos muertos'!G38/'cantidad inicial pollos'!G38,"")</f>
        <v>0.13398692810457516</v>
      </c>
      <c r="H38" s="6">
        <f>IFERROR('cantidad pollos muertos'!H38/'cantidad inicial pollos'!H38,"")</f>
        <v>4.4125372088951148E-2</v>
      </c>
      <c r="I38" s="6">
        <f>IFERROR('cantidad pollos muertos'!I38/'cantidad inicial pollos'!I38,"")</f>
        <v>4.4133099824868655E-2</v>
      </c>
      <c r="J38" s="6">
        <f>IFERROR('cantidad pollos muertos'!J38/'cantidad inicial pollos'!J38,"")</f>
        <v>4.3249868674487831E-2</v>
      </c>
      <c r="K38" s="33">
        <f>IFERROR('cantidad pollos muertos'!K38/'cantidad inicial pollos'!K38,"")</f>
        <v>1.8907563025210083E-2</v>
      </c>
      <c r="L38" s="33">
        <f>IFERROR('cantidad pollos muertos'!L38/'cantidad inicial pollos'!L38,"")</f>
        <v>1.9244734931009439E-2</v>
      </c>
      <c r="M38" s="6">
        <f>IFERROR('cantidad pollos muertos'!M38/'cantidad inicial pollos'!M38,"")</f>
        <v>6.2909090909090915E-2</v>
      </c>
      <c r="N38" s="6">
        <f>IFERROR('cantidad pollos muertos'!N38/'cantidad inicial pollos'!N38,"")</f>
        <v>2.4702998302847445E-2</v>
      </c>
      <c r="O38" s="6">
        <f>IFERROR('cantidad pollos muertos'!O38/'cantidad inicial pollos'!O38,"")</f>
        <v>1.699346405228758E-2</v>
      </c>
      <c r="P38" s="6">
        <f>IFERROR('cantidad pollos muertos'!P38/'cantidad inicial pollos'!P38,"")</f>
        <v>2.0588235294117647E-2</v>
      </c>
      <c r="Q38" s="6">
        <f>IFERROR('cantidad pollos muertos'!Q38/'cantidad inicial pollos'!Q38,"")</f>
        <v>1.5686274509803921E-2</v>
      </c>
      <c r="R38" s="6">
        <f>IFERROR('cantidad pollos muertos'!R38/'cantidad inicial pollos'!R38,"")</f>
        <v>1.4177978883861237E-2</v>
      </c>
      <c r="S38" s="6">
        <f>IFERROR('cantidad pollos muertos'!S38/'cantidad inicial pollos'!S38,"")</f>
        <v>1.5987933634992457E-2</v>
      </c>
      <c r="T38" s="6">
        <f>IFERROR('cantidad pollos muertos'!T38/'cantidad inicial pollos'!T38,"")</f>
        <v>1.3876319758672699E-2</v>
      </c>
      <c r="U38" s="6">
        <f>IFERROR('cantidad pollos muertos'!U38/'cantidad inicial pollos'!U38,"")</f>
        <v>2.7777777777777776E-2</v>
      </c>
      <c r="V38" s="6">
        <f>IFERROR('cantidad pollos muertos'!V38/'cantidad inicial pollos'!V38,"")</f>
        <v>2.2829131652661063E-2</v>
      </c>
      <c r="W38" s="6">
        <f>IFERROR('cantidad pollos muertos'!W38/'cantidad inicial pollos'!W38,"")</f>
        <v>3.6231884057971016E-2</v>
      </c>
      <c r="X38" s="6">
        <f>IFERROR('cantidad pollos muertos'!X38/'cantidad inicial pollos'!X38,"")</f>
        <v>3.0264279624893437E-2</v>
      </c>
      <c r="Y38" s="34">
        <f t="shared" si="0"/>
        <v>2</v>
      </c>
      <c r="Z38" s="34">
        <f t="shared" si="1"/>
        <v>19</v>
      </c>
      <c r="AA38" s="34">
        <f t="shared" si="2"/>
        <v>9.4164659302786724E-5</v>
      </c>
      <c r="AB38" s="27">
        <f t="shared" si="3"/>
        <v>3.3382756813775366E-2</v>
      </c>
      <c r="AC38" s="27">
        <f t="shared" si="4"/>
        <v>0.10526315789473684</v>
      </c>
      <c r="AD38" s="27">
        <f t="shared" si="5"/>
        <v>0.14285714285714285</v>
      </c>
    </row>
    <row r="39" spans="1:30" x14ac:dyDescent="0.25">
      <c r="A39" s="6">
        <v>38</v>
      </c>
      <c r="B39" s="6" t="s">
        <v>19</v>
      </c>
      <c r="C39" s="6">
        <f>IFERROR('cantidad pollos muertos'!C39/'cantidad inicial pollos'!C39,"")</f>
        <v>4.2175360710321866E-2</v>
      </c>
      <c r="D39" s="6">
        <f>IFERROR('cantidad pollos muertos'!D39/'cantidad inicial pollos'!D39,"")</f>
        <v>2.9616413916146299E-2</v>
      </c>
      <c r="E39" s="6">
        <f>IFERROR('cantidad pollos muertos'!E39/'cantidad inicial pollos'!E39,"")</f>
        <v>3.4785545423843295E-2</v>
      </c>
      <c r="F39" s="6">
        <f>IFERROR('cantidad pollos muertos'!F39/'cantidad inicial pollos'!F39,"")</f>
        <v>4.307116104868914E-2</v>
      </c>
      <c r="G39" s="6">
        <f>IFERROR('cantidad pollos muertos'!G39/'cantidad inicial pollos'!G39,"")</f>
        <v>3.6968954248366014E-2</v>
      </c>
      <c r="H39" s="6">
        <f>IFERROR('cantidad pollos muertos'!H39/'cantidad inicial pollos'!H39,"")</f>
        <v>2.2316275490573297E-2</v>
      </c>
      <c r="I39" s="6">
        <f>IFERROR('cantidad pollos muertos'!I39/'cantidad inicial pollos'!I39,"")</f>
        <v>1.4036867918146456E-2</v>
      </c>
      <c r="J39" s="6">
        <f>IFERROR('cantidad pollos muertos'!J39/'cantidad inicial pollos'!J39,"")</f>
        <v>3.8528896672504379E-2</v>
      </c>
      <c r="K39" s="33">
        <f>IFERROR('cantidad pollos muertos'!K39/'cantidad inicial pollos'!K39,"")</f>
        <v>2.4518388791593695E-2</v>
      </c>
      <c r="L39" s="33">
        <f>IFERROR('cantidad pollos muertos'!L39/'cantidad inicial pollos'!L39,"")</f>
        <v>4.884453781512605E-2</v>
      </c>
      <c r="M39" s="6">
        <f>IFERROR('cantidad pollos muertos'!M39/'cantidad inicial pollos'!M39,"")</f>
        <v>3.4950071326676178E-2</v>
      </c>
      <c r="N39" s="6">
        <f>IFERROR('cantidad pollos muertos'!N39/'cantidad inicial pollos'!N39,"")</f>
        <v>3.3868092691622102E-2</v>
      </c>
      <c r="O39" s="6">
        <f>IFERROR('cantidad pollos muertos'!O39/'cantidad inicial pollos'!O39,"")</f>
        <v>3.5650623885918005E-2</v>
      </c>
      <c r="P39" s="6">
        <f>IFERROR('cantidad pollos muertos'!P39/'cantidad inicial pollos'!P39,"")</f>
        <v>6.6937119675456389E-2</v>
      </c>
      <c r="Q39" s="6">
        <f>IFERROR('cantidad pollos muertos'!Q39/'cantidad inicial pollos'!Q39,"")</f>
        <v>4.1582150101419878E-2</v>
      </c>
      <c r="R39" s="6">
        <f>IFERROR('cantidad pollos muertos'!R39/'cantidad inicial pollos'!R39,"")</f>
        <v>1.9957983193277309E-2</v>
      </c>
      <c r="S39" s="6">
        <f>IFERROR('cantidad pollos muertos'!S39/'cantidad inicial pollos'!S39,"")</f>
        <v>2.1358543417366947E-2</v>
      </c>
      <c r="T39" s="6">
        <f>IFERROR('cantidad pollos muertos'!T39/'cantidad inicial pollos'!T39,"")</f>
        <v>2.4509803921568627E-2</v>
      </c>
      <c r="U39" s="6">
        <f>IFERROR('cantidad pollos muertos'!U39/'cantidad inicial pollos'!U39,"")</f>
        <v>2.6200135226504394E-2</v>
      </c>
      <c r="V39" s="6">
        <f>IFERROR('cantidad pollos muertos'!V39/'cantidad inicial pollos'!V39,"")</f>
        <v>5.6022408963585436E-2</v>
      </c>
      <c r="W39" s="6">
        <f>IFERROR('cantidad pollos muertos'!W39/'cantidad inicial pollos'!W39,"")</f>
        <v>2.8711484593837534E-2</v>
      </c>
      <c r="X39" s="6">
        <f>IFERROR('cantidad pollos muertos'!X39/'cantidad inicial pollos'!X39,"")</f>
        <v>3.5539215686274508E-2</v>
      </c>
      <c r="Y39" s="34">
        <f t="shared" si="0"/>
        <v>2</v>
      </c>
      <c r="Z39" s="34">
        <f t="shared" si="1"/>
        <v>22</v>
      </c>
      <c r="AA39" s="34">
        <f t="shared" si="2"/>
        <v>2.7745720303506971E-6</v>
      </c>
      <c r="AB39" s="27">
        <f t="shared" si="3"/>
        <v>3.4552274305400817E-2</v>
      </c>
      <c r="AC39" s="27">
        <f t="shared" si="4"/>
        <v>9.0909090909090912E-2</v>
      </c>
      <c r="AD39" s="27">
        <f t="shared" si="5"/>
        <v>0.125</v>
      </c>
    </row>
    <row r="40" spans="1:30" x14ac:dyDescent="0.25">
      <c r="A40" s="6">
        <v>39</v>
      </c>
      <c r="B40" s="6" t="s">
        <v>26</v>
      </c>
      <c r="C40" s="6">
        <f>IFERROR('cantidad pollos muertos'!C40/'cantidad inicial pollos'!C40,"")</f>
        <v>0.11911911911911911</v>
      </c>
      <c r="D40" s="6">
        <f>IFERROR('cantidad pollos muertos'!D40/'cantidad inicial pollos'!D40,"")</f>
        <v>0.18186274509803921</v>
      </c>
      <c r="E40" s="6">
        <f>IFERROR('cantidad pollos muertos'!E40/'cantidad inicial pollos'!E40,"")</f>
        <v>0.16097401536198724</v>
      </c>
      <c r="F40" s="6">
        <f>IFERROR('cantidad pollos muertos'!F40/'cantidad inicial pollos'!F40,"")</f>
        <v>5.8371484630477435E-2</v>
      </c>
      <c r="G40" s="6">
        <f>IFERROR('cantidad pollos muertos'!G40/'cantidad inicial pollos'!G40,"")</f>
        <v>0.20576696743821107</v>
      </c>
      <c r="H40" s="6">
        <f>IFERROR('cantidad pollos muertos'!H40/'cantidad inicial pollos'!H40,"")</f>
        <v>2.0086083213773313E-2</v>
      </c>
      <c r="I40" s="6">
        <f>IFERROR('cantidad pollos muertos'!I40/'cantidad inicial pollos'!I40,"")</f>
        <v>2.3039215686274511E-2</v>
      </c>
      <c r="J40" s="6">
        <f>IFERROR('cantidad pollos muertos'!J40/'cantidad inicial pollos'!J40,"")</f>
        <v>2.0598332515939184E-2</v>
      </c>
      <c r="K40" s="33">
        <f>IFERROR('cantidad pollos muertos'!K40/'cantidad inicial pollos'!K40,"")</f>
        <v>1.6339869281045753E-2</v>
      </c>
      <c r="L40" s="33">
        <f>IFERROR('cantidad pollos muertos'!L40/'cantidad inicial pollos'!L40,"")</f>
        <v>3.6928104575163399E-2</v>
      </c>
      <c r="M40" s="6">
        <f>IFERROR('cantidad pollos muertos'!M40/'cantidad inicial pollos'!M40,"")</f>
        <v>2.4513809445987907E-2</v>
      </c>
      <c r="N40" s="6">
        <f>IFERROR('cantidad pollos muertos'!N40/'cantidad inicial pollos'!N40,"")</f>
        <v>1.2581699346405229E-2</v>
      </c>
      <c r="O40" s="6">
        <f>IFERROR('cantidad pollos muertos'!O40/'cantidad inicial pollos'!O40,"")</f>
        <v>3.6601307189542485E-2</v>
      </c>
      <c r="P40" s="6">
        <f>IFERROR('cantidad pollos muertos'!P40/'cantidad inicial pollos'!P40,"")</f>
        <v>2.6470588235294117E-2</v>
      </c>
      <c r="Q40" s="6">
        <f>IFERROR('cantidad pollos muertos'!Q40/'cantidad inicial pollos'!Q40,"")</f>
        <v>1.7647058823529412E-2</v>
      </c>
      <c r="R40" s="6">
        <f>IFERROR('cantidad pollos muertos'!R40/'cantidad inicial pollos'!R40,"")</f>
        <v>4.3137254901960784E-2</v>
      </c>
      <c r="S40" s="6">
        <f>IFERROR('cantidad pollos muertos'!S40/'cantidad inicial pollos'!S40,"")</f>
        <v>2.630718954248366E-2</v>
      </c>
      <c r="T40" s="6">
        <f>IFERROR('cantidad pollos muertos'!T40/'cantidad inicial pollos'!T40,"")</f>
        <v>3.5620915032679737E-2</v>
      </c>
      <c r="U40" s="6">
        <f>IFERROR('cantidad pollos muertos'!U40/'cantidad inicial pollos'!U40,"")</f>
        <v>4.4117647058823532E-2</v>
      </c>
      <c r="V40" s="6">
        <f>IFERROR('cantidad pollos muertos'!V40/'cantidad inicial pollos'!V40,"")</f>
        <v>2.7124183006535948E-2</v>
      </c>
      <c r="W40" s="6">
        <f>IFERROR('cantidad pollos muertos'!W40/'cantidad inicial pollos'!W40,"")</f>
        <v>2.8758169934640521E-2</v>
      </c>
      <c r="X40" s="6">
        <f>IFERROR('cantidad pollos muertos'!X40/'cantidad inicial pollos'!X40,"")</f>
        <v>5.5228758169934639E-2</v>
      </c>
      <c r="Y40" s="34">
        <f t="shared" si="0"/>
        <v>6</v>
      </c>
      <c r="Z40" s="34">
        <f t="shared" si="1"/>
        <v>22</v>
      </c>
      <c r="AA40" s="34">
        <f t="shared" si="2"/>
        <v>1.1087825663388839E-2</v>
      </c>
      <c r="AB40" s="27">
        <f t="shared" si="3"/>
        <v>5.550884170944765E-2</v>
      </c>
      <c r="AC40" s="27">
        <f t="shared" si="4"/>
        <v>0.27272727272727271</v>
      </c>
      <c r="AD40" s="27">
        <f t="shared" si="5"/>
        <v>0.29166666666666669</v>
      </c>
    </row>
    <row r="41" spans="1:30" x14ac:dyDescent="0.25">
      <c r="A41" s="6">
        <v>40</v>
      </c>
      <c r="B41" s="6" t="s">
        <v>33</v>
      </c>
      <c r="C41" s="6">
        <f>IFERROR('cantidad pollos muertos'!C41/'cantidad inicial pollos'!C41,"")</f>
        <v>7.8947368421052627E-2</v>
      </c>
      <c r="D41" s="6">
        <f>IFERROR('cantidad pollos muertos'!D41/'cantidad inicial pollos'!D41,"")</f>
        <v>0.12451771308312873</v>
      </c>
      <c r="E41" s="6">
        <f>IFERROR('cantidad pollos muertos'!E41/'cantidad inicial pollos'!E41,"")</f>
        <v>8.7885154061624643E-2</v>
      </c>
      <c r="F41" s="6">
        <f>IFERROR('cantidad pollos muertos'!F41/'cantidad inicial pollos'!F41,"")</f>
        <v>6.8675543097407143E-2</v>
      </c>
      <c r="G41" s="6">
        <f>IFERROR('cantidad pollos muertos'!G41/'cantidad inicial pollos'!G41,"")</f>
        <v>4.6397188049209136E-2</v>
      </c>
      <c r="H41" s="6">
        <f>IFERROR('cantidad pollos muertos'!H41/'cantidad inicial pollos'!H41,"")</f>
        <v>2.9071803852889669E-2</v>
      </c>
      <c r="I41" s="6">
        <f>IFERROR('cantidad pollos muertos'!I41/'cantidad inicial pollos'!I41,"")</f>
        <v>2.7177472167648986E-2</v>
      </c>
      <c r="J41" s="6">
        <f>IFERROR('cantidad pollos muertos'!J41/'cantidad inicial pollos'!J41,"")</f>
        <v>0.10221898872317206</v>
      </c>
      <c r="K41" s="33">
        <f>IFERROR('cantidad pollos muertos'!K41/'cantidad inicial pollos'!K41,"")</f>
        <v>1.4383785550833606E-2</v>
      </c>
      <c r="L41" s="33">
        <f>IFERROR('cantidad pollos muertos'!L41/'cantidad inicial pollos'!L41,"")</f>
        <v>1.5359477124183006E-2</v>
      </c>
      <c r="M41" s="6">
        <f>IFERROR('cantidad pollos muertos'!M41/'cantidad inicial pollos'!M41,"")</f>
        <v>5.5918663761801018E-2</v>
      </c>
      <c r="N41" s="6">
        <f>IFERROR('cantidad pollos muertos'!N41/'cantidad inicial pollos'!N41,"")</f>
        <v>1.1256354393609296E-2</v>
      </c>
      <c r="O41" s="6">
        <f>IFERROR('cantidad pollos muertos'!O41/'cantidad inicial pollos'!O41,"")</f>
        <v>1.6106442577030811E-2</v>
      </c>
      <c r="P41" s="6">
        <f>IFERROR('cantidad pollos muertos'!P41/'cantidad inicial pollos'!P41,"")</f>
        <v>2.0658263305322128E-2</v>
      </c>
      <c r="Q41" s="6">
        <f>IFERROR('cantidad pollos muertos'!Q41/'cantidad inicial pollos'!Q41,"")</f>
        <v>1.9607843137254902E-2</v>
      </c>
      <c r="R41" s="6">
        <f>IFERROR('cantidad pollos muertos'!R41/'cantidad inicial pollos'!R41,"")</f>
        <v>1.9607843137254902E-2</v>
      </c>
      <c r="S41" s="6">
        <f>IFERROR('cantidad pollos muertos'!S41/'cantidad inicial pollos'!S41,"")</f>
        <v>3.4690799396681751E-2</v>
      </c>
      <c r="T41" s="6">
        <f>IFERROR('cantidad pollos muertos'!T41/'cantidad inicial pollos'!T41,"")</f>
        <v>2.3238925199709513E-2</v>
      </c>
      <c r="U41" s="6">
        <f>IFERROR('cantidad pollos muertos'!U41/'cantidad inicial pollos'!U41,"")</f>
        <v>2.5910364145658265E-2</v>
      </c>
      <c r="V41" s="6">
        <f>IFERROR('cantidad pollos muertos'!V41/'cantidad inicial pollos'!V41,"")</f>
        <v>2.3109243697478993E-2</v>
      </c>
      <c r="W41" s="6">
        <f>IFERROR('cantidad pollos muertos'!W41/'cantidad inicial pollos'!W41,"")</f>
        <v>1.2605042016806723E-2</v>
      </c>
      <c r="X41" s="6">
        <f>IFERROR('cantidad pollos muertos'!X41/'cantidad inicial pollos'!X41,"")</f>
        <v>1.8207282913165267E-2</v>
      </c>
      <c r="Y41" s="34">
        <f t="shared" si="0"/>
        <v>6</v>
      </c>
      <c r="Z41" s="34">
        <f t="shared" si="1"/>
        <v>22</v>
      </c>
      <c r="AA41" s="34">
        <f t="shared" si="2"/>
        <v>1.1087825663388839E-2</v>
      </c>
      <c r="AB41" s="27">
        <f t="shared" si="3"/>
        <v>3.9797798264223784E-2</v>
      </c>
      <c r="AC41" s="27">
        <f t="shared" si="4"/>
        <v>0.27272727272727271</v>
      </c>
      <c r="AD41" s="27">
        <f t="shared" si="5"/>
        <v>0.29166666666666669</v>
      </c>
    </row>
    <row r="42" spans="1:30" x14ac:dyDescent="0.25">
      <c r="A42" s="6">
        <v>41</v>
      </c>
      <c r="B42" s="6" t="s">
        <v>6</v>
      </c>
      <c r="C42" s="6">
        <f>IFERROR('cantidad pollos muertos'!C42/'cantidad inicial pollos'!C42,"")</f>
        <v>7.9687136993727245E-2</v>
      </c>
      <c r="D42" s="6">
        <f>IFERROR('cantidad pollos muertos'!D42/'cantidad inicial pollos'!D42,"")</f>
        <v>0.12912127814088598</v>
      </c>
      <c r="E42" s="6">
        <f>IFERROR('cantidad pollos muertos'!E42/'cantidad inicial pollos'!E42,"")</f>
        <v>0.34255628177196806</v>
      </c>
      <c r="F42" s="6">
        <f>IFERROR('cantidad pollos muertos'!F42/'cantidad inicial pollos'!F42,"")</f>
        <v>6.7538126361655779E-2</v>
      </c>
      <c r="G42" s="6">
        <f>IFERROR('cantidad pollos muertos'!G42/'cantidad inicial pollos'!G42,"")</f>
        <v>5.5514543038535362E-2</v>
      </c>
      <c r="H42" s="6">
        <f>IFERROR('cantidad pollos muertos'!H42/'cantidad inicial pollos'!H42,"")</f>
        <v>4.5288912024986985E-2</v>
      </c>
      <c r="I42" s="6">
        <f>IFERROR('cantidad pollos muertos'!I42/'cantidad inicial pollos'!I42,"")</f>
        <v>7.540849673202614E-2</v>
      </c>
      <c r="J42" s="6">
        <f>IFERROR('cantidad pollos muertos'!J42/'cantidad inicial pollos'!J42,"")</f>
        <v>1.7396432257113372E-2</v>
      </c>
      <c r="K42" s="33">
        <f>IFERROR('cantidad pollos muertos'!K42/'cantidad inicial pollos'!K42,"")</f>
        <v>4.2928742645456527E-2</v>
      </c>
      <c r="L42" s="33">
        <f>IFERROR('cantidad pollos muertos'!L42/'cantidad inicial pollos'!L42,"")</f>
        <v>2.6847662141779787E-2</v>
      </c>
      <c r="M42" s="6">
        <f>IFERROR('cantidad pollos muertos'!M42/'cantidad inicial pollos'!M42,"")</f>
        <v>2.6289034132171388E-2</v>
      </c>
      <c r="N42" s="6">
        <f>IFERROR('cantidad pollos muertos'!N42/'cantidad inicial pollos'!N42,"")</f>
        <v>3.1808278867102399E-2</v>
      </c>
      <c r="O42" s="6">
        <f>IFERROR('cantidad pollos muertos'!O42/'cantidad inicial pollos'!O42,"")</f>
        <v>8.1190994916485112E-2</v>
      </c>
      <c r="P42" s="6">
        <f>IFERROR('cantidad pollos muertos'!P42/'cantidad inicial pollos'!P42,"")</f>
        <v>4.7058823529411764E-2</v>
      </c>
      <c r="Q42" s="6">
        <f>IFERROR('cantidad pollos muertos'!Q42/'cantidad inicial pollos'!Q42,"")</f>
        <v>3.8416848220769788E-2</v>
      </c>
      <c r="R42" s="6">
        <f>IFERROR('cantidad pollos muertos'!R42/'cantidad inicial pollos'!R42,"")</f>
        <v>4.5030425963488843E-2</v>
      </c>
      <c r="S42" s="6">
        <f>IFERROR('cantidad pollos muertos'!S42/'cantidad inicial pollos'!S42,"")</f>
        <v>4.5977011494252873E-2</v>
      </c>
      <c r="T42" s="6">
        <f>IFERROR('cantidad pollos muertos'!T42/'cantidad inicial pollos'!T42,"")</f>
        <v>3.887762001352265E-2</v>
      </c>
      <c r="U42" s="6">
        <f>IFERROR('cantidad pollos muertos'!U42/'cantidad inicial pollos'!U42,"")</f>
        <v>4.7329276538201487E-2</v>
      </c>
      <c r="V42" s="6">
        <f>IFERROR('cantidad pollos muertos'!V42/'cantidad inicial pollos'!V42,"")</f>
        <v>7.8296146044624745E-2</v>
      </c>
      <c r="W42" s="6">
        <f>IFERROR('cantidad pollos muertos'!W42/'cantidad inicial pollos'!W42,"")</f>
        <v>5.3279242731575388E-2</v>
      </c>
      <c r="X42" s="6">
        <f>IFERROR('cantidad pollos muertos'!X42/'cantidad inicial pollos'!X42,"")</f>
        <v>4.7973856209150324E-2</v>
      </c>
      <c r="Y42" s="34">
        <f t="shared" si="0"/>
        <v>9</v>
      </c>
      <c r="Z42" s="34">
        <f t="shared" si="1"/>
        <v>22</v>
      </c>
      <c r="AA42" s="34">
        <f t="shared" si="2"/>
        <v>0.15648750319561799</v>
      </c>
      <c r="AB42" s="27">
        <f t="shared" si="3"/>
        <v>6.6537053216767811E-2</v>
      </c>
      <c r="AC42" s="27">
        <f t="shared" si="4"/>
        <v>0.40909090909090912</v>
      </c>
      <c r="AD42" s="27">
        <f t="shared" si="5"/>
        <v>0.41666666666666669</v>
      </c>
    </row>
    <row r="43" spans="1:30" x14ac:dyDescent="0.25">
      <c r="A43" s="6">
        <v>42</v>
      </c>
      <c r="B43" s="6" t="s">
        <v>4</v>
      </c>
      <c r="C43" s="6">
        <f>IFERROR('cantidad pollos muertos'!C43/'cantidad inicial pollos'!C43,"")</f>
        <v>6.7530959752321984E-2</v>
      </c>
      <c r="D43" s="6">
        <f>IFERROR('cantidad pollos muertos'!D43/'cantidad inicial pollos'!D43,"")</f>
        <v>8.4967320261437912E-2</v>
      </c>
      <c r="E43" s="6">
        <f>IFERROR('cantidad pollos muertos'!E43/'cantidad inicial pollos'!E43,"")</f>
        <v>0.24266191325014855</v>
      </c>
      <c r="F43" s="6">
        <f>IFERROR('cantidad pollos muertos'!F43/'cantidad inicial pollos'!F43,"")</f>
        <v>9.5306001188354125E-2</v>
      </c>
      <c r="G43" s="6">
        <f>IFERROR('cantidad pollos muertos'!G43/'cantidad inicial pollos'!G43,"")</f>
        <v>6.0568730109844988E-2</v>
      </c>
      <c r="H43" s="6">
        <f>IFERROR('cantidad pollos muertos'!H43/'cantidad inicial pollos'!H43,"")</f>
        <v>3.8569918985558296E-2</v>
      </c>
      <c r="I43" s="6">
        <f>IFERROR('cantidad pollos muertos'!I43/'cantidad inicial pollos'!I43,"")</f>
        <v>3.7667698658410735E-2</v>
      </c>
      <c r="J43" s="6">
        <f>IFERROR('cantidad pollos muertos'!J43/'cantidad inicial pollos'!J43,"")</f>
        <v>4.8094215930846437E-2</v>
      </c>
      <c r="K43" s="33">
        <f>IFERROR('cantidad pollos muertos'!K43/'cantidad inicial pollos'!K43,"")</f>
        <v>7.3499702911467624E-2</v>
      </c>
      <c r="L43" s="33">
        <f>IFERROR('cantidad pollos muertos'!L43/'cantidad inicial pollos'!L43,"")</f>
        <v>5.3758169934640526E-2</v>
      </c>
      <c r="M43" s="6">
        <f>IFERROR('cantidad pollos muertos'!M43/'cantidad inicial pollos'!M43,"")</f>
        <v>0.1254341736694678</v>
      </c>
      <c r="N43" s="6">
        <f>IFERROR('cantidad pollos muertos'!N43/'cantidad inicial pollos'!N43,"")</f>
        <v>3.40113184288676E-2</v>
      </c>
      <c r="O43" s="6">
        <f>IFERROR('cantidad pollos muertos'!O43/'cantidad inicial pollos'!O43,"")</f>
        <v>3.2295271049596307E-2</v>
      </c>
      <c r="P43" s="6">
        <f>IFERROR('cantidad pollos muertos'!P43/'cantidad inicial pollos'!P43,"")</f>
        <v>3.645998940116587E-2</v>
      </c>
      <c r="Q43" s="6">
        <f>IFERROR('cantidad pollos muertos'!Q43/'cantidad inicial pollos'!Q43,"")</f>
        <v>3.0362448009506833E-2</v>
      </c>
      <c r="R43" s="6">
        <f>IFERROR('cantidad pollos muertos'!R43/'cantidad inicial pollos'!R43,"")</f>
        <v>1.9550510262584565E-2</v>
      </c>
      <c r="S43" s="6">
        <f>IFERROR('cantidad pollos muertos'!S43/'cantidad inicial pollos'!S43,"")</f>
        <v>3.3893557422969185E-2</v>
      </c>
      <c r="T43" s="6">
        <f>IFERROR('cantidad pollos muertos'!T43/'cantidad inicial pollos'!T43,"")</f>
        <v>2.7332144979203804E-2</v>
      </c>
      <c r="U43" s="6">
        <f>IFERROR('cantidad pollos muertos'!U43/'cantidad inicial pollos'!U43,"")</f>
        <v>4.6809475235180781E-2</v>
      </c>
      <c r="V43" s="6">
        <f>IFERROR('cantidad pollos muertos'!V43/'cantidad inicial pollos'!V43,"")</f>
        <v>6.5377532228360957E-2</v>
      </c>
      <c r="W43" s="6">
        <f>IFERROR('cantidad pollos muertos'!W43/'cantidad inicial pollos'!W43,"")</f>
        <v>6.0341555977229601E-2</v>
      </c>
      <c r="X43" s="6">
        <f>IFERROR('cantidad pollos muertos'!X43/'cantidad inicial pollos'!X43,"")</f>
        <v>7.7030812324929976E-2</v>
      </c>
      <c r="Y43" s="34">
        <f t="shared" si="0"/>
        <v>11</v>
      </c>
      <c r="Z43" s="34">
        <f t="shared" si="1"/>
        <v>22</v>
      </c>
      <c r="AA43" s="34">
        <f t="shared" si="2"/>
        <v>0.41590595245361339</v>
      </c>
      <c r="AB43" s="27">
        <f t="shared" si="3"/>
        <v>6.3251064544186109E-2</v>
      </c>
      <c r="AC43" s="27">
        <f t="shared" si="4"/>
        <v>0.5</v>
      </c>
      <c r="AD43" s="27">
        <f t="shared" si="5"/>
        <v>0.5</v>
      </c>
    </row>
    <row r="44" spans="1:30" x14ac:dyDescent="0.25">
      <c r="A44" s="6">
        <v>43</v>
      </c>
      <c r="B44" s="6" t="s">
        <v>2</v>
      </c>
      <c r="C44" s="6">
        <f>IFERROR('cantidad pollos muertos'!C44/'cantidad inicial pollos'!C44,"")</f>
        <v>9.0909090909090912E-2</v>
      </c>
      <c r="D44" s="6">
        <f>IFERROR('cantidad pollos muertos'!D44/'cantidad inicial pollos'!D44,"")</f>
        <v>4.1275030649775238E-2</v>
      </c>
      <c r="E44" s="6">
        <f>IFERROR('cantidad pollos muertos'!E44/'cantidad inicial pollos'!E44,"")</f>
        <v>4.9763893933890302E-2</v>
      </c>
      <c r="F44" s="6">
        <f>IFERROR('cantidad pollos muertos'!F44/'cantidad inicial pollos'!F44,"")</f>
        <v>4.6477850399419027E-2</v>
      </c>
      <c r="G44" s="6">
        <f>IFERROR('cantidad pollos muertos'!G44/'cantidad inicial pollos'!G44,"")</f>
        <v>3.8657913931436909E-2</v>
      </c>
      <c r="H44" s="6">
        <f>IFERROR('cantidad pollos muertos'!H44/'cantidad inicial pollos'!H44,"")</f>
        <v>2.3109243697478993E-2</v>
      </c>
      <c r="I44" s="6">
        <f>IFERROR('cantidad pollos muertos'!I44/'cantidad inicial pollos'!I44,"")</f>
        <v>2.4859943977591035E-2</v>
      </c>
      <c r="J44" s="6">
        <f>IFERROR('cantidad pollos muertos'!J44/'cantidad inicial pollos'!J44,"")</f>
        <v>1.9607843137254902E-2</v>
      </c>
      <c r="K44" s="33">
        <f>IFERROR('cantidad pollos muertos'!K44/'cantidad inicial pollos'!K44,"")</f>
        <v>2.3817863397548163E-2</v>
      </c>
      <c r="L44" s="33">
        <f>IFERROR('cantidad pollos muertos'!L44/'cantidad inicial pollos'!L44,"")</f>
        <v>5.4621848739495799E-2</v>
      </c>
      <c r="M44" s="6">
        <f>IFERROR('cantidad pollos muertos'!M44/'cantidad inicial pollos'!M44,"")</f>
        <v>2.9061624649859945E-2</v>
      </c>
      <c r="N44" s="6">
        <f>IFERROR('cantidad pollos muertos'!N44/'cantidad inicial pollos'!N44,"")</f>
        <v>2.9432375613174491E-2</v>
      </c>
      <c r="O44" s="6">
        <f>IFERROR('cantidad pollos muertos'!O44/'cantidad inicial pollos'!O44,"")</f>
        <v>1.5756302521008403E-2</v>
      </c>
      <c r="P44" s="6">
        <f>IFERROR('cantidad pollos muertos'!P44/'cantidad inicial pollos'!P44,"")</f>
        <v>2.2058823529411766E-2</v>
      </c>
      <c r="Q44" s="6">
        <f>IFERROR('cantidad pollos muertos'!Q44/'cantidad inicial pollos'!Q44,"")</f>
        <v>2.661064425770308E-2</v>
      </c>
      <c r="R44" s="6">
        <f>IFERROR('cantidad pollos muertos'!R44/'cantidad inicial pollos'!R44,"")</f>
        <v>2.4859943977591035E-2</v>
      </c>
      <c r="S44" s="6">
        <f>IFERROR('cantidad pollos muertos'!S44/'cantidad inicial pollos'!S44,"")</f>
        <v>2.1358543417366947E-2</v>
      </c>
      <c r="T44" s="6">
        <f>IFERROR('cantidad pollos muertos'!T44/'cantidad inicial pollos'!T44,"")</f>
        <v>1.2605042016806723E-2</v>
      </c>
      <c r="U44" s="6">
        <f>IFERROR('cantidad pollos muertos'!U44/'cantidad inicial pollos'!U44,"")</f>
        <v>2.3378582202111614E-2</v>
      </c>
      <c r="V44" s="6">
        <f>IFERROR('cantidad pollos muertos'!V44/'cantidad inicial pollos'!V44,"")</f>
        <v>2.661064425770308E-2</v>
      </c>
      <c r="W44" s="6">
        <f>IFERROR('cantidad pollos muertos'!W44/'cantidad inicial pollos'!W44,"")</f>
        <v>2.9411764705882353E-2</v>
      </c>
      <c r="X44" s="6">
        <f>IFERROR('cantidad pollos muertos'!X44/'cantidad inicial pollos'!X44,"")</f>
        <v>3.4690799396681751E-2</v>
      </c>
      <c r="Y44" s="34">
        <f t="shared" si="0"/>
        <v>2</v>
      </c>
      <c r="Z44" s="34">
        <f t="shared" si="1"/>
        <v>22</v>
      </c>
      <c r="AA44" s="34">
        <f t="shared" si="2"/>
        <v>2.7745720303506971E-6</v>
      </c>
      <c r="AB44" s="27">
        <f t="shared" si="3"/>
        <v>3.2224346059921936E-2</v>
      </c>
      <c r="AC44" s="27">
        <f t="shared" si="4"/>
        <v>9.0909090909090912E-2</v>
      </c>
      <c r="AD44" s="27">
        <f t="shared" si="5"/>
        <v>0.125</v>
      </c>
    </row>
    <row r="45" spans="1:30" x14ac:dyDescent="0.25">
      <c r="A45" s="6">
        <v>44</v>
      </c>
      <c r="B45" s="6" t="s">
        <v>29</v>
      </c>
      <c r="C45" s="6">
        <f>IFERROR('cantidad pollos muertos'!C45/'cantidad inicial pollos'!C45,"")</f>
        <v>6.0784313725490195E-2</v>
      </c>
      <c r="D45" s="6">
        <f>IFERROR('cantidad pollos muertos'!D45/'cantidad inicial pollos'!D45,"")</f>
        <v>0.20350262697022767</v>
      </c>
      <c r="E45" s="6">
        <f>IFERROR('cantidad pollos muertos'!E45/'cantidad inicial pollos'!E45,"")</f>
        <v>0.24194677871148459</v>
      </c>
      <c r="F45" s="6">
        <f>IFERROR('cantidad pollos muertos'!F45/'cantidad inicial pollos'!F45,"")</f>
        <v>0.14005602240896359</v>
      </c>
      <c r="G45" s="6">
        <f>IFERROR('cantidad pollos muertos'!G45/'cantidad inicial pollos'!G45,"")</f>
        <v>3.6470588235294116E-2</v>
      </c>
      <c r="H45" s="6">
        <f>IFERROR('cantidad pollos muertos'!H45/'cantidad inicial pollos'!H45,"")</f>
        <v>4.4117647058823532E-2</v>
      </c>
      <c r="I45" s="6">
        <f>IFERROR('cantidad pollos muertos'!I45/'cantidad inicial pollos'!I45,"")</f>
        <v>3.4313725490196081E-2</v>
      </c>
      <c r="J45" s="6">
        <f>IFERROR('cantidad pollos muertos'!J45/'cantidad inicial pollos'!J45,"")</f>
        <v>2.2408963585434174E-2</v>
      </c>
      <c r="K45" s="33">
        <f>IFERROR('cantidad pollos muertos'!K45/'cantidad inicial pollos'!K45,"")</f>
        <v>3.1523642732049037E-2</v>
      </c>
      <c r="L45" s="33">
        <f>IFERROR('cantidad pollos muertos'!L45/'cantidad inicial pollos'!L45,"")</f>
        <v>9.3137254901960786E-2</v>
      </c>
      <c r="M45" s="6">
        <f>IFERROR('cantidad pollos muertos'!M45/'cantidad inicial pollos'!M45,"")</f>
        <v>3.711484593837535E-2</v>
      </c>
      <c r="N45" s="6">
        <f>IFERROR('cantidad pollos muertos'!N45/'cantidad inicial pollos'!N45,"")</f>
        <v>2.3109243697478993E-2</v>
      </c>
      <c r="O45" s="6">
        <f>IFERROR('cantidad pollos muertos'!O45/'cantidad inicial pollos'!O45,"")</f>
        <v>2.9061624649859945E-2</v>
      </c>
      <c r="P45" s="6">
        <f>IFERROR('cantidad pollos muertos'!P45/'cantidad inicial pollos'!P45,"")</f>
        <v>2.4159663865546219E-2</v>
      </c>
      <c r="Q45" s="6">
        <f>IFERROR('cantidad pollos muertos'!Q45/'cantidad inicial pollos'!Q45,"")</f>
        <v>1.9607843137254902E-2</v>
      </c>
      <c r="R45" s="6">
        <f>IFERROR('cantidad pollos muertos'!R45/'cantidad inicial pollos'!R45,"")</f>
        <v>4.0616246498599441E-2</v>
      </c>
      <c r="S45" s="6">
        <f>IFERROR('cantidad pollos muertos'!S45/'cantidad inicial pollos'!S45,"")</f>
        <v>1.365546218487395E-2</v>
      </c>
      <c r="T45" s="6">
        <f>IFERROR('cantidad pollos muertos'!T45/'cantidad inicial pollos'!T45,"")</f>
        <v>3.1862745098039214E-2</v>
      </c>
      <c r="U45" s="6">
        <f>IFERROR('cantidad pollos muertos'!U45/'cantidad inicial pollos'!U45,"")</f>
        <v>3.711484593837535E-2</v>
      </c>
      <c r="V45" s="6">
        <f>IFERROR('cantidad pollos muertos'!V45/'cantidad inicial pollos'!V45,"")</f>
        <v>3.1512605042016806E-2</v>
      </c>
      <c r="W45" s="6">
        <f>IFERROR('cantidad pollos muertos'!W45/'cantidad inicial pollos'!W45,"")</f>
        <v>4.2016806722689079E-2</v>
      </c>
      <c r="X45" s="6">
        <f>IFERROR('cantidad pollos muertos'!X45/'cantidad inicial pollos'!X45,"")</f>
        <v>6.5126050420168072E-2</v>
      </c>
      <c r="Y45" s="34">
        <f t="shared" si="0"/>
        <v>6</v>
      </c>
      <c r="Z45" s="34">
        <f t="shared" si="1"/>
        <v>22</v>
      </c>
      <c r="AA45" s="34">
        <f t="shared" si="2"/>
        <v>1.1087825663388839E-2</v>
      </c>
      <c r="AB45" s="27">
        <f t="shared" si="3"/>
        <v>5.9237252136963695E-2</v>
      </c>
      <c r="AC45" s="27">
        <f t="shared" si="4"/>
        <v>0.27272727272727271</v>
      </c>
      <c r="AD45" s="27">
        <f t="shared" si="5"/>
        <v>0.29166666666666669</v>
      </c>
    </row>
    <row r="46" spans="1:30" x14ac:dyDescent="0.25">
      <c r="A46" s="6">
        <v>45</v>
      </c>
      <c r="B46" s="6" t="s">
        <v>22</v>
      </c>
      <c r="C46" s="6">
        <f>IFERROR('cantidad pollos muertos'!C46/'cantidad inicial pollos'!C46,"")</f>
        <v>2.4524831391784182E-2</v>
      </c>
      <c r="D46" s="6">
        <f>IFERROR('cantidad pollos muertos'!D46/'cantidad inicial pollos'!D46,"")</f>
        <v>2.3312883435582823E-2</v>
      </c>
      <c r="E46" s="6">
        <f>IFERROR('cantidad pollos muertos'!E46/'cantidad inicial pollos'!E46,"")</f>
        <v>2.8914348063284235E-2</v>
      </c>
      <c r="F46" s="6">
        <f>IFERROR('cantidad pollos muertos'!F46/'cantidad inicial pollos'!F46,"")</f>
        <v>2.3965141612200435E-2</v>
      </c>
      <c r="G46" s="6">
        <f>IFERROR('cantidad pollos muertos'!G46/'cantidad inicial pollos'!G46,"")</f>
        <v>4.2279411764705885E-2</v>
      </c>
      <c r="H46" s="6">
        <f>IFERROR('cantidad pollos muertos'!H46/'cantidad inicial pollos'!H46,"")</f>
        <v>1.9607843137254902E-2</v>
      </c>
      <c r="I46" s="6">
        <f>IFERROR('cantidad pollos muertos'!I46/'cantidad inicial pollos'!I46,"")</f>
        <v>1.3093289689034371E-2</v>
      </c>
      <c r="J46" s="6">
        <f>IFERROR('cantidad pollos muertos'!J46/'cantidad inicial pollos'!J46,"")</f>
        <v>2.2875816993464051E-2</v>
      </c>
      <c r="K46" s="33">
        <f>IFERROR('cantidad pollos muertos'!K46/'cantidad inicial pollos'!K46,"")</f>
        <v>3.8167938931297708E-3</v>
      </c>
      <c r="L46" s="33">
        <f>IFERROR('cantidad pollos muertos'!L46/'cantidad inicial pollos'!L46,"")</f>
        <v>3.5038542396636299E-2</v>
      </c>
      <c r="M46" s="6">
        <f>IFERROR('cantidad pollos muertos'!M46/'cantidad inicial pollos'!M46,"")</f>
        <v>3.2152588555858314E-2</v>
      </c>
      <c r="N46" s="6">
        <f>IFERROR('cantidad pollos muertos'!N46/'cantidad inicial pollos'!N46,"")</f>
        <v>2.4509803921568627E-2</v>
      </c>
      <c r="O46" s="6">
        <f>IFERROR('cantidad pollos muertos'!O46/'cantidad inicial pollos'!O46,"")</f>
        <v>4.6296296296296294E-2</v>
      </c>
      <c r="P46" s="6" t="str">
        <f>IFERROR('cantidad pollos muertos'!P46/'cantidad inicial pollos'!P46,"")</f>
        <v/>
      </c>
      <c r="Q46" s="6">
        <f>IFERROR('cantidad pollos muertos'!Q46/'cantidad inicial pollos'!Q46,"")</f>
        <v>2.4509803921568627E-2</v>
      </c>
      <c r="R46" s="6">
        <f>IFERROR('cantidad pollos muertos'!R46/'cantidad inicial pollos'!R46,"")</f>
        <v>1.3071895424836602E-2</v>
      </c>
      <c r="S46" s="6">
        <f>IFERROR('cantidad pollos muertos'!S46/'cantidad inicial pollos'!S46,"")</f>
        <v>3.3769063180827889E-2</v>
      </c>
      <c r="T46" s="6">
        <f>IFERROR('cantidad pollos muertos'!T46/'cantidad inicial pollos'!T46,"")</f>
        <v>6.0457516339869281E-2</v>
      </c>
      <c r="U46" s="6">
        <f>IFERROR('cantidad pollos muertos'!U46/'cantidad inicial pollos'!U46,"")</f>
        <v>6.3180827886710242E-2</v>
      </c>
      <c r="V46" s="6" t="str">
        <f>IFERROR('cantidad pollos muertos'!V46/'cantidad inicial pollos'!V46,"")</f>
        <v/>
      </c>
      <c r="W46" s="6" t="str">
        <f>IFERROR('cantidad pollos muertos'!W46/'cantidad inicial pollos'!W46,"")</f>
        <v/>
      </c>
      <c r="X46" s="6" t="str">
        <f>IFERROR('cantidad pollos muertos'!X46/'cantidad inicial pollos'!X46,"")</f>
        <v/>
      </c>
      <c r="Y46" s="34">
        <f t="shared" si="0"/>
        <v>2</v>
      </c>
      <c r="Z46" s="34">
        <f t="shared" si="1"/>
        <v>18</v>
      </c>
      <c r="AA46" s="34">
        <f t="shared" si="2"/>
        <v>7.8569523276450504E-5</v>
      </c>
      <c r="AB46" s="27">
        <f t="shared" si="3"/>
        <v>2.9743149883589601E-2</v>
      </c>
      <c r="AC46" s="27">
        <f t="shared" si="4"/>
        <v>0.1111111111111111</v>
      </c>
      <c r="AD46" s="27">
        <f t="shared" si="5"/>
        <v>0.15</v>
      </c>
    </row>
    <row r="47" spans="1:30" x14ac:dyDescent="0.25">
      <c r="A47" s="6">
        <v>46</v>
      </c>
      <c r="B47" s="6" t="s">
        <v>67</v>
      </c>
      <c r="C47" s="6" t="str">
        <f>IFERROR('cantidad pollos muertos'!C47/'cantidad inicial pollos'!C47,"")</f>
        <v/>
      </c>
      <c r="D47" s="6">
        <f>IFERROR('cantidad pollos muertos'!D47/'cantidad inicial pollos'!D47,"")</f>
        <v>5.2881355932203389E-2</v>
      </c>
      <c r="E47" s="6">
        <f>IFERROR('cantidad pollos muertos'!E47/'cantidad inicial pollos'!E47,"")</f>
        <v>5.6189640035118525E-2</v>
      </c>
      <c r="F47" s="6">
        <f>IFERROR('cantidad pollos muertos'!F47/'cantidad inicial pollos'!F47,"")</f>
        <v>1.555082664920609E-2</v>
      </c>
      <c r="G47" s="6">
        <f>IFERROR('cantidad pollos muertos'!G47/'cantidad inicial pollos'!G47,"")</f>
        <v>3.5130718954248366E-2</v>
      </c>
      <c r="H47" s="6">
        <f>IFERROR('cantidad pollos muertos'!H47/'cantidad inicial pollos'!H47,"")</f>
        <v>1.1700053182059918E-2</v>
      </c>
      <c r="I47" s="6">
        <f>IFERROR('cantidad pollos muertos'!I47/'cantidad inicial pollos'!I47,"")</f>
        <v>2.1358543417366947E-2</v>
      </c>
      <c r="J47" s="6">
        <f>IFERROR('cantidad pollos muertos'!J47/'cantidad inicial pollos'!J47,"")</f>
        <v>1.7857142857142856E-2</v>
      </c>
      <c r="K47" s="33">
        <f>IFERROR('cantidad pollos muertos'!K47/'cantidad inicial pollos'!K47,"")</f>
        <v>4.7452285063911748E-2</v>
      </c>
      <c r="L47" s="33">
        <f>IFERROR('cantidad pollos muertos'!L47/'cantidad inicial pollos'!L47,"")</f>
        <v>6.9032144739153339E-2</v>
      </c>
      <c r="M47" s="6">
        <f>IFERROR('cantidad pollos muertos'!M47/'cantidad inicial pollos'!M47,"")</f>
        <v>3.776325344952796E-2</v>
      </c>
      <c r="N47" s="6">
        <f>IFERROR('cantidad pollos muertos'!N47/'cantidad inicial pollos'!N47,"")</f>
        <v>1.8092394168276831E-2</v>
      </c>
      <c r="O47" s="6">
        <f>IFERROR('cantidad pollos muertos'!O47/'cantidad inicial pollos'!O47,"")</f>
        <v>7.1895424836601302E-2</v>
      </c>
      <c r="P47" s="6">
        <f>IFERROR('cantidad pollos muertos'!P47/'cantidad inicial pollos'!P47,"")</f>
        <v>3.8725490196078433E-2</v>
      </c>
      <c r="Q47" s="6">
        <f>IFERROR('cantidad pollos muertos'!Q47/'cantidad inicial pollos'!Q47,"")</f>
        <v>1.7973856209150325E-2</v>
      </c>
      <c r="R47" s="6">
        <f>IFERROR('cantidad pollos muertos'!R47/'cantidad inicial pollos'!R47,"")</f>
        <v>1.4177978883861237E-2</v>
      </c>
      <c r="S47" s="6">
        <f>IFERROR('cantidad pollos muertos'!S47/'cantidad inicial pollos'!S47,"")</f>
        <v>1.4328808446455505E-2</v>
      </c>
      <c r="T47" s="6">
        <f>IFERROR('cantidad pollos muertos'!T47/'cantidad inicial pollos'!T47,"")</f>
        <v>2.0814479638009049E-2</v>
      </c>
      <c r="U47" s="6">
        <f>IFERROR('cantidad pollos muertos'!U47/'cantidad inicial pollos'!U47,"")</f>
        <v>2.3529411764705882E-2</v>
      </c>
      <c r="V47" s="6">
        <f>IFERROR('cantidad pollos muertos'!V47/'cantidad inicial pollos'!V47,"")</f>
        <v>1.680672268907563E-2</v>
      </c>
      <c r="W47" s="6">
        <f>IFERROR('cantidad pollos muertos'!W47/'cantidad inicial pollos'!W47,"")</f>
        <v>6.8627450980392163E-2</v>
      </c>
      <c r="X47" s="6">
        <f>IFERROR('cantidad pollos muertos'!X47/'cantidad inicial pollos'!X47,"")</f>
        <v>4.7314578005115092E-2</v>
      </c>
      <c r="Y47" s="34">
        <f t="shared" si="0"/>
        <v>5</v>
      </c>
      <c r="Z47" s="34">
        <f t="shared" si="1"/>
        <v>21</v>
      </c>
      <c r="AA47" s="34">
        <f t="shared" si="2"/>
        <v>9.0403163632502004E-3</v>
      </c>
      <c r="AB47" s="27">
        <f t="shared" si="3"/>
        <v>3.415250286179336E-2</v>
      </c>
      <c r="AC47" s="27">
        <f t="shared" si="4"/>
        <v>0.23809523809523808</v>
      </c>
      <c r="AD47" s="27">
        <f t="shared" si="5"/>
        <v>0.2608695652173913</v>
      </c>
    </row>
    <row r="48" spans="1:30" x14ac:dyDescent="0.25">
      <c r="A48" s="6">
        <v>47</v>
      </c>
      <c r="B48" s="6" t="s">
        <v>3</v>
      </c>
      <c r="C48" s="6">
        <f>IFERROR('cantidad pollos muertos'!C48/'cantidad inicial pollos'!C48,"")</f>
        <v>4.40251572327044E-2</v>
      </c>
      <c r="D48" s="6">
        <f>IFERROR('cantidad pollos muertos'!D48/'cantidad inicial pollos'!D48,"")</f>
        <v>2.2301516503122211E-2</v>
      </c>
      <c r="E48" s="6">
        <f>IFERROR('cantidad pollos muertos'!E48/'cantidad inicial pollos'!E48,"")</f>
        <v>4.3762781186094071E-2</v>
      </c>
      <c r="F48" s="6">
        <f>IFERROR('cantidad pollos muertos'!F48/'cantidad inicial pollos'!F48,"")</f>
        <v>2.5777414075286414E-2</v>
      </c>
      <c r="G48" s="6">
        <f>IFERROR('cantidad pollos muertos'!G48/'cantidad inicial pollos'!G48,"")</f>
        <v>2.7027027027027029E-2</v>
      </c>
      <c r="H48" s="6">
        <f>IFERROR('cantidad pollos muertos'!H48/'cantidad inicial pollos'!H48,"")</f>
        <v>2.2058823529411766E-2</v>
      </c>
      <c r="I48" s="6">
        <f>IFERROR('cantidad pollos muertos'!I48/'cantidad inicial pollos'!I48,"")</f>
        <v>3.3905228758169932E-2</v>
      </c>
      <c r="J48" s="6">
        <f>IFERROR('cantidad pollos muertos'!J48/'cantidad inicial pollos'!J48,"")</f>
        <v>1.8790849673202614E-2</v>
      </c>
      <c r="K48" s="33">
        <f>IFERROR('cantidad pollos muertos'!K48/'cantidad inicial pollos'!K48,"")</f>
        <v>3.8398692810457519E-2</v>
      </c>
      <c r="L48" s="33">
        <f>IFERROR('cantidad pollos muertos'!L48/'cantidad inicial pollos'!L48,"")</f>
        <v>7.3937908496732027E-2</v>
      </c>
      <c r="M48" s="6">
        <f>IFERROR('cantidad pollos muertos'!M48/'cantidad inicial pollos'!M48,"")</f>
        <v>3.7990196078431369E-2</v>
      </c>
      <c r="N48" s="6">
        <f>IFERROR('cantidad pollos muertos'!N48/'cantidad inicial pollos'!N48,"")</f>
        <v>5.6781045751633986E-2</v>
      </c>
      <c r="O48" s="6">
        <f>IFERROR('cantidad pollos muertos'!O48/'cantidad inicial pollos'!O48,"")</f>
        <v>3.3905228758169932E-2</v>
      </c>
      <c r="P48" s="6">
        <f>IFERROR('cantidad pollos muertos'!P48/'cantidad inicial pollos'!P48,"")</f>
        <v>2.661064425770308E-2</v>
      </c>
      <c r="Q48" s="6">
        <f>IFERROR('cantidad pollos muertos'!Q48/'cantidad inicial pollos'!Q48,"")</f>
        <v>4.5868347338935571E-2</v>
      </c>
      <c r="R48" s="6">
        <f>IFERROR('cantidad pollos muertos'!R48/'cantidad inicial pollos'!R48,"")</f>
        <v>2.661064425770308E-2</v>
      </c>
      <c r="S48" s="6">
        <f>IFERROR('cantidad pollos muertos'!S48/'cantidad inicial pollos'!S48,"")</f>
        <v>2.6260504201680673E-2</v>
      </c>
      <c r="T48" s="6">
        <f>IFERROR('cantidad pollos muertos'!T48/'cantidad inicial pollos'!T48,"")</f>
        <v>1.7156862745098041E-2</v>
      </c>
      <c r="U48" s="6">
        <f>IFERROR('cantidad pollos muertos'!U48/'cantidad inicial pollos'!U48,"")</f>
        <v>1.5082956259426848E-2</v>
      </c>
      <c r="V48" s="6">
        <f>IFERROR('cantidad pollos muertos'!V48/'cantidad inicial pollos'!V48,"")</f>
        <v>2.661064425770308E-2</v>
      </c>
      <c r="W48" s="6">
        <f>IFERROR('cantidad pollos muertos'!W48/'cantidad inicial pollos'!W48,"")</f>
        <v>2.3001508295625944E-2</v>
      </c>
      <c r="X48" s="6">
        <f>IFERROR('cantidad pollos muertos'!X48/'cantidad inicial pollos'!X48,"")</f>
        <v>3.4690799396681751E-2</v>
      </c>
      <c r="Y48" s="34">
        <f t="shared" si="0"/>
        <v>2</v>
      </c>
      <c r="Z48" s="34">
        <f t="shared" si="1"/>
        <v>22</v>
      </c>
      <c r="AA48" s="34">
        <f t="shared" si="2"/>
        <v>2.7745720303506971E-6</v>
      </c>
      <c r="AB48" s="27">
        <f t="shared" si="3"/>
        <v>3.2752490040500064E-2</v>
      </c>
      <c r="AC48" s="27">
        <f t="shared" si="4"/>
        <v>9.0909090909090912E-2</v>
      </c>
      <c r="AD48" s="27">
        <f t="shared" si="5"/>
        <v>0.125</v>
      </c>
    </row>
    <row r="49" spans="1:30" x14ac:dyDescent="0.25">
      <c r="A49" s="6">
        <v>48</v>
      </c>
      <c r="B49" s="6" t="s">
        <v>17</v>
      </c>
      <c r="C49" s="6">
        <f>IFERROR('cantidad pollos muertos'!C49/'cantidad inicial pollos'!C49,"")</f>
        <v>5.7086614173228349E-2</v>
      </c>
      <c r="D49" s="6">
        <f>IFERROR('cantidad pollos muertos'!D49/'cantidad inicial pollos'!D49,"")</f>
        <v>3.7661050545094152E-2</v>
      </c>
      <c r="E49" s="6">
        <f>IFERROR('cantidad pollos muertos'!E49/'cantidad inicial pollos'!E49,"")</f>
        <v>8.634111818825195E-2</v>
      </c>
      <c r="F49" s="6">
        <f>IFERROR('cantidad pollos muertos'!F49/'cantidad inicial pollos'!F49,"")</f>
        <v>2.928615009151922E-2</v>
      </c>
      <c r="G49" s="6">
        <f>IFERROR('cantidad pollos muertos'!G49/'cantidad inicial pollos'!G49,"")</f>
        <v>6.8137254901960778E-2</v>
      </c>
      <c r="H49" s="6">
        <f>IFERROR('cantidad pollos muertos'!H49/'cantidad inicial pollos'!H49,"")</f>
        <v>6.0661764705882353E-2</v>
      </c>
      <c r="I49" s="6">
        <f>IFERROR('cantidad pollos muertos'!I49/'cantidad inicial pollos'!I49,"")</f>
        <v>1.7165277096615989E-2</v>
      </c>
      <c r="J49" s="6">
        <f>IFERROR('cantidad pollos muertos'!J49/'cantidad inicial pollos'!J49,"")</f>
        <v>2.0618556701030927E-2</v>
      </c>
      <c r="K49" s="33">
        <f>IFERROR('cantidad pollos muertos'!K49/'cantidad inicial pollos'!K49,"")</f>
        <v>1.9117647058823531E-2</v>
      </c>
      <c r="L49" s="33">
        <f>IFERROR('cantidad pollos muertos'!L49/'cantidad inicial pollos'!L49,"")</f>
        <v>2.3529411764705882E-2</v>
      </c>
      <c r="M49" s="6">
        <f>IFERROR('cantidad pollos muertos'!M49/'cantidad inicial pollos'!M49,"")</f>
        <v>5.9803921568627454E-2</v>
      </c>
      <c r="N49" s="6">
        <f>IFERROR('cantidad pollos muertos'!N49/'cantidad inicial pollos'!N49,"")</f>
        <v>2.9901960784313727E-2</v>
      </c>
      <c r="O49" s="6">
        <f>IFERROR('cantidad pollos muertos'!O49/'cantidad inicial pollos'!O49,"")</f>
        <v>6.2745098039215685E-2</v>
      </c>
      <c r="P49" s="6">
        <f>IFERROR('cantidad pollos muertos'!P49/'cantidad inicial pollos'!P49,"")</f>
        <v>2.6470588235294117E-2</v>
      </c>
      <c r="Q49" s="6">
        <f>IFERROR('cantidad pollos muertos'!Q49/'cantidad inicial pollos'!Q49,"")</f>
        <v>3.3823529411764704E-2</v>
      </c>
      <c r="R49" s="6">
        <f>IFERROR('cantidad pollos muertos'!R49/'cantidad inicial pollos'!R49,"")</f>
        <v>2.1515015688032272E-2</v>
      </c>
      <c r="S49" s="6">
        <f>IFERROR('cantidad pollos muertos'!S49/'cantidad inicial pollos'!S49,"")</f>
        <v>3.5204991087344026E-2</v>
      </c>
      <c r="T49" s="6">
        <f>IFERROR('cantidad pollos muertos'!T49/'cantidad inicial pollos'!T49,"")</f>
        <v>1.9607843137254902E-2</v>
      </c>
      <c r="U49" s="6">
        <f>IFERROR('cantidad pollos muertos'!U49/'cantidad inicial pollos'!U49,"")</f>
        <v>0.19518716577540107</v>
      </c>
      <c r="V49" s="6">
        <f>IFERROR('cantidad pollos muertos'!V49/'cantidad inicial pollos'!V49,"")</f>
        <v>6.9518716577540107E-2</v>
      </c>
      <c r="W49" s="6">
        <f>IFERROR('cantidad pollos muertos'!W49/'cantidad inicial pollos'!W49,"")</f>
        <v>5.8823529411764705E-2</v>
      </c>
      <c r="X49" s="6">
        <f>IFERROR('cantidad pollos muertos'!X49/'cantidad inicial pollos'!X49,"")</f>
        <v>0.10988562091503268</v>
      </c>
      <c r="Y49" s="34">
        <f t="shared" si="0"/>
        <v>10</v>
      </c>
      <c r="Z49" s="34">
        <f t="shared" si="1"/>
        <v>22</v>
      </c>
      <c r="AA49" s="34">
        <f t="shared" si="2"/>
        <v>0.27144168312328132</v>
      </c>
      <c r="AB49" s="27">
        <f>AVERAGE(C49:X49)</f>
        <v>5.1913310266304483E-2</v>
      </c>
      <c r="AC49" s="27">
        <f t="shared" si="4"/>
        <v>0.45454545454545453</v>
      </c>
      <c r="AD49" s="27">
        <f t="shared" si="5"/>
        <v>0.45833333333333331</v>
      </c>
    </row>
    <row r="50" spans="1:30" x14ac:dyDescent="0.25">
      <c r="A50" s="6"/>
      <c r="B50" s="3" t="s">
        <v>83</v>
      </c>
      <c r="C50" s="34">
        <f>COUNTIF(C2:C49,"&gt;0,05")</f>
        <v>22</v>
      </c>
      <c r="D50" s="34">
        <f t="shared" ref="D50:X50" si="6">COUNTIF(D2:D49,"&gt;0,05")</f>
        <v>23</v>
      </c>
      <c r="E50" s="34">
        <f t="shared" si="6"/>
        <v>30</v>
      </c>
      <c r="F50" s="34">
        <f t="shared" si="6"/>
        <v>26</v>
      </c>
      <c r="G50" s="34">
        <f t="shared" si="6"/>
        <v>21</v>
      </c>
      <c r="H50" s="34">
        <f t="shared" si="6"/>
        <v>4</v>
      </c>
      <c r="I50" s="34">
        <f t="shared" si="6"/>
        <v>4</v>
      </c>
      <c r="J50" s="34">
        <f t="shared" si="6"/>
        <v>6</v>
      </c>
      <c r="K50" s="34">
        <f t="shared" si="6"/>
        <v>6</v>
      </c>
      <c r="L50" s="34">
        <f t="shared" si="6"/>
        <v>8</v>
      </c>
      <c r="M50" s="34">
        <f t="shared" si="6"/>
        <v>10</v>
      </c>
      <c r="N50" s="34">
        <f t="shared" si="6"/>
        <v>4</v>
      </c>
      <c r="O50" s="34">
        <f t="shared" si="6"/>
        <v>8</v>
      </c>
      <c r="P50" s="34">
        <f t="shared" si="6"/>
        <v>4</v>
      </c>
      <c r="Q50" s="34">
        <f t="shared" si="6"/>
        <v>10</v>
      </c>
      <c r="R50" s="34">
        <f t="shared" si="6"/>
        <v>5</v>
      </c>
      <c r="S50" s="34">
        <f t="shared" si="6"/>
        <v>1</v>
      </c>
      <c r="T50" s="34">
        <f t="shared" si="6"/>
        <v>1</v>
      </c>
      <c r="U50" s="34">
        <f t="shared" si="6"/>
        <v>12</v>
      </c>
      <c r="V50" s="34">
        <f t="shared" si="6"/>
        <v>12</v>
      </c>
      <c r="W50" s="34">
        <f t="shared" si="6"/>
        <v>16</v>
      </c>
      <c r="X50" s="34">
        <f t="shared" si="6"/>
        <v>17</v>
      </c>
      <c r="Y50" s="34">
        <f>SUM(Y2:Y49)</f>
        <v>250</v>
      </c>
      <c r="Z50" s="34"/>
      <c r="AA50" s="34"/>
      <c r="AB50" s="27"/>
      <c r="AC50" s="27"/>
      <c r="AD50" s="27"/>
    </row>
    <row r="51" spans="1:30" x14ac:dyDescent="0.25">
      <c r="A51" s="6"/>
      <c r="B51" s="3" t="s">
        <v>84</v>
      </c>
      <c r="C51" s="34">
        <f>COUNT(C2:C49)</f>
        <v>41</v>
      </c>
      <c r="D51" s="34">
        <f t="shared" ref="D51:X51" si="7">COUNT(D2:D49)</f>
        <v>45</v>
      </c>
      <c r="E51" s="34">
        <f t="shared" si="7"/>
        <v>45</v>
      </c>
      <c r="F51" s="34">
        <f t="shared" si="7"/>
        <v>46</v>
      </c>
      <c r="G51" s="34">
        <f t="shared" si="7"/>
        <v>46</v>
      </c>
      <c r="H51" s="34">
        <f t="shared" si="7"/>
        <v>46</v>
      </c>
      <c r="I51" s="34">
        <f t="shared" si="7"/>
        <v>46</v>
      </c>
      <c r="J51" s="34">
        <f t="shared" si="7"/>
        <v>46</v>
      </c>
      <c r="K51" s="34">
        <f t="shared" si="7"/>
        <v>47</v>
      </c>
      <c r="L51" s="34">
        <f t="shared" si="7"/>
        <v>47</v>
      </c>
      <c r="M51" s="34">
        <f t="shared" si="7"/>
        <v>47</v>
      </c>
      <c r="N51" s="34">
        <f t="shared" si="7"/>
        <v>47</v>
      </c>
      <c r="O51" s="34">
        <f t="shared" si="7"/>
        <v>47</v>
      </c>
      <c r="P51" s="34">
        <f t="shared" si="7"/>
        <v>46</v>
      </c>
      <c r="Q51" s="34">
        <f t="shared" si="7"/>
        <v>47</v>
      </c>
      <c r="R51" s="34">
        <f t="shared" si="7"/>
        <v>46</v>
      </c>
      <c r="S51" s="34">
        <f t="shared" si="7"/>
        <v>47</v>
      </c>
      <c r="T51" s="34">
        <f t="shared" si="7"/>
        <v>47</v>
      </c>
      <c r="U51" s="34">
        <f t="shared" si="7"/>
        <v>47</v>
      </c>
      <c r="V51" s="34">
        <f t="shared" si="7"/>
        <v>46</v>
      </c>
      <c r="W51" s="34">
        <f t="shared" si="7"/>
        <v>47</v>
      </c>
      <c r="X51" s="34">
        <f t="shared" si="7"/>
        <v>44</v>
      </c>
      <c r="Y51" s="34"/>
      <c r="Z51" s="34">
        <f>SUM(Z2:Z49)</f>
        <v>1013</v>
      </c>
      <c r="AA51" s="34"/>
      <c r="AB51" s="27"/>
      <c r="AC51" s="27"/>
      <c r="AD51" s="27"/>
    </row>
    <row r="52" spans="1:30" x14ac:dyDescent="0.25">
      <c r="A52" s="6"/>
      <c r="B52" s="3" t="s">
        <v>82</v>
      </c>
      <c r="C52" s="34">
        <f t="shared" ref="C52:X52" si="8">IFERROR(1-_xlfn.BINOM.DIST(C51/2,C51,C55,TRUE),"")</f>
        <v>0.67364878007275264</v>
      </c>
      <c r="D52" s="34">
        <f t="shared" si="8"/>
        <v>0.55706778040425065</v>
      </c>
      <c r="E52" s="34">
        <f t="shared" si="8"/>
        <v>0.9864827730473148</v>
      </c>
      <c r="F52" s="34">
        <f t="shared" si="8"/>
        <v>0.76064461146873785</v>
      </c>
      <c r="G52" s="34">
        <f t="shared" si="8"/>
        <v>0.2368409347343412</v>
      </c>
      <c r="H52" s="34">
        <f t="shared" si="8"/>
        <v>2.0797807920303057E-12</v>
      </c>
      <c r="I52" s="34">
        <f t="shared" si="8"/>
        <v>2.0797807920303057E-12</v>
      </c>
      <c r="J52" s="34">
        <f t="shared" si="8"/>
        <v>2.4730759662361379E-9</v>
      </c>
      <c r="K52" s="34">
        <f t="shared" si="8"/>
        <v>2.8611011337886794E-9</v>
      </c>
      <c r="L52" s="34">
        <f t="shared" si="8"/>
        <v>4.1300766429053226E-7</v>
      </c>
      <c r="M52" s="34">
        <f t="shared" si="8"/>
        <v>1.6866356346789679E-5</v>
      </c>
      <c r="N52" s="34">
        <f t="shared" si="8"/>
        <v>2.4571455981003965E-12</v>
      </c>
      <c r="O52" s="34">
        <f t="shared" si="8"/>
        <v>4.1300766429053226E-7</v>
      </c>
      <c r="P52" s="34">
        <f t="shared" si="8"/>
        <v>2.0797807920303057E-12</v>
      </c>
      <c r="Q52" s="34">
        <f t="shared" si="8"/>
        <v>1.6866356346789679E-5</v>
      </c>
      <c r="R52" s="34">
        <f t="shared" si="8"/>
        <v>1.0109968417992832E-10</v>
      </c>
      <c r="S52" s="34">
        <f t="shared" si="8"/>
        <v>0</v>
      </c>
      <c r="T52" s="34">
        <f t="shared" si="8"/>
        <v>0</v>
      </c>
      <c r="U52" s="34">
        <f t="shared" si="8"/>
        <v>2.9221375461285781E-4</v>
      </c>
      <c r="V52" s="34">
        <f t="shared" si="8"/>
        <v>2.6834223118743505E-4</v>
      </c>
      <c r="W52" s="34">
        <f t="shared" si="8"/>
        <v>1.5306636571632781E-2</v>
      </c>
      <c r="X52" s="34">
        <f t="shared" si="8"/>
        <v>5.2739194356755892E-2</v>
      </c>
      <c r="Y52" s="6"/>
      <c r="Z52" s="6"/>
      <c r="AA52" s="6"/>
    </row>
    <row r="53" spans="1:30" x14ac:dyDescent="0.25">
      <c r="B53" s="21" t="s">
        <v>85</v>
      </c>
      <c r="C53" s="27">
        <f>AVERAGE(C2:C49)</f>
        <v>5.7317884812787163E-2</v>
      </c>
      <c r="D53" s="27">
        <f t="shared" ref="D53:X53" si="9">AVERAGE(D2:D49)</f>
        <v>8.0803391161001437E-2</v>
      </c>
      <c r="E53" s="27">
        <f t="shared" si="9"/>
        <v>9.123072656640778E-2</v>
      </c>
      <c r="F53" s="27">
        <f t="shared" si="9"/>
        <v>7.9771487131238092E-2</v>
      </c>
      <c r="G53" s="27">
        <f t="shared" si="9"/>
        <v>5.7617263019192552E-2</v>
      </c>
      <c r="H53" s="27">
        <f t="shared" si="9"/>
        <v>3.0992129877649256E-2</v>
      </c>
      <c r="I53" s="27">
        <f t="shared" si="9"/>
        <v>2.8377127671693595E-2</v>
      </c>
      <c r="J53" s="27">
        <f t="shared" si="9"/>
        <v>3.4306136591163924E-2</v>
      </c>
      <c r="K53" s="27">
        <f t="shared" si="9"/>
        <v>3.0816430036799135E-2</v>
      </c>
      <c r="L53" s="27">
        <f t="shared" si="9"/>
        <v>3.7350921809611408E-2</v>
      </c>
      <c r="M53" s="27">
        <f t="shared" si="9"/>
        <v>4.4531476354511823E-2</v>
      </c>
      <c r="N53" s="27">
        <f t="shared" si="9"/>
        <v>3.0113428696336944E-2</v>
      </c>
      <c r="O53" s="27">
        <f t="shared" si="9"/>
        <v>4.1501676502585537E-2</v>
      </c>
      <c r="P53" s="27">
        <f t="shared" si="9"/>
        <v>3.3747801619440201E-2</v>
      </c>
      <c r="Q53" s="27">
        <f t="shared" si="9"/>
        <v>3.5478143725675336E-2</v>
      </c>
      <c r="R53" s="27">
        <f t="shared" si="9"/>
        <v>3.6733379830558605E-2</v>
      </c>
      <c r="S53" s="27">
        <f t="shared" si="9"/>
        <v>2.6912924900204645E-2</v>
      </c>
      <c r="T53" s="27">
        <f t="shared" si="9"/>
        <v>2.8572139628102677E-2</v>
      </c>
      <c r="U53" s="27">
        <f t="shared" si="9"/>
        <v>4.7480986934131213E-2</v>
      </c>
      <c r="V53" s="27">
        <f t="shared" si="9"/>
        <v>3.9816256743845965E-2</v>
      </c>
      <c r="W53" s="27">
        <f t="shared" si="9"/>
        <v>4.1619077268521619E-2</v>
      </c>
      <c r="X53" s="27">
        <f t="shared" si="9"/>
        <v>4.9482593269625112E-2</v>
      </c>
    </row>
    <row r="54" spans="1:30" x14ac:dyDescent="0.25">
      <c r="B54" s="31" t="s">
        <v>86</v>
      </c>
      <c r="C54" s="27">
        <f>C50/C51</f>
        <v>0.53658536585365857</v>
      </c>
      <c r="D54" s="27">
        <f t="shared" ref="D54:X54" si="10">D50/D51</f>
        <v>0.51111111111111107</v>
      </c>
      <c r="E54" s="27">
        <f t="shared" si="10"/>
        <v>0.66666666666666663</v>
      </c>
      <c r="F54" s="27">
        <f t="shared" si="10"/>
        <v>0.56521739130434778</v>
      </c>
      <c r="G54" s="27">
        <f t="shared" si="10"/>
        <v>0.45652173913043476</v>
      </c>
      <c r="H54" s="27">
        <f t="shared" si="10"/>
        <v>8.6956521739130432E-2</v>
      </c>
      <c r="I54" s="27">
        <f t="shared" si="10"/>
        <v>8.6956521739130432E-2</v>
      </c>
      <c r="J54" s="27">
        <f t="shared" si="10"/>
        <v>0.13043478260869565</v>
      </c>
      <c r="K54" s="27">
        <f t="shared" si="10"/>
        <v>0.1276595744680851</v>
      </c>
      <c r="L54" s="27">
        <f t="shared" si="10"/>
        <v>0.1702127659574468</v>
      </c>
      <c r="M54" s="27">
        <f t="shared" si="10"/>
        <v>0.21276595744680851</v>
      </c>
      <c r="N54" s="27">
        <f t="shared" si="10"/>
        <v>8.5106382978723402E-2</v>
      </c>
      <c r="O54" s="27">
        <f t="shared" si="10"/>
        <v>0.1702127659574468</v>
      </c>
      <c r="P54" s="27">
        <f t="shared" si="10"/>
        <v>8.6956521739130432E-2</v>
      </c>
      <c r="Q54" s="27">
        <f t="shared" si="10"/>
        <v>0.21276595744680851</v>
      </c>
      <c r="R54" s="27">
        <f t="shared" si="10"/>
        <v>0.10869565217391304</v>
      </c>
      <c r="S54" s="27">
        <f t="shared" si="10"/>
        <v>2.1276595744680851E-2</v>
      </c>
      <c r="T54" s="27">
        <f t="shared" si="10"/>
        <v>2.1276595744680851E-2</v>
      </c>
      <c r="U54" s="27">
        <f t="shared" si="10"/>
        <v>0.25531914893617019</v>
      </c>
      <c r="V54" s="27">
        <f t="shared" si="10"/>
        <v>0.2608695652173913</v>
      </c>
      <c r="W54" s="27">
        <f t="shared" si="10"/>
        <v>0.34042553191489361</v>
      </c>
      <c r="X54" s="27">
        <f t="shared" si="10"/>
        <v>0.38636363636363635</v>
      </c>
    </row>
    <row r="55" spans="1:30" x14ac:dyDescent="0.25">
      <c r="B55" s="26" t="s">
        <v>87</v>
      </c>
      <c r="C55" s="27">
        <f>(C50+1)/(C51+2)</f>
        <v>0.53488372093023251</v>
      </c>
      <c r="D55" s="27">
        <f t="shared" ref="D55:X55" si="11">(D50+1)/(D51+2)</f>
        <v>0.51063829787234039</v>
      </c>
      <c r="E55" s="27">
        <f t="shared" si="11"/>
        <v>0.65957446808510634</v>
      </c>
      <c r="F55" s="27">
        <f t="shared" si="11"/>
        <v>0.5625</v>
      </c>
      <c r="G55" s="27">
        <f t="shared" si="11"/>
        <v>0.45833333333333331</v>
      </c>
      <c r="H55" s="27">
        <f t="shared" si="11"/>
        <v>0.10416666666666667</v>
      </c>
      <c r="I55" s="27">
        <f t="shared" si="11"/>
        <v>0.10416666666666667</v>
      </c>
      <c r="J55" s="27">
        <f t="shared" si="11"/>
        <v>0.14583333333333334</v>
      </c>
      <c r="K55" s="27">
        <f t="shared" si="11"/>
        <v>0.14285714285714285</v>
      </c>
      <c r="L55" s="27">
        <f t="shared" si="11"/>
        <v>0.18367346938775511</v>
      </c>
      <c r="M55" s="27">
        <f t="shared" si="11"/>
        <v>0.22448979591836735</v>
      </c>
      <c r="N55" s="27">
        <f t="shared" si="11"/>
        <v>0.10204081632653061</v>
      </c>
      <c r="O55" s="27">
        <f t="shared" si="11"/>
        <v>0.18367346938775511</v>
      </c>
      <c r="P55" s="27">
        <f t="shared" si="11"/>
        <v>0.10416666666666667</v>
      </c>
      <c r="Q55" s="27">
        <f t="shared" si="11"/>
        <v>0.22448979591836735</v>
      </c>
      <c r="R55" s="27">
        <f t="shared" si="11"/>
        <v>0.125</v>
      </c>
      <c r="S55" s="27">
        <f t="shared" si="11"/>
        <v>4.0816326530612242E-2</v>
      </c>
      <c r="T55" s="27">
        <f t="shared" si="11"/>
        <v>4.0816326530612242E-2</v>
      </c>
      <c r="U55" s="27">
        <f t="shared" si="11"/>
        <v>0.26530612244897961</v>
      </c>
      <c r="V55" s="27">
        <f t="shared" si="11"/>
        <v>0.27083333333333331</v>
      </c>
      <c r="W55" s="27">
        <f t="shared" si="11"/>
        <v>0.34693877551020408</v>
      </c>
      <c r="X55" s="27">
        <f t="shared" si="11"/>
        <v>0.39130434782608697</v>
      </c>
    </row>
  </sheetData>
  <sortState ref="B2:AD54">
    <sortCondition ref="B2"/>
  </sortState>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AZ53"/>
  <sheetViews>
    <sheetView topLeftCell="AF43" workbookViewId="0">
      <selection activeCell="H4" sqref="H4"/>
    </sheetView>
  </sheetViews>
  <sheetFormatPr baseColWidth="10" defaultRowHeight="15" x14ac:dyDescent="0.25"/>
  <cols>
    <col min="2" max="2" width="23.28515625" customWidth="1"/>
    <col min="3" max="3" width="11.85546875" bestFit="1" customWidth="1"/>
    <col min="48" max="48" width="12" bestFit="1" customWidth="1"/>
  </cols>
  <sheetData>
    <row r="1" spans="1:52" x14ac:dyDescent="0.25">
      <c r="A1" s="6"/>
      <c r="B1" s="6"/>
      <c r="C1" s="37" t="s">
        <v>41</v>
      </c>
      <c r="D1" s="37"/>
      <c r="E1" s="37" t="s">
        <v>42</v>
      </c>
      <c r="F1" s="37"/>
      <c r="G1" s="37" t="s">
        <v>43</v>
      </c>
      <c r="H1" s="37"/>
      <c r="I1" s="37" t="s">
        <v>44</v>
      </c>
      <c r="J1" s="37"/>
      <c r="K1" s="37" t="s">
        <v>45</v>
      </c>
      <c r="L1" s="37"/>
      <c r="M1" s="37" t="s">
        <v>46</v>
      </c>
      <c r="N1" s="37"/>
      <c r="O1" s="37" t="s">
        <v>47</v>
      </c>
      <c r="P1" s="37"/>
      <c r="Q1" s="37" t="s">
        <v>48</v>
      </c>
      <c r="R1" s="37"/>
      <c r="S1" s="37" t="s">
        <v>49</v>
      </c>
      <c r="T1" s="37"/>
      <c r="U1" s="37" t="s">
        <v>50</v>
      </c>
      <c r="V1" s="37"/>
      <c r="W1" s="37" t="s">
        <v>51</v>
      </c>
      <c r="X1" s="37"/>
      <c r="Y1" s="37" t="s">
        <v>52</v>
      </c>
      <c r="Z1" s="37"/>
      <c r="AA1" s="37" t="s">
        <v>53</v>
      </c>
      <c r="AB1" s="37"/>
      <c r="AC1" s="37" t="s">
        <v>54</v>
      </c>
      <c r="AD1" s="37"/>
      <c r="AE1" s="37" t="s">
        <v>55</v>
      </c>
      <c r="AF1" s="37"/>
      <c r="AG1" s="37" t="s">
        <v>56</v>
      </c>
      <c r="AH1" s="37"/>
      <c r="AI1" s="37" t="s">
        <v>57</v>
      </c>
      <c r="AJ1" s="37"/>
      <c r="AK1" s="37" t="s">
        <v>58</v>
      </c>
      <c r="AL1" s="37"/>
      <c r="AM1" s="37" t="s">
        <v>59</v>
      </c>
      <c r="AN1" s="37"/>
      <c r="AO1" s="37" t="s">
        <v>60</v>
      </c>
      <c r="AP1" s="37"/>
      <c r="AQ1" s="37" t="s">
        <v>61</v>
      </c>
      <c r="AR1" s="37"/>
      <c r="AS1" s="37" t="s">
        <v>62</v>
      </c>
      <c r="AT1" s="37"/>
      <c r="AU1" t="str">
        <f>IF('cantidad pollos muertos'!AU2="","",BETAINV(0.975,'cantidad pollos muertos'!AU2+1,'cantidad inicial pollos'!AU2-'cantidad pollos muertos'!AU2+1))</f>
        <v/>
      </c>
      <c r="AV1" t="str">
        <f>IF('cantidad pollos muertos'!AV2="","",BETAINV(0.975,'cantidad pollos muertos'!AV2+1,'cantidad inicial pollos'!AV2-'cantidad pollos muertos'!AV2+1))</f>
        <v/>
      </c>
      <c r="AW1" t="str">
        <f>IF('cantidad pollos muertos'!AW2="","",BETAINV(0.975,'cantidad pollos muertos'!AW2+1,'cantidad inicial pollos'!AW2-'cantidad pollos muertos'!AW2+1))</f>
        <v/>
      </c>
      <c r="AX1" t="str">
        <f>IF('cantidad pollos muertos'!AX2="","",BETAINV(0.975,'cantidad pollos muertos'!AX2+1,'cantidad inicial pollos'!AX2-'cantidad pollos muertos'!AX2+1))</f>
        <v/>
      </c>
      <c r="AY1" t="str">
        <f>IF('cantidad pollos muertos'!AY2="","",BETAINV(0.975,'cantidad pollos muertos'!AY2+1,'cantidad inicial pollos'!AY2-'cantidad pollos muertos'!AY2+1))</f>
        <v/>
      </c>
      <c r="AZ1" t="str">
        <f>IF('cantidad pollos muertos'!AZ2="","",BETAINV(0.975,'cantidad pollos muertos'!AZ2+1,'cantidad inicial pollos'!AZ2-'cantidad pollos muertos'!AZ2+1))</f>
        <v/>
      </c>
    </row>
    <row r="2" spans="1:52" x14ac:dyDescent="0.25">
      <c r="A2" s="3" t="s">
        <v>63</v>
      </c>
      <c r="B2" s="7" t="s">
        <v>40</v>
      </c>
      <c r="C2" s="6" t="s">
        <v>72</v>
      </c>
      <c r="D2" s="6" t="s">
        <v>73</v>
      </c>
      <c r="E2" s="6" t="s">
        <v>72</v>
      </c>
      <c r="F2" s="6" t="s">
        <v>73</v>
      </c>
      <c r="G2" s="6" t="s">
        <v>72</v>
      </c>
      <c r="H2" s="6" t="s">
        <v>73</v>
      </c>
      <c r="I2" s="6" t="s">
        <v>72</v>
      </c>
      <c r="J2" s="6" t="s">
        <v>73</v>
      </c>
      <c r="K2" s="6" t="s">
        <v>72</v>
      </c>
      <c r="L2" s="6" t="s">
        <v>73</v>
      </c>
      <c r="M2" s="6" t="s">
        <v>72</v>
      </c>
      <c r="N2" s="6" t="s">
        <v>73</v>
      </c>
      <c r="O2" s="6" t="s">
        <v>72</v>
      </c>
      <c r="P2" s="6" t="s">
        <v>73</v>
      </c>
      <c r="Q2" s="6" t="s">
        <v>72</v>
      </c>
      <c r="R2" s="6" t="s">
        <v>73</v>
      </c>
      <c r="S2" s="6" t="s">
        <v>72</v>
      </c>
      <c r="T2" s="6" t="s">
        <v>73</v>
      </c>
      <c r="U2" s="6" t="s">
        <v>72</v>
      </c>
      <c r="V2" s="6" t="s">
        <v>73</v>
      </c>
      <c r="W2" s="6" t="s">
        <v>72</v>
      </c>
      <c r="X2" s="6" t="s">
        <v>73</v>
      </c>
      <c r="Y2" s="6" t="s">
        <v>72</v>
      </c>
      <c r="Z2" s="6" t="s">
        <v>73</v>
      </c>
      <c r="AA2" s="6" t="s">
        <v>72</v>
      </c>
      <c r="AB2" s="6" t="s">
        <v>73</v>
      </c>
      <c r="AC2" s="6" t="s">
        <v>72</v>
      </c>
      <c r="AD2" s="6" t="s">
        <v>73</v>
      </c>
      <c r="AE2" s="6" t="s">
        <v>72</v>
      </c>
      <c r="AF2" s="6" t="s">
        <v>73</v>
      </c>
      <c r="AG2" s="6" t="s">
        <v>72</v>
      </c>
      <c r="AH2" s="6" t="s">
        <v>73</v>
      </c>
      <c r="AI2" s="6" t="s">
        <v>72</v>
      </c>
      <c r="AJ2" s="6" t="s">
        <v>73</v>
      </c>
      <c r="AK2" s="6" t="s">
        <v>72</v>
      </c>
      <c r="AL2" s="6" t="s">
        <v>73</v>
      </c>
      <c r="AM2" s="6" t="s">
        <v>72</v>
      </c>
      <c r="AN2" s="6" t="s">
        <v>73</v>
      </c>
      <c r="AO2" s="6" t="s">
        <v>72</v>
      </c>
      <c r="AP2" s="6" t="s">
        <v>73</v>
      </c>
      <c r="AQ2" s="6" t="s">
        <v>72</v>
      </c>
      <c r="AR2" s="6" t="s">
        <v>73</v>
      </c>
      <c r="AS2" s="6" t="s">
        <v>72</v>
      </c>
      <c r="AT2" s="6" t="s">
        <v>73</v>
      </c>
      <c r="AU2" t="str">
        <f>IF('cantidad pollos muertos'!AW3="","",BETAINV(0.025,'cantidad pollos muertos'!AW3+1,'cantidad inicial pollos'!AW3-'cantidad pollos muertos'!AW3+1))</f>
        <v/>
      </c>
      <c r="AV2" t="str">
        <f>IF('cantidad pollos muertos'!AW3="","",BETAINV(0.975,'cantidad pollos muertos'!AW3+1,'cantidad inicial pollos'!AW3-'cantidad pollos muertos'!AW3+1))</f>
        <v/>
      </c>
      <c r="AW2" t="str">
        <f>IF('cantidad pollos muertos'!AZ3="","",BETAINV(0.025,'cantidad pollos muertos'!AZ3+1,'cantidad inicial pollos'!AZ3-'cantidad pollos muertos'!AZ3+1))</f>
        <v/>
      </c>
      <c r="AX2" t="str">
        <f>IF('cantidad pollos muertos'!AZ3="","",BETAINV(0.975,'cantidad pollos muertos'!AZ3+1,'cantidad inicial pollos'!AZ3-'cantidad pollos muertos'!AZ3+1))</f>
        <v/>
      </c>
      <c r="AY2" t="str">
        <f>IF('cantidad pollos muertos'!BA3="","",BETAINV(0.025,'cantidad pollos muertos'!BA3+1,'cantidad inicial pollos'!BA3-'cantidad pollos muertos'!BA3+1))</f>
        <v/>
      </c>
      <c r="AZ2" t="str">
        <f>IF('cantidad pollos muertos'!BA3="","",BETAINV(0.975,'cantidad pollos muertos'!BA3+1,'cantidad inicial pollos'!BA3-'cantidad pollos muertos'!BA3+1))</f>
        <v/>
      </c>
    </row>
    <row r="3" spans="1:52" x14ac:dyDescent="0.25">
      <c r="A3" s="6">
        <v>1</v>
      </c>
      <c r="B3" s="6" t="s">
        <v>30</v>
      </c>
      <c r="C3" s="6">
        <f>IF('cantidad pollos muertos'!C2="","",BETAINV(0.025,'cantidad pollos muertos'!C2+1,'cantidad inicial pollos'!C2-'cantidad pollos muertos'!C2+1))</f>
        <v>3.238759457376874E-2</v>
      </c>
      <c r="D3" s="6">
        <f>IF('cantidad pollos muertos'!C2="","",BETAINV(0.975,'cantidad pollos muertos'!C2+1,'cantidad inicial pollos'!C2-'cantidad pollos muertos'!C2+1))</f>
        <v>4.7511694049014341E-2</v>
      </c>
      <c r="E3" s="6">
        <f>IF('cantidad pollos muertos'!D2="","",BETAINV(0.025,'cantidad pollos muertos'!D2+1,'cantidad inicial pollos'!D2-'cantidad pollos muertos'!D2+1))</f>
        <v>4.0270728907817431E-2</v>
      </c>
      <c r="F3" s="6">
        <f>IF('cantidad pollos muertos'!D2="","",BETAINV(0.975,'cantidad pollos muertos'!D2+1,'cantidad inicial pollos'!D2-'cantidad pollos muertos'!D2+1))</f>
        <v>5.5937514581177794E-2</v>
      </c>
      <c r="G3" s="6">
        <f>IF('cantidad pollos muertos'!E2="","",BETAINV(0.025,'cantidad pollos muertos'!E2+1,'cantidad inicial pollos'!E2-'cantidad pollos muertos'!E2+1))</f>
        <v>5.5677076850499919E-2</v>
      </c>
      <c r="H3" s="6">
        <f>IF('cantidad pollos muertos'!E2="","",BETAINV(0.975,'cantidad pollos muertos'!E2+1,'cantidad inicial pollos'!E2-'cantidad pollos muertos'!E2+1))</f>
        <v>7.3661587087908154E-2</v>
      </c>
      <c r="I3" s="6">
        <f>IF('cantidad pollos muertos'!F2="","",BETAINV(0.025,'cantidad pollos muertos'!F2+1,'cantidad inicial pollos'!F2-'cantidad pollos muertos'!F2+1))</f>
        <v>0.17242646736528686</v>
      </c>
      <c r="J3" s="6">
        <f>IF('cantidad pollos muertos'!F2="","",BETAINV(0.975,'cantidad pollos muertos'!F2+1,'cantidad inicial pollos'!F2-'cantidad pollos muertos'!F2+1))</f>
        <v>0.20097720620160819</v>
      </c>
      <c r="K3" s="6">
        <f>IF('cantidad pollos muertos'!G2="","",BETAINV(0.025,'cantidad pollos muertos'!G2+1,'cantidad inicial pollos'!G2-'cantidad pollos muertos'!G2+1))</f>
        <v>6.6502590428620278E-2</v>
      </c>
      <c r="L3" s="6">
        <f>IF('cantidad pollos muertos'!G2="","",BETAINV(0.975,'cantidad pollos muertos'!G2+1,'cantidad inicial pollos'!G2-'cantidad pollos muertos'!G2+1))</f>
        <v>8.5913877215295975E-2</v>
      </c>
      <c r="M3" s="6">
        <f>IF('cantidad pollos muertos'!H2="","",BETAINV(0.025,'cantidad pollos muertos'!H2+1,'cantidad inicial pollos'!L2-'cantidad pollos muertos'!H2+1))</f>
        <v>1.3852977286774691E-2</v>
      </c>
      <c r="N3" s="6">
        <f>IF('cantidad pollos muertos'!H2="","",BETAINV(0.975,'cantidad pollos muertos'!H2+1,'cantidad inicial pollos'!H2-'cantidad pollos muertos'!H2+1))</f>
        <v>2.7971996737413241E-2</v>
      </c>
      <c r="O3" s="6">
        <f>IF('cantidad pollos muertos'!I2="","",BETAINV(0.025,'cantidad pollos muertos'!I2+1,'cantidad inicial pollos'!I2-'cantidad pollos muertos'!I2+1))</f>
        <v>1.8763413704679464E-2</v>
      </c>
      <c r="P3" s="6">
        <f>IF('cantidad pollos muertos'!I2="","",BETAINV(0.975,'cantidad pollos muertos'!I2+1,'cantidad inicial pollos'!I2-'cantidad pollos muertos'!I2+1))</f>
        <v>2.9569561920680609E-2</v>
      </c>
      <c r="Q3" s="6">
        <f>IF('cantidad pollos muertos'!J2="","",BETAINV(0.025,'cantidad pollos muertos'!J2+1,'cantidad inicial pollos'!J2-'cantidad pollos muertos'!J2+1))</f>
        <v>3.7906012455782068E-2</v>
      </c>
      <c r="R3" s="6">
        <f>IF('cantidad pollos muertos'!J2="","",BETAINV(0.975,'cantidad pollos muertos'!J2+1,'cantidad inicial pollos'!J2-'cantidad pollos muertos'!J2+1))</f>
        <v>5.3429853432392815E-2</v>
      </c>
      <c r="S3" s="6">
        <f>IF('cantidad pollos muertos'!K2="","",BETAINV(0.025,'cantidad pollos muertos'!K2+1,'cantidad inicial pollos'!K2-'cantidad pollos muertos'!K2+1))</f>
        <v>1.7580064823933157E-2</v>
      </c>
      <c r="T3" s="6">
        <f>IF('cantidad pollos muertos'!K2="","",BETAINV(0.975,'cantidad pollos muertos'!K2+1,'cantidad inicial pollos'!K2-'cantidad pollos muertos'!K2+1))</f>
        <v>2.8078719538331631E-2</v>
      </c>
      <c r="U3" s="6">
        <f>IF('cantidad pollos muertos'!L2="","",BETAINV(0.025,'cantidad pollos muertos'!L2+1,'cantidad inicial pollos'!L2-'cantidad pollos muertos'!L2+1))</f>
        <v>1.9908396704182024E-2</v>
      </c>
      <c r="V3" s="6">
        <f>IF('cantidad pollos muertos'!L2="","",BETAINV(0.975,'cantidad pollos muertos'!L2+1,'cantidad inicial pollos'!L2-'cantidad pollos muertos'!L2+1))</f>
        <v>3.098917742847751E-2</v>
      </c>
      <c r="W3" s="6">
        <f>IF('cantidad pollos muertos'!M2="","",BETAINV(0.025,'cantidad pollos muertos'!M2+1,'cantidad inicial pollos'!M2-'cantidad pollos muertos'!M2+1))</f>
        <v>4.1242403781150905E-2</v>
      </c>
      <c r="X3" s="6">
        <f>IF('cantidad pollos muertos'!M2="","",BETAINV(0.975,'cantidad pollos muertos'!M2+1,'cantidad inicial pollos'!M2-'cantidad pollos muertos'!M2+1))</f>
        <v>5.7345397109730967E-2</v>
      </c>
      <c r="Y3" s="6">
        <f>IF('cantidad pollos muertos'!N2="","",BETAINV(0.025,'cantidad pollos muertos'!N2+1,'cantidad inicial pollos'!N2-'cantidad pollos muertos'!N2+1))</f>
        <v>3.6575198704981438E-2</v>
      </c>
      <c r="Z3" s="6">
        <f>IF('cantidad pollos muertos'!N2="","",BETAINV(0.975,'cantidad pollos muertos'!N2+1,'cantidad inicial pollos'!N2-'cantidad pollos muertos'!N2+1))</f>
        <v>5.1859891815099424E-2</v>
      </c>
      <c r="AA3" s="6">
        <f>IF('cantidad pollos muertos'!O2="","",BETAINV(0.025,'cantidad pollos muertos'!O2+1,'cantidad inicial pollos'!O2-'cantidad pollos muertos'!O2+1))</f>
        <v>1.4839491438012621E-2</v>
      </c>
      <c r="AB3" s="6">
        <f>IF('cantidad pollos muertos'!O2="","",BETAINV(0.975,'cantidad pollos muertos'!O2+1,'cantidad inicial pollos'!O2-'cantidad pollos muertos'!O2+1))</f>
        <v>2.4984823555715407E-2</v>
      </c>
      <c r="AC3" s="6">
        <f>IF('cantidad pollos muertos'!P2="","",BETAINV(0.025,'cantidad pollos muertos'!P2+1,'cantidad inicial pollos'!P2-'cantidad pollos muertos'!P2+1))</f>
        <v>3.3983971460256196E-2</v>
      </c>
      <c r="AD3" s="6">
        <f>IF('cantidad pollos muertos'!P2="","",BETAINV(0.975,'cantidad pollos muertos'!P2+1,'cantidad inicial pollos'!P2-'cantidad pollos muertos'!P2+1))</f>
        <v>4.8499688881075032E-2</v>
      </c>
      <c r="AE3" s="6">
        <f>IF('cantidad pollos muertos'!Q2="","",BETAINV(0.025,'cantidad pollos muertos'!Q2+1,'cantidad inicial pollos'!Q2-'cantidad pollos muertos'!Q2+1))</f>
        <v>4.91553668792412E-2</v>
      </c>
      <c r="AF3" s="6">
        <f>IF('cantidad pollos muertos'!Q2="","",BETAINV(0.975,'cantidad pollos muertos'!Q2+1,'cantidad inicial pollos'!Q2-'cantidad pollos muertos'!Q2+1))</f>
        <v>6.6196741600969111E-2</v>
      </c>
      <c r="AG3" s="6">
        <f>IF('cantidad pollos muertos'!R2="","",BETAINV(0.025,'cantidad pollos muertos'!R2+1,'cantidad inicial pollos'!R2-'cantidad pollos muertos'!R2+1))</f>
        <v>9.7788152551082606E-3</v>
      </c>
      <c r="AH3" s="6">
        <f>IF('cantidad pollos muertos'!R2="","",BETAINV(0.975,'cantidad pollos muertos'!R2+1,'cantidad inicial pollos'!R2-'cantidad pollos muertos'!R2+1))</f>
        <v>1.8464555865077115E-2</v>
      </c>
      <c r="AI3" s="6">
        <f>IF('cantidad pollos muertos'!S2="","",BETAINV(0.025,'cantidad pollos muertos'!S2+1,'cantidad inicial pollos'!S2-'cantidad pollos muertos'!S2+1))</f>
        <v>2.7986357937152647E-2</v>
      </c>
      <c r="AJ3" s="6">
        <f>IF('cantidad pollos muertos'!S2="","",BETAINV(0.975,'cantidad pollos muertos'!S2+1,'cantidad inicial pollos'!S2-'cantidad pollos muertos'!S2+1))</f>
        <v>4.1593665601700525E-2</v>
      </c>
      <c r="AK3" s="6">
        <f>IF('cantidad pollos muertos'!T2="","",BETAINV(0.025,'cantidad pollos muertos'!T2+1,'cantidad inicial pollos'!T2-'cantidad pollos muertos'!T2+1))</f>
        <v>1.1008771263393403E-2</v>
      </c>
      <c r="AL3" s="6">
        <f>IF('cantidad pollos muertos'!T2="","",BETAINV(0.975,'cantidad pollos muertos'!T2+1,'cantidad inicial pollos'!T2-'cantidad pollos muertos'!T2+1))</f>
        <v>2.0135488193753326E-2</v>
      </c>
      <c r="AM3" s="6">
        <f>IF('cantidad pollos muertos'!U2="","",BETAINV(0.025,'cantidad pollos muertos'!U2+1,'cantidad inicial pollos'!U2-'cantidad pollos muertos'!U2+1))</f>
        <v>3.5264812837905536E-2</v>
      </c>
      <c r="AN3" s="6">
        <f>IF('cantidad pollos muertos'!U2="","",BETAINV(0.975,'cantidad pollos muertos'!U2+1,'cantidad inicial pollos'!U2-'cantidad pollos muertos'!U2+1))</f>
        <v>5.0016165798412282E-2</v>
      </c>
      <c r="AO3" s="6">
        <f>IF('cantidad pollos muertos'!V2="","",BETAINV(0.025,'cantidad pollos muertos'!V2+1,'cantidad inicial pollos'!V2-'cantidad pollos muertos'!V2+1))</f>
        <v>3.8154610307487187E-2</v>
      </c>
      <c r="AP3" s="6">
        <f>IF('cantidad pollos muertos'!V2="","",BETAINV(0.975,'cantidad pollos muertos'!V2+1,'cantidad inicial pollos'!V2-'cantidad pollos muertos'!V2+1))</f>
        <v>5.3420331435963475E-2</v>
      </c>
      <c r="AQ3" s="6">
        <f>IF('cantidad pollos muertos'!W2="","",BETAINV(0.025,'cantidad pollos muertos'!W2+1,'cantidad inicial pollos'!W2-'cantidad pollos muertos'!W2+1))</f>
        <v>4.2992871649937689E-2</v>
      </c>
      <c r="AR3" s="6">
        <f>IF('cantidad pollos muertos'!W2="","",BETAINV(0.975,'cantidad pollos muertos'!W2+1,'cantidad inicial pollos'!W2-'cantidad pollos muertos'!W2+1))</f>
        <v>5.9072001021270415E-2</v>
      </c>
      <c r="AS3" s="6">
        <f>IF('cantidad pollos muertos'!X2="","",BETAINV(0.025,'cantidad pollos muertos'!X2+1,'cantidad inicial pollos'!X2-'cantidad pollos muertos'!X2+1))</f>
        <v>2.446075798050024E-2</v>
      </c>
      <c r="AT3" s="6">
        <f>IF('cantidad pollos muertos'!X2="","",BETAINV(0.975,'cantidad pollos muertos'!X2+1,'cantidad inicial pollos'!X2-'cantidad pollos muertos'!X2+1))</f>
        <v>3.7042975275588641E-2</v>
      </c>
      <c r="AU3" t="str">
        <f>IF('cantidad pollos muertos'!AW4="","",BETAINV(0.025,'cantidad pollos muertos'!AW4+1,'cantidad inicial pollos'!AW4-'cantidad pollos muertos'!AW4+1))</f>
        <v/>
      </c>
      <c r="AV3" t="str">
        <f>IF('cantidad pollos muertos'!AW4="","",BETAINV(0.975,'cantidad pollos muertos'!AW4+1,'cantidad inicial pollos'!AW4-'cantidad pollos muertos'!AW4+1))</f>
        <v/>
      </c>
      <c r="AW3" t="str">
        <f>IF('cantidad pollos muertos'!AZ4="","",BETAINV(0.025,'cantidad pollos muertos'!AZ4+1,'cantidad inicial pollos'!AZ4-'cantidad pollos muertos'!AZ4+1))</f>
        <v/>
      </c>
      <c r="AX3" t="str">
        <f>IF('cantidad pollos muertos'!AZ4="","",BETAINV(0.975,'cantidad pollos muertos'!AZ4+1,'cantidad inicial pollos'!AZ4-'cantidad pollos muertos'!AZ4+1))</f>
        <v/>
      </c>
      <c r="AY3" t="str">
        <f>IF('cantidad pollos muertos'!BA4="","",BETAINV(0.025,'cantidad pollos muertos'!BA4+1,'cantidad inicial pollos'!BA4-'cantidad pollos muertos'!BA4+1))</f>
        <v/>
      </c>
      <c r="AZ3" t="str">
        <f>IF('cantidad pollos muertos'!BA4="","",BETAINV(0.975,'cantidad pollos muertos'!BA4+1,'cantidad inicial pollos'!BA4-'cantidad pollos muertos'!BA4+1))</f>
        <v/>
      </c>
    </row>
    <row r="4" spans="1:52" x14ac:dyDescent="0.25">
      <c r="A4" s="6">
        <v>2</v>
      </c>
      <c r="B4" s="6" t="s">
        <v>5</v>
      </c>
      <c r="C4" s="6">
        <f>IF('cantidad pollos muertos'!C3="","",BETAINV(0.025,'cantidad pollos muertos'!C3+1,'cantidad inicial pollos'!C3-'cantidad pollos muertos'!C3+1))</f>
        <v>6.7478812792070991E-2</v>
      </c>
      <c r="D4" s="6">
        <f>IF('cantidad pollos muertos'!C3="","",BETAINV(0.975,'cantidad pollos muertos'!C3+1,'cantidad inicial pollos'!C3-'cantidad pollos muertos'!C3+1))</f>
        <v>7.9117242344121874E-2</v>
      </c>
      <c r="E4" s="6">
        <f>IF('cantidad pollos muertos'!D3="","",BETAINV(0.025,'cantidad pollos muertos'!D3+1,'cantidad inicial pollos'!D3-'cantidad pollos muertos'!D3+1))</f>
        <v>0.29751183750158722</v>
      </c>
      <c r="F4" s="6">
        <f>IF('cantidad pollos muertos'!D3="","",BETAINV(0.975,'cantidad pollos muertos'!D3+1,'cantidad inicial pollos'!D3-'cantidad pollos muertos'!D3+1))</f>
        <v>0.31637746366881914</v>
      </c>
      <c r="G4" s="6">
        <f>IF('cantidad pollos muertos'!E3="","",BETAINV(0.025,'cantidad pollos muertos'!E3+1,'cantidad inicial pollos'!E3-'cantidad pollos muertos'!E3+1))</f>
        <v>0.34972250391242338</v>
      </c>
      <c r="H4" s="6">
        <f>IF('cantidad pollos muertos'!E3="","",BETAINV(0.975,'cantidad pollos muertos'!E3+1,'cantidad inicial pollos'!E3-'cantidad pollos muertos'!E3+1))</f>
        <v>0.36935093026596089</v>
      </c>
      <c r="I4" s="6">
        <f>IF('cantidad pollos muertos'!F3="","",BETAINV(0.025,'cantidad pollos muertos'!F3+1,'cantidad inicial pollos'!F3-'cantidad pollos muertos'!F3+1))</f>
        <v>0.11100547569587718</v>
      </c>
      <c r="J4" s="6">
        <f>IF('cantidad pollos muertos'!F3="","",BETAINV(0.975,'cantidad pollos muertos'!F3+1,'cantidad inicial pollos'!F3-'cantidad pollos muertos'!F3+1))</f>
        <v>0.12417738661434208</v>
      </c>
      <c r="K4" s="6">
        <f>IF('cantidad pollos muertos'!G3="","",BETAINV(0.025,'cantidad pollos muertos'!G3+1,'cantidad inicial pollos'!G3-'cantidad pollos muertos'!G3+1))</f>
        <v>5.2756698781234179E-2</v>
      </c>
      <c r="L4" s="6">
        <f>IF('cantidad pollos muertos'!G3="","",BETAINV(0.975,'cantidad pollos muertos'!G3+1,'cantidad inicial pollos'!G3-'cantidad pollos muertos'!G3+1))</f>
        <v>6.2353622407912868E-2</v>
      </c>
      <c r="M4" s="6">
        <f>IF('cantidad pollos muertos'!H3="","",BETAINV(0.025,'cantidad pollos muertos'!H3+1,'cantidad inicial pollos'!L3-'cantidad pollos muertos'!H3+1))</f>
        <v>3.9341407247370452E-2</v>
      </c>
      <c r="N4" s="6">
        <f>IF('cantidad pollos muertos'!H3="","",BETAINV(0.975,'cantidad pollos muertos'!H3+1,'cantidad inicial pollos'!H3-'cantidad pollos muertos'!H3+1))</f>
        <v>5.501099297887746E-2</v>
      </c>
      <c r="O4" s="6">
        <f>IF('cantidad pollos muertos'!I3="","",BETAINV(0.025,'cantidad pollos muertos'!I3+1,'cantidad inicial pollos'!I3-'cantidad pollos muertos'!I3+1))</f>
        <v>4.2001990339707987E-2</v>
      </c>
      <c r="P4" s="6">
        <f>IF('cantidad pollos muertos'!I3="","",BETAINV(0.975,'cantidad pollos muertos'!I3+1,'cantidad inicial pollos'!I3-'cantidad pollos muertos'!I3+1))</f>
        <v>5.1134947962674038E-2</v>
      </c>
      <c r="Q4" s="6">
        <f>IF('cantidad pollos muertos'!J3="","",BETAINV(0.025,'cantidad pollos muertos'!J3+1,'cantidad inicial pollos'!J3-'cantidad pollos muertos'!J3+1))</f>
        <v>1.0581631174453454E-2</v>
      </c>
      <c r="R4" s="6">
        <f>IF('cantidad pollos muertos'!J3="","",BETAINV(0.975,'cantidad pollos muertos'!J3+1,'cantidad inicial pollos'!J3-'cantidad pollos muertos'!J3+1))</f>
        <v>1.5488285801558477E-2</v>
      </c>
      <c r="S4" s="33">
        <f>IF('cantidad pollos muertos'!K3="","",BETAINV(0.025,'cantidad pollos muertos'!K3+1,'cantidad inicial pollos'!K3-'cantidad pollos muertos'!K3+1))</f>
        <v>4.5734891160898024E-2</v>
      </c>
      <c r="T4" s="33">
        <f>IF('cantidad pollos muertos'!K3="","",BETAINV(0.975,'cantidad pollos muertos'!K3+1,'cantidad inicial pollos'!K3-'cantidad pollos muertos'!K3+1))</f>
        <v>5.4657687734847582E-2</v>
      </c>
      <c r="U4" s="33">
        <f>IF('cantidad pollos muertos'!L3="","",BETAINV(0.025,'cantidad pollos muertos'!L3+1,'cantidad inicial pollos'!L3-'cantidad pollos muertos'!L3+1))</f>
        <v>2.5882040097605894E-2</v>
      </c>
      <c r="V4" s="33">
        <f>IF('cantidad pollos muertos'!L3="","",BETAINV(0.975,'cantidad pollos muertos'!L3+1,'cantidad inicial pollos'!L3-'cantidad pollos muertos'!L3+1))</f>
        <v>3.3217848436762454E-2</v>
      </c>
      <c r="W4" s="6">
        <f>IF('cantidad pollos muertos'!M3="","",BETAINV(0.025,'cantidad pollos muertos'!M3+1,'cantidad inicial pollos'!M3-'cantidad pollos muertos'!M3+1))</f>
        <v>2.7924426433332414E-2</v>
      </c>
      <c r="X4" s="6">
        <f>IF('cantidad pollos muertos'!M3="","",BETAINV(0.975,'cantidad pollos muertos'!M3+1,'cantidad inicial pollos'!M3-'cantidad pollos muertos'!M3+1))</f>
        <v>3.5512735057789957E-2</v>
      </c>
      <c r="Y4" s="6">
        <f>IF('cantidad pollos muertos'!N3="","",BETAINV(0.025,'cantidad pollos muertos'!N3+1,'cantidad inicial pollos'!N3-'cantidad pollos muertos'!N3+1))</f>
        <v>3.7313159100197606E-2</v>
      </c>
      <c r="Z4" s="6">
        <f>IF('cantidad pollos muertos'!N3="","",BETAINV(0.975,'cantidad pollos muertos'!N3+1,'cantidad inicial pollos'!N3-'cantidad pollos muertos'!N3+1))</f>
        <v>4.5967487653018502E-2</v>
      </c>
      <c r="AA4" s="6">
        <f>IF('cantidad pollos muertos'!O3="","",BETAINV(0.025,'cantidad pollos muertos'!O3+1,'cantidad inicial pollos'!O3-'cantidad pollos muertos'!O3+1))</f>
        <v>2.6604931176162701E-2</v>
      </c>
      <c r="AB4" s="6">
        <f>IF('cantidad pollos muertos'!O3="","",BETAINV(0.975,'cantidad pollos muertos'!O3+1,'cantidad inicial pollos'!O3-'cantidad pollos muertos'!O3+1))</f>
        <v>3.3794036218521506E-2</v>
      </c>
      <c r="AC4" s="6">
        <f>IF('cantidad pollos muertos'!P3="","",BETAINV(0.025,'cantidad pollos muertos'!P3+1,'cantidad inicial pollos'!P3-'cantidad pollos muertos'!P3+1))</f>
        <v>2.8927930070916135E-2</v>
      </c>
      <c r="AD4" s="6">
        <f>IF('cantidad pollos muertos'!P3="","",BETAINV(0.975,'cantidad pollos muertos'!P3+1,'cantidad inicial pollos'!P3-'cantidad pollos muertos'!P3+1))</f>
        <v>3.6174549971223269E-2</v>
      </c>
      <c r="AE4" s="6">
        <f>IF('cantidad pollos muertos'!Q3="","",BETAINV(0.025,'cantidad pollos muertos'!Q3+1,'cantidad inicial pollos'!Q3-'cantidad pollos muertos'!Q3+1))</f>
        <v>3.1609659731576527E-2</v>
      </c>
      <c r="AF4" s="6">
        <f>IF('cantidad pollos muertos'!Q3="","",BETAINV(0.975,'cantidad pollos muertos'!Q3+1,'cantidad inicial pollos'!Q3-'cantidad pollos muertos'!Q3+1))</f>
        <v>3.9154910102337959E-2</v>
      </c>
      <c r="AG4" s="6">
        <f>IF('cantidad pollos muertos'!R3="","",BETAINV(0.025,'cantidad pollos muertos'!R3+1,'cantidad inicial pollos'!R3-'cantidad pollos muertos'!R3+1))</f>
        <v>2.1033537237588901E-2</v>
      </c>
      <c r="AH4" s="6">
        <f>IF('cantidad pollos muertos'!R3="","",BETAINV(0.975,'cantidad pollos muertos'!R3+1,'cantidad inicial pollos'!R3-'cantidad pollos muertos'!R3+1))</f>
        <v>2.7300440578363339E-2</v>
      </c>
      <c r="AI4" s="6">
        <f>IF('cantidad pollos muertos'!S3="","",BETAINV(0.025,'cantidad pollos muertos'!S3+1,'cantidad inicial pollos'!S3-'cantidad pollos muertos'!S3+1))</f>
        <v>3.5747930503296006E-2</v>
      </c>
      <c r="AJ4" s="6">
        <f>IF('cantidad pollos muertos'!S3="","",BETAINV(0.975,'cantidad pollos muertos'!S3+1,'cantidad inicial pollos'!S3-'cantidad pollos muertos'!S3+1))</f>
        <v>4.3727545584656191E-2</v>
      </c>
      <c r="AK4" s="6">
        <f>IF('cantidad pollos muertos'!T3="","",BETAINV(0.025,'cantidad pollos muertos'!T3+1,'cantidad inicial pollos'!T3-'cantidad pollos muertos'!T3+1))</f>
        <v>1.8896145237694111E-2</v>
      </c>
      <c r="AL4" s="6">
        <f>IF('cantidad pollos muertos'!T3="","",BETAINV(0.975,'cantidad pollos muertos'!T3+1,'cantidad inicial pollos'!T3-'cantidad pollos muertos'!T3+1))</f>
        <v>2.4864602369949806E-2</v>
      </c>
      <c r="AM4" s="6">
        <f>IF('cantidad pollos muertos'!U3="","",BETAINV(0.025,'cantidad pollos muertos'!U3+1,'cantidad inicial pollos'!U3-'cantidad pollos muertos'!U3+1))</f>
        <v>3.3883956968953959E-2</v>
      </c>
      <c r="AN4" s="6">
        <f>IF('cantidad pollos muertos'!U3="","",BETAINV(0.975,'cantidad pollos muertos'!U3+1,'cantidad inicial pollos'!U3-'cantidad pollos muertos'!U3+1))</f>
        <v>4.167161144908138E-2</v>
      </c>
      <c r="AO4" s="6">
        <f>IF('cantidad pollos muertos'!V3="","",BETAINV(0.025,'cantidad pollos muertos'!V3+1,'cantidad inicial pollos'!V3-'cantidad pollos muertos'!V3+1))</f>
        <v>3.2332813369359288E-2</v>
      </c>
      <c r="AP4" s="6">
        <f>IF('cantidad pollos muertos'!V3="","",BETAINV(0.975,'cantidad pollos muertos'!V3+1,'cantidad inicial pollos'!V3-'cantidad pollos muertos'!V3+1))</f>
        <v>3.9956165147066791E-2</v>
      </c>
      <c r="AQ4" s="6">
        <f>IF('cantidad pollos muertos'!W3="","",BETAINV(0.025,'cantidad pollos muertos'!W3+1,'cantidad inicial pollos'!W3-'cantidad pollos muertos'!W3+1))</f>
        <v>5.1055985347037931E-2</v>
      </c>
      <c r="AR4" s="6">
        <f>IF('cantidad pollos muertos'!W3="","",BETAINV(0.975,'cantidad pollos muertos'!W3+1,'cantidad inicial pollos'!W3-'cantidad pollos muertos'!W3+1))</f>
        <v>6.0432064439833511E-2</v>
      </c>
      <c r="AS4" s="6" t="str">
        <f>IF('cantidad pollos muertos'!X3="","",BETAINV(0.025,'cantidad pollos muertos'!X3+1,'cantidad inicial pollos'!X3-'cantidad pollos muertos'!X3+1))</f>
        <v/>
      </c>
      <c r="AT4" s="6" t="str">
        <f>IF('cantidad pollos muertos'!X3="","",BETAINV(0.975,'cantidad pollos muertos'!X3+1,'cantidad inicial pollos'!X3-'cantidad pollos muertos'!X3+1))</f>
        <v/>
      </c>
      <c r="AU4" t="str">
        <f>IF('cantidad pollos muertos'!AW5="","",BETAINV(0.025,'cantidad pollos muertos'!AW5+1,'cantidad inicial pollos'!AW5-'cantidad pollos muertos'!AW5+1))</f>
        <v/>
      </c>
      <c r="AV4" t="str">
        <f>IF('cantidad pollos muertos'!AW5="","",BETAINV(0.975,'cantidad pollos muertos'!AW5+1,'cantidad inicial pollos'!AW5-'cantidad pollos muertos'!AW5+1))</f>
        <v/>
      </c>
      <c r="AW4" t="str">
        <f>IF('cantidad pollos muertos'!AZ5="","",BETAINV(0.025,'cantidad pollos muertos'!AZ5+1,'cantidad inicial pollos'!AZ5-'cantidad pollos muertos'!AZ5+1))</f>
        <v/>
      </c>
      <c r="AX4" t="str">
        <f>IF('cantidad pollos muertos'!AZ5="","",BETAINV(0.975,'cantidad pollos muertos'!AZ5+1,'cantidad inicial pollos'!AZ5-'cantidad pollos muertos'!AZ5+1))</f>
        <v/>
      </c>
      <c r="AY4" t="str">
        <f>IF('cantidad pollos muertos'!BA5="","",BETAINV(0.025,'cantidad pollos muertos'!BA5+1,'cantidad inicial pollos'!BA5-'cantidad pollos muertos'!BA5+1))</f>
        <v/>
      </c>
      <c r="AZ4" t="str">
        <f>IF('cantidad pollos muertos'!BA5="","",BETAINV(0.975,'cantidad pollos muertos'!BA5+1,'cantidad inicial pollos'!BA5-'cantidad pollos muertos'!BA5+1))</f>
        <v/>
      </c>
    </row>
    <row r="5" spans="1:52" x14ac:dyDescent="0.25">
      <c r="A5" s="6">
        <v>3</v>
      </c>
      <c r="B5" s="6" t="s">
        <v>70</v>
      </c>
      <c r="C5" s="6" t="str">
        <f>IF('cantidad pollos muertos'!C4="","",BETAINV(0.025,'cantidad pollos muertos'!C4+1,'cantidad inicial pollos'!C4-'cantidad pollos muertos'!C4+1))</f>
        <v/>
      </c>
      <c r="D5" s="6" t="str">
        <f>IF('cantidad pollos muertos'!C4="","",BETAINV(0.975,'cantidad pollos muertos'!C4+1,'cantidad inicial pollos'!C4-'cantidad pollos muertos'!C4+1))</f>
        <v/>
      </c>
      <c r="E5" s="6" t="str">
        <f>IF('cantidad pollos muertos'!D4="","",BETAINV(0.025,'cantidad pollos muertos'!D4+1,'cantidad inicial pollos'!D4-'cantidad pollos muertos'!D4+1))</f>
        <v/>
      </c>
      <c r="F5" s="6" t="str">
        <f>IF('cantidad pollos muertos'!D4="","",BETAINV(0.975,'cantidad pollos muertos'!D4+1,'cantidad inicial pollos'!D4-'cantidad pollos muertos'!D4+1))</f>
        <v/>
      </c>
      <c r="G5" s="6" t="str">
        <f>IF('cantidad pollos muertos'!E4="","",BETAINV(0.025,'cantidad pollos muertos'!E4+1,'cantidad inicial pollos'!E4-'cantidad pollos muertos'!E4+1))</f>
        <v/>
      </c>
      <c r="H5" s="6" t="str">
        <f>IF('cantidad pollos muertos'!E4="","",BETAINV(0.975,'cantidad pollos muertos'!E4+1,'cantidad inicial pollos'!E4-'cantidad pollos muertos'!E4+1))</f>
        <v/>
      </c>
      <c r="I5" s="6" t="str">
        <f>IF('cantidad pollos muertos'!F4="","",BETAINV(0.025,'cantidad pollos muertos'!F4+1,'cantidad inicial pollos'!F4-'cantidad pollos muertos'!F4+1))</f>
        <v/>
      </c>
      <c r="J5" s="6" t="str">
        <f>IF('cantidad pollos muertos'!F4="","",BETAINV(0.975,'cantidad pollos muertos'!F4+1,'cantidad inicial pollos'!F4-'cantidad pollos muertos'!F4+1))</f>
        <v/>
      </c>
      <c r="K5" s="6" t="str">
        <f>IF('cantidad pollos muertos'!G4="","",BETAINV(0.025,'cantidad pollos muertos'!G4+1,'cantidad inicial pollos'!G4-'cantidad pollos muertos'!G4+1))</f>
        <v/>
      </c>
      <c r="L5" s="6" t="str">
        <f>IF('cantidad pollos muertos'!G4="","",BETAINV(0.975,'cantidad pollos muertos'!G4+1,'cantidad inicial pollos'!G4-'cantidad pollos muertos'!G4+1))</f>
        <v/>
      </c>
      <c r="M5" s="6" t="str">
        <f>IF('cantidad pollos muertos'!H4="","",BETAINV(0.025,'cantidad pollos muertos'!H4+1,'cantidad inicial pollos'!L4-'cantidad pollos muertos'!H4+1))</f>
        <v/>
      </c>
      <c r="N5" s="6" t="str">
        <f>IF('cantidad pollos muertos'!H4="","",BETAINV(0.975,'cantidad pollos muertos'!H4+1,'cantidad inicial pollos'!H4-'cantidad pollos muertos'!H4+1))</f>
        <v/>
      </c>
      <c r="O5" s="6" t="str">
        <f>IF('cantidad pollos muertos'!I4="","",BETAINV(0.025,'cantidad pollos muertos'!I4+1,'cantidad inicial pollos'!I4-'cantidad pollos muertos'!I4+1))</f>
        <v/>
      </c>
      <c r="P5" s="6" t="str">
        <f>IF('cantidad pollos muertos'!I4="","",BETAINV(0.975,'cantidad pollos muertos'!I4+1,'cantidad inicial pollos'!I4-'cantidad pollos muertos'!I4+1))</f>
        <v/>
      </c>
      <c r="Q5" s="6" t="str">
        <f>IF('cantidad pollos muertos'!J4="","",BETAINV(0.025,'cantidad pollos muertos'!J4+1,'cantidad inicial pollos'!J4-'cantidad pollos muertos'!J4+1))</f>
        <v/>
      </c>
      <c r="R5" s="6" t="str">
        <f>IF('cantidad pollos muertos'!J4="","",BETAINV(0.975,'cantidad pollos muertos'!J4+1,'cantidad inicial pollos'!J4-'cantidad pollos muertos'!J4+1))</f>
        <v/>
      </c>
      <c r="S5" s="33" t="str">
        <f>IF('cantidad pollos muertos'!K4="","",BETAINV(0.025,'cantidad pollos muertos'!K4+1,'cantidad inicial pollos'!K4-'cantidad pollos muertos'!K4+1))</f>
        <v/>
      </c>
      <c r="T5" s="33" t="str">
        <f>IF('cantidad pollos muertos'!K4="","",BETAINV(0.975,'cantidad pollos muertos'!K4+1,'cantidad inicial pollos'!K4-'cantidad pollos muertos'!K4+1))</f>
        <v/>
      </c>
      <c r="U5" s="33" t="str">
        <f>IF('cantidad pollos muertos'!L4="","",BETAINV(0.025,'cantidad pollos muertos'!L4+1,'cantidad inicial pollos'!L4-'cantidad pollos muertos'!L4+1))</f>
        <v/>
      </c>
      <c r="V5" s="33" t="str">
        <f>IF('cantidad pollos muertos'!L4="","",BETAINV(0.975,'cantidad pollos muertos'!L4+1,'cantidad inicial pollos'!L4-'cantidad pollos muertos'!L4+1))</f>
        <v/>
      </c>
      <c r="W5" s="6">
        <f>IF('cantidad pollos muertos'!M4="","",BETAINV(0.025,'cantidad pollos muertos'!M4+1,'cantidad inicial pollos'!M4-'cantidad pollos muertos'!M4+1))</f>
        <v>0.15825815671253951</v>
      </c>
      <c r="X5" s="6">
        <f>IF('cantidad pollos muertos'!M4="","",BETAINV(0.975,'cantidad pollos muertos'!M4+1,'cantidad inicial pollos'!M4-'cantidad pollos muertos'!M4+1))</f>
        <v>0.18957637490145762</v>
      </c>
      <c r="Y5" s="6">
        <f>IF('cantidad pollos muertos'!N4="","",BETAINV(0.025,'cantidad pollos muertos'!N4+1,'cantidad inicial pollos'!N4-'cantidad pollos muertos'!N4+1))</f>
        <v>3.035257197776315E-2</v>
      </c>
      <c r="Z5" s="6">
        <f>IF('cantidad pollos muertos'!N4="","",BETAINV(0.975,'cantidad pollos muertos'!N4+1,'cantidad inicial pollos'!N4-'cantidad pollos muertos'!N4+1))</f>
        <v>4.6116550492398267E-2</v>
      </c>
      <c r="AA5" s="6">
        <f>IF('cantidad pollos muertos'!O4="","",BETAINV(0.025,'cantidad pollos muertos'!O4+1,'cantidad inicial pollos'!O4-'cantidad pollos muertos'!O4+1))</f>
        <v>1.4839491438012621E-2</v>
      </c>
      <c r="AB5" s="6">
        <f>IF('cantidad pollos muertos'!O4="","",BETAINV(0.975,'cantidad pollos muertos'!O4+1,'cantidad inicial pollos'!O4-'cantidad pollos muertos'!O4+1))</f>
        <v>2.4984823555715407E-2</v>
      </c>
      <c r="AC5" s="6">
        <f>IF('cantidad pollos muertos'!P4="","",BETAINV(0.025,'cantidad pollos muertos'!P4+1,'cantidad inicial pollos'!P4-'cantidad pollos muertos'!P4+1))</f>
        <v>2.7329145080968537E-2</v>
      </c>
      <c r="AD5" s="6">
        <f>IF('cantidad pollos muertos'!P4="","",BETAINV(0.975,'cantidad pollos muertos'!P4+1,'cantidad inicial pollos'!P4-'cantidad pollos muertos'!P4+1))</f>
        <v>4.0456834097858607E-2</v>
      </c>
      <c r="AE5" s="6">
        <f>IF('cantidad pollos muertos'!Q4="","",BETAINV(0.025,'cantidad pollos muertos'!Q4+1,'cantidad inicial pollos'!Q4-'cantidad pollos muertos'!Q4+1))</f>
        <v>1.8219455975166967E-2</v>
      </c>
      <c r="AF5" s="6">
        <f>IF('cantidad pollos muertos'!Q4="","",BETAINV(0.975,'cantidad pollos muertos'!Q4+1,'cantidad inicial pollos'!Q4-'cantidad pollos muertos'!Q4+1))</f>
        <v>2.9297588457250057E-2</v>
      </c>
      <c r="AG5" s="6">
        <f>IF('cantidad pollos muertos'!R4="","",BETAINV(0.025,'cantidad pollos muertos'!R4+1,'cantidad inicial pollos'!R4-'cantidad pollos muertos'!R4+1))</f>
        <v>1.1754046717507276E-2</v>
      </c>
      <c r="AH5" s="6">
        <f>IF('cantidad pollos muertos'!R4="","",BETAINV(0.975,'cantidad pollos muertos'!R4+1,'cantidad inicial pollos'!R4-'cantidad pollos muertos'!R4+1))</f>
        <v>2.1339404543395446E-2</v>
      </c>
      <c r="AI5" s="6">
        <f>IF('cantidad pollos muertos'!S4="","",BETAINV(0.025,'cantidad pollos muertos'!S4+1,'cantidad inicial pollos'!S4-'cantidad pollos muertos'!S4+1))</f>
        <v>1.7632257346440233E-2</v>
      </c>
      <c r="AJ5" s="6">
        <f>IF('cantidad pollos muertos'!S4="","",BETAINV(0.975,'cantidad pollos muertos'!S4+1,'cantidad inicial pollos'!S4-'cantidad pollos muertos'!S4+1))</f>
        <v>2.9016299420743907E-2</v>
      </c>
      <c r="AK5" s="6">
        <f>IF('cantidad pollos muertos'!T4="","",BETAINV(0.025,'cantidad pollos muertos'!T4+1,'cantidad inicial pollos'!T4-'cantidad pollos muertos'!T4+1))</f>
        <v>2.4717031834518777E-2</v>
      </c>
      <c r="AL5" s="6">
        <f>IF('cantidad pollos muertos'!T4="","",BETAINV(0.975,'cantidad pollos muertos'!T4+1,'cantidad inicial pollos'!T4-'cantidad pollos muertos'!T4+1))</f>
        <v>3.7611024454305642E-2</v>
      </c>
      <c r="AM5" s="6">
        <f>IF('cantidad pollos muertos'!U4="","",BETAINV(0.025,'cantidad pollos muertos'!U4+1,'cantidad inicial pollos'!U4-'cantidad pollos muertos'!U4+1))</f>
        <v>2.3518054059735408E-2</v>
      </c>
      <c r="AN5" s="6">
        <f>IF('cantidad pollos muertos'!U4="","",BETAINV(0.975,'cantidad pollos muertos'!U4+1,'cantidad inicial pollos'!U4-'cantidad pollos muertos'!U4+1))</f>
        <v>3.5887680905831498E-2</v>
      </c>
      <c r="AO5" s="6">
        <f>IF('cantidad pollos muertos'!V4="","",BETAINV(0.025,'cantidad pollos muertos'!V4+1,'cantidad inicial pollos'!V4-'cantidad pollos muertos'!V4+1))</f>
        <v>4.3639862698024029E-2</v>
      </c>
      <c r="AP5" s="6">
        <f>IF('cantidad pollos muertos'!V4="","",BETAINV(0.975,'cantidad pollos muertos'!V4+1,'cantidad inicial pollos'!V4-'cantidad pollos muertos'!V4+1))</f>
        <v>5.9823666840950529E-2</v>
      </c>
      <c r="AQ5" s="6">
        <f>IF('cantidad pollos muertos'!W4="","",BETAINV(0.025,'cantidad pollos muertos'!W4+1,'cantidad inicial pollos'!W4-'cantidad pollos muertos'!W4+1))</f>
        <v>3.270544271250217E-2</v>
      </c>
      <c r="AR5" s="6">
        <f>IF('cantidad pollos muertos'!W4="","",BETAINV(0.975,'cantidad pollos muertos'!W4+1,'cantidad inicial pollos'!W4-'cantidad pollos muertos'!W4+1))</f>
        <v>4.6980898371675739E-2</v>
      </c>
      <c r="AS5" s="6">
        <f>IF('cantidad pollos muertos'!X4="","",BETAINV(0.025,'cantidad pollos muertos'!X4+1,'cantidad inicial pollos'!X4-'cantidad pollos muertos'!X4+1))</f>
        <v>5.0131485534768455E-2</v>
      </c>
      <c r="AT5" s="6">
        <f>IF('cantidad pollos muertos'!X4="","",BETAINV(0.975,'cantidad pollos muertos'!X4+1,'cantidad inicial pollos'!X4-'cantidad pollos muertos'!X4+1))</f>
        <v>6.7318606749461773E-2</v>
      </c>
      <c r="AU5" t="str">
        <f>IF('cantidad pollos muertos'!AW6="","",BETAINV(0.025,'cantidad pollos muertos'!AW6+1,'cantidad inicial pollos'!AW6-'cantidad pollos muertos'!AW6+1))</f>
        <v/>
      </c>
      <c r="AV5" t="str">
        <f>IF('cantidad pollos muertos'!AW6="","",BETAINV(0.975,'cantidad pollos muertos'!AW6+1,'cantidad inicial pollos'!AW6-'cantidad pollos muertos'!AW6+1))</f>
        <v/>
      </c>
      <c r="AW5" t="str">
        <f>IF('cantidad pollos muertos'!AZ6="","",BETAINV(0.025,'cantidad pollos muertos'!AZ6+1,'cantidad inicial pollos'!AZ6-'cantidad pollos muertos'!AZ6+1))</f>
        <v/>
      </c>
      <c r="AX5" t="str">
        <f>IF('cantidad pollos muertos'!AZ6="","",BETAINV(0.975,'cantidad pollos muertos'!AZ6+1,'cantidad inicial pollos'!AZ6-'cantidad pollos muertos'!AZ6+1))</f>
        <v/>
      </c>
      <c r="AY5" t="str">
        <f>IF('cantidad pollos muertos'!BA6="","",BETAINV(0.025,'cantidad pollos muertos'!BA6+1,'cantidad inicial pollos'!BA6-'cantidad pollos muertos'!BA6+1))</f>
        <v/>
      </c>
      <c r="AZ5" t="str">
        <f>IF('cantidad pollos muertos'!BA6="","",BETAINV(0.975,'cantidad pollos muertos'!BA6+1,'cantidad inicial pollos'!BA6-'cantidad pollos muertos'!BA6+1))</f>
        <v/>
      </c>
    </row>
    <row r="6" spans="1:52" x14ac:dyDescent="0.25">
      <c r="A6" s="6">
        <v>4</v>
      </c>
      <c r="B6" s="6" t="s">
        <v>16</v>
      </c>
      <c r="C6" s="6">
        <f>IF('cantidad pollos muertos'!C5="","",BETAINV(0.025,'cantidad pollos muertos'!C5+1,'cantidad inicial pollos'!C5-'cantidad pollos muertos'!C5+1))</f>
        <v>4.1197378662115404E-2</v>
      </c>
      <c r="D6" s="6">
        <f>IF('cantidad pollos muertos'!C5="","",BETAINV(0.975,'cantidad pollos muertos'!C5+1,'cantidad inicial pollos'!C5-'cantidad pollos muertos'!C5+1))</f>
        <v>6.3384839406104843E-2</v>
      </c>
      <c r="E6" s="6">
        <f>IF('cantidad pollos muertos'!D5="","",BETAINV(0.025,'cantidad pollos muertos'!D5+1,'cantidad inicial pollos'!D5-'cantidad pollos muertos'!D5+1))</f>
        <v>5.3456965675957188E-2</v>
      </c>
      <c r="F6" s="6">
        <f>IF('cantidad pollos muertos'!D5="","",BETAINV(0.975,'cantidad pollos muertos'!D5+1,'cantidad inicial pollos'!D5-'cantidad pollos muertos'!D5+1))</f>
        <v>7.8165819812249793E-2</v>
      </c>
      <c r="G6" s="6">
        <f>IF('cantidad pollos muertos'!E5="","",BETAINV(0.025,'cantidad pollos muertos'!E5+1,'cantidad inicial pollos'!E5-'cantidad pollos muertos'!E5+1))</f>
        <v>5.4733464612875302E-2</v>
      </c>
      <c r="H6" s="6">
        <f>IF('cantidad pollos muertos'!E5="","",BETAINV(0.975,'cantidad pollos muertos'!E5+1,'cantidad inicial pollos'!E5-'cantidad pollos muertos'!E5+1))</f>
        <v>7.8871385119021364E-2</v>
      </c>
      <c r="I6" s="6">
        <f>IF('cantidad pollos muertos'!F5="","",BETAINV(0.025,'cantidad pollos muertos'!F5+1,'cantidad inicial pollos'!F5-'cantidad pollos muertos'!F5+1))</f>
        <v>4.3468105715093103E-2</v>
      </c>
      <c r="J6" s="6">
        <f>IF('cantidad pollos muertos'!F5="","",BETAINV(0.975,'cantidad pollos muertos'!F5+1,'cantidad inicial pollos'!F5-'cantidad pollos muertos'!F5+1))</f>
        <v>6.534330578859493E-2</v>
      </c>
      <c r="K6" s="6">
        <f>IF('cantidad pollos muertos'!G5="","",BETAINV(0.025,'cantidad pollos muertos'!G5+1,'cantidad inicial pollos'!G5-'cantidad pollos muertos'!G5+1))</f>
        <v>4.1234204686153998E-2</v>
      </c>
      <c r="L6" s="6">
        <f>IF('cantidad pollos muertos'!G5="","",BETAINV(0.975,'cantidad pollos muertos'!G5+1,'cantidad inicial pollos'!G5-'cantidad pollos muertos'!G5+1))</f>
        <v>6.2620361730186369E-2</v>
      </c>
      <c r="M6" s="6">
        <f>IF('cantidad pollos muertos'!H5="","",BETAINV(0.025,'cantidad pollos muertos'!H5+1,'cantidad inicial pollos'!L5-'cantidad pollos muertos'!H5+1))</f>
        <v>2.3930428344953691E-2</v>
      </c>
      <c r="N6" s="6">
        <f>IF('cantidad pollos muertos'!H5="","",BETAINV(0.975,'cantidad pollos muertos'!H5+1,'cantidad inicial pollos'!H5-'cantidad pollos muertos'!H5+1))</f>
        <v>4.0860088948597495E-2</v>
      </c>
      <c r="O6" s="6">
        <f>IF('cantidad pollos muertos'!I5="","",BETAINV(0.025,'cantidad pollos muertos'!I5+1,'cantidad inicial pollos'!I5-'cantidad pollos muertos'!I5+1))</f>
        <v>1.3449454591525535E-2</v>
      </c>
      <c r="P6" s="6">
        <f>IF('cantidad pollos muertos'!I5="","",BETAINV(0.975,'cantidad pollos muertos'!I5+1,'cantidad inicial pollos'!I5-'cantidad pollos muertos'!I5+1))</f>
        <v>2.6854421830143971E-2</v>
      </c>
      <c r="Q6" s="6">
        <f>IF('cantidad pollos muertos'!J5="","",BETAINV(0.025,'cantidad pollos muertos'!J5+1,'cantidad inicial pollos'!J5-'cantidad pollos muertos'!J5+1))</f>
        <v>4.1361485834885789E-2</v>
      </c>
      <c r="R6" s="6">
        <f>IF('cantidad pollos muertos'!J5="","",BETAINV(0.975,'cantidad pollos muertos'!J5+1,'cantidad inicial pollos'!J5-'cantidad pollos muertos'!J5+1))</f>
        <v>6.281148223404498E-2</v>
      </c>
      <c r="S6" s="33">
        <f>IF('cantidad pollos muertos'!K5="","",BETAINV(0.025,'cantidad pollos muertos'!K5+1,'cantidad inicial pollos'!K5-'cantidad pollos muertos'!K5+1))</f>
        <v>3.5200942492082325E-2</v>
      </c>
      <c r="T6" s="33">
        <f>IF('cantidad pollos muertos'!K5="","",BETAINV(0.975,'cantidad pollos muertos'!K5+1,'cantidad inicial pollos'!K5-'cantidad pollos muertos'!K5+1))</f>
        <v>5.5205192379595647E-2</v>
      </c>
      <c r="U6" s="33">
        <f>IF('cantidad pollos muertos'!L5="","",BETAINV(0.025,'cantidad pollos muertos'!L5+1,'cantidad inicial pollos'!L5-'cantidad pollos muertos'!L5+1))</f>
        <v>2.8222425794628712E-2</v>
      </c>
      <c r="V6" s="33">
        <f>IF('cantidad pollos muertos'!L5="","",BETAINV(0.975,'cantidad pollos muertos'!L5+1,'cantidad inicial pollos'!L5-'cantidad pollos muertos'!L5+1))</f>
        <v>4.6472680258196508E-2</v>
      </c>
      <c r="W6" s="6">
        <f>IF('cantidad pollos muertos'!M5="","",BETAINV(0.025,'cantidad pollos muertos'!M5+1,'cantidad inicial pollos'!M5-'cantidad pollos muertos'!M5+1))</f>
        <v>1.9286504664082497E-2</v>
      </c>
      <c r="X6" s="6">
        <f>IF('cantidad pollos muertos'!M5="","",BETAINV(0.975,'cantidad pollos muertos'!M5+1,'cantidad inicial pollos'!M5-'cantidad pollos muertos'!M5+1))</f>
        <v>3.4905482139645616E-2</v>
      </c>
      <c r="Y6" s="6">
        <f>IF('cantidad pollos muertos'!N5="","",BETAINV(0.025,'cantidad pollos muertos'!N5+1,'cantidad inicial pollos'!N5-'cantidad pollos muertos'!N5+1))</f>
        <v>2.7598277142915569E-2</v>
      </c>
      <c r="Z6" s="6">
        <f>IF('cantidad pollos muertos'!N5="","",BETAINV(0.975,'cantidad pollos muertos'!N5+1,'cantidad inicial pollos'!N5-'cantidad pollos muertos'!N5+1))</f>
        <v>4.5646815638606286E-2</v>
      </c>
      <c r="AA6" s="6">
        <f>IF('cantidad pollos muertos'!O5="","",BETAINV(0.025,'cantidad pollos muertos'!O5+1,'cantidad inicial pollos'!O5-'cantidad pollos muertos'!O5+1))</f>
        <v>2.8691458140529178E-2</v>
      </c>
      <c r="AB6" s="6">
        <f>IF('cantidad pollos muertos'!O5="","",BETAINV(0.975,'cantidad pollos muertos'!O5+1,'cantidad inicial pollos'!O5-'cantidad pollos muertos'!O5+1))</f>
        <v>4.7043598052259217E-2</v>
      </c>
      <c r="AC6" s="6">
        <f>IF('cantidad pollos muertos'!P5="","",BETAINV(0.025,'cantidad pollos muertos'!P5+1,'cantidad inicial pollos'!P5-'cantidad pollos muertos'!P5+1))</f>
        <v>1.9120598849531292E-2</v>
      </c>
      <c r="AD6" s="6">
        <f>IF('cantidad pollos muertos'!P5="","",BETAINV(0.975,'cantidad pollos muertos'!P5+1,'cantidad inicial pollos'!P5-'cantidad pollos muertos'!P5+1))</f>
        <v>3.460759966869742E-2</v>
      </c>
      <c r="AE6" s="6">
        <f>IF('cantidad pollos muertos'!Q5="","",BETAINV(0.025,'cantidad pollos muertos'!Q5+1,'cantidad inicial pollos'!Q5-'cantidad pollos muertos'!Q5+1))</f>
        <v>5.7365688884121871E-2</v>
      </c>
      <c r="AF6" s="6">
        <f>IF('cantidad pollos muertos'!Q5="","",BETAINV(0.975,'cantidad pollos muertos'!Q5+1,'cantidad inicial pollos'!Q5-'cantidad pollos muertos'!Q5+1))</f>
        <v>8.194369213089403E-2</v>
      </c>
      <c r="AG6" s="6">
        <f>IF('cantidad pollos muertos'!R5="","",BETAINV(0.025,'cantidad pollos muertos'!R5+1,'cantidad inicial pollos'!R5-'cantidad pollos muertos'!R5+1))</f>
        <v>1.2428363815292233E-2</v>
      </c>
      <c r="AH6" s="6">
        <f>IF('cantidad pollos muertos'!R5="","",BETAINV(0.975,'cantidad pollos muertos'!R5+1,'cantidad inicial pollos'!R5-'cantidad pollos muertos'!R5+1))</f>
        <v>2.5405554786504858E-2</v>
      </c>
      <c r="AI6" s="6">
        <f>IF('cantidad pollos muertos'!S5="","",BETAINV(0.025,'cantidad pollos muertos'!S5+1,'cantidad inicial pollos'!S5-'cantidad pollos muertos'!S5+1))</f>
        <v>2.9770344615892265E-2</v>
      </c>
      <c r="AJ6" s="6">
        <f>IF('cantidad pollos muertos'!S5="","",BETAINV(0.975,'cantidad pollos muertos'!S5+1,'cantidad inicial pollos'!S5-'cantidad pollos muertos'!S5+1))</f>
        <v>4.8409897399034896E-2</v>
      </c>
      <c r="AK6" s="6">
        <f>IF('cantidad pollos muertos'!T5="","",BETAINV(0.025,'cantidad pollos muertos'!T5+1,'cantidad inicial pollos'!T5-'cantidad pollos muertos'!T5+1))</f>
        <v>1.8076200671049761E-2</v>
      </c>
      <c r="AL6" s="6">
        <f>IF('cantidad pollos muertos'!T5="","",BETAINV(0.975,'cantidad pollos muertos'!T5+1,'cantidad inicial pollos'!T5-'cantidad pollos muertos'!T5+1))</f>
        <v>3.3206759710447509E-2</v>
      </c>
      <c r="AM6" s="6">
        <f>IF('cantidad pollos muertos'!U5="","",BETAINV(0.025,'cantidad pollos muertos'!U5+1,'cantidad inicial pollos'!U5-'cantidad pollos muertos'!U5+1))</f>
        <v>7.3168264260430854E-2</v>
      </c>
      <c r="AN6" s="6">
        <f>IF('cantidad pollos muertos'!U5="","",BETAINV(0.975,'cantidad pollos muertos'!U5+1,'cantidad inicial pollos'!U5-'cantidad pollos muertos'!U5+1))</f>
        <v>0.10037325114945084</v>
      </c>
      <c r="AO6" s="6">
        <f>IF('cantidad pollos muertos'!V5="","",BETAINV(0.025,'cantidad pollos muertos'!V5+1,'cantidad inicial pollos'!V5-'cantidad pollos muertos'!V5+1))</f>
        <v>2.6541842190424408E-2</v>
      </c>
      <c r="AP6" s="6">
        <f>IF('cantidad pollos muertos'!V5="","",BETAINV(0.975,'cantidad pollos muertos'!V5+1,'cantidad inicial pollos'!V5-'cantidad pollos muertos'!V5+1))</f>
        <v>4.4302833059148283E-2</v>
      </c>
      <c r="AQ6" s="6">
        <f>IF('cantidad pollos muertos'!W5="","",BETAINV(0.025,'cantidad pollos muertos'!W5+1,'cantidad inicial pollos'!W5-'cantidad pollos muertos'!W5+1))</f>
        <v>8.5700797263924572E-2</v>
      </c>
      <c r="AR6" s="6">
        <f>IF('cantidad pollos muertos'!W5="","",BETAINV(0.975,'cantidad pollos muertos'!W5+1,'cantidad inicial pollos'!W5-'cantidad pollos muertos'!W5+1))</f>
        <v>0.11473735960107556</v>
      </c>
      <c r="AS6" s="6">
        <f>IF('cantidad pollos muertos'!X5="","",BETAINV(0.025,'cantidad pollos muertos'!X5+1,'cantidad inicial pollos'!X5-'cantidad pollos muertos'!X5+1))</f>
        <v>2.6541842190424408E-2</v>
      </c>
      <c r="AT6" s="6">
        <f>IF('cantidad pollos muertos'!X5="","",BETAINV(0.975,'cantidad pollos muertos'!X5+1,'cantidad inicial pollos'!X5-'cantidad pollos muertos'!X5+1))</f>
        <v>4.4302833059148283E-2</v>
      </c>
      <c r="AU6" t="str">
        <f>IF('cantidad pollos muertos'!AW7="","",BETAINV(0.025,'cantidad pollos muertos'!AW7+1,'cantidad inicial pollos'!AW7-'cantidad pollos muertos'!AW7+1))</f>
        <v/>
      </c>
      <c r="AV6" t="str">
        <f>IF('cantidad pollos muertos'!AW7="","",BETAINV(0.975,'cantidad pollos muertos'!AW7+1,'cantidad inicial pollos'!AW7-'cantidad pollos muertos'!AW7+1))</f>
        <v/>
      </c>
      <c r="AW6" t="str">
        <f>IF('cantidad pollos muertos'!AZ7="","",BETAINV(0.025,'cantidad pollos muertos'!AZ7+1,'cantidad inicial pollos'!AZ7-'cantidad pollos muertos'!AZ7+1))</f>
        <v/>
      </c>
      <c r="AX6" t="str">
        <f>IF('cantidad pollos muertos'!AZ7="","",BETAINV(0.975,'cantidad pollos muertos'!AZ7+1,'cantidad inicial pollos'!AZ7-'cantidad pollos muertos'!AZ7+1))</f>
        <v/>
      </c>
      <c r="AY6" t="str">
        <f>IF('cantidad pollos muertos'!BA7="","",BETAINV(0.025,'cantidad pollos muertos'!BA7+1,'cantidad inicial pollos'!BA7-'cantidad pollos muertos'!BA7+1))</f>
        <v/>
      </c>
      <c r="AZ6" t="str">
        <f>IF('cantidad pollos muertos'!BA7="","",BETAINV(0.975,'cantidad pollos muertos'!BA7+1,'cantidad inicial pollos'!BA7-'cantidad pollos muertos'!BA7+1))</f>
        <v/>
      </c>
    </row>
    <row r="7" spans="1:52" x14ac:dyDescent="0.25">
      <c r="A7" s="6">
        <v>5</v>
      </c>
      <c r="B7" s="6" t="s">
        <v>25</v>
      </c>
      <c r="C7" s="6">
        <f>IF('cantidad pollos muertos'!C6="","",BETAINV(0.025,'cantidad pollos muertos'!C6+1,'cantidad inicial pollos'!C6-'cantidad pollos muertos'!C6+1))</f>
        <v>1.6971403730252702E-2</v>
      </c>
      <c r="D7" s="6">
        <f>IF('cantidad pollos muertos'!C6="","",BETAINV(0.975,'cantidad pollos muertos'!C6+1,'cantidad inicial pollos'!C6-'cantidad pollos muertos'!C6+1))</f>
        <v>2.8171041032818422E-2</v>
      </c>
      <c r="E7" s="6">
        <f>IF('cantidad pollos muertos'!D6="","",BETAINV(0.025,'cantidad pollos muertos'!D6+1,'cantidad inicial pollos'!D6-'cantidad pollos muertos'!D6+1))</f>
        <v>2.6696119695791918E-2</v>
      </c>
      <c r="F7" s="6">
        <f>IF('cantidad pollos muertos'!D6="","",BETAINV(0.975,'cantidad pollos muertos'!D6+1,'cantidad inicial pollos'!D6-'cantidad pollos muertos'!D6+1))</f>
        <v>3.9772663557423593E-2</v>
      </c>
      <c r="G7" s="6">
        <f>IF('cantidad pollos muertos'!E6="","",BETAINV(0.025,'cantidad pollos muertos'!E6+1,'cantidad inicial pollos'!E6-'cantidad pollos muertos'!E6+1))</f>
        <v>4.6880919492669391E-2</v>
      </c>
      <c r="H7" s="6">
        <f>IF('cantidad pollos muertos'!E6="","",BETAINV(0.975,'cantidad pollos muertos'!E6+1,'cantidad inicial pollos'!E6-'cantidad pollos muertos'!E6+1))</f>
        <v>6.357589266390129E-2</v>
      </c>
      <c r="I7" s="6">
        <f>IF('cantidad pollos muertos'!F6="","",BETAINV(0.025,'cantidad pollos muertos'!F6+1,'cantidad inicial pollos'!F6-'cantidad pollos muertos'!F6+1))</f>
        <v>4.1377273272405438E-2</v>
      </c>
      <c r="J7" s="6">
        <f>IF('cantidad pollos muertos'!F6="","",BETAINV(0.975,'cantidad pollos muertos'!F6+1,'cantidad inicial pollos'!F6-'cantidad pollos muertos'!F6+1))</f>
        <v>5.7190956666232307E-2</v>
      </c>
      <c r="K7" s="6">
        <f>IF('cantidad pollos muertos'!G6="","",BETAINV(0.025,'cantidad pollos muertos'!G6+1,'cantidad inicial pollos'!G6-'cantidad pollos muertos'!G6+1))</f>
        <v>4.9055701752429751E-2</v>
      </c>
      <c r="L7" s="6">
        <f>IF('cantidad pollos muertos'!G6="","",BETAINV(0.975,'cantidad pollos muertos'!G6+1,'cantidad inicial pollos'!G6-'cantidad pollos muertos'!G6+1))</f>
        <v>6.7545953319678831E-2</v>
      </c>
      <c r="M7" s="6">
        <f>IF('cantidad pollos muertos'!H6="","",BETAINV(0.025,'cantidad pollos muertos'!H6+1,'cantidad inicial pollos'!L6-'cantidad pollos muertos'!H6+1))</f>
        <v>1.4837902976497522E-2</v>
      </c>
      <c r="N7" s="6">
        <f>IF('cantidad pollos muertos'!H6="","",BETAINV(0.975,'cantidad pollos muertos'!H6+1,'cantidad inicial pollos'!H6-'cantidad pollos muertos'!H6+1))</f>
        <v>2.2222122786085929E-2</v>
      </c>
      <c r="O7" s="6">
        <f>IF('cantidad pollos muertos'!I6="","",BETAINV(0.025,'cantidad pollos muertos'!I6+1,'cantidad inicial pollos'!I6-'cantidad pollos muertos'!I6+1))</f>
        <v>2.5720786424973059E-2</v>
      </c>
      <c r="P7" s="6">
        <f>IF('cantidad pollos muertos'!I6="","",BETAINV(0.975,'cantidad pollos muertos'!I6+1,'cantidad inicial pollos'!I6-'cantidad pollos muertos'!I6+1))</f>
        <v>3.8580275853543289E-2</v>
      </c>
      <c r="Q7" s="6">
        <f>IF('cantidad pollos muertos'!J6="","",BETAINV(0.025,'cantidad pollos muertos'!J6+1,'cantidad inicial pollos'!J6-'cantidad pollos muertos'!J6+1))</f>
        <v>1.5450609498083745E-2</v>
      </c>
      <c r="R7" s="6">
        <f>IF('cantidad pollos muertos'!J6="","",BETAINV(0.975,'cantidad pollos muertos'!J6+1,'cantidad inicial pollos'!J6-'cantidad pollos muertos'!J6+1))</f>
        <v>2.5772387588925971E-2</v>
      </c>
      <c r="S7" s="33">
        <f>IF('cantidad pollos muertos'!K6="","",BETAINV(0.025,'cantidad pollos muertos'!K6+1,'cantidad inicial pollos'!K6-'cantidad pollos muertos'!K6+1))</f>
        <v>1.0020640545174228E-2</v>
      </c>
      <c r="T7" s="33">
        <f>IF('cantidad pollos muertos'!K6="","",BETAINV(0.975,'cantidad pollos muertos'!K6+1,'cantidad inicial pollos'!K6-'cantidad pollos muertos'!K6+1))</f>
        <v>1.861410975446065E-2</v>
      </c>
      <c r="U7" s="33">
        <f>IF('cantidad pollos muertos'!L6="","",BETAINV(0.025,'cantidad pollos muertos'!L6+1,'cantidad inicial pollos'!L6-'cantidad pollos muertos'!L6+1))</f>
        <v>4.679452741042172E-2</v>
      </c>
      <c r="V7" s="33">
        <f>IF('cantidad pollos muertos'!L6="","",BETAINV(0.975,'cantidad pollos muertos'!L6+1,'cantidad inicial pollos'!L6-'cantidad pollos muertos'!L6+1))</f>
        <v>6.4912938619603122E-2</v>
      </c>
      <c r="W7" s="6">
        <f>IF('cantidad pollos muertos'!M6="","",BETAINV(0.025,'cantidad pollos muertos'!M6+1,'cantidad inicial pollos'!M6-'cantidad pollos muertos'!M6+1))</f>
        <v>1.3622426464357127E-2</v>
      </c>
      <c r="X7" s="6">
        <f>IF('cantidad pollos muertos'!M6="","",BETAINV(0.975,'cantidad pollos muertos'!M6+1,'cantidad inicial pollos'!M6-'cantidad pollos muertos'!M6+1))</f>
        <v>2.3404517437229044E-2</v>
      </c>
      <c r="Y7" s="6">
        <f>IF('cantidad pollos muertos'!N6="","",BETAINV(0.025,'cantidad pollos muertos'!N6+1,'cantidad inicial pollos'!N6-'cantidad pollos muertos'!N6+1))</f>
        <v>1.8219455975166967E-2</v>
      </c>
      <c r="Z7" s="6">
        <f>IF('cantidad pollos muertos'!N6="","",BETAINV(0.975,'cantidad pollos muertos'!N6+1,'cantidad inicial pollos'!N6-'cantidad pollos muertos'!N6+1))</f>
        <v>2.9297588457250057E-2</v>
      </c>
      <c r="AA7" s="6">
        <f>IF('cantidad pollos muertos'!O6="","",BETAINV(0.025,'cantidad pollos muertos'!O6+1,'cantidad inicial pollos'!O6-'cantidad pollos muertos'!O6+1))</f>
        <v>3.7190174834541317E-2</v>
      </c>
      <c r="AB7" s="6">
        <f>IF('cantidad pollos muertos'!O6="","",BETAINV(0.975,'cantidad pollos muertos'!O6+1,'cantidad inicial pollos'!O6-'cantidad pollos muertos'!O6+1))</f>
        <v>5.2286779639641345E-2</v>
      </c>
      <c r="AC7" s="6">
        <f>IF('cantidad pollos muertos'!P6="","",BETAINV(0.025,'cantidad pollos muertos'!P6+1,'cantidad inicial pollos'!P6-'cantidad pollos muertos'!P6+1))</f>
        <v>1.5144844396790945E-2</v>
      </c>
      <c r="AD7" s="6">
        <f>IF('cantidad pollos muertos'!P6="","",BETAINV(0.975,'cantidad pollos muertos'!P6+1,'cantidad inicial pollos'!P6-'cantidad pollos muertos'!P6+1))</f>
        <v>2.5378811905913401E-2</v>
      </c>
      <c r="AE7" s="6">
        <f>IF('cantidad pollos muertos'!Q6="","",BETAINV(0.025,'cantidad pollos muertos'!Q6+1,'cantidad inicial pollos'!Q6-'cantidad pollos muertos'!Q6+1))</f>
        <v>1.1511326666165661E-2</v>
      </c>
      <c r="AF7" s="6">
        <f>IF('cantidad pollos muertos'!Q6="","",BETAINV(0.975,'cantidad pollos muertos'!Q6+1,'cantidad inicial pollos'!Q6-'cantidad pollos muertos'!Q6+1))</f>
        <v>2.0620189217804175E-2</v>
      </c>
      <c r="AG7" s="6">
        <f>IF('cantidad pollos muertos'!R6="","",BETAINV(0.025,'cantidad pollos muertos'!R6+1,'cantidad inicial pollos'!R6-'cantidad pollos muertos'!R6+1))</f>
        <v>1.8219455975166967E-2</v>
      </c>
      <c r="AH7" s="6">
        <f>IF('cantidad pollos muertos'!R6="","",BETAINV(0.975,'cantidad pollos muertos'!R6+1,'cantidad inicial pollos'!R6-'cantidad pollos muertos'!R6+1))</f>
        <v>2.9297588457250057E-2</v>
      </c>
      <c r="AI7" s="6">
        <f>IF('cantidad pollos muertos'!S6="","",BETAINV(0.025,'cantidad pollos muertos'!S6+1,'cantidad inicial pollos'!S6-'cantidad pollos muertos'!S6+1))</f>
        <v>2.132678533276482E-2</v>
      </c>
      <c r="AJ7" s="6">
        <f>IF('cantidad pollos muertos'!S6="","",BETAINV(0.975,'cantidad pollos muertos'!S6+1,'cantidad inicial pollos'!S6-'cantidad pollos muertos'!S6+1))</f>
        <v>3.3183614281491081E-2</v>
      </c>
      <c r="AK7" s="6">
        <f>IF('cantidad pollos muertos'!T6="","",BETAINV(0.025,'cantidad pollos muertos'!T6+1,'cantidad inicial pollos'!T6-'cantidad pollos muertos'!T6+1))</f>
        <v>2.132678533276482E-2</v>
      </c>
      <c r="AL7" s="6">
        <f>IF('cantidad pollos muertos'!T6="","",BETAINV(0.975,'cantidad pollos muertos'!T6+1,'cantidad inicial pollos'!T6-'cantidad pollos muertos'!T6+1))</f>
        <v>3.3183614281491081E-2</v>
      </c>
      <c r="AM7" s="6">
        <f>IF('cantidad pollos muertos'!U6="","",BETAINV(0.025,'cantidad pollos muertos'!U6+1,'cantidad inicial pollos'!U6-'cantidad pollos muertos'!U6+1))</f>
        <v>2.7617002704458073E-2</v>
      </c>
      <c r="AN7" s="6">
        <f>IF('cantidad pollos muertos'!U6="","",BETAINV(0.975,'cantidad pollos muertos'!U6+1,'cantidad inicial pollos'!U6-'cantidad pollos muertos'!U6+1))</f>
        <v>4.0880049339876878E-2</v>
      </c>
      <c r="AO7" s="6">
        <f>IF('cantidad pollos muertos'!V6="","",BETAINV(0.025,'cantidad pollos muertos'!V6+1,'cantidad inicial pollos'!V6-'cantidad pollos muertos'!V6+1))</f>
        <v>2.132678533276482E-2</v>
      </c>
      <c r="AP7" s="6">
        <f>IF('cantidad pollos muertos'!V6="","",BETAINV(0.975,'cantidad pollos muertos'!V6+1,'cantidad inicial pollos'!V6-'cantidad pollos muertos'!V6+1))</f>
        <v>3.3183614281491081E-2</v>
      </c>
      <c r="AQ7" s="6">
        <f>IF('cantidad pollos muertos'!W6="","",BETAINV(0.025,'cantidad pollos muertos'!W6+1,'cantidad inicial pollos'!W6-'cantidad pollos muertos'!W6+1))</f>
        <v>1.0614994173702156E-2</v>
      </c>
      <c r="AR7" s="6">
        <f>IF('cantidad pollos muertos'!W6="","",BETAINV(0.975,'cantidad pollos muertos'!W6+1,'cantidad inicial pollos'!W6-'cantidad pollos muertos'!W6+1))</f>
        <v>1.9418466239456533E-2</v>
      </c>
      <c r="AS7" s="6">
        <f>IF('cantidad pollos muertos'!X6="","",BETAINV(0.025,'cantidad pollos muertos'!X6+1,'cantidad inicial pollos'!X6-'cantidad pollos muertos'!X6+1))</f>
        <v>4.1742763264843691E-2</v>
      </c>
      <c r="AT7" s="6">
        <f>IF('cantidad pollos muertos'!X6="","",BETAINV(0.975,'cantidad pollos muertos'!X6+1,'cantidad inicial pollos'!X6-'cantidad pollos muertos'!X6+1))</f>
        <v>5.5619835122199368E-2</v>
      </c>
      <c r="AU7" t="str">
        <f>IF('cantidad pollos muertos'!AW8="","",BETAINV(0.025,'cantidad pollos muertos'!AW8+1,'cantidad inicial pollos'!AW8-'cantidad pollos muertos'!AW8+1))</f>
        <v/>
      </c>
      <c r="AV7" t="str">
        <f>IF('cantidad pollos muertos'!AW8="","",BETAINV(0.975,'cantidad pollos muertos'!AW8+1,'cantidad inicial pollos'!AW8-'cantidad pollos muertos'!AW8+1))</f>
        <v/>
      </c>
      <c r="AW7" t="str">
        <f>IF('cantidad pollos muertos'!AZ8="","",BETAINV(0.025,'cantidad pollos muertos'!AZ8+1,'cantidad inicial pollos'!AZ8-'cantidad pollos muertos'!AZ8+1))</f>
        <v/>
      </c>
      <c r="AX7" t="str">
        <f>IF('cantidad pollos muertos'!AZ8="","",BETAINV(0.975,'cantidad pollos muertos'!AZ8+1,'cantidad inicial pollos'!AZ8-'cantidad pollos muertos'!AZ8+1))</f>
        <v/>
      </c>
      <c r="AY7" t="str">
        <f>IF('cantidad pollos muertos'!BA8="","",BETAINV(0.025,'cantidad pollos muertos'!BA8+1,'cantidad inicial pollos'!BA8-'cantidad pollos muertos'!BA8+1))</f>
        <v/>
      </c>
      <c r="AZ7" t="str">
        <f>IF('cantidad pollos muertos'!BA8="","",BETAINV(0.975,'cantidad pollos muertos'!BA8+1,'cantidad inicial pollos'!BA8-'cantidad pollos muertos'!BA8+1))</f>
        <v/>
      </c>
    </row>
    <row r="8" spans="1:52" x14ac:dyDescent="0.25">
      <c r="A8" s="6">
        <v>6</v>
      </c>
      <c r="B8" s="6" t="s">
        <v>12</v>
      </c>
      <c r="C8" s="6">
        <f>IF('cantidad pollos muertos'!C7="","",BETAINV(0.025,'cantidad pollos muertos'!C7+1,'cantidad inicial pollos'!C7-'cantidad pollos muertos'!C7+1))</f>
        <v>0.13141700392468816</v>
      </c>
      <c r="D8" s="6">
        <f>IF('cantidad pollos muertos'!C7="","",BETAINV(0.975,'cantidad pollos muertos'!C7+1,'cantidad inicial pollos'!C7-'cantidad pollos muertos'!C7+1))</f>
        <v>0.17145606394017887</v>
      </c>
      <c r="E8" s="6">
        <f>IF('cantidad pollos muertos'!D7="","",BETAINV(0.025,'cantidad pollos muertos'!D7+1,'cantidad inicial pollos'!D7-'cantidad pollos muertos'!D7+1))</f>
        <v>3.5458399851026362E-2</v>
      </c>
      <c r="F8" s="6">
        <f>IF('cantidad pollos muertos'!D7="","",BETAINV(0.975,'cantidad pollos muertos'!D7+1,'cantidad inicial pollos'!D7-'cantidad pollos muertos'!D7+1))</f>
        <v>5.9003817208919784E-2</v>
      </c>
      <c r="G8" s="6">
        <f>IF('cantidad pollos muertos'!E7="","",BETAINV(0.025,'cantidad pollos muertos'!E7+1,'cantidad inicial pollos'!E7-'cantidad pollos muertos'!E7+1))</f>
        <v>5.5568878256269737E-2</v>
      </c>
      <c r="H8" s="6">
        <f>IF('cantidad pollos muertos'!E7="","",BETAINV(0.975,'cantidad pollos muertos'!E7+1,'cantidad inicial pollos'!E7-'cantidad pollos muertos'!E7+1))</f>
        <v>8.2709531131933245E-2</v>
      </c>
      <c r="I8" s="6">
        <f>IF('cantidad pollos muertos'!F7="","",BETAINV(0.025,'cantidad pollos muertos'!F7+1,'cantidad inicial pollos'!F7-'cantidad pollos muertos'!F7+1))</f>
        <v>7.9865880475373505E-2</v>
      </c>
      <c r="J8" s="6">
        <f>IF('cantidad pollos muertos'!F7="","",BETAINV(0.975,'cantidad pollos muertos'!F7+1,'cantidad inicial pollos'!F7-'cantidad pollos muertos'!F7+1))</f>
        <v>0.11155978396773025</v>
      </c>
      <c r="K8" s="6">
        <f>IF('cantidad pollos muertos'!G7="","",BETAINV(0.025,'cantidad pollos muertos'!G7+1,'cantidad inicial pollos'!G7-'cantidad pollos muertos'!G7+1))</f>
        <v>4.7766835815547797E-2</v>
      </c>
      <c r="L8" s="6">
        <f>IF('cantidad pollos muertos'!G7="","",BETAINV(0.975,'cantidad pollos muertos'!G7+1,'cantidad inicial pollos'!G7-'cantidad pollos muertos'!G7+1))</f>
        <v>7.4408006171681307E-2</v>
      </c>
      <c r="M8" s="6">
        <f>IF('cantidad pollos muertos'!H7="","",BETAINV(0.025,'cantidad pollos muertos'!H7+1,'cantidad inicial pollos'!L7-'cantidad pollos muertos'!H7+1))</f>
        <v>1.7934813743832934E-2</v>
      </c>
      <c r="N8" s="6">
        <f>IF('cantidad pollos muertos'!H7="","",BETAINV(0.975,'cantidad pollos muertos'!H7+1,'cantidad inicial pollos'!H7-'cantidad pollos muertos'!H7+1))</f>
        <v>3.8955120962074652E-2</v>
      </c>
      <c r="O8" s="6">
        <f>IF('cantidad pollos muertos'!I7="","",BETAINV(0.025,'cantidad pollos muertos'!I7+1,'cantidad inicial pollos'!I7-'cantidad pollos muertos'!I7+1))</f>
        <v>1.9570513943774123E-2</v>
      </c>
      <c r="P8" s="6">
        <f>IF('cantidad pollos muertos'!I7="","",BETAINV(0.975,'cantidad pollos muertos'!I7+1,'cantidad inicial pollos'!I7-'cantidad pollos muertos'!I7+1))</f>
        <v>3.8955120962074652E-2</v>
      </c>
      <c r="Q8" s="6">
        <f>IF('cantidad pollos muertos'!J7="","",BETAINV(0.025,'cantidad pollos muertos'!J7+1,'cantidad inicial pollos'!J7-'cantidad pollos muertos'!J7+1))</f>
        <v>2.4202503138519394E-2</v>
      </c>
      <c r="R8" s="6">
        <f>IF('cantidad pollos muertos'!J7="","",BETAINV(0.975,'cantidad pollos muertos'!J7+1,'cantidad inicial pollos'!J7-'cantidad pollos muertos'!J7+1))</f>
        <v>4.4344514332635976E-2</v>
      </c>
      <c r="S8" s="33">
        <f>IF('cantidad pollos muertos'!K7="","",BETAINV(0.025,'cantidad pollos muertos'!K7+1,'cantidad inicial pollos'!K7-'cantidad pollos muertos'!K7+1))</f>
        <v>7.8126906779276278E-2</v>
      </c>
      <c r="T8" s="33">
        <f>IF('cantidad pollos muertos'!K7="","",BETAINV(0.975,'cantidad pollos muertos'!K7+1,'cantidad inicial pollos'!K7-'cantidad pollos muertos'!K7+1))</f>
        <v>0.11072978075977757</v>
      </c>
      <c r="U8" s="33">
        <f>IF('cantidad pollos muertos'!L7="","",BETAINV(0.025,'cantidad pollos muertos'!L7+1,'cantidad inicial pollos'!L7-'cantidad pollos muertos'!L7+1))</f>
        <v>2.7620775002156928E-2</v>
      </c>
      <c r="V8" s="33">
        <f>IF('cantidad pollos muertos'!L7="","",BETAINV(0.975,'cantidad pollos muertos'!L7+1,'cantidad inicial pollos'!L7-'cantidad pollos muertos'!L7+1))</f>
        <v>4.8847235146326051E-2</v>
      </c>
      <c r="W8" s="6">
        <f>IF('cantidad pollos muertos'!M7="","",BETAINV(0.025,'cantidad pollos muertos'!M7+1,'cantidad inicial pollos'!M7-'cantidad pollos muertos'!M7+1))</f>
        <v>2.6260375930284869E-2</v>
      </c>
      <c r="X8" s="6">
        <f>IF('cantidad pollos muertos'!M7="","",BETAINV(0.975,'cantidad pollos muertos'!M7+1,'cantidad inicial pollos'!M7-'cantidad pollos muertos'!M7+1))</f>
        <v>4.7069366226981768E-2</v>
      </c>
      <c r="Y8" s="6">
        <f>IF('cantidad pollos muertos'!N7="","",BETAINV(0.025,'cantidad pollos muertos'!N7+1,'cantidad inicial pollos'!N7-'cantidad pollos muertos'!N7+1))</f>
        <v>5.2854118385115813E-2</v>
      </c>
      <c r="Z8" s="6">
        <f>IF('cantidad pollos muertos'!N7="","",BETAINV(0.975,'cantidad pollos muertos'!N7+1,'cantidad inicial pollos'!N7-'cantidad pollos muertos'!N7+1))</f>
        <v>8.0622954496364252E-2</v>
      </c>
      <c r="AA8" s="6">
        <f>IF('cantidad pollos muertos'!O7="","",BETAINV(0.025,'cantidad pollos muertos'!O7+1,'cantidad inicial pollos'!O7-'cantidad pollos muertos'!O7+1))</f>
        <v>2.7620775002156928E-2</v>
      </c>
      <c r="AB8" s="6">
        <f>IF('cantidad pollos muertos'!O7="","",BETAINV(0.975,'cantidad pollos muertos'!O7+1,'cantidad inicial pollos'!O7-'cantidad pollos muertos'!O7+1))</f>
        <v>4.8847235146326051E-2</v>
      </c>
      <c r="AC8" s="6">
        <f>IF('cantidad pollos muertos'!P7="","",BETAINV(0.025,'cantidad pollos muertos'!P7+1,'cantidad inicial pollos'!P7-'cantidad pollos muertos'!P7+1))</f>
        <v>2.4819649176312013E-2</v>
      </c>
      <c r="AD8" s="6">
        <f>IF('cantidad pollos muertos'!P7="","",BETAINV(0.975,'cantidad pollos muertos'!P7+1,'cantidad inicial pollos'!P7-'cantidad pollos muertos'!P7+1))</f>
        <v>4.5132926422556618E-2</v>
      </c>
      <c r="AE8" s="6">
        <f>IF('cantidad pollos muertos'!Q7="","",BETAINV(0.025,'cantidad pollos muertos'!Q7+1,'cantidad inicial pollos'!Q7-'cantidad pollos muertos'!Q7+1))</f>
        <v>2.4123126771739806E-2</v>
      </c>
      <c r="AF8" s="6">
        <f>IF('cantidad pollos muertos'!Q7="","",BETAINV(0.975,'cantidad pollos muertos'!Q7+1,'cantidad inicial pollos'!Q7-'cantidad pollos muertos'!Q7+1))</f>
        <v>4.4200582997549143E-2</v>
      </c>
      <c r="AG8" s="6">
        <f>IF('cantidad pollos muertos'!R7="","",BETAINV(0.025,'cantidad pollos muertos'!R7+1,'cantidad inicial pollos'!R7-'cantidad pollos muertos'!R7+1))</f>
        <v>3.0443745976533536E-2</v>
      </c>
      <c r="AH8" s="6">
        <f>IF('cantidad pollos muertos'!R7="","",BETAINV(0.975,'cantidad pollos muertos'!R7+1,'cantidad inicial pollos'!R7-'cantidad pollos muertos'!R7+1))</f>
        <v>5.2539661036003271E-2</v>
      </c>
      <c r="AI8" s="6">
        <f>IF('cantidad pollos muertos'!S7="","",BETAINV(0.025,'cantidad pollos muertos'!S7+1,'cantidad inicial pollos'!S7-'cantidad pollos muertos'!S7+1))</f>
        <v>1.0000451058836728E-2</v>
      </c>
      <c r="AJ8" s="6">
        <f>IF('cantidad pollos muertos'!S7="","",BETAINV(0.975,'cantidad pollos muertos'!S7+1,'cantidad inicial pollos'!S7-'cantidad pollos muertos'!S7+1))</f>
        <v>2.411553244548692E-2</v>
      </c>
      <c r="AK8" s="6">
        <f>IF('cantidad pollos muertos'!T7="","",BETAINV(0.025,'cantidad pollos muertos'!T7+1,'cantidad inicial pollos'!T7-'cantidad pollos muertos'!T7+1))</f>
        <v>3.6863160554206152E-2</v>
      </c>
      <c r="AL8" s="6">
        <f>IF('cantidad pollos muertos'!T7="","",BETAINV(0.975,'cantidad pollos muertos'!T7+1,'cantidad inicial pollos'!T7-'cantidad pollos muertos'!T7+1))</f>
        <v>6.0779791556623719E-2</v>
      </c>
      <c r="AM8" s="6">
        <f>IF('cantidad pollos muertos'!U7="","",BETAINV(0.025,'cantidad pollos muertos'!U7+1,'cantidad inicial pollos'!U7-'cantidad pollos muertos'!U7+1))</f>
        <v>7.0638911504992519E-2</v>
      </c>
      <c r="AN8" s="6">
        <f>IF('cantidad pollos muertos'!U7="","",BETAINV(0.975,'cantidad pollos muertos'!U7+1,'cantidad inicial pollos'!U7-'cantidad pollos muertos'!U7+1))</f>
        <v>0.10192968162940763</v>
      </c>
      <c r="AO8" s="6">
        <f>IF('cantidad pollos muertos'!V7="","",BETAINV(0.025,'cantidad pollos muertos'!V7+1,'cantidad inicial pollos'!V7-'cantidad pollos muertos'!V7+1))</f>
        <v>6.6166225187972882E-2</v>
      </c>
      <c r="AP8" s="6">
        <f>IF('cantidad pollos muertos'!V7="","",BETAINV(0.975,'cantidad pollos muertos'!V7+1,'cantidad inicial pollos'!V7-'cantidad pollos muertos'!V7+1))</f>
        <v>9.6629502294837577E-2</v>
      </c>
      <c r="AQ8" s="6">
        <f>IF('cantidad pollos muertos'!W7="","",BETAINV(0.025,'cantidad pollos muertos'!W7+1,'cantidad inicial pollos'!W7-'cantidad pollos muertos'!W7+1))</f>
        <v>7.7376337367451711E-2</v>
      </c>
      <c r="AR8" s="6">
        <f>IF('cantidad pollos muertos'!W7="","",BETAINV(0.975,'cantidad pollos muertos'!W7+1,'cantidad inicial pollos'!W7-'cantidad pollos muertos'!W7+1))</f>
        <v>0.10985154146413212</v>
      </c>
      <c r="AS8" s="6">
        <f>IF('cantidad pollos muertos'!X7="","",BETAINV(0.025,'cantidad pollos muertos'!X7+1,'cantidad inicial pollos'!X7-'cantidad pollos muertos'!X7+1))</f>
        <v>2.6918336709335779E-2</v>
      </c>
      <c r="AT8" s="6">
        <f>IF('cantidad pollos muertos'!X7="","",BETAINV(0.975,'cantidad pollos muertos'!X7+1,'cantidad inicial pollos'!X7-'cantidad pollos muertos'!X7+1))</f>
        <v>4.7920818730433967E-2</v>
      </c>
      <c r="AU8" t="str">
        <f>IF('cantidad pollos muertos'!AW9="","",BETAINV(0.025,'cantidad pollos muertos'!AW9+1,'cantidad inicial pollos'!AW9-'cantidad pollos muertos'!AW9+1))</f>
        <v/>
      </c>
      <c r="AV8" t="str">
        <f>IF('cantidad pollos muertos'!AW9="","",BETAINV(0.975,'cantidad pollos muertos'!AW9+1,'cantidad inicial pollos'!AW9-'cantidad pollos muertos'!AW9+1))</f>
        <v/>
      </c>
      <c r="AW8" t="str">
        <f>IF('cantidad pollos muertos'!AZ9="","",BETAINV(0.025,'cantidad pollos muertos'!AZ9+1,'cantidad inicial pollos'!AZ9-'cantidad pollos muertos'!AZ9+1))</f>
        <v/>
      </c>
      <c r="AX8" t="str">
        <f>IF('cantidad pollos muertos'!AZ9="","",BETAINV(0.975,'cantidad pollos muertos'!AZ9+1,'cantidad inicial pollos'!AZ9-'cantidad pollos muertos'!AZ9+1))</f>
        <v/>
      </c>
      <c r="AY8" t="str">
        <f>IF('cantidad pollos muertos'!BA9="","",BETAINV(0.025,'cantidad pollos muertos'!BA9+1,'cantidad inicial pollos'!BA9-'cantidad pollos muertos'!BA9+1))</f>
        <v/>
      </c>
      <c r="AZ8" t="str">
        <f>IF('cantidad pollos muertos'!BA9="","",BETAINV(0.975,'cantidad pollos muertos'!BA9+1,'cantidad inicial pollos'!BA9-'cantidad pollos muertos'!BA9+1))</f>
        <v/>
      </c>
    </row>
    <row r="9" spans="1:52" x14ac:dyDescent="0.25">
      <c r="A9" s="6">
        <v>7</v>
      </c>
      <c r="B9" s="6" t="s">
        <v>15</v>
      </c>
      <c r="C9" s="6">
        <f>IF('cantidad pollos muertos'!C8="","",BETAINV(0.025,'cantidad pollos muertos'!C8+1,'cantidad inicial pollos'!C8-'cantidad pollos muertos'!C8+1))</f>
        <v>3.7586793648677758E-2</v>
      </c>
      <c r="D9" s="6">
        <f>IF('cantidad pollos muertos'!C8="","",BETAINV(0.975,'cantidad pollos muertos'!C8+1,'cantidad inicial pollos'!C8-'cantidad pollos muertos'!C8+1))</f>
        <v>5.3056745587770404E-2</v>
      </c>
      <c r="E9" s="6">
        <f>IF('cantidad pollos muertos'!D8="","",BETAINV(0.025,'cantidad pollos muertos'!D8+1,'cantidad inicial pollos'!D8-'cantidad pollos muertos'!D8+1))</f>
        <v>3.6934602553080252E-2</v>
      </c>
      <c r="F9" s="6">
        <f>IF('cantidad pollos muertos'!D8="","",BETAINV(0.975,'cantidad pollos muertos'!D8+1,'cantidad inicial pollos'!D8-'cantidad pollos muertos'!D8+1))</f>
        <v>5.2290387393333138E-2</v>
      </c>
      <c r="G9" s="6">
        <f>IF('cantidad pollos muertos'!E8="","",BETAINV(0.025,'cantidad pollos muertos'!E8+1,'cantidad inicial pollos'!E8-'cantidad pollos muertos'!E8+1))</f>
        <v>2.8895121973844026E-2</v>
      </c>
      <c r="H9" s="6">
        <f>IF('cantidad pollos muertos'!E8="","",BETAINV(0.975,'cantidad pollos muertos'!E8+1,'cantidad inicial pollos'!E8-'cantidad pollos muertos'!E8+1))</f>
        <v>4.2424192325575594E-2</v>
      </c>
      <c r="I9" s="6">
        <f>IF('cantidad pollos muertos'!F8="","",BETAINV(0.025,'cantidad pollos muertos'!F8+1,'cantidad inicial pollos'!F8-'cantidad pollos muertos'!F8+1))</f>
        <v>3.9175215323508997E-2</v>
      </c>
      <c r="J9" s="6">
        <f>IF('cantidad pollos muertos'!F8="","",BETAINV(0.975,'cantidad pollos muertos'!F8+1,'cantidad inicial pollos'!F8-'cantidad pollos muertos'!F8+1))</f>
        <v>5.4628913347056551E-2</v>
      </c>
      <c r="K9" s="6">
        <f>IF('cantidad pollos muertos'!G8="","",BETAINV(0.025,'cantidad pollos muertos'!G8+1,'cantidad inicial pollos'!G8-'cantidad pollos muertos'!G8+1))</f>
        <v>2.716066074458107E-2</v>
      </c>
      <c r="L9" s="6">
        <f>IF('cantidad pollos muertos'!G8="","",BETAINV(0.975,'cantidad pollos muertos'!G8+1,'cantidad inicial pollos'!G8-'cantidad pollos muertos'!G8+1))</f>
        <v>4.2190620433095072E-2</v>
      </c>
      <c r="M9" s="6">
        <f>IF('cantidad pollos muertos'!H8="","",BETAINV(0.025,'cantidad pollos muertos'!H8+1,'cantidad inicial pollos'!L8-'cantidad pollos muertos'!H8+1))</f>
        <v>2.5369111550737757E-2</v>
      </c>
      <c r="N9" s="6">
        <f>IF('cantidad pollos muertos'!H8="","",BETAINV(0.975,'cantidad pollos muertos'!H8+1,'cantidad inicial pollos'!H8-'cantidad pollos muertos'!H8+1))</f>
        <v>3.7042975275588641E-2</v>
      </c>
      <c r="O9" s="6">
        <f>IF('cantidad pollos muertos'!I8="","",BETAINV(0.025,'cantidad pollos muertos'!I8+1,'cantidad inicial pollos'!I8-'cantidad pollos muertos'!I8+1))</f>
        <v>1.5450609498083745E-2</v>
      </c>
      <c r="P9" s="6">
        <f>IF('cantidad pollos muertos'!I8="","",BETAINV(0.975,'cantidad pollos muertos'!I8+1,'cantidad inicial pollos'!I8-'cantidad pollos muertos'!I8+1))</f>
        <v>2.5772387588925971E-2</v>
      </c>
      <c r="Q9" s="6">
        <f>IF('cantidad pollos muertos'!J8="","",BETAINV(0.025,'cantidad pollos muertos'!J8+1,'cantidad inicial pollos'!J8-'cantidad pollos muertos'!J8+1))</f>
        <v>2.0210637895702863E-2</v>
      </c>
      <c r="R9" s="6">
        <f>IF('cantidad pollos muertos'!J8="","",BETAINV(0.975,'cantidad pollos muertos'!J8+1,'cantidad inicial pollos'!J8-'cantidad pollos muertos'!J8+1))</f>
        <v>3.2040419639864592E-2</v>
      </c>
      <c r="S9" s="33">
        <f>IF('cantidad pollos muertos'!K8="","",BETAINV(0.025,'cantidad pollos muertos'!K8+1,'cantidad inicial pollos'!K8-'cantidad pollos muertos'!K8+1))</f>
        <v>1.0466577968975184E-2</v>
      </c>
      <c r="T9" s="33">
        <f>IF('cantidad pollos muertos'!K8="","",BETAINV(0.975,'cantidad pollos muertos'!K8+1,'cantidad inicial pollos'!K8-'cantidad pollos muertos'!K8+1))</f>
        <v>1.9928097326246008E-2</v>
      </c>
      <c r="U9" s="33">
        <f>IF('cantidad pollos muertos'!L8="","",BETAINV(0.025,'cantidad pollos muertos'!L8+1,'cantidad inicial pollos'!L8-'cantidad pollos muertos'!L8+1))</f>
        <v>3.3258436438393095E-2</v>
      </c>
      <c r="V9" s="33">
        <f>IF('cantidad pollos muertos'!L8="","",BETAINV(0.975,'cantidad pollos muertos'!L8+1,'cantidad inicial pollos'!L8-'cantidad pollos muertos'!L8+1))</f>
        <v>4.7924711502538075E-2</v>
      </c>
      <c r="W9" s="6">
        <f>IF('cantidad pollos muertos'!M8="","",BETAINV(0.025,'cantidad pollos muertos'!M8+1,'cantidad inicial pollos'!M8-'cantidad pollos muertos'!M8+1))</f>
        <v>2.4400230390586707E-2</v>
      </c>
      <c r="X9" s="6">
        <f>IF('cantidad pollos muertos'!M8="","",BETAINV(0.975,'cantidad pollos muertos'!M8+1,'cantidad inicial pollos'!M8-'cantidad pollos muertos'!M8+1))</f>
        <v>3.7224973566750141E-2</v>
      </c>
      <c r="Y9" s="6">
        <f>IF('cantidad pollos muertos'!N8="","",BETAINV(0.025,'cantidad pollos muertos'!N8+1,'cantidad inicial pollos'!N8-'cantidad pollos muertos'!N8+1))</f>
        <v>2.1471642573874995E-2</v>
      </c>
      <c r="Z9" s="6">
        <f>IF('cantidad pollos muertos'!N8="","",BETAINV(0.975,'cantidad pollos muertos'!N8+1,'cantidad inicial pollos'!N8-'cantidad pollos muertos'!N8+1))</f>
        <v>3.3604429932977076E-2</v>
      </c>
      <c r="AA9" s="6">
        <f>IF('cantidad pollos muertos'!O8="","",BETAINV(0.025,'cantidad pollos muertos'!O8+1,'cantidad inicial pollos'!O8-'cantidad pollos muertos'!O8+1))</f>
        <v>3.1276034151478477E-2</v>
      </c>
      <c r="AB9" s="6">
        <f>IF('cantidad pollos muertos'!O8="","",BETAINV(0.975,'cantidad pollos muertos'!O8+1,'cantidad inicial pollos'!O8-'cantidad pollos muertos'!O8+1))</f>
        <v>4.5555944845034224E-2</v>
      </c>
      <c r="AC9" s="6">
        <f>IF('cantidad pollos muertos'!P8="","",BETAINV(0.025,'cantidad pollos muertos'!P8+1,'cantidad inicial pollos'!P8-'cantidad pollos muertos'!P8+1))</f>
        <v>3.2067082280745958E-2</v>
      </c>
      <c r="AD9" s="6">
        <f>IF('cantidad pollos muertos'!P8="","",BETAINV(0.975,'cantidad pollos muertos'!P8+1,'cantidad inicial pollos'!P8-'cantidad pollos muertos'!P8+1))</f>
        <v>4.6220598781430033E-2</v>
      </c>
      <c r="AE9" s="6">
        <f>IF('cantidad pollos muertos'!Q8="","",BETAINV(0.025,'cantidad pollos muertos'!Q8+1,'cantidad inicial pollos'!Q8-'cantidad pollos muertos'!Q8+1))</f>
        <v>3.7190174834541317E-2</v>
      </c>
      <c r="AF9" s="6">
        <f>IF('cantidad pollos muertos'!Q8="","",BETAINV(0.975,'cantidad pollos muertos'!Q8+1,'cantidad inicial pollos'!Q8-'cantidad pollos muertos'!Q8+1))</f>
        <v>5.2286779639641345E-2</v>
      </c>
      <c r="AG9" s="6">
        <f>IF('cantidad pollos muertos'!R8="","",BETAINV(0.025,'cantidad pollos muertos'!R8+1,'cantidad inicial pollos'!R8-'cantidad pollos muertos'!R8+1))</f>
        <v>0.30041617342524446</v>
      </c>
      <c r="AH9" s="6">
        <f>IF('cantidad pollos muertos'!R8="","",BETAINV(0.975,'cantidad pollos muertos'!R8+1,'cantidad inicial pollos'!R8-'cantidad pollos muertos'!R8+1))</f>
        <v>0.33453553237847378</v>
      </c>
      <c r="AI9" s="6">
        <f>IF('cantidad pollos muertos'!S8="","",BETAINV(0.025,'cantidad pollos muertos'!S8+1,'cantidad inicial pollos'!S8-'cantidad pollos muertos'!S8+1))</f>
        <v>2.2890745673332429E-2</v>
      </c>
      <c r="AJ9" s="6">
        <f>IF('cantidad pollos muertos'!S8="","",BETAINV(0.975,'cantidad pollos muertos'!S8+1,'cantidad inicial pollos'!S8-'cantidad pollos muertos'!S8+1))</f>
        <v>3.5116322959663271E-2</v>
      </c>
      <c r="AK9" s="6">
        <f>IF('cantidad pollos muertos'!T8="","",BETAINV(0.025,'cantidad pollos muertos'!T8+1,'cantidad inicial pollos'!T8-'cantidad pollos muertos'!T8+1))</f>
        <v>2.446075798050024E-2</v>
      </c>
      <c r="AL9" s="6">
        <f>IF('cantidad pollos muertos'!T8="","",BETAINV(0.975,'cantidad pollos muertos'!T8+1,'cantidad inicial pollos'!T8-'cantidad pollos muertos'!T8+1))</f>
        <v>3.7042975275588641E-2</v>
      </c>
      <c r="AM9" s="6">
        <f>IF('cantidad pollos muertos'!U8="","",BETAINV(0.025,'cantidad pollos muertos'!U8+1,'cantidad inicial pollos'!U8-'cantidad pollos muertos'!U8+1))</f>
        <v>5.3390765979019546E-2</v>
      </c>
      <c r="AN9" s="6">
        <f>IF('cantidad pollos muertos'!U8="","",BETAINV(0.975,'cantidad pollos muertos'!U8+1,'cantidad inicial pollos'!U8-'cantidad pollos muertos'!U8+1))</f>
        <v>7.1052604365895777E-2</v>
      </c>
      <c r="AO9" s="6">
        <f>IF('cantidad pollos muertos'!V8="","",BETAINV(0.025,'cantidad pollos muertos'!V8+1,'cantidad inicial pollos'!V8-'cantidad pollos muertos'!V8+1))</f>
        <v>1.6677589305807042E-2</v>
      </c>
      <c r="AP9" s="6">
        <f>IF('cantidad pollos muertos'!V8="","",BETAINV(0.975,'cantidad pollos muertos'!V8+1,'cantidad inicial pollos'!V8-'cantidad pollos muertos'!V8+1))</f>
        <v>2.7342766182369638E-2</v>
      </c>
      <c r="AQ9" s="6">
        <f>IF('cantidad pollos muertos'!W8="","",BETAINV(0.025,'cantidad pollos muertos'!W8+1,'cantidad inicial pollos'!W8-'cantidad pollos muertos'!W8+1))</f>
        <v>2.5090342907637488E-2</v>
      </c>
      <c r="AR9" s="6">
        <f>IF('cantidad pollos muertos'!W8="","",BETAINV(0.975,'cantidad pollos muertos'!W8+1,'cantidad inicial pollos'!W8-'cantidad pollos muertos'!W8+1))</f>
        <v>3.7812055133523148E-2</v>
      </c>
      <c r="AS9" s="6">
        <f>IF('cantidad pollos muertos'!X8="","",BETAINV(0.025,'cantidad pollos muertos'!X8+1,'cantidad inicial pollos'!X8-'cantidad pollos muertos'!X8+1))</f>
        <v>4.0409246614033022E-2</v>
      </c>
      <c r="AT9" s="6">
        <f>IF('cantidad pollos muertos'!X8="","",BETAINV(0.975,'cantidad pollos muertos'!X8+1,'cantidad inicial pollos'!X8-'cantidad pollos muertos'!X8+1))</f>
        <v>5.606099727063496E-2</v>
      </c>
      <c r="AU9" t="str">
        <f>IF('cantidad pollos muertos'!AW10="","",BETAINV(0.025,'cantidad pollos muertos'!AW10+1,'cantidad inicial pollos'!AW10-'cantidad pollos muertos'!AW10+1))</f>
        <v/>
      </c>
      <c r="AW9" t="str">
        <f>IF('cantidad pollos muertos'!AZ10="","",BETAINV(0.025,'cantidad pollos muertos'!AZ10+1,'cantidad inicial pollos'!AZ10-'cantidad pollos muertos'!AZ10+1))</f>
        <v/>
      </c>
      <c r="AX9" t="str">
        <f>IF('cantidad pollos muertos'!AZ10="","",BETAINV(0.975,'cantidad pollos muertos'!AZ10+1,'cantidad inicial pollos'!AZ10-'cantidad pollos muertos'!AZ10+1))</f>
        <v/>
      </c>
      <c r="AY9" t="str">
        <f>IF('cantidad pollos muertos'!BA10="","",BETAINV(0.025,'cantidad pollos muertos'!BA10+1,'cantidad inicial pollos'!BA10-'cantidad pollos muertos'!BA10+1))</f>
        <v/>
      </c>
      <c r="AZ9" t="str">
        <f>IF('cantidad pollos muertos'!BA10="","",BETAINV(0.975,'cantidad pollos muertos'!BA10+1,'cantidad inicial pollos'!BA10-'cantidad pollos muertos'!BA10+1))</f>
        <v/>
      </c>
    </row>
    <row r="10" spans="1:52" x14ac:dyDescent="0.25">
      <c r="A10" s="6">
        <v>8</v>
      </c>
      <c r="B10" s="6" t="s">
        <v>9</v>
      </c>
      <c r="C10" s="6">
        <f>IF('cantidad pollos muertos'!C9="","",BETAINV(0.025,'cantidad pollos muertos'!C9+1,'cantidad inicial pollos'!C9-'cantidad pollos muertos'!C9+1))</f>
        <v>4.0731808482043289E-2</v>
      </c>
      <c r="D10" s="6">
        <f>IF('cantidad pollos muertos'!C9="","",BETAINV(0.975,'cantidad pollos muertos'!C9+1,'cantidad inicial pollos'!C9-'cantidad pollos muertos'!C9+1))</f>
        <v>5.6437764123573486E-2</v>
      </c>
      <c r="E10" s="6">
        <f>IF('cantidad pollos muertos'!D9="","",BETAINV(0.025,'cantidad pollos muertos'!D9+1,'cantidad inicial pollos'!D9-'cantidad pollos muertos'!D9+1))</f>
        <v>2.0606382210284033E-2</v>
      </c>
      <c r="F10" s="6">
        <f>IF('cantidad pollos muertos'!D9="","",BETAINV(0.975,'cantidad pollos muertos'!D9+1,'cantidad inicial pollos'!D9-'cantidad pollos muertos'!D9+1))</f>
        <v>3.1888525551535207E-2</v>
      </c>
      <c r="G10" s="6">
        <f>IF('cantidad pollos muertos'!E9="","",BETAINV(0.025,'cantidad pollos muertos'!E9+1,'cantidad inicial pollos'!E9-'cantidad pollos muertos'!E9+1))</f>
        <v>2.6414295291916034E-2</v>
      </c>
      <c r="H10" s="6">
        <f>IF('cantidad pollos muertos'!E9="","",BETAINV(0.975,'cantidad pollos muertos'!E9+1,'cantidad inicial pollos'!E9-'cantidad pollos muertos'!E9+1))</f>
        <v>3.8955612594556821E-2</v>
      </c>
      <c r="I10" s="6">
        <f>IF('cantidad pollos muertos'!F9="","",BETAINV(0.025,'cantidad pollos muertos'!F9+1,'cantidad inicial pollos'!F9-'cantidad pollos muertos'!F9+1))</f>
        <v>4.6200430171398098E-2</v>
      </c>
      <c r="J10" s="6">
        <f>IF('cantidad pollos muertos'!F9="","",BETAINV(0.975,'cantidad pollos muertos'!F9+1,'cantidad inicial pollos'!F9-'cantidad pollos muertos'!F9+1))</f>
        <v>6.2194808022706938E-2</v>
      </c>
      <c r="K10" s="6">
        <f>IF('cantidad pollos muertos'!G9="","",BETAINV(0.025,'cantidad pollos muertos'!G9+1,'cantidad inicial pollos'!G9-'cantidad pollos muertos'!G9+1))</f>
        <v>2.3930394836209918E-2</v>
      </c>
      <c r="L10" s="6">
        <f>IF('cantidad pollos muertos'!G9="","",BETAINV(0.975,'cantidad pollos muertos'!G9+1,'cantidad inicial pollos'!G9-'cantidad pollos muertos'!G9+1))</f>
        <v>3.720709903045305E-2</v>
      </c>
      <c r="M10" s="6">
        <f>IF('cantidad pollos muertos'!H9="","",BETAINV(0.025,'cantidad pollos muertos'!H9+1,'cantidad inicial pollos'!L9-'cantidad pollos muertos'!H9+1))</f>
        <v>4.2810853173733503E-3</v>
      </c>
      <c r="N10" s="6">
        <f>IF('cantidad pollos muertos'!H9="","",BETAINV(0.975,'cantidad pollos muertos'!H9+1,'cantidad inicial pollos'!H9-'cantidad pollos muertos'!H9+1))</f>
        <v>1.4499390410438795E-2</v>
      </c>
      <c r="O10" s="6">
        <f>IF('cantidad pollos muertos'!I9="","",BETAINV(0.025,'cantidad pollos muertos'!I9+1,'cantidad inicial pollos'!I9-'cantidad pollos muertos'!I9+1))</f>
        <v>2.1946757768382789E-2</v>
      </c>
      <c r="P10" s="6">
        <f>IF('cantidad pollos muertos'!I9="","",BETAINV(0.975,'cantidad pollos muertos'!I9+1,'cantidad inicial pollos'!I9-'cantidad pollos muertos'!I9+1))</f>
        <v>3.4241616982942147E-2</v>
      </c>
      <c r="Q10" s="6">
        <f>IF('cantidad pollos muertos'!J9="","",BETAINV(0.025,'cantidad pollos muertos'!J9+1,'cantidad inicial pollos'!J9-'cantidad pollos muertos'!J9+1))</f>
        <v>2.6054615412642493E-2</v>
      </c>
      <c r="R10" s="6">
        <f>IF('cantidad pollos muertos'!J9="","",BETAINV(0.975,'cantidad pollos muertos'!J9+1,'cantidad inicial pollos'!J9-'cantidad pollos muertos'!J9+1))</f>
        <v>3.8991267431803145E-2</v>
      </c>
      <c r="S10" s="33">
        <f>IF('cantidad pollos muertos'!K9="","",BETAINV(0.025,'cantidad pollos muertos'!K9+1,'cantidad inicial pollos'!K9-'cantidad pollos muertos'!K9+1))</f>
        <v>3.0177002469535349E-2</v>
      </c>
      <c r="T10" s="33">
        <f>IF('cantidad pollos muertos'!K9="","",BETAINV(0.975,'cantidad pollos muertos'!K9+1,'cantidad inicial pollos'!K9-'cantidad pollos muertos'!K9+1))</f>
        <v>4.3966547647644405E-2</v>
      </c>
      <c r="U10" s="33">
        <f>IF('cantidad pollos muertos'!L9="","",BETAINV(0.025,'cantidad pollos muertos'!L9+1,'cantidad inicial pollos'!L9-'cantidad pollos muertos'!L9+1))</f>
        <v>2.132678533276482E-2</v>
      </c>
      <c r="V10" s="33">
        <f>IF('cantidad pollos muertos'!L9="","",BETAINV(0.975,'cantidad pollos muertos'!L9+1,'cantidad inicial pollos'!L9-'cantidad pollos muertos'!L9+1))</f>
        <v>3.3183614281491081E-2</v>
      </c>
      <c r="W10" s="6">
        <f>IF('cantidad pollos muertos'!M9="","",BETAINV(0.025,'cantidad pollos muertos'!M9+1,'cantidad inicial pollos'!M9-'cantidad pollos muertos'!M9+1))</f>
        <v>1.4839491438012621E-2</v>
      </c>
      <c r="X10" s="6">
        <f>IF('cantidad pollos muertos'!M9="","",BETAINV(0.975,'cantidad pollos muertos'!M9+1,'cantidad inicial pollos'!M9-'cantidad pollos muertos'!M9+1))</f>
        <v>2.4984823555715407E-2</v>
      </c>
      <c r="Y10" s="6">
        <f>IF('cantidad pollos muertos'!N9="","",BETAINV(0.025,'cantidad pollos muertos'!N9+1,'cantidad inicial pollos'!N9-'cantidad pollos muertos'!N9+1))</f>
        <v>1.0913153600965573E-2</v>
      </c>
      <c r="Z10" s="6">
        <f>IF('cantidad pollos muertos'!N9="","",BETAINV(0.975,'cantidad pollos muertos'!N9+1,'cantidad inicial pollos'!N9-'cantidad pollos muertos'!N9+1))</f>
        <v>1.9819659838090309E-2</v>
      </c>
      <c r="AA10" s="6">
        <f>IF('cantidad pollos muertos'!O9="","",BETAINV(0.025,'cantidad pollos muertos'!O9+1,'cantidad inicial pollos'!O9-'cantidad pollos muertos'!O9+1))</f>
        <v>1.9769460095580962E-2</v>
      </c>
      <c r="AB10" s="6">
        <f>IF('cantidad pollos muertos'!O9="","",BETAINV(0.975,'cantidad pollos muertos'!O9+1,'cantidad inicial pollos'!O9-'cantidad pollos muertos'!O9+1))</f>
        <v>3.124426518397716E-2</v>
      </c>
      <c r="AC10" s="6">
        <f>IF('cantidad pollos muertos'!P9="","",BETAINV(0.025,'cantidad pollos muertos'!P9+1,'cantidad inicial pollos'!P9-'cantidad pollos muertos'!P9+1))</f>
        <v>1.3622426464357127E-2</v>
      </c>
      <c r="AD10" s="6">
        <f>IF('cantidad pollos muertos'!P9="","",BETAINV(0.975,'cantidad pollos muertos'!P9+1,'cantidad inicial pollos'!P9-'cantidad pollos muertos'!P9+1))</f>
        <v>2.3404517437229044E-2</v>
      </c>
      <c r="AE10" s="6">
        <f>IF('cantidad pollos muertos'!Q9="","",BETAINV(0.025,'cantidad pollos muertos'!Q9+1,'cantidad inicial pollos'!Q9-'cantidad pollos muertos'!Q9+1))</f>
        <v>1.392601682751992E-2</v>
      </c>
      <c r="AF10" s="6">
        <f>IF('cantidad pollos muertos'!Q9="","",BETAINV(0.975,'cantidad pollos muertos'!Q9+1,'cantidad inicial pollos'!Q9-'cantidad pollos muertos'!Q9+1))</f>
        <v>2.3800270792278422E-2</v>
      </c>
      <c r="AG10" s="6">
        <f>IF('cantidad pollos muertos'!R9="","",BETAINV(0.025,'cantidad pollos muertos'!R9+1,'cantidad inicial pollos'!R9-'cantidad pollos muertos'!R9+1))</f>
        <v>3.8154610307487187E-2</v>
      </c>
      <c r="AH10" s="6">
        <f>IF('cantidad pollos muertos'!R9="","",BETAINV(0.975,'cantidad pollos muertos'!R9+1,'cantidad inicial pollos'!R9-'cantidad pollos muertos'!R9+1))</f>
        <v>5.3420331435963475E-2</v>
      </c>
      <c r="AI10" s="6">
        <f>IF('cantidad pollos muertos'!S9="","",BETAINV(0.025,'cantidad pollos muertos'!S9+1,'cantidad inicial pollos'!S9-'cantidad pollos muertos'!S9+1))</f>
        <v>7.6734407567687016E-3</v>
      </c>
      <c r="AJ10" s="6">
        <f>IF('cantidad pollos muertos'!S9="","",BETAINV(0.975,'cantidad pollos muertos'!S9+1,'cantidad inicial pollos'!S9-'cantidad pollos muertos'!S9+1))</f>
        <v>1.536639611025048E-2</v>
      </c>
      <c r="AK10" s="6">
        <f>IF('cantidad pollos muertos'!T9="","",BETAINV(0.025,'cantidad pollos muertos'!T9+1,'cantidad inicial pollos'!T9-'cantidad pollos muertos'!T9+1))</f>
        <v>2.446075798050024E-2</v>
      </c>
      <c r="AL10" s="6">
        <f>IF('cantidad pollos muertos'!T9="","",BETAINV(0.975,'cantidad pollos muertos'!T9+1,'cantidad inicial pollos'!T9-'cantidad pollos muertos'!T9+1))</f>
        <v>3.7042975275588641E-2</v>
      </c>
      <c r="AM10" s="6">
        <f>IF('cantidad pollos muertos'!U9="","",BETAINV(0.025,'cantidad pollos muertos'!U9+1,'cantidad inicial pollos'!U9-'cantidad pollos muertos'!U9+1))</f>
        <v>1.8219455975166967E-2</v>
      </c>
      <c r="AN10" s="6">
        <f>IF('cantidad pollos muertos'!U9="","",BETAINV(0.975,'cantidad pollos muertos'!U9+1,'cantidad inicial pollos'!U9-'cantidad pollos muertos'!U9+1))</f>
        <v>2.9297588457250057E-2</v>
      </c>
      <c r="AO10" s="6">
        <f>IF('cantidad pollos muertos'!V9="","",BETAINV(0.025,'cantidad pollos muertos'!V9+1,'cantidad inicial pollos'!V9-'cantidad pollos muertos'!V9+1))</f>
        <v>7.5079086831585276E-2</v>
      </c>
      <c r="AP10" s="6">
        <f>IF('cantidad pollos muertos'!V9="","",BETAINV(0.975,'cantidad pollos muertos'!V9+1,'cantidad inicial pollos'!V9-'cantidad pollos muertos'!V9+1))</f>
        <v>9.5519885252404513E-2</v>
      </c>
      <c r="AQ10" s="6">
        <f>IF('cantidad pollos muertos'!W9="","",BETAINV(0.025,'cantidad pollos muertos'!W9+1,'cantidad inicial pollos'!W9-'cantidad pollos muertos'!W9+1))</f>
        <v>1.5144844396790945E-2</v>
      </c>
      <c r="AR10" s="6">
        <f>IF('cantidad pollos muertos'!W9="","",BETAINV(0.975,'cantidad pollos muertos'!W9+1,'cantidad inicial pollos'!W9-'cantidad pollos muertos'!W9+1))</f>
        <v>2.5378811905913401E-2</v>
      </c>
      <c r="AS10" s="6">
        <f>IF('cantidad pollos muertos'!X9="","",BETAINV(0.025,'cantidad pollos muertos'!X9+1,'cantidad inicial pollos'!X9-'cantidad pollos muertos'!X9+1))</f>
        <v>4.6556371699174315E-2</v>
      </c>
      <c r="AT10" s="6">
        <f>IF('cantidad pollos muertos'!X9="","",BETAINV(0.975,'cantidad pollos muertos'!X9+1,'cantidad inicial pollos'!X9-'cantidad pollos muertos'!X9+1))</f>
        <v>6.3201112315604324E-2</v>
      </c>
      <c r="AU10" t="str">
        <f>IF('cantidad pollos muertos'!AW11="","",BETAINV(0.025,'cantidad pollos muertos'!AW11+1,'cantidad inicial pollos'!AW11-'cantidad pollos muertos'!AW11+1))</f>
        <v/>
      </c>
      <c r="AV10" t="str">
        <f>IF('cantidad pollos muertos'!AW11="","",BETAINV(0.975,'cantidad pollos muertos'!AW11+1,'cantidad inicial pollos'!AW11-'cantidad pollos muertos'!AW11+1))</f>
        <v/>
      </c>
      <c r="AW10" t="str">
        <f>IF('cantidad pollos muertos'!AZ11="","",BETAINV(0.025,'cantidad pollos muertos'!AZ11+1,'cantidad inicial pollos'!AZ11-'cantidad pollos muertos'!AZ11+1))</f>
        <v/>
      </c>
      <c r="AX10" t="str">
        <f>IF('cantidad pollos muertos'!AZ11="","",BETAINV(0.975,'cantidad pollos muertos'!AZ11+1,'cantidad inicial pollos'!AZ11-'cantidad pollos muertos'!AZ11+1))</f>
        <v/>
      </c>
      <c r="AY10" t="str">
        <f>IF('cantidad pollos muertos'!BA11="","",BETAINV(0.025,'cantidad pollos muertos'!BA11+1,'cantidad inicial pollos'!BA11-'cantidad pollos muertos'!BA11+1))</f>
        <v/>
      </c>
      <c r="AZ10" t="str">
        <f>IF('cantidad pollos muertos'!BA11="","",BETAINV(0.975,'cantidad pollos muertos'!BA11+1,'cantidad inicial pollos'!BA11-'cantidad pollos muertos'!BA11+1))</f>
        <v/>
      </c>
    </row>
    <row r="11" spans="1:52" x14ac:dyDescent="0.25">
      <c r="A11" s="6">
        <v>9</v>
      </c>
      <c r="B11" s="6" t="s">
        <v>7</v>
      </c>
      <c r="C11" s="6">
        <f>IF('cantidad pollos muertos'!C10="","",BETAINV(0.025,'cantidad pollos muertos'!C10+1,'cantidad inicial pollos'!C10-'cantidad pollos muertos'!C10+1))</f>
        <v>4.6460508905397505E-2</v>
      </c>
      <c r="D11" s="6">
        <f>IF('cantidad pollos muertos'!C10="","",BETAINV(0.975,'cantidad pollos muertos'!C10+1,'cantidad inicial pollos'!C10-'cantidad pollos muertos'!C10+1))</f>
        <v>6.3134146192951879E-2</v>
      </c>
      <c r="E11" s="6">
        <f>IF('cantidad pollos muertos'!D10="","",BETAINV(0.025,'cantidad pollos muertos'!D10+1,'cantidad inicial pollos'!D10-'cantidad pollos muertos'!D10+1))</f>
        <v>3.8911139876249536E-2</v>
      </c>
      <c r="F11" s="6">
        <f>IF('cantidad pollos muertos'!D10="","",BETAINV(0.975,'cantidad pollos muertos'!D10+1,'cantidad inicial pollos'!D10-'cantidad pollos muertos'!D10+1))</f>
        <v>5.3746965655796064E-2</v>
      </c>
      <c r="G11" s="6">
        <f>IF('cantidad pollos muertos'!E10="","",BETAINV(0.025,'cantidad pollos muertos'!E10+1,'cantidad inicial pollos'!E10-'cantidad pollos muertos'!E10+1))</f>
        <v>2.5771162859455771E-2</v>
      </c>
      <c r="H11" s="6">
        <f>IF('cantidad pollos muertos'!E10="","",BETAINV(0.975,'cantidad pollos muertos'!E10+1,'cantidad inicial pollos'!E10-'cantidad pollos muertos'!E10+1))</f>
        <v>3.8165194033874528E-2</v>
      </c>
      <c r="I11" s="6">
        <f>IF('cantidad pollos muertos'!F10="","",BETAINV(0.025,'cantidad pollos muertos'!F10+1,'cantidad inicial pollos'!F10-'cantidad pollos muertos'!F10+1))</f>
        <v>0.11743907636986073</v>
      </c>
      <c r="J11" s="6">
        <f>IF('cantidad pollos muertos'!F10="","",BETAINV(0.975,'cantidad pollos muertos'!F10+1,'cantidad inicial pollos'!F10-'cantidad pollos muertos'!F10+1))</f>
        <v>0.14119004715724803</v>
      </c>
      <c r="K11" s="6">
        <f>IF('cantidad pollos muertos'!G10="","",BETAINV(0.025,'cantidad pollos muertos'!G10+1,'cantidad inicial pollos'!G10-'cantidad pollos muertos'!G10+1))</f>
        <v>2.6699971348439516E-2</v>
      </c>
      <c r="L11" s="6">
        <f>IF('cantidad pollos muertos'!G10="","",BETAINV(0.975,'cantidad pollos muertos'!G10+1,'cantidad inicial pollos'!G10-'cantidad pollos muertos'!G10+1))</f>
        <v>4.0606769803118059E-2</v>
      </c>
      <c r="M11" s="6">
        <f>IF('cantidad pollos muertos'!H10="","",BETAINV(0.025,'cantidad pollos muertos'!H10+1,'cantidad inicial pollos'!L10-'cantidad pollos muertos'!H10+1))</f>
        <v>1.5756776318995597E-2</v>
      </c>
      <c r="N11" s="6">
        <f>IF('cantidad pollos muertos'!H10="","",BETAINV(0.975,'cantidad pollos muertos'!H10+1,'cantidad inicial pollos'!H10-'cantidad pollos muertos'!H10+1))</f>
        <v>3.6582706402000675E-2</v>
      </c>
      <c r="O11" s="6">
        <f>IF('cantidad pollos muertos'!I10="","",BETAINV(0.025,'cantidad pollos muertos'!I10+1,'cantidad inicial pollos'!I10-'cantidad pollos muertos'!I10+1))</f>
        <v>2.4065905738564014E-2</v>
      </c>
      <c r="P11" s="6">
        <f>IF('cantidad pollos muertos'!I10="","",BETAINV(0.975,'cantidad pollos muertos'!I10+1,'cantidad inicial pollos'!I10-'cantidad pollos muertos'!I10+1))</f>
        <v>3.6811755308460259E-2</v>
      </c>
      <c r="Q11" s="6">
        <f>IF('cantidad pollos muertos'!J10="","",BETAINV(0.025,'cantidad pollos muertos'!J10+1,'cantidad inicial pollos'!J10-'cantidad pollos muertos'!J10+1))</f>
        <v>1.9769460095580962E-2</v>
      </c>
      <c r="R11" s="6">
        <f>IF('cantidad pollos muertos'!J10="","",BETAINV(0.975,'cantidad pollos muertos'!J10+1,'cantidad inicial pollos'!J10-'cantidad pollos muertos'!J10+1))</f>
        <v>3.124426518397716E-2</v>
      </c>
      <c r="S11" s="33">
        <f>IF('cantidad pollos muertos'!K10="","",BETAINV(0.025,'cantidad pollos muertos'!K10+1,'cantidad inicial pollos'!K10-'cantidad pollos muertos'!K10+1))</f>
        <v>3.0792248544946031E-2</v>
      </c>
      <c r="T11" s="33">
        <f>IF('cantidad pollos muertos'!K10="","",BETAINV(0.975,'cantidad pollos muertos'!K10+1,'cantidad inicial pollos'!K10-'cantidad pollos muertos'!K10+1))</f>
        <v>4.4698111612588076E-2</v>
      </c>
      <c r="U11" s="33">
        <f>IF('cantidad pollos muertos'!L10="","",BETAINV(0.025,'cantidad pollos muertos'!L10+1,'cantidad inicial pollos'!L10-'cantidad pollos muertos'!L10+1))</f>
        <v>2.9202422696827456E-2</v>
      </c>
      <c r="V11" s="33">
        <f>IF('cantidad pollos muertos'!L10="","",BETAINV(0.975,'cantidad pollos muertos'!L10+1,'cantidad inicial pollos'!L10-'cantidad pollos muertos'!L10+1))</f>
        <v>4.2791284541561558E-2</v>
      </c>
      <c r="W11" s="6">
        <f>IF('cantidad pollos muertos'!M10="","",BETAINV(0.025,'cantidad pollos muertos'!M10+1,'cantidad inicial pollos'!M10-'cantidad pollos muertos'!M10+1))</f>
        <v>2.5720786424973059E-2</v>
      </c>
      <c r="X11" s="6">
        <f>IF('cantidad pollos muertos'!M10="","",BETAINV(0.975,'cantidad pollos muertos'!M10+1,'cantidad inicial pollos'!M10-'cantidad pollos muertos'!M10+1))</f>
        <v>3.8580275853543289E-2</v>
      </c>
      <c r="Y11" s="6">
        <f>IF('cantidad pollos muertos'!N10="","",BETAINV(0.025,'cantidad pollos muertos'!N10+1,'cantidad inicial pollos'!N10-'cantidad pollos muertos'!N10+1))</f>
        <v>8.8405081358488655E-3</v>
      </c>
      <c r="Z11" s="6">
        <f>IF('cantidad pollos muertos'!N10="","",BETAINV(0.975,'cantidad pollos muertos'!N10+1,'cantidad inicial pollos'!N10-'cantidad pollos muertos'!N10+1))</f>
        <v>1.6996802499655517E-2</v>
      </c>
      <c r="AA11" s="6">
        <f>IF('cantidad pollos muertos'!O10="","",BETAINV(0.025,'cantidad pollos muertos'!O10+1,'cantidad inicial pollos'!O10-'cantidad pollos muertos'!O10+1))</f>
        <v>5.894964882288637E-2</v>
      </c>
      <c r="AB11" s="6">
        <f>IF('cantidad pollos muertos'!O10="","",BETAINV(0.975,'cantidad pollos muertos'!O10+1,'cantidad inicial pollos'!O10-'cantidad pollos muertos'!O10+1))</f>
        <v>7.7382290388109842E-2</v>
      </c>
      <c r="AC11" s="6">
        <f>IF('cantidad pollos muertos'!P10="","",BETAINV(0.025,'cantidad pollos muertos'!P10+1,'cantidad inicial pollos'!P10-'cantidad pollos muertos'!P10+1))</f>
        <v>3.2386185563025083E-2</v>
      </c>
      <c r="AD11" s="6">
        <f>IF('cantidad pollos muertos'!P10="","",BETAINV(0.975,'cantidad pollos muertos'!P10+1,'cantidad inicial pollos'!P10-'cantidad pollos muertos'!P10+1))</f>
        <v>4.66008255444057E-2</v>
      </c>
      <c r="AE11" s="6">
        <f>IF('cantidad pollos muertos'!Q10="","",BETAINV(0.025,'cantidad pollos muertos'!Q10+1,'cantidad inicial pollos'!Q10-'cantidad pollos muertos'!Q10+1))</f>
        <v>2.446075798050024E-2</v>
      </c>
      <c r="AF11" s="6">
        <f>IF('cantidad pollos muertos'!Q10="","",BETAINV(0.975,'cantidad pollos muertos'!Q10+1,'cantidad inicial pollos'!Q10-'cantidad pollos muertos'!Q10+1))</f>
        <v>3.7042975275588641E-2</v>
      </c>
      <c r="AG11" s="6">
        <f>IF('cantidad pollos muertos'!R10="","",BETAINV(0.025,'cantidad pollos muertos'!R10+1,'cantidad inicial pollos'!R10-'cantidad pollos muertos'!R10+1))</f>
        <v>2.2365674060021868E-2</v>
      </c>
      <c r="AH11" s="6">
        <f>IF('cantidad pollos muertos'!R10="","",BETAINV(0.975,'cantidad pollos muertos'!R10+1,'cantidad inicial pollos'!R10-'cantidad pollos muertos'!R10+1))</f>
        <v>2.712583869968721E-2</v>
      </c>
      <c r="AI11" s="6">
        <f>IF('cantidad pollos muertos'!S10="","",BETAINV(0.025,'cantidad pollos muertos'!S10+1,'cantidad inicial pollos'!S10-'cantidad pollos muertos'!S10+1))</f>
        <v>3.7468112934970363E-2</v>
      </c>
      <c r="AJ11" s="6">
        <f>IF('cantidad pollos muertos'!S10="","",BETAINV(0.975,'cantidad pollos muertos'!S10+1,'cantidad inicial pollos'!S10-'cantidad pollos muertos'!S10+1))</f>
        <v>4.3510991825092549E-2</v>
      </c>
      <c r="AK11" s="6">
        <f>IF('cantidad pollos muertos'!T10="","",BETAINV(0.025,'cantidad pollos muertos'!T10+1,'cantidad inicial pollos'!T10-'cantidad pollos muertos'!T10+1))</f>
        <v>2.9924634588511433E-2</v>
      </c>
      <c r="AL11" s="6">
        <f>IF('cantidad pollos muertos'!T10="","",BETAINV(0.975,'cantidad pollos muertos'!T10+1,'cantidad inicial pollos'!T10-'cantidad pollos muertos'!T10+1))</f>
        <v>3.5371935053773562E-2</v>
      </c>
      <c r="AM11" s="6">
        <f>IF('cantidad pollos muertos'!U10="","",BETAINV(0.025,'cantidad pollos muertos'!U10+1,'cantidad inicial pollos'!U10-'cantidad pollos muertos'!U10+1))</f>
        <v>2.8573263360182729E-2</v>
      </c>
      <c r="AN11" s="6">
        <f>IF('cantidad pollos muertos'!U10="","",BETAINV(0.975,'cantidad pollos muertos'!U10+1,'cantidad inicial pollos'!U10-'cantidad pollos muertos'!U10+1))</f>
        <v>3.3905350590661021E-2</v>
      </c>
      <c r="AO11" s="6">
        <f>IF('cantidad pollos muertos'!V10="","",BETAINV(0.025,'cantidad pollos muertos'!V10+1,'cantidad inicial pollos'!V10-'cantidad pollos muertos'!V10+1))</f>
        <v>3.5342962800918795E-2</v>
      </c>
      <c r="AP11" s="6">
        <f>IF('cantidad pollos muertos'!V10="","",BETAINV(0.975,'cantidad pollos muertos'!V10+1,'cantidad inicial pollos'!V10-'cantidad pollos muertos'!V10+1))</f>
        <v>4.1225429083631804E-2</v>
      </c>
      <c r="AQ11" s="6">
        <f>IF('cantidad pollos muertos'!W10="","",BETAINV(0.025,'cantidad pollos muertos'!W10+1,'cantidad inicial pollos'!W10-'cantidad pollos muertos'!W10+1))</f>
        <v>5.103702749999417E-2</v>
      </c>
      <c r="AR11" s="6">
        <f>IF('cantidad pollos muertos'!W10="","",BETAINV(0.975,'cantidad pollos muertos'!W10+1,'cantidad inicial pollos'!W10-'cantidad pollos muertos'!W10+1))</f>
        <v>5.7999110555297273E-2</v>
      </c>
      <c r="AS11" s="6">
        <f>IF('cantidad pollos muertos'!X10="","",BETAINV(0.025,'cantidad pollos muertos'!X10+1,'cantidad inicial pollos'!X10-'cantidad pollos muertos'!X10+1))</f>
        <v>5.8472872292938856E-2</v>
      </c>
      <c r="AT11" s="6">
        <f>IF('cantidad pollos muertos'!X10="","",BETAINV(0.975,'cantidad pollos muertos'!X10+1,'cantidad inicial pollos'!X10-'cantidad pollos muertos'!X10+1))</f>
        <v>6.5878239647126247E-2</v>
      </c>
      <c r="AU11" t="str">
        <f>IF('cantidad pollos muertos'!AW12="","",BETAINV(0.025,'cantidad pollos muertos'!AW12+1,'cantidad inicial pollos'!AW12-'cantidad pollos muertos'!AW12+1))</f>
        <v/>
      </c>
      <c r="AV11" t="str">
        <f>IF('cantidad pollos muertos'!AW12="","",BETAINV(0.975,'cantidad pollos muertos'!AW12+1,'cantidad inicial pollos'!AW12-'cantidad pollos muertos'!AW12+1))</f>
        <v/>
      </c>
      <c r="AW11" t="str">
        <f>IF('cantidad pollos muertos'!AZ12="","",BETAINV(0.025,'cantidad pollos muertos'!AZ12+1,'cantidad inicial pollos'!AZ12-'cantidad pollos muertos'!AZ12+1))</f>
        <v/>
      </c>
      <c r="AX11" t="str">
        <f>IF('cantidad pollos muertos'!AZ12="","",BETAINV(0.975,'cantidad pollos muertos'!AZ12+1,'cantidad inicial pollos'!AZ12-'cantidad pollos muertos'!AZ12+1))</f>
        <v/>
      </c>
      <c r="AY11" t="str">
        <f>IF('cantidad pollos muertos'!BA12="","",BETAINV(0.025,'cantidad pollos muertos'!BA12+1,'cantidad inicial pollos'!BA12-'cantidad pollos muertos'!BA12+1))</f>
        <v/>
      </c>
      <c r="AZ11" t="str">
        <f>IF('cantidad pollos muertos'!BA12="","",BETAINV(0.975,'cantidad pollos muertos'!BA12+1,'cantidad inicial pollos'!BA12-'cantidad pollos muertos'!BA12+1))</f>
        <v/>
      </c>
    </row>
    <row r="12" spans="1:52" x14ac:dyDescent="0.25">
      <c r="A12" s="6">
        <v>10</v>
      </c>
      <c r="B12" s="6" t="s">
        <v>71</v>
      </c>
      <c r="C12" s="6">
        <f>IF('cantidad pollos muertos'!C11="","",BETAINV(0.025,'cantidad pollos muertos'!C11+1,'cantidad inicial pollos'!C11-'cantidad pollos muertos'!C11+1))</f>
        <v>5.3011222122972157E-2</v>
      </c>
      <c r="D12" s="6">
        <f>IF('cantidad pollos muertos'!C11="","",BETAINV(0.975,'cantidad pollos muertos'!C11+1,'cantidad inicial pollos'!C11-'cantidad pollos muertos'!C11+1))</f>
        <v>8.3753696224667773E-2</v>
      </c>
      <c r="E12" s="6">
        <f>IF('cantidad pollos muertos'!D11="","",BETAINV(0.025,'cantidad pollos muertos'!D11+1,'cantidad inicial pollos'!D11-'cantidad pollos muertos'!D11+1))</f>
        <v>4.2775526400120376E-2</v>
      </c>
      <c r="F12" s="6">
        <f>IF('cantidad pollos muertos'!D11="","",BETAINV(0.975,'cantidad pollos muertos'!D11+1,'cantidad inicial pollos'!D11-'cantidad pollos muertos'!D11+1))</f>
        <v>6.8259771729732521E-2</v>
      </c>
      <c r="G12" s="6">
        <f>IF('cantidad pollos muertos'!E11="","",BETAINV(0.025,'cantidad pollos muertos'!E11+1,'cantidad inicial pollos'!E11-'cantidad pollos muertos'!E11+1))</f>
        <v>3.9085218207566601E-2</v>
      </c>
      <c r="H12" s="6">
        <f>IF('cantidad pollos muertos'!E11="","",BETAINV(0.975,'cantidad pollos muertos'!E11+1,'cantidad inicial pollos'!E11-'cantidad pollos muertos'!E11+1))</f>
        <v>6.3611503379724765E-2</v>
      </c>
      <c r="I12" s="6">
        <f>IF('cantidad pollos muertos'!F11="","",BETAINV(0.025,'cantidad pollos muertos'!F11+1,'cantidad inicial pollos'!F11-'cantidad pollos muertos'!F11+1))</f>
        <v>8.647829258524424E-2</v>
      </c>
      <c r="J12" s="6">
        <f>IF('cantidad pollos muertos'!F11="","",BETAINV(0.975,'cantidad pollos muertos'!F11+1,'cantidad inicial pollos'!F11-'cantidad pollos muertos'!F11+1))</f>
        <v>0.12046381736966894</v>
      </c>
      <c r="K12" s="6">
        <f>IF('cantidad pollos muertos'!G11="","",BETAINV(0.025,'cantidad pollos muertos'!G11+1,'cantidad inicial pollos'!G11-'cantidad pollos muertos'!G11+1))</f>
        <v>2.6470073418688865E-2</v>
      </c>
      <c r="L12" s="6">
        <f>IF('cantidad pollos muertos'!G11="","",BETAINV(0.975,'cantidad pollos muertos'!G11+1,'cantidad inicial pollos'!G11-'cantidad pollos muertos'!G11+1))</f>
        <v>4.9606785536649767E-2</v>
      </c>
      <c r="M12" s="6">
        <f>IF('cantidad pollos muertos'!H11="","",BETAINV(0.025,'cantidad pollos muertos'!H11+1,'cantidad inicial pollos'!L11-'cantidad pollos muertos'!H11+1))</f>
        <v>2.180265033409368E-2</v>
      </c>
      <c r="N12" s="6">
        <f>IF('cantidad pollos muertos'!H11="","",BETAINV(0.975,'cantidad pollos muertos'!H11+1,'cantidad inicial pollos'!H11-'cantidad pollos muertos'!H11+1))</f>
        <v>4.2465822272314102E-2</v>
      </c>
      <c r="O12" s="6">
        <f>IF('cantidad pollos muertos'!I11="","",BETAINV(0.025,'cantidad pollos muertos'!I11+1,'cantidad inicial pollos'!I11-'cantidad pollos muertos'!I11+1))</f>
        <v>3.1822799859664588E-2</v>
      </c>
      <c r="P12" s="6">
        <f>IF('cantidad pollos muertos'!I11="","",BETAINV(0.975,'cantidad pollos muertos'!I11+1,'cantidad inicial pollos'!I11-'cantidad pollos muertos'!I11+1))</f>
        <v>5.5513745611287746E-2</v>
      </c>
      <c r="Q12" s="6">
        <f>IF('cantidad pollos muertos'!J11="","",BETAINV(0.025,'cantidad pollos muertos'!J11+1,'cantidad inicial pollos'!J11-'cantidad pollos muertos'!J11+1))</f>
        <v>2.6418062325905045E-2</v>
      </c>
      <c r="R12" s="6">
        <f>IF('cantidad pollos muertos'!J11="","",BETAINV(0.975,'cantidad pollos muertos'!J11+1,'cantidad inicial pollos'!J11-'cantidad pollos muertos'!J11+1))</f>
        <v>4.9510476387403357E-2</v>
      </c>
      <c r="S12" s="33">
        <f>IF('cantidad pollos muertos'!K11="","",BETAINV(0.025,'cantidad pollos muertos'!K11+1,'cantidad inicial pollos'!K11-'cantidad pollos muertos'!K11+1))</f>
        <v>3.9554571842618007E-2</v>
      </c>
      <c r="T12" s="33">
        <f>IF('cantidad pollos muertos'!K11="","",BETAINV(0.975,'cantidad pollos muertos'!K11+1,'cantidad inicial pollos'!K11-'cantidad pollos muertos'!K11+1))</f>
        <v>6.5437911163320317E-2</v>
      </c>
      <c r="U12" s="33">
        <f>IF('cantidad pollos muertos'!L11="","",BETAINV(0.025,'cantidad pollos muertos'!L11+1,'cantidad inicial pollos'!L11-'cantidad pollos muertos'!L11+1))</f>
        <v>2.4054804908640929E-2</v>
      </c>
      <c r="V12" s="33">
        <f>IF('cantidad pollos muertos'!L11="","",BETAINV(0.975,'cantidad pollos muertos'!L11+1,'cantidad inicial pollos'!L11-'cantidad pollos muertos'!L11+1))</f>
        <v>4.5129599466918635E-2</v>
      </c>
      <c r="W12" s="6" t="str">
        <f>IF('cantidad pollos muertos'!M11="","",BETAINV(0.025,'cantidad pollos muertos'!M11+1,'cantidad inicial pollos'!M11-'cantidad pollos muertos'!M11+1))</f>
        <v/>
      </c>
      <c r="X12" s="6" t="str">
        <f>IF('cantidad pollos muertos'!M11="","",BETAINV(0.975,'cantidad pollos muertos'!M11+1,'cantidad inicial pollos'!M11-'cantidad pollos muertos'!M11+1))</f>
        <v/>
      </c>
      <c r="Y12" s="6" t="str">
        <f>IF('cantidad pollos muertos'!N11="","",BETAINV(0.025,'cantidad pollos muertos'!N11+1,'cantidad inicial pollos'!N11-'cantidad pollos muertos'!N11+1))</f>
        <v/>
      </c>
      <c r="Z12" s="6" t="str">
        <f>IF('cantidad pollos muertos'!N11="","",BETAINV(0.975,'cantidad pollos muertos'!N11+1,'cantidad inicial pollos'!N11-'cantidad pollos muertos'!N11+1))</f>
        <v/>
      </c>
      <c r="AA12" s="6" t="str">
        <f>IF('cantidad pollos muertos'!O11="","",BETAINV(0.025,'cantidad pollos muertos'!O11+1,'cantidad inicial pollos'!O11-'cantidad pollos muertos'!O11+1))</f>
        <v/>
      </c>
      <c r="AB12" s="6" t="str">
        <f>IF('cantidad pollos muertos'!O11="","",BETAINV(0.975,'cantidad pollos muertos'!O11+1,'cantidad inicial pollos'!O11-'cantidad pollos muertos'!O11+1))</f>
        <v/>
      </c>
      <c r="AC12" s="6" t="str">
        <f>IF('cantidad pollos muertos'!P11="","",BETAINV(0.025,'cantidad pollos muertos'!P11+1,'cantidad inicial pollos'!P11-'cantidad pollos muertos'!P11+1))</f>
        <v/>
      </c>
      <c r="AD12" s="6" t="str">
        <f>IF('cantidad pollos muertos'!P11="","",BETAINV(0.975,'cantidad pollos muertos'!P11+1,'cantidad inicial pollos'!P11-'cantidad pollos muertos'!P11+1))</f>
        <v/>
      </c>
      <c r="AE12" s="6" t="str">
        <f>IF('cantidad pollos muertos'!Q11="","",BETAINV(0.025,'cantidad pollos muertos'!Q11+1,'cantidad inicial pollos'!Q11-'cantidad pollos muertos'!Q11+1))</f>
        <v/>
      </c>
      <c r="AF12" s="6" t="str">
        <f>IF('cantidad pollos muertos'!Q11="","",BETAINV(0.975,'cantidad pollos muertos'!Q11+1,'cantidad inicial pollos'!Q11-'cantidad pollos muertos'!Q11+1))</f>
        <v/>
      </c>
      <c r="AG12" s="6" t="str">
        <f>IF('cantidad pollos muertos'!R11="","",BETAINV(0.025,'cantidad pollos muertos'!R11+1,'cantidad inicial pollos'!R11-'cantidad pollos muertos'!R11+1))</f>
        <v/>
      </c>
      <c r="AH12" s="6" t="str">
        <f>IF('cantidad pollos muertos'!R11="","",BETAINV(0.975,'cantidad pollos muertos'!R11+1,'cantidad inicial pollos'!R11-'cantidad pollos muertos'!R11+1))</f>
        <v/>
      </c>
      <c r="AI12" s="6" t="str">
        <f>IF('cantidad pollos muertos'!S11="","",BETAINV(0.025,'cantidad pollos muertos'!S11+1,'cantidad inicial pollos'!S11-'cantidad pollos muertos'!S11+1))</f>
        <v/>
      </c>
      <c r="AJ12" s="6" t="str">
        <f>IF('cantidad pollos muertos'!S11="","",BETAINV(0.975,'cantidad pollos muertos'!S11+1,'cantidad inicial pollos'!S11-'cantidad pollos muertos'!S11+1))</f>
        <v/>
      </c>
      <c r="AK12" s="6" t="str">
        <f>IF('cantidad pollos muertos'!T11="","",BETAINV(0.025,'cantidad pollos muertos'!T11+1,'cantidad inicial pollos'!T11-'cantidad pollos muertos'!T11+1))</f>
        <v/>
      </c>
      <c r="AL12" s="6" t="str">
        <f>IF('cantidad pollos muertos'!T11="","",BETAINV(0.975,'cantidad pollos muertos'!T11+1,'cantidad inicial pollos'!T11-'cantidad pollos muertos'!T11+1))</f>
        <v/>
      </c>
      <c r="AM12" s="6">
        <f>IF('cantidad pollos muertos'!U11="","",BETAINV(0.025,'cantidad pollos muertos'!U11+1,'cantidad inicial pollos'!U11-'cantidad pollos muertos'!U11+1))</f>
        <v>4.8457983545009339E-2</v>
      </c>
      <c r="AN12" s="6">
        <f>IF('cantidad pollos muertos'!U11="","",BETAINV(0.975,'cantidad pollos muertos'!U11+1,'cantidad inicial pollos'!U11-'cantidad pollos muertos'!U11+1))</f>
        <v>7.5246177526378633E-2</v>
      </c>
      <c r="AO12" s="6">
        <f>IF('cantidad pollos muertos'!V11="","",BETAINV(0.025,'cantidad pollos muertos'!V11+1,'cantidad inicial pollos'!V11-'cantidad pollos muertos'!V11+1))</f>
        <v>3.2573798224323977E-2</v>
      </c>
      <c r="AP12" s="6">
        <f>IF('cantidad pollos muertos'!V11="","",BETAINV(0.975,'cantidad pollos muertos'!V11+1,'cantidad inicial pollos'!V11-'cantidad pollos muertos'!V11+1))</f>
        <v>5.5296136872557855E-2</v>
      </c>
      <c r="AQ12" s="6">
        <f>IF('cantidad pollos muertos'!W11="","",BETAINV(0.025,'cantidad pollos muertos'!W11+1,'cantidad inicial pollos'!W11-'cantidad pollos muertos'!W11+1))</f>
        <v>5.4324485196669464E-2</v>
      </c>
      <c r="AR12" s="6">
        <f>IF('cantidad pollos muertos'!W11="","",BETAINV(0.975,'cantidad pollos muertos'!W11+1,'cantidad inicial pollos'!W11-'cantidad pollos muertos'!W11+1))</f>
        <v>8.2410221381361226E-2</v>
      </c>
      <c r="AS12" s="6" t="str">
        <f>IF('cantidad pollos muertos'!X11="","",BETAINV(0.025,'cantidad pollos muertos'!X11+1,'cantidad inicial pollos'!X11-'cantidad pollos muertos'!X11+1))</f>
        <v/>
      </c>
      <c r="AT12" s="6" t="str">
        <f>IF('cantidad pollos muertos'!X11="","",BETAINV(0.975,'cantidad pollos muertos'!X11+1,'cantidad inicial pollos'!X11-'cantidad pollos muertos'!X11+1))</f>
        <v/>
      </c>
      <c r="AU12" t="str">
        <f>IF('cantidad pollos muertos'!AW13="","",BETAINV(0.025,'cantidad pollos muertos'!AW13+1,'cantidad inicial pollos'!AW13-'cantidad pollos muertos'!AW13+1))</f>
        <v/>
      </c>
      <c r="AV12" t="str">
        <f>IF('cantidad pollos muertos'!AW13="","",BETAINV(0.975,'cantidad pollos muertos'!AW13+1,'cantidad inicial pollos'!AW13-'cantidad pollos muertos'!AW13+1))</f>
        <v/>
      </c>
      <c r="AW12" t="str">
        <f>IF('cantidad pollos muertos'!AZ13="","",BETAINV(0.025,'cantidad pollos muertos'!AZ13+1,'cantidad inicial pollos'!AZ13-'cantidad pollos muertos'!AZ13+1))</f>
        <v/>
      </c>
      <c r="AX12" t="str">
        <f>IF('cantidad pollos muertos'!AZ13="","",BETAINV(0.975,'cantidad pollos muertos'!AZ13+1,'cantidad inicial pollos'!AZ13-'cantidad pollos muertos'!AZ13+1))</f>
        <v/>
      </c>
      <c r="AY12" t="str">
        <f>IF('cantidad pollos muertos'!BA13="","",BETAINV(0.025,'cantidad pollos muertos'!BA13+1,'cantidad inicial pollos'!BA13-'cantidad pollos muertos'!BA13+1))</f>
        <v/>
      </c>
      <c r="AZ12" t="str">
        <f>IF('cantidad pollos muertos'!BA13="","",BETAINV(0.975,'cantidad pollos muertos'!BA13+1,'cantidad inicial pollos'!BA13-'cantidad pollos muertos'!BA13+1))</f>
        <v/>
      </c>
    </row>
    <row r="13" spans="1:52" x14ac:dyDescent="0.25">
      <c r="A13" s="6">
        <v>11</v>
      </c>
      <c r="B13" s="6" t="s">
        <v>68</v>
      </c>
      <c r="C13" s="6" t="str">
        <f>IF('cantidad pollos muertos'!C12="","",BETAINV(0.025,'cantidad pollos muertos'!C12+1,'cantidad inicial pollos'!C12-'cantidad pollos muertos'!C12+1))</f>
        <v/>
      </c>
      <c r="D13" s="6" t="str">
        <f>IF('cantidad pollos muertos'!C12="","",BETAINV(0.975,'cantidad pollos muertos'!C12+1,'cantidad inicial pollos'!C12-'cantidad pollos muertos'!C12+1))</f>
        <v/>
      </c>
      <c r="E13" s="6" t="str">
        <f>IF('cantidad pollos muertos'!D12="","",BETAINV(0.025,'cantidad pollos muertos'!D12+1,'cantidad inicial pollos'!D12-'cantidad pollos muertos'!D12+1))</f>
        <v/>
      </c>
      <c r="F13" s="6" t="str">
        <f>IF('cantidad pollos muertos'!D12="","",BETAINV(0.975,'cantidad pollos muertos'!D12+1,'cantidad inicial pollos'!D12-'cantidad pollos muertos'!D12+1))</f>
        <v/>
      </c>
      <c r="G13" s="6" t="str">
        <f>IF('cantidad pollos muertos'!E12="","",BETAINV(0.025,'cantidad pollos muertos'!E12+1,'cantidad inicial pollos'!E12-'cantidad pollos muertos'!E12+1))</f>
        <v/>
      </c>
      <c r="H13" s="6" t="str">
        <f>IF('cantidad pollos muertos'!E12="","",BETAINV(0.975,'cantidad pollos muertos'!E12+1,'cantidad inicial pollos'!E12-'cantidad pollos muertos'!E12+1))</f>
        <v/>
      </c>
      <c r="I13" s="6" t="str">
        <f>IF('cantidad pollos muertos'!F12="","",BETAINV(0.025,'cantidad pollos muertos'!F12+1,'cantidad inicial pollos'!F12-'cantidad pollos muertos'!F12+1))</f>
        <v/>
      </c>
      <c r="J13" s="6" t="str">
        <f>IF('cantidad pollos muertos'!F12="","",BETAINV(0.975,'cantidad pollos muertos'!F12+1,'cantidad inicial pollos'!F12-'cantidad pollos muertos'!F12+1))</f>
        <v/>
      </c>
      <c r="K13" s="6" t="str">
        <f>IF('cantidad pollos muertos'!G12="","",BETAINV(0.025,'cantidad pollos muertos'!G12+1,'cantidad inicial pollos'!G12-'cantidad pollos muertos'!G12+1))</f>
        <v/>
      </c>
      <c r="L13" s="6" t="str">
        <f>IF('cantidad pollos muertos'!G12="","",BETAINV(0.975,'cantidad pollos muertos'!G12+1,'cantidad inicial pollos'!G12-'cantidad pollos muertos'!G12+1))</f>
        <v/>
      </c>
      <c r="M13" s="6" t="str">
        <f>IF('cantidad pollos muertos'!H12="","",BETAINV(0.025,'cantidad pollos muertos'!H12+1,'cantidad inicial pollos'!L12-'cantidad pollos muertos'!H12+1))</f>
        <v/>
      </c>
      <c r="N13" s="6" t="str">
        <f>IF('cantidad pollos muertos'!H12="","",BETAINV(0.975,'cantidad pollos muertos'!H12+1,'cantidad inicial pollos'!H12-'cantidad pollos muertos'!H12+1))</f>
        <v/>
      </c>
      <c r="O13" s="6" t="str">
        <f>IF('cantidad pollos muertos'!I12="","",BETAINV(0.025,'cantidad pollos muertos'!I12+1,'cantidad inicial pollos'!I12-'cantidad pollos muertos'!I12+1))</f>
        <v/>
      </c>
      <c r="P13" s="6" t="str">
        <f>IF('cantidad pollos muertos'!I12="","",BETAINV(0.975,'cantidad pollos muertos'!I12+1,'cantidad inicial pollos'!I12-'cantidad pollos muertos'!I12+1))</f>
        <v/>
      </c>
      <c r="Q13" s="6" t="str">
        <f>IF('cantidad pollos muertos'!J12="","",BETAINV(0.025,'cantidad pollos muertos'!J12+1,'cantidad inicial pollos'!J12-'cantidad pollos muertos'!J12+1))</f>
        <v/>
      </c>
      <c r="R13" s="6" t="str">
        <f>IF('cantidad pollos muertos'!J12="","",BETAINV(0.975,'cantidad pollos muertos'!J12+1,'cantidad inicial pollos'!J12-'cantidad pollos muertos'!J12+1))</f>
        <v/>
      </c>
      <c r="S13" s="33">
        <f>IF('cantidad pollos muertos'!K12="","",BETAINV(0.025,'cantidad pollos muertos'!K12+1,'cantidad inicial pollos'!K12-'cantidad pollos muertos'!K12+1))</f>
        <v>1.6143121261603912E-2</v>
      </c>
      <c r="T13" s="33">
        <f>IF('cantidad pollos muertos'!K12="","",BETAINV(0.975,'cantidad pollos muertos'!K12+1,'cantidad inicial pollos'!K12-'cantidad pollos muertos'!K12+1))</f>
        <v>3.1220605394409073E-2</v>
      </c>
      <c r="U13" s="33">
        <f>IF('cantidad pollos muertos'!L12="","",BETAINV(0.025,'cantidad pollos muertos'!L12+1,'cantidad inicial pollos'!L12-'cantidad pollos muertos'!L12+1))</f>
        <v>2.2079429274705496E-2</v>
      </c>
      <c r="V13" s="33">
        <f>IF('cantidad pollos muertos'!L12="","",BETAINV(0.975,'cantidad pollos muertos'!L12+1,'cantidad inicial pollos'!L12-'cantidad pollos muertos'!L12+1))</f>
        <v>3.9133402001373052E-2</v>
      </c>
      <c r="W13" s="6">
        <f>IF('cantidad pollos muertos'!M12="","",BETAINV(0.025,'cantidad pollos muertos'!M12+1,'cantidad inicial pollos'!M12-'cantidad pollos muertos'!M12+1))</f>
        <v>2.7211171449028886E-2</v>
      </c>
      <c r="X13" s="6">
        <f>IF('cantidad pollos muertos'!M12="","",BETAINV(0.975,'cantidad pollos muertos'!M12+1,'cantidad inicial pollos'!M12-'cantidad pollos muertos'!M12+1))</f>
        <v>4.5832038119475449E-2</v>
      </c>
      <c r="Y13" s="6">
        <f>IF('cantidad pollos muertos'!N12="","",BETAINV(0.025,'cantidad pollos muertos'!N12+1,'cantidad inicial pollos'!N12-'cantidad pollos muertos'!N12+1))</f>
        <v>2.0944322177947793E-2</v>
      </c>
      <c r="Z13" s="6">
        <f>IF('cantidad pollos muertos'!N12="","",BETAINV(0.975,'cantidad pollos muertos'!N12+1,'cantidad inicial pollos'!N12-'cantidad pollos muertos'!N12+1))</f>
        <v>3.7622499974549251E-2</v>
      </c>
      <c r="AA13" s="6">
        <f>IF('cantidad pollos muertos'!O12="","",BETAINV(0.025,'cantidad pollos muertos'!O12+1,'cantidad inicial pollos'!O12-'cantidad pollos muertos'!O12+1))</f>
        <v>6.9620311845807498E-2</v>
      </c>
      <c r="AB13" s="6">
        <f>IF('cantidad pollos muertos'!O12="","",BETAINV(0.975,'cantidad pollos muertos'!O12+1,'cantidad inicial pollos'!O12-'cantidad pollos muertos'!O12+1))</f>
        <v>9.7207113130241662E-2</v>
      </c>
      <c r="AC13" s="6">
        <f>IF('cantidad pollos muertos'!P12="","",BETAINV(0.025,'cantidad pollos muertos'!P12+1,'cantidad inicial pollos'!P12-'cantidad pollos muertos'!P12+1))</f>
        <v>1.5973877478009095E-2</v>
      </c>
      <c r="AD13" s="6">
        <f>IF('cantidad pollos muertos'!P12="","",BETAINV(0.975,'cantidad pollos muertos'!P12+1,'cantidad inicial pollos'!P12-'cantidad pollos muertos'!P12+1))</f>
        <v>3.089578182060837E-2</v>
      </c>
      <c r="AE13" s="6">
        <f>IF('cantidad pollos muertos'!Q12="","",BETAINV(0.025,'cantidad pollos muertos'!Q12+1,'cantidad inicial pollos'!Q12-'cantidad pollos muertos'!Q12+1))</f>
        <v>2.0399070475360756E-2</v>
      </c>
      <c r="AF13" s="6">
        <f>IF('cantidad pollos muertos'!Q12="","",BETAINV(0.975,'cantidad pollos muertos'!Q12+1,'cantidad inicial pollos'!Q12-'cantidad pollos muertos'!Q12+1))</f>
        <v>3.690201827385331E-2</v>
      </c>
      <c r="AG13" s="6">
        <f>IF('cantidad pollos muertos'!R12="","",BETAINV(0.025,'cantidad pollos muertos'!R12+1,'cantidad inicial pollos'!R12-'cantidad pollos muertos'!R12+1))</f>
        <v>2.2641751957802003E-2</v>
      </c>
      <c r="AH13" s="6">
        <f>IF('cantidad pollos muertos'!R12="","",BETAINV(0.975,'cantidad pollos muertos'!R12+1,'cantidad inicial pollos'!R12-'cantidad pollos muertos'!R12+1))</f>
        <v>3.9874989576004771E-2</v>
      </c>
      <c r="AI13" s="6">
        <f>IF('cantidad pollos muertos'!S12="","",BETAINV(0.025,'cantidad pollos muertos'!S12+1,'cantidad inicial pollos'!S12-'cantidad pollos muertos'!S12+1))</f>
        <v>2.490118061374241E-2</v>
      </c>
      <c r="AJ13" s="6">
        <f>IF('cantidad pollos muertos'!S12="","",BETAINV(0.975,'cantidad pollos muertos'!S12+1,'cantidad inicial pollos'!S12-'cantidad pollos muertos'!S12+1))</f>
        <v>4.283118545577147E-2</v>
      </c>
      <c r="AK13" s="6">
        <f>IF('cantidad pollos muertos'!T12="","",BETAINV(0.025,'cantidad pollos muertos'!T12+1,'cantidad inicial pollos'!T12-'cantidad pollos muertos'!T12+1))</f>
        <v>1.9284716095118844E-2</v>
      </c>
      <c r="AL13" s="6">
        <f>IF('cantidad pollos muertos'!T12="","",BETAINV(0.975,'cantidad pollos muertos'!T12+1,'cantidad inicial pollos'!T12-'cantidad pollos muertos'!T12+1))</f>
        <v>3.5408533062327385E-2</v>
      </c>
      <c r="AM13" s="6">
        <f>IF('cantidad pollos muertos'!U12="","",BETAINV(0.025,'cantidad pollos muertos'!U12+1,'cantidad inicial pollos'!U12-'cantidad pollos muertos'!U12+1))</f>
        <v>3.4652583497444871E-2</v>
      </c>
      <c r="AN13" s="6">
        <f>IF('cantidad pollos muertos'!U12="","",BETAINV(0.975,'cantidad pollos muertos'!U12+1,'cantidad inicial pollos'!U12-'cantidad pollos muertos'!U12+1))</f>
        <v>5.5245988168233229E-2</v>
      </c>
      <c r="AO13" s="6">
        <f>IF('cantidad pollos muertos'!V12="","",BETAINV(0.025,'cantidad pollos muertos'!V12+1,'cantidad inicial pollos'!V12-'cantidad pollos muertos'!V12+1))</f>
        <v>2.8317704389467846E-2</v>
      </c>
      <c r="AP13" s="6">
        <f>IF('cantidad pollos muertos'!V12="","",BETAINV(0.975,'cantidad pollos muertos'!V12+1,'cantidad inicial pollos'!V12-'cantidad pollos muertos'!V12+1))</f>
        <v>4.7238058607481093E-2</v>
      </c>
      <c r="AQ13" s="6">
        <f>IF('cantidad pollos muertos'!W12="","",BETAINV(0.025,'cantidad pollos muertos'!W12+1,'cantidad inicial pollos'!W12-'cantidad pollos muertos'!W12+1))</f>
        <v>1.3798118951068071E-2</v>
      </c>
      <c r="AR13" s="6">
        <f>IF('cantidad pollos muertos'!W12="","",BETAINV(0.975,'cantidad pollos muertos'!W12+1,'cantidad inicial pollos'!W12-'cantidad pollos muertos'!W12+1))</f>
        <v>2.7855731346684065E-2</v>
      </c>
      <c r="AS13" s="6" t="str">
        <f>IF('cantidad pollos muertos'!X12="","",BETAINV(0.025,'cantidad pollos muertos'!X12+1,'cantidad inicial pollos'!X12-'cantidad pollos muertos'!X12+1))</f>
        <v/>
      </c>
      <c r="AT13" s="6" t="str">
        <f>IF('cantidad pollos muertos'!X12="","",BETAINV(0.975,'cantidad pollos muertos'!X12+1,'cantidad inicial pollos'!X12-'cantidad pollos muertos'!X12+1))</f>
        <v/>
      </c>
      <c r="AU13" t="str">
        <f>IF('cantidad pollos muertos'!AW14="","",BETAINV(0.025,'cantidad pollos muertos'!AW14+1,'cantidad inicial pollos'!AW14-'cantidad pollos muertos'!AW14+1))</f>
        <v/>
      </c>
      <c r="AV13" t="str">
        <f>IF('cantidad pollos muertos'!AW14="","",BETAINV(0.975,'cantidad pollos muertos'!AW14+1,'cantidad inicial pollos'!AW14-'cantidad pollos muertos'!AW14+1))</f>
        <v/>
      </c>
      <c r="AW13" t="str">
        <f>IF('cantidad pollos muertos'!AZ14="","",BETAINV(0.025,'cantidad pollos muertos'!AZ14+1,'cantidad inicial pollos'!AZ14-'cantidad pollos muertos'!AZ14+1))</f>
        <v/>
      </c>
      <c r="AX13" t="str">
        <f>IF('cantidad pollos muertos'!AZ14="","",BETAINV(0.975,'cantidad pollos muertos'!AZ14+1,'cantidad inicial pollos'!AZ14-'cantidad pollos muertos'!AZ14+1))</f>
        <v/>
      </c>
      <c r="AY13" t="str">
        <f>IF('cantidad pollos muertos'!BA14="","",BETAINV(0.025,'cantidad pollos muertos'!BA14+1,'cantidad inicial pollos'!BA14-'cantidad pollos muertos'!BA14+1))</f>
        <v/>
      </c>
      <c r="AZ13" t="str">
        <f>IF('cantidad pollos muertos'!BA14="","",BETAINV(0.975,'cantidad pollos muertos'!BA14+1,'cantidad inicial pollos'!BA14-'cantidad pollos muertos'!BA14+1))</f>
        <v/>
      </c>
    </row>
    <row r="14" spans="1:52" x14ac:dyDescent="0.25">
      <c r="A14" s="6">
        <v>12</v>
      </c>
      <c r="B14" s="6" t="s">
        <v>34</v>
      </c>
      <c r="C14" s="6">
        <f>IF('cantidad pollos muertos'!C13="","",BETAINV(0.025,'cantidad pollos muertos'!C13+1,'cantidad inicial pollos'!C13-'cantidad pollos muertos'!C13+1))</f>
        <v>3.6041490126606596E-2</v>
      </c>
      <c r="D14" s="6">
        <f>IF('cantidad pollos muertos'!C13="","",BETAINV(0.975,'cantidad pollos muertos'!C13+1,'cantidad inicial pollos'!C13-'cantidad pollos muertos'!C13+1))</f>
        <v>5.1901930047283273E-2</v>
      </c>
      <c r="E14" s="6">
        <f>IF('cantidad pollos muertos'!D13="","",BETAINV(0.025,'cantidad pollos muertos'!D13+1,'cantidad inicial pollos'!D13-'cantidad pollos muertos'!D13+1))</f>
        <v>0.128872845880738</v>
      </c>
      <c r="F14" s="6">
        <f>IF('cantidad pollos muertos'!D13="","",BETAINV(0.975,'cantidad pollos muertos'!D13+1,'cantidad inicial pollos'!D13-'cantidad pollos muertos'!D13+1))</f>
        <v>0.15441677682749588</v>
      </c>
      <c r="G14" s="6">
        <f>IF('cantidad pollos muertos'!E13="","",BETAINV(0.025,'cantidad pollos muertos'!E13+1,'cantidad inicial pollos'!E13-'cantidad pollos muertos'!E13+1))</f>
        <v>6.490340907495977E-2</v>
      </c>
      <c r="H14" s="6">
        <f>IF('cantidad pollos muertos'!E13="","",BETAINV(0.975,'cantidad pollos muertos'!E13+1,'cantidad inicial pollos'!E13-'cantidad pollos muertos'!E13+1))</f>
        <v>8.4120639177866163E-2</v>
      </c>
      <c r="I14" s="6">
        <f>IF('cantidad pollos muertos'!F13="","",BETAINV(0.025,'cantidad pollos muertos'!F13+1,'cantidad inicial pollos'!F13-'cantidad pollos muertos'!F13+1))</f>
        <v>0.30800069358115145</v>
      </c>
      <c r="J14" s="6">
        <f>IF('cantidad pollos muertos'!F13="","",BETAINV(0.975,'cantidad pollos muertos'!F13+1,'cantidad inicial pollos'!F13-'cantidad pollos muertos'!F13+1))</f>
        <v>0.34233618971094737</v>
      </c>
      <c r="K14" s="6">
        <f>IF('cantidad pollos muertos'!G13="","",BETAINV(0.025,'cantidad pollos muertos'!G13+1,'cantidad inicial pollos'!G13-'cantidad pollos muertos'!G13+1))</f>
        <v>7.7645568661877995E-2</v>
      </c>
      <c r="L14" s="6">
        <f>IF('cantidad pollos muertos'!G13="","",BETAINV(0.975,'cantidad pollos muertos'!G13+1,'cantidad inicial pollos'!G13-'cantidad pollos muertos'!G13+1))</f>
        <v>0.10013336830835484</v>
      </c>
      <c r="M14" s="6">
        <f>IF('cantidad pollos muertos'!H13="","",BETAINV(0.025,'cantidad pollos muertos'!H13+1,'cantidad inicial pollos'!L13-'cantidad pollos muertos'!H13+1))</f>
        <v>2.932828134070389E-2</v>
      </c>
      <c r="N14" s="6">
        <f>IF('cantidad pollos muertos'!H13="","",BETAINV(0.975,'cantidad pollos muertos'!H13+1,'cantidad inicial pollos'!H13-'cantidad pollos muertos'!H13+1))</f>
        <v>5.0947971998129282E-2</v>
      </c>
      <c r="O14" s="6">
        <f>IF('cantidad pollos muertos'!I13="","",BETAINV(0.025,'cantidad pollos muertos'!I13+1,'cantidad inicial pollos'!I13-'cantidad pollos muertos'!I13+1))</f>
        <v>2.6743114108536123E-2</v>
      </c>
      <c r="P14" s="6">
        <f>IF('cantidad pollos muertos'!I13="","",BETAINV(0.975,'cantidad pollos muertos'!I13+1,'cantidad inicial pollos'!I13-'cantidad pollos muertos'!I13+1))</f>
        <v>3.984220441308417E-2</v>
      </c>
      <c r="Q14" s="6">
        <f>IF('cantidad pollos muertos'!J13="","",BETAINV(0.025,'cantidad pollos muertos'!J13+1,'cantidad inicial pollos'!J13-'cantidad pollos muertos'!J13+1))</f>
        <v>2.7013114730521055E-2</v>
      </c>
      <c r="R14" s="6">
        <f>IF('cantidad pollos muertos'!J13="","",BETAINV(0.975,'cantidad pollos muertos'!J13+1,'cantidad inicial pollos'!J13-'cantidad pollos muertos'!J13+1))</f>
        <v>4.0415769638075361E-2</v>
      </c>
      <c r="S14" s="33">
        <f>IF('cantidad pollos muertos'!K13="","",BETAINV(0.025,'cantidad pollos muertos'!K13+1,'cantidad inicial pollos'!K13-'cantidad pollos muertos'!K13+1))</f>
        <v>1.8788057579763283E-2</v>
      </c>
      <c r="T14" s="33">
        <f>IF('cantidad pollos muertos'!K13="","",BETAINV(0.975,'cantidad pollos muertos'!K13+1,'cantidad inicial pollos'!K13-'cantidad pollos muertos'!K13+1))</f>
        <v>2.960818384830477E-2</v>
      </c>
      <c r="U14" s="33">
        <f>IF('cantidad pollos muertos'!L13="","",BETAINV(0.025,'cantidad pollos muertos'!L13+1,'cantidad inicial pollos'!L13-'cantidad pollos muertos'!L13+1))</f>
        <v>1.6425936496132991E-2</v>
      </c>
      <c r="V14" s="33">
        <f>IF('cantidad pollos muertos'!L13="","",BETAINV(0.975,'cantidad pollos muertos'!L13+1,'cantidad inicial pollos'!L13-'cantidad pollos muertos'!L13+1))</f>
        <v>2.6621752797448051E-2</v>
      </c>
      <c r="W14" s="6">
        <f>IF('cantidad pollos muertos'!M13="","",BETAINV(0.025,'cantidad pollos muertos'!M13+1,'cantidad inicial pollos'!M13-'cantidad pollos muertos'!M13+1))</f>
        <v>1.7941703581315235E-2</v>
      </c>
      <c r="X14" s="6">
        <f>IF('cantidad pollos muertos'!M13="","",BETAINV(0.975,'cantidad pollos muertos'!M13+1,'cantidad inicial pollos'!M13-'cantidad pollos muertos'!M13+1))</f>
        <v>2.9174242589782073E-2</v>
      </c>
      <c r="Y14" s="6">
        <f>IF('cantidad pollos muertos'!N13="","",BETAINV(0.025,'cantidad pollos muertos'!N13+1,'cantidad inicial pollos'!N13-'cantidad pollos muertos'!N13+1))</f>
        <v>2.1471642573874995E-2</v>
      </c>
      <c r="Z14" s="6">
        <f>IF('cantidad pollos muertos'!N13="","",BETAINV(0.975,'cantidad pollos muertos'!N13+1,'cantidad inicial pollos'!N13-'cantidad pollos muertos'!N13+1))</f>
        <v>3.3604429932977076E-2</v>
      </c>
      <c r="AA14" s="6">
        <f>IF('cantidad pollos muertos'!O13="","",BETAINV(0.025,'cantidad pollos muertos'!O13+1,'cantidad inicial pollos'!O13-'cantidad pollos muertos'!O13+1))</f>
        <v>2.0080363083879491E-2</v>
      </c>
      <c r="AB14" s="6">
        <f>IF('cantidad pollos muertos'!O13="","",BETAINV(0.975,'cantidad pollos muertos'!O13+1,'cantidad inicial pollos'!O13-'cantidad pollos muertos'!O13+1))</f>
        <v>3.1632697540582844E-2</v>
      </c>
      <c r="AC14" s="6">
        <f>IF('cantidad pollos muertos'!P13="","",BETAINV(0.025,'cantidad pollos muertos'!P13+1,'cantidad inicial pollos'!P13-'cantidad pollos muertos'!P13+1))</f>
        <v>4.1242403781150905E-2</v>
      </c>
      <c r="AD14" s="6">
        <f>IF('cantidad pollos muertos'!P13="","",BETAINV(0.975,'cantidad pollos muertos'!P13+1,'cantidad inicial pollos'!P13-'cantidad pollos muertos'!P13+1))</f>
        <v>5.7345397109730967E-2</v>
      </c>
      <c r="AE14" s="6">
        <f>IF('cantidad pollos muertos'!Q13="","",BETAINV(0.025,'cantidad pollos muertos'!Q13+1,'cantidad inicial pollos'!Q13-'cantidad pollos muertos'!Q13+1))</f>
        <v>2.018121535829764E-2</v>
      </c>
      <c r="AF14" s="6">
        <f>IF('cantidad pollos muertos'!Q13="","",BETAINV(0.975,'cantidad pollos muertos'!Q13+1,'cantidad inicial pollos'!Q13-'cantidad pollos muertos'!Q13+1))</f>
        <v>3.1994057434210799E-2</v>
      </c>
      <c r="AG14" s="6" t="str">
        <f>IF('cantidad pollos muertos'!R13="","",BETAINV(0.025,'cantidad pollos muertos'!R13+1,'cantidad inicial pollos'!R13-'cantidad pollos muertos'!R13+1))</f>
        <v/>
      </c>
      <c r="AH14" s="6" t="str">
        <f>IF('cantidad pollos muertos'!R13="","",BETAINV(0.975,'cantidad pollos muertos'!R13+1,'cantidad inicial pollos'!R13-'cantidad pollos muertos'!R13+1))</f>
        <v/>
      </c>
      <c r="AI14" s="6">
        <f>IF('cantidad pollos muertos'!S13="","",BETAINV(0.025,'cantidad pollos muertos'!S13+1,'cantidad inicial pollos'!S13-'cantidad pollos muertos'!S13+1))</f>
        <v>5.503385333038859E-3</v>
      </c>
      <c r="AJ14" s="6">
        <f>IF('cantidad pollos muertos'!S13="","",BETAINV(0.975,'cantidad pollos muertos'!S13+1,'cantidad inicial pollos'!S13-'cantidad pollos muertos'!S13+1))</f>
        <v>1.2528171559232359E-2</v>
      </c>
      <c r="AK14" s="6">
        <f>IF('cantidad pollos muertos'!T13="","",BETAINV(0.025,'cantidad pollos muertos'!T13+1,'cantidad inicial pollos'!T13-'cantidad pollos muertos'!T13+1))</f>
        <v>2.4601184369054712E-2</v>
      </c>
      <c r="AL14" s="6">
        <f>IF('cantidad pollos muertos'!T13="","",BETAINV(0.975,'cantidad pollos muertos'!T13+1,'cantidad inicial pollos'!T13-'cantidad pollos muertos'!T13+1))</f>
        <v>3.3435886111253699E-2</v>
      </c>
      <c r="AM14" s="6">
        <f>IF('cantidad pollos muertos'!U13="","",BETAINV(0.025,'cantidad pollos muertos'!U13+1,'cantidad inicial pollos'!U13-'cantidad pollos muertos'!U13+1))</f>
        <v>5.7288248773052983E-2</v>
      </c>
      <c r="AN14" s="6">
        <f>IF('cantidad pollos muertos'!U13="","",BETAINV(0.975,'cantidad pollos muertos'!U13+1,'cantidad inicial pollos'!U13-'cantidad pollos muertos'!U13+1))</f>
        <v>7.0426168416343748E-2</v>
      </c>
      <c r="AO14" s="6">
        <f>IF('cantidad pollos muertos'!V13="","",BETAINV(0.025,'cantidad pollos muertos'!V13+1,'cantidad inicial pollos'!V13-'cantidad pollos muertos'!V13+1))</f>
        <v>3.0673932408311996E-2</v>
      </c>
      <c r="AP14" s="6">
        <f>IF('cantidad pollos muertos'!V13="","",BETAINV(0.975,'cantidad pollos muertos'!V13+1,'cantidad inicial pollos'!V13-'cantidad pollos muertos'!V13+1))</f>
        <v>4.0425824867287963E-2</v>
      </c>
      <c r="AQ14" s="6">
        <f>IF('cantidad pollos muertos'!W13="","",BETAINV(0.025,'cantidad pollos muertos'!W13+1,'cantidad inicial pollos'!W13-'cantidad pollos muertos'!W13+1))</f>
        <v>2.4044872461841425E-2</v>
      </c>
      <c r="AR14" s="6">
        <f>IF('cantidad pollos muertos'!W13="","",BETAINV(0.975,'cantidad pollos muertos'!W13+1,'cantidad inicial pollos'!W13-'cantidad pollos muertos'!W13+1))</f>
        <v>3.2620658048762796E-2</v>
      </c>
      <c r="AS14" s="6">
        <f>IF('cantidad pollos muertos'!X13="","",BETAINV(0.025,'cantidad pollos muertos'!X13+1,'cantidad inicial pollos'!X13-'cantidad pollos muertos'!X13+1))</f>
        <v>3.3504440801511659E-2</v>
      </c>
      <c r="AT14" s="6">
        <f>IF('cantidad pollos muertos'!X13="","",BETAINV(0.975,'cantidad pollos muertos'!X13+1,'cantidad inicial pollos'!X13-'cantidad pollos muertos'!X13+1))</f>
        <v>4.3455413567776047E-2</v>
      </c>
      <c r="AU14" t="str">
        <f>IF('cantidad pollos muertos'!AW15="","",BETAINV(0.025,'cantidad pollos muertos'!AW15+1,'cantidad inicial pollos'!AW15-'cantidad pollos muertos'!AW15+1))</f>
        <v/>
      </c>
      <c r="AV14" t="str">
        <f>IF('cantidad pollos muertos'!AW15="","",BETAINV(0.975,'cantidad pollos muertos'!AW15+1,'cantidad inicial pollos'!AW15-'cantidad pollos muertos'!AW15+1))</f>
        <v/>
      </c>
      <c r="AW14" t="str">
        <f>IF('cantidad pollos muertos'!AZ15="","",BETAINV(0.025,'cantidad pollos muertos'!AZ15+1,'cantidad inicial pollos'!AZ15-'cantidad pollos muertos'!AZ15+1))</f>
        <v/>
      </c>
      <c r="AX14" t="str">
        <f>IF('cantidad pollos muertos'!AZ15="","",BETAINV(0.975,'cantidad pollos muertos'!AZ15+1,'cantidad inicial pollos'!AZ15-'cantidad pollos muertos'!AZ15+1))</f>
        <v/>
      </c>
      <c r="AY14" t="str">
        <f>IF('cantidad pollos muertos'!BA15="","",BETAINV(0.025,'cantidad pollos muertos'!BA15+1,'cantidad inicial pollos'!BA15-'cantidad pollos muertos'!BA15+1))</f>
        <v/>
      </c>
      <c r="AZ14" t="str">
        <f>IF('cantidad pollos muertos'!BA15="","",BETAINV(0.975,'cantidad pollos muertos'!BA15+1,'cantidad inicial pollos'!BA15-'cantidad pollos muertos'!BA15+1))</f>
        <v/>
      </c>
    </row>
    <row r="15" spans="1:52" x14ac:dyDescent="0.25">
      <c r="A15" s="6">
        <v>13</v>
      </c>
      <c r="B15" s="6" t="s">
        <v>27</v>
      </c>
      <c r="C15" s="6">
        <f>IF('cantidad pollos muertos'!C14="","",BETAINV(0.025,'cantidad pollos muertos'!C14+1,'cantidad inicial pollos'!C14-'cantidad pollos muertos'!C14+1))</f>
        <v>9.0069117379835084E-2</v>
      </c>
      <c r="D15" s="6">
        <f>IF('cantidad pollos muertos'!C14="","",BETAINV(0.975,'cantidad pollos muertos'!C14+1,'cantidad inicial pollos'!C14-'cantidad pollos muertos'!C14+1))</f>
        <v>0.10491949430420955</v>
      </c>
      <c r="E15" s="6">
        <f>IF('cantidad pollos muertos'!D14="","",BETAINV(0.025,'cantidad pollos muertos'!D14+1,'cantidad inicial pollos'!D14-'cantidad pollos muertos'!D14+1))</f>
        <v>0.21130539459813286</v>
      </c>
      <c r="F15" s="6">
        <f>IF('cantidad pollos muertos'!D14="","",BETAINV(0.975,'cantidad pollos muertos'!D14+1,'cantidad inicial pollos'!D14-'cantidad pollos muertos'!D14+1))</f>
        <v>0.22824382935082954</v>
      </c>
      <c r="G15" s="6">
        <f>IF('cantidad pollos muertos'!E14="","",BETAINV(0.025,'cantidad pollos muertos'!E14+1,'cantidad inicial pollos'!E14-'cantidad pollos muertos'!E14+1))</f>
        <v>0.10502449496865905</v>
      </c>
      <c r="H15" s="6">
        <f>IF('cantidad pollos muertos'!E14="","",BETAINV(0.975,'cantidad pollos muertos'!E14+1,'cantidad inicial pollos'!E14-'cantidad pollos muertos'!E14+1))</f>
        <v>0.11789028780157729</v>
      </c>
      <c r="I15" s="6">
        <f>IF('cantidad pollos muertos'!F14="","",BETAINV(0.025,'cantidad pollos muertos'!F14+1,'cantidad inicial pollos'!F14-'cantidad pollos muertos'!F14+1))</f>
        <v>6.4582836011845363E-2</v>
      </c>
      <c r="J15" s="6">
        <f>IF('cantidad pollos muertos'!F14="","",BETAINV(0.975,'cantidad pollos muertos'!F14+1,'cantidad inicial pollos'!F14-'cantidad pollos muertos'!F14+1))</f>
        <v>7.4997876044538225E-2</v>
      </c>
      <c r="K15" s="6">
        <f>IF('cantidad pollos muertos'!G14="","",BETAINV(0.025,'cantidad pollos muertos'!G14+1,'cantidad inicial pollos'!G14-'cantidad pollos muertos'!G14+1))</f>
        <v>8.3927145689717361E-2</v>
      </c>
      <c r="L15" s="6">
        <f>IF('cantidad pollos muertos'!G14="","",BETAINV(0.975,'cantidad pollos muertos'!G14+1,'cantidad inicial pollos'!G14-'cantidad pollos muertos'!G14+1))</f>
        <v>9.6509351295489987E-2</v>
      </c>
      <c r="M15" s="6">
        <f>IF('cantidad pollos muertos'!H14="","",BETAINV(0.025,'cantidad pollos muertos'!H14+1,'cantidad inicial pollos'!L14-'cantidad pollos muertos'!H14+1))</f>
        <v>2.0218355604913228E-2</v>
      </c>
      <c r="N15" s="6">
        <f>IF('cantidad pollos muertos'!H14="","",BETAINV(0.975,'cantidad pollos muertos'!H14+1,'cantidad inicial pollos'!H14-'cantidad pollos muertos'!H14+1))</f>
        <v>2.6376307531912002E-2</v>
      </c>
      <c r="O15" s="6">
        <f>IF('cantidad pollos muertos'!I14="","",BETAINV(0.025,'cantidad pollos muertos'!I14+1,'cantidad inicial pollos'!I14-'cantidad pollos muertos'!I14+1))</f>
        <v>4.5729898520037407E-2</v>
      </c>
      <c r="P15" s="6">
        <f>IF('cantidad pollos muertos'!I14="","",BETAINV(0.975,'cantidad pollos muertos'!I14+1,'cantidad inicial pollos'!I14-'cantidad pollos muertos'!I14+1))</f>
        <v>5.4651748997624372E-2</v>
      </c>
      <c r="Q15" s="6">
        <f>IF('cantidad pollos muertos'!J14="","",BETAINV(0.025,'cantidad pollos muertos'!J14+1,'cantidad inicial pollos'!J14-'cantidad pollos muertos'!J14+1))</f>
        <v>2.630325661190959E-2</v>
      </c>
      <c r="R15" s="6">
        <f>IF('cantidad pollos muertos'!J14="","",BETAINV(0.975,'cantidad pollos muertos'!J14+1,'cantidad inicial pollos'!J14-'cantidad pollos muertos'!J14+1))</f>
        <v>3.3721523720510516E-2</v>
      </c>
      <c r="S15" s="33">
        <f>IF('cantidad pollos muertos'!K14="","",BETAINV(0.025,'cantidad pollos muertos'!K14+1,'cantidad inicial pollos'!K14-'cantidad pollos muertos'!K14+1))</f>
        <v>3.1299880847722047E-2</v>
      </c>
      <c r="T15" s="33">
        <f>IF('cantidad pollos muertos'!K14="","",BETAINV(0.975,'cantidad pollos muertos'!K14+1,'cantidad inicial pollos'!K14-'cantidad pollos muertos'!K14+1))</f>
        <v>3.8811370966432279E-2</v>
      </c>
      <c r="U15" s="33">
        <f>IF('cantidad pollos muertos'!L14="","",BETAINV(0.025,'cantidad pollos muertos'!L14+1,'cantidad inicial pollos'!L14-'cantidad pollos muertos'!L14+1))</f>
        <v>4.5521327527034111E-2</v>
      </c>
      <c r="V15" s="33">
        <f>IF('cantidad pollos muertos'!L14="","",BETAINV(0.975,'cantidad pollos muertos'!L14+1,'cantidad inicial pollos'!L14-'cantidad pollos muertos'!L14+1))</f>
        <v>5.4424774788963348E-2</v>
      </c>
      <c r="W15" s="6">
        <f>IF('cantidad pollos muertos'!M14="","",BETAINV(0.025,'cantidad pollos muertos'!M14+1,'cantidad inicial pollos'!M14-'cantidad pollos muertos'!M14+1))</f>
        <v>3.2642877730983774E-2</v>
      </c>
      <c r="X15" s="6">
        <f>IF('cantidad pollos muertos'!M14="","",BETAINV(0.975,'cantidad pollos muertos'!M14+1,'cantidad inicial pollos'!M14-'cantidad pollos muertos'!M14+1))</f>
        <v>4.0299418779768947E-2</v>
      </c>
      <c r="Y15" s="6">
        <f>IF('cantidad pollos muertos'!N14="","",BETAINV(0.025,'cantidad pollos muertos'!N14+1,'cantidad inicial pollos'!N14-'cantidad pollos muertos'!N14+1))</f>
        <v>1.6969719322400365E-2</v>
      </c>
      <c r="Z15" s="6">
        <f>IF('cantidad pollos muertos'!N14="","",BETAINV(0.975,'cantidad pollos muertos'!N14+1,'cantidad inicial pollos'!N14-'cantidad pollos muertos'!N14+1))</f>
        <v>2.2653342394252984E-2</v>
      </c>
      <c r="AA15" s="6">
        <f>IF('cantidad pollos muertos'!O14="","",BETAINV(0.025,'cantidad pollos muertos'!O14+1,'cantidad inicial pollos'!O14-'cantidad pollos muertos'!O14+1))</f>
        <v>2.2258316938214763E-2</v>
      </c>
      <c r="AB15" s="6">
        <f>IF('cantidad pollos muertos'!O14="","",BETAINV(0.975,'cantidad pollos muertos'!O14+1,'cantidad inicial pollos'!O14-'cantidad pollos muertos'!O14+1))</f>
        <v>2.8688934709264147E-2</v>
      </c>
      <c r="AC15" s="6">
        <f>IF('cantidad pollos muertos'!P14="","",BETAINV(0.025,'cantidad pollos muertos'!P14+1,'cantidad inicial pollos'!P14-'cantidad pollos muertos'!P14+1))</f>
        <v>2.0625807832933274E-2</v>
      </c>
      <c r="AD15" s="6">
        <f>IF('cantidad pollos muertos'!P14="","",BETAINV(0.975,'cantidad pollos muertos'!P14+1,'cantidad inicial pollos'!P14-'cantidad pollos muertos'!P14+1))</f>
        <v>2.6837078620471355E-2</v>
      </c>
      <c r="AE15" s="6">
        <f>IF('cantidad pollos muertos'!Q14="","",BETAINV(0.025,'cantidad pollos muertos'!Q14+1,'cantidad inicial pollos'!Q14-'cantidad pollos muertos'!Q14+1))</f>
        <v>4.7712469156080177E-2</v>
      </c>
      <c r="AF15" s="6">
        <f>IF('cantidad pollos muertos'!Q14="","",BETAINV(0.975,'cantidad pollos muertos'!Q14+1,'cantidad inicial pollos'!Q14-'cantidad pollos muertos'!Q14+1))</f>
        <v>5.6806857718614712E-2</v>
      </c>
      <c r="AG15" s="6">
        <f>IF('cantidad pollos muertos'!R14="","",BETAINV(0.025,'cantidad pollos muertos'!R14+1,'cantidad inicial pollos'!R14-'cantidad pollos muertos'!R14+1))</f>
        <v>6.7843333291159158E-2</v>
      </c>
      <c r="AH15" s="6">
        <f>IF('cantidad pollos muertos'!R14="","",BETAINV(0.975,'cantidad pollos muertos'!R14+1,'cantidad inicial pollos'!R14-'cantidad pollos muertos'!R14+1))</f>
        <v>7.8488328277159902E-2</v>
      </c>
      <c r="AI15" s="6">
        <f>IF('cantidad pollos muertos'!S14="","",BETAINV(0.025,'cantidad pollos muertos'!S14+1,'cantidad inicial pollos'!S14-'cantidad pollos muertos'!S14+1))</f>
        <v>1.7881291316837536E-2</v>
      </c>
      <c r="AJ15" s="6">
        <f>IF('cantidad pollos muertos'!S14="","",BETAINV(0.975,'cantidad pollos muertos'!S14+1,'cantidad inicial pollos'!S14-'cantidad pollos muertos'!S14+1))</f>
        <v>2.3701727069701639E-2</v>
      </c>
      <c r="AK15" s="6">
        <f>IF('cantidad pollos muertos'!T14="","",BETAINV(0.025,'cantidad pollos muertos'!T14+1,'cantidad inicial pollos'!T14-'cantidad pollos muertos'!T14+1))</f>
        <v>2.6150892978629263E-2</v>
      </c>
      <c r="AL15" s="6">
        <f>IF('cantidad pollos muertos'!T14="","",BETAINV(0.975,'cantidad pollos muertos'!T14+1,'cantidad inicial pollos'!T14-'cantidad pollos muertos'!T14+1))</f>
        <v>3.3071723773233974E-2</v>
      </c>
      <c r="AM15" s="6">
        <f>IF('cantidad pollos muertos'!U14="","",BETAINV(0.025,'cantidad pollos muertos'!U14+1,'cantidad inicial pollos'!U14-'cantidad pollos muertos'!U14+1))</f>
        <v>3.6369852881607552E-2</v>
      </c>
      <c r="AN15" s="6">
        <f>IF('cantidad pollos muertos'!U14="","",BETAINV(0.975,'cantidad pollos muertos'!U14+1,'cantidad inicial pollos'!U14-'cantidad pollos muertos'!U14+1))</f>
        <v>4.4412259050342628E-2</v>
      </c>
      <c r="AO15" s="6">
        <f>IF('cantidad pollos muertos'!V14="","",BETAINV(0.025,'cantidad pollos muertos'!V14+1,'cantidad inicial pollos'!V14-'cantidad pollos muertos'!V14+1))</f>
        <v>2.3280692082317284E-2</v>
      </c>
      <c r="AP15" s="6">
        <f>IF('cantidad pollos muertos'!V14="","",BETAINV(0.975,'cantidad pollos muertos'!V14+1,'cantidad inicial pollos'!V14-'cantidad pollos muertos'!V14+1))</f>
        <v>2.9844287496080257E-2</v>
      </c>
      <c r="AQ15" s="6">
        <f>IF('cantidad pollos muertos'!W14="","",BETAINV(0.025,'cantidad pollos muertos'!W14+1,'cantidad inicial pollos'!W14-'cantidad pollos muertos'!W14+1))</f>
        <v>3.1509590835226996E-2</v>
      </c>
      <c r="AR15" s="6">
        <f>IF('cantidad pollos muertos'!W14="","",BETAINV(0.975,'cantidad pollos muertos'!W14+1,'cantidad inicial pollos'!W14-'cantidad pollos muertos'!W14+1))</f>
        <v>3.8833070744773157E-2</v>
      </c>
      <c r="AS15" s="6">
        <f>IF('cantidad pollos muertos'!X14="","",BETAINV(0.025,'cantidad pollos muertos'!X14+1,'cantidad inicial pollos'!X14-'cantidad pollos muertos'!X14+1))</f>
        <v>3.6992062558672663E-2</v>
      </c>
      <c r="AT15" s="6">
        <f>IF('cantidad pollos muertos'!X14="","",BETAINV(0.975,'cantidad pollos muertos'!X14+1,'cantidad inicial pollos'!X14-'cantidad pollos muertos'!X14+1))</f>
        <v>4.509668519612442E-2</v>
      </c>
      <c r="AU15" t="str">
        <f>IF('cantidad pollos muertos'!AW16="","",BETAINV(0.025,'cantidad pollos muertos'!AW16+1,'cantidad inicial pollos'!AW16-'cantidad pollos muertos'!AW16+1))</f>
        <v/>
      </c>
      <c r="AV15" t="str">
        <f>IF('cantidad pollos muertos'!AW16="","",BETAINV(0.975,'cantidad pollos muertos'!AW16+1,'cantidad inicial pollos'!AW16-'cantidad pollos muertos'!AW16+1))</f>
        <v/>
      </c>
      <c r="AW15" t="str">
        <f>IF('cantidad pollos muertos'!AZ16="","",BETAINV(0.025,'cantidad pollos muertos'!AZ16+1,'cantidad inicial pollos'!AZ16-'cantidad pollos muertos'!AZ16+1))</f>
        <v/>
      </c>
      <c r="AX15" t="str">
        <f>IF('cantidad pollos muertos'!AZ16="","",BETAINV(0.975,'cantidad pollos muertos'!AZ16+1,'cantidad inicial pollos'!AZ16-'cantidad pollos muertos'!AZ16+1))</f>
        <v/>
      </c>
      <c r="AY15" t="str">
        <f>IF('cantidad pollos muertos'!BA16="","",BETAINV(0.025,'cantidad pollos muertos'!BA16+1,'cantidad inicial pollos'!BA16-'cantidad pollos muertos'!BA16+1))</f>
        <v/>
      </c>
      <c r="AZ15" t="str">
        <f>IF('cantidad pollos muertos'!BA16="","",BETAINV(0.975,'cantidad pollos muertos'!BA16+1,'cantidad inicial pollos'!BA16-'cantidad pollos muertos'!BA16+1))</f>
        <v/>
      </c>
    </row>
    <row r="16" spans="1:52" x14ac:dyDescent="0.25">
      <c r="A16" s="6">
        <v>14</v>
      </c>
      <c r="B16" s="6" t="s">
        <v>64</v>
      </c>
      <c r="C16" s="6" t="str">
        <f>IF('cantidad pollos muertos'!C15="","",BETAINV(0.025,'cantidad pollos muertos'!C15+1,'cantidad inicial pollos'!C15-'cantidad pollos muertos'!C15+1))</f>
        <v/>
      </c>
      <c r="D16" s="6" t="str">
        <f>IF('cantidad pollos muertos'!C15="","",BETAINV(0.975,'cantidad pollos muertos'!C15+1,'cantidad inicial pollos'!C15-'cantidad pollos muertos'!C15+1))</f>
        <v/>
      </c>
      <c r="E16" s="6">
        <f>IF('cantidad pollos muertos'!D15="","",BETAINV(0.025,'cantidad pollos muertos'!D15+1,'cantidad inicial pollos'!D15-'cantidad pollos muertos'!D15+1))</f>
        <v>2.9540791114491115E-2</v>
      </c>
      <c r="F16" s="6">
        <f>IF('cantidad pollos muertos'!D15="","",BETAINV(0.975,'cantidad pollos muertos'!D15+1,'cantidad inicial pollos'!D15-'cantidad pollos muertos'!D15+1))</f>
        <v>4.320311894982054E-2</v>
      </c>
      <c r="G16" s="6">
        <f>IF('cantidad pollos muertos'!E15="","",BETAINV(0.025,'cantidad pollos muertos'!E15+1,'cantidad inicial pollos'!E15-'cantidad pollos muertos'!E15+1))</f>
        <v>3.2607938801215978E-2</v>
      </c>
      <c r="H16" s="6">
        <f>IF('cantidad pollos muertos'!E15="","",BETAINV(0.975,'cantidad pollos muertos'!E15+1,'cantidad inicial pollos'!E15-'cantidad pollos muertos'!E15+1))</f>
        <v>4.6342072638743792E-2</v>
      </c>
      <c r="I16" s="6">
        <f>IF('cantidad pollos muertos'!F15="","",BETAINV(0.025,'cantidad pollos muertos'!F15+1,'cantidad inicial pollos'!F15-'cantidad pollos muertos'!F15+1))</f>
        <v>3.896157974927112E-2</v>
      </c>
      <c r="J16" s="6">
        <f>IF('cantidad pollos muertos'!F15="","",BETAINV(0.975,'cantidad pollos muertos'!F15+1,'cantidad inicial pollos'!F15-'cantidad pollos muertos'!F15+1))</f>
        <v>4.9229170953329682E-2</v>
      </c>
      <c r="K16" s="6">
        <f>IF('cantidad pollos muertos'!G15="","",BETAINV(0.025,'cantidad pollos muertos'!G15+1,'cantidad inicial pollos'!G15-'cantidad pollos muertos'!G15+1))</f>
        <v>3.6798166427472224E-2</v>
      </c>
      <c r="L16" s="6">
        <f>IF('cantidad pollos muertos'!G15="","",BETAINV(0.975,'cantidad pollos muertos'!G15+1,'cantidad inicial pollos'!G15-'cantidad pollos muertos'!G15+1))</f>
        <v>4.6805176063669296E-2</v>
      </c>
      <c r="M16" s="6">
        <f>IF('cantidad pollos muertos'!H15="","",BETAINV(0.025,'cantidad pollos muertos'!H15+1,'cantidad inicial pollos'!L15-'cantidad pollos muertos'!H15+1))</f>
        <v>1.201758012647317E-2</v>
      </c>
      <c r="N16" s="6">
        <f>IF('cantidad pollos muertos'!H15="","",BETAINV(0.975,'cantidad pollos muertos'!H15+1,'cantidad inicial pollos'!H15-'cantidad pollos muertos'!H15+1))</f>
        <v>2.6898753775250195E-2</v>
      </c>
      <c r="O16" s="6">
        <f>IF('cantidad pollos muertos'!I15="","",BETAINV(0.025,'cantidad pollos muertos'!I15+1,'cantidad inicial pollos'!I15-'cantidad pollos muertos'!I15+1))</f>
        <v>5.9980119418204747E-2</v>
      </c>
      <c r="P16" s="6">
        <f>IF('cantidad pollos muertos'!I15="","",BETAINV(0.975,'cantidad pollos muertos'!I15+1,'cantidad inicial pollos'!I15-'cantidad pollos muertos'!I15+1))</f>
        <v>7.3386258981729013E-2</v>
      </c>
      <c r="Q16" s="6">
        <f>IF('cantidad pollos muertos'!J15="","",BETAINV(0.025,'cantidad pollos muertos'!J15+1,'cantidad inicial pollos'!J15-'cantidad pollos muertos'!J15+1))</f>
        <v>1.9499907111711189E-2</v>
      </c>
      <c r="R16" s="6">
        <f>IF('cantidad pollos muertos'!J15="","",BETAINV(0.975,'cantidad pollos muertos'!J15+1,'cantidad inicial pollos'!J15-'cantidad pollos muertos'!J15+1))</f>
        <v>3.0920264075424253E-2</v>
      </c>
      <c r="S16" s="33">
        <f>IF('cantidad pollos muertos'!K15="","",BETAINV(0.025,'cantidad pollos muertos'!K15+1,'cantidad inicial pollos'!K15-'cantidad pollos muertos'!K15+1))</f>
        <v>6.3574655205062849E-2</v>
      </c>
      <c r="T16" s="33">
        <f>IF('cantidad pollos muertos'!K15="","",BETAINV(0.975,'cantidad pollos muertos'!K15+1,'cantidad inicial pollos'!K15-'cantidad pollos muertos'!K15+1))</f>
        <v>7.7327671070721693E-2</v>
      </c>
      <c r="U16" s="33">
        <f>IF('cantidad pollos muertos'!L15="","",BETAINV(0.025,'cantidad pollos muertos'!L15+1,'cantidad inicial pollos'!L15-'cantidad pollos muertos'!L15+1))</f>
        <v>1.9586259634025171E-2</v>
      </c>
      <c r="V16" s="33">
        <f>IF('cantidad pollos muertos'!L15="","",BETAINV(0.975,'cantidad pollos muertos'!L15+1,'cantidad inicial pollos'!L15-'cantidad pollos muertos'!L15+1))</f>
        <v>2.7565226194960268E-2</v>
      </c>
      <c r="W16" s="6">
        <f>IF('cantidad pollos muertos'!M15="","",BETAINV(0.025,'cantidad pollos muertos'!M15+1,'cantidad inicial pollos'!M15-'cantidad pollos muertos'!M15+1))</f>
        <v>2.7618980006314225E-2</v>
      </c>
      <c r="X16" s="6">
        <f>IF('cantidad pollos muertos'!M15="","",BETAINV(0.975,'cantidad pollos muertos'!M15+1,'cantidad inicial pollos'!M15-'cantidad pollos muertos'!M15+1))</f>
        <v>3.6744400428161073E-2</v>
      </c>
      <c r="Y16" s="6">
        <f>IF('cantidad pollos muertos'!N15="","",BETAINV(0.025,'cantidad pollos muertos'!N15+1,'cantidad inicial pollos'!N15-'cantidad pollos muertos'!N15+1))</f>
        <v>1.4739122658291805E-2</v>
      </c>
      <c r="Z16" s="6">
        <f>IF('cantidad pollos muertos'!N15="","",BETAINV(0.975,'cantidad pollos muertos'!N15+1,'cantidad inicial pollos'!N15-'cantidad pollos muertos'!N15+1))</f>
        <v>2.1632039507024858E-2</v>
      </c>
      <c r="AA16" s="6">
        <f>IF('cantidad pollos muertos'!O15="","",BETAINV(0.025,'cantidad pollos muertos'!O15+1,'cantidad inicial pollos'!O15-'cantidad pollos muertos'!O15+1))</f>
        <v>2.1231025165033543E-2</v>
      </c>
      <c r="AB16" s="6">
        <f>IF('cantidad pollos muertos'!O15="","",BETAINV(0.975,'cantidad pollos muertos'!O15+1,'cantidad inicial pollos'!O15-'cantidad pollos muertos'!O15+1))</f>
        <v>2.9046474635721853E-2</v>
      </c>
      <c r="AC16" s="6">
        <f>IF('cantidad pollos muertos'!P15="","",BETAINV(0.025,'cantidad pollos muertos'!P15+1,'cantidad inicial pollos'!P15-'cantidad pollos muertos'!P15+1))</f>
        <v>1.7026556641498644E-2</v>
      </c>
      <c r="AD16" s="6">
        <f>IF('cantidad pollos muertos'!P15="","",BETAINV(0.975,'cantidad pollos muertos'!P15+1,'cantidad inicial pollos'!P15-'cantidad pollos muertos'!P15+1))</f>
        <v>2.410640350999671E-2</v>
      </c>
      <c r="AE16" s="6">
        <f>IF('cantidad pollos muertos'!Q15="","",BETAINV(0.025,'cantidad pollos muertos'!Q15+1,'cantidad inicial pollos'!Q15-'cantidad pollos muertos'!Q15+1))</f>
        <v>1.5833223199792464E-2</v>
      </c>
      <c r="AF16" s="6">
        <f>IF('cantidad pollos muertos'!Q15="","",BETAINV(0.975,'cantidad pollos muertos'!Q15+1,'cantidad inicial pollos'!Q15-'cantidad pollos muertos'!Q15+1))</f>
        <v>2.2687008450230861E-2</v>
      </c>
      <c r="AG16" s="6">
        <f>IF('cantidad pollos muertos'!R15="","",BETAINV(0.025,'cantidad pollos muertos'!R15+1,'cantidad inicial pollos'!R15-'cantidad pollos muertos'!R15+1))</f>
        <v>1.0792302192768579E-2</v>
      </c>
      <c r="AH16" s="6">
        <f>IF('cantidad pollos muertos'!R15="","",BETAINV(0.975,'cantidad pollos muertos'!R15+1,'cantidad inicial pollos'!R15-'cantidad pollos muertos'!R15+1))</f>
        <v>1.6325014450015884E-2</v>
      </c>
      <c r="AI16" s="6">
        <f>IF('cantidad pollos muertos'!S15="","",BETAINV(0.025,'cantidad pollos muertos'!S15+1,'cantidad inicial pollos'!S15-'cantidad pollos muertos'!S15+1))</f>
        <v>1.0521720534539213E-2</v>
      </c>
      <c r="AJ16" s="6">
        <f>IF('cantidad pollos muertos'!S15="","",BETAINV(0.975,'cantidad pollos muertos'!S15+1,'cantidad inicial pollos'!S15-'cantidad pollos muertos'!S15+1))</f>
        <v>1.5992626733667414E-2</v>
      </c>
      <c r="AK16" s="6">
        <f>IF('cantidad pollos muertos'!T15="","",BETAINV(0.025,'cantidad pollos muertos'!T15+1,'cantidad inicial pollos'!T15-'cantidad pollos muertos'!T15+1))</f>
        <v>2.616016633683893E-2</v>
      </c>
      <c r="AL16" s="6">
        <f>IF('cantidad pollos muertos'!T15="","",BETAINV(0.975,'cantidad pollos muertos'!T15+1,'cantidad inicial pollos'!T15-'cantidad pollos muertos'!T15+1))</f>
        <v>3.3626337240719617E-2</v>
      </c>
      <c r="AM16" s="6">
        <f>IF('cantidad pollos muertos'!U15="","",BETAINV(0.025,'cantidad pollos muertos'!U15+1,'cantidad inicial pollos'!U15-'cantidad pollos muertos'!U15+1))</f>
        <v>2.7600558331776364E-2</v>
      </c>
      <c r="AN16" s="6">
        <f>IF('cantidad pollos muertos'!U15="","",BETAINV(0.975,'cantidad pollos muertos'!U15+1,'cantidad inicial pollos'!U15-'cantidad pollos muertos'!U15+1))</f>
        <v>3.6393733279246554E-2</v>
      </c>
      <c r="AO16" s="6">
        <f>IF('cantidad pollos muertos'!V15="","",BETAINV(0.025,'cantidad pollos muertos'!V15+1,'cantidad inicial pollos'!V15-'cantidad pollos muertos'!V15+1))</f>
        <v>1.9702297806170766E-2</v>
      </c>
      <c r="AP16" s="6">
        <f>IF('cantidad pollos muertos'!V15="","",BETAINV(0.975,'cantidad pollos muertos'!V15+1,'cantidad inicial pollos'!V15-'cantidad pollos muertos'!V15+1))</f>
        <v>2.6555045323431781E-2</v>
      </c>
      <c r="AQ16" s="6">
        <f>IF('cantidad pollos muertos'!W15="","",BETAINV(0.025,'cantidad pollos muertos'!W15+1,'cantidad inicial pollos'!W15-'cantidad pollos muertos'!W15+1))</f>
        <v>3.7751174096169404E-2</v>
      </c>
      <c r="AR16" s="6">
        <f>IF('cantidad pollos muertos'!W15="","",BETAINV(0.975,'cantidad pollos muertos'!W15+1,'cantidad inicial pollos'!W15-'cantidad pollos muertos'!W15+1))</f>
        <v>4.7154164473114157E-2</v>
      </c>
      <c r="AS16" s="6">
        <f>IF('cantidad pollos muertos'!X15="","",BETAINV(0.025,'cantidad pollos muertos'!X15+1,'cantidad inicial pollos'!X15-'cantidad pollos muertos'!X15+1))</f>
        <v>3.6541601103048611E-2</v>
      </c>
      <c r="AT16" s="6">
        <f>IF('cantidad pollos muertos'!X15="","",BETAINV(0.975,'cantidad pollos muertos'!X15+1,'cantidad inicial pollos'!X15-'cantidad pollos muertos'!X15+1))</f>
        <v>4.5807605269908125E-2</v>
      </c>
      <c r="AU16" t="str">
        <f>IF('cantidad pollos muertos'!AW17="","",BETAINV(0.025,'cantidad pollos muertos'!AW17+1,'cantidad inicial pollos'!AW17-'cantidad pollos muertos'!AW17+1))</f>
        <v/>
      </c>
      <c r="AV16" t="str">
        <f>IF('cantidad pollos muertos'!AW17="","",BETAINV(0.975,'cantidad pollos muertos'!AW17+1,'cantidad inicial pollos'!AW17-'cantidad pollos muertos'!AW17+1))</f>
        <v/>
      </c>
      <c r="AW16" t="str">
        <f>IF('cantidad pollos muertos'!AZ17="","",BETAINV(0.025,'cantidad pollos muertos'!AZ17+1,'cantidad inicial pollos'!AZ17-'cantidad pollos muertos'!AZ17+1))</f>
        <v/>
      </c>
      <c r="AX16" t="str">
        <f>IF('cantidad pollos muertos'!AZ17="","",BETAINV(0.975,'cantidad pollos muertos'!AZ17+1,'cantidad inicial pollos'!AZ17-'cantidad pollos muertos'!AZ17+1))</f>
        <v/>
      </c>
      <c r="AY16" t="str">
        <f>IF('cantidad pollos muertos'!BA17="","",BETAINV(0.025,'cantidad pollos muertos'!BA17+1,'cantidad inicial pollos'!BA17-'cantidad pollos muertos'!BA17+1))</f>
        <v/>
      </c>
      <c r="AZ16" t="str">
        <f>IF('cantidad pollos muertos'!BA17="","",BETAINV(0.975,'cantidad pollos muertos'!BA17+1,'cantidad inicial pollos'!BA17-'cantidad pollos muertos'!BA17+1))</f>
        <v/>
      </c>
    </row>
    <row r="17" spans="1:52" x14ac:dyDescent="0.25">
      <c r="A17" s="6">
        <v>15</v>
      </c>
      <c r="B17" s="6" t="s">
        <v>8</v>
      </c>
      <c r="C17" s="6">
        <f>IF('cantidad pollos muertos'!C16="","",BETAINV(0.025,'cantidad pollos muertos'!C16+1,'cantidad inicial pollos'!C16-'cantidad pollos muertos'!C16+1))</f>
        <v>3.9987302783909419E-2</v>
      </c>
      <c r="D17" s="6">
        <f>IF('cantidad pollos muertos'!C16="","",BETAINV(0.975,'cantidad pollos muertos'!C16+1,'cantidad inicial pollos'!C16-'cantidad pollos muertos'!C16+1))</f>
        <v>4.7854265574219679E-2</v>
      </c>
      <c r="E17" s="6">
        <f>IF('cantidad pollos muertos'!D16="","",BETAINV(0.025,'cantidad pollos muertos'!D16+1,'cantidad inicial pollos'!D16-'cantidad pollos muertos'!D16+1))</f>
        <v>8.1661846664007137E-2</v>
      </c>
      <c r="F17" s="6">
        <f>IF('cantidad pollos muertos'!D16="","",BETAINV(0.975,'cantidad pollos muertos'!D16+1,'cantidad inicial pollos'!D16-'cantidad pollos muertos'!D16+1))</f>
        <v>9.184359241602158E-2</v>
      </c>
      <c r="G17" s="6">
        <f>IF('cantidad pollos muertos'!E16="","",BETAINV(0.025,'cantidad pollos muertos'!E16+1,'cantidad inicial pollos'!E16-'cantidad pollos muertos'!E16+1))</f>
        <v>1.9553743730517704E-2</v>
      </c>
      <c r="H17" s="6">
        <f>IF('cantidad pollos muertos'!E16="","",BETAINV(0.975,'cantidad pollos muertos'!E16+1,'cantidad inicial pollos'!E16-'cantidad pollos muertos'!E16+1))</f>
        <v>2.5004491544545981E-2</v>
      </c>
      <c r="I17" s="6">
        <f>IF('cantidad pollos muertos'!F16="","",BETAINV(0.025,'cantidad pollos muertos'!F16+1,'cantidad inicial pollos'!F16-'cantidad pollos muertos'!F16+1))</f>
        <v>4.1086710552579807E-2</v>
      </c>
      <c r="J17" s="6">
        <f>IF('cantidad pollos muertos'!F16="","",BETAINV(0.975,'cantidad pollos muertos'!F16+1,'cantidad inicial pollos'!F16-'cantidad pollos muertos'!F16+1))</f>
        <v>4.8744295384268832E-2</v>
      </c>
      <c r="K17" s="6">
        <f>IF('cantidad pollos muertos'!G16="","",BETAINV(0.025,'cantidad pollos muertos'!G16+1,'cantidad inicial pollos'!G16-'cantidad pollos muertos'!G16+1))</f>
        <v>6.0054134380961979E-2</v>
      </c>
      <c r="L17" s="6">
        <f>IF('cantidad pollos muertos'!G16="","",BETAINV(0.975,'cantidad pollos muertos'!G16+1,'cantidad inicial pollos'!G16-'cantidad pollos muertos'!G16+1))</f>
        <v>6.996780784975043E-2</v>
      </c>
      <c r="M17" s="6">
        <f>IF('cantidad pollos muertos'!H16="","",BETAINV(0.025,'cantidad pollos muertos'!H16+1,'cantidad inicial pollos'!L16-'cantidad pollos muertos'!H16+1))</f>
        <v>1.2065222154757494E-2</v>
      </c>
      <c r="N17" s="6">
        <f>IF('cantidad pollos muertos'!H16="","",BETAINV(0.975,'cantidad pollos muertos'!H16+1,'cantidad inicial pollos'!H16-'cantidad pollos muertos'!H16+1))</f>
        <v>2.2588499939672491E-2</v>
      </c>
      <c r="O17" s="6">
        <f>IF('cantidad pollos muertos'!I16="","",BETAINV(0.025,'cantidad pollos muertos'!I16+1,'cantidad inicial pollos'!I16-'cantidad pollos muertos'!I16+1))</f>
        <v>2.7795422393429269E-2</v>
      </c>
      <c r="P17" s="6">
        <f>IF('cantidad pollos muertos'!I16="","",BETAINV(0.975,'cantidad pollos muertos'!I16+1,'cantidad inicial pollos'!I16-'cantidad pollos muertos'!I16+1))</f>
        <v>3.4356980915229873E-2</v>
      </c>
      <c r="Q17" s="6">
        <f>IF('cantidad pollos muertos'!J16="","",BETAINV(0.025,'cantidad pollos muertos'!J16+1,'cantidad inicial pollos'!J16-'cantidad pollos muertos'!J16+1))</f>
        <v>2.1863270181088964E-2</v>
      </c>
      <c r="R17" s="6">
        <f>IF('cantidad pollos muertos'!J16="","",BETAINV(0.975,'cantidad pollos muertos'!J16+1,'cantidad inicial pollos'!J16-'cantidad pollos muertos'!J16+1))</f>
        <v>2.7571606266102111E-2</v>
      </c>
      <c r="S17" s="33">
        <f>IF('cantidad pollos muertos'!K16="","",BETAINV(0.025,'cantidad pollos muertos'!K16+1,'cantidad inicial pollos'!K16-'cantidad pollos muertos'!K16+1))</f>
        <v>4.4601534813543911E-2</v>
      </c>
      <c r="T17" s="33">
        <f>IF('cantidad pollos muertos'!K16="","",BETAINV(0.975,'cantidad pollos muertos'!K16+1,'cantidad inicial pollos'!K16-'cantidad pollos muertos'!K16+1))</f>
        <v>5.2511715495529576E-2</v>
      </c>
      <c r="U17" s="33">
        <f>IF('cantidad pollos muertos'!L16="","",BETAINV(0.025,'cantidad pollos muertos'!L16+1,'cantidad inicial pollos'!L16-'cantidad pollos muertos'!L16+1))</f>
        <v>2.9068952598302743E-2</v>
      </c>
      <c r="V17" s="33">
        <f>IF('cantidad pollos muertos'!L16="","",BETAINV(0.975,'cantidad pollos muertos'!L16+1,'cantidad inicial pollos'!L16-'cantidad pollos muertos'!L16+1))</f>
        <v>3.5605061230954638E-2</v>
      </c>
      <c r="W17" s="6">
        <f>IF('cantidad pollos muertos'!M16="","",BETAINV(0.025,'cantidad pollos muertos'!M16+1,'cantidad inicial pollos'!M16-'cantidad pollos muertos'!M16+1))</f>
        <v>2.1728050544415258E-2</v>
      </c>
      <c r="X17" s="6">
        <f>IF('cantidad pollos muertos'!M16="","",BETAINV(0.975,'cantidad pollos muertos'!M16+1,'cantidad inicial pollos'!M16-'cantidad pollos muertos'!M16+1))</f>
        <v>2.7447693874354528E-2</v>
      </c>
      <c r="Y17" s="6">
        <f>IF('cantidad pollos muertos'!N16="","",BETAINV(0.025,'cantidad pollos muertos'!N16+1,'cantidad inicial pollos'!N16-'cantidad pollos muertos'!N16+1))</f>
        <v>3.8253916436312506E-2</v>
      </c>
      <c r="Z17" s="6">
        <f>IF('cantidad pollos muertos'!N16="","",BETAINV(0.975,'cantidad pollos muertos'!N16+1,'cantidad inicial pollos'!N16-'cantidad pollos muertos'!N16+1))</f>
        <v>4.5664761819143584E-2</v>
      </c>
      <c r="AA17" s="6">
        <f>IF('cantidad pollos muertos'!O16="","",BETAINV(0.025,'cantidad pollos muertos'!O16+1,'cantidad inicial pollos'!O16-'cantidad pollos muertos'!O16+1))</f>
        <v>4.1926923944755466E-2</v>
      </c>
      <c r="AB17" s="6">
        <f>IF('cantidad pollos muertos'!O16="","",BETAINV(0.975,'cantidad pollos muertos'!O16+1,'cantidad inicial pollos'!O16-'cantidad pollos muertos'!O16+1))</f>
        <v>4.9653980908656248E-2</v>
      </c>
      <c r="AC17" s="6">
        <f>IF('cantidad pollos muertos'!P16="","",BETAINV(0.025,'cantidad pollos muertos'!P16+1,'cantidad inicial pollos'!P16-'cantidad pollos muertos'!P16+1))</f>
        <v>2.1306117970724285E-2</v>
      </c>
      <c r="AD17" s="6">
        <f>IF('cantidad pollos muertos'!P16="","",BETAINV(0.975,'cantidad pollos muertos'!P16+1,'cantidad inicial pollos'!P16-'cantidad pollos muertos'!P16+1))</f>
        <v>2.6974287952462817E-2</v>
      </c>
      <c r="AE17" s="6">
        <f>IF('cantidad pollos muertos'!Q16="","",BETAINV(0.025,'cantidad pollos muertos'!Q16+1,'cantidad inicial pollos'!Q16-'cantidad pollos muertos'!Q16+1))</f>
        <v>3.2038406252757008E-2</v>
      </c>
      <c r="AF17" s="6">
        <f>IF('cantidad pollos muertos'!Q16="","",BETAINV(0.975,'cantidad pollos muertos'!Q16+1,'cantidad inicial pollos'!Q16-'cantidad pollos muertos'!Q16+1))</f>
        <v>3.8872304841595651E-2</v>
      </c>
      <c r="AG17" s="6">
        <f>IF('cantidad pollos muertos'!R16="","",BETAINV(0.025,'cantidad pollos muertos'!R16+1,'cantidad inicial pollos'!R16-'cantidad pollos muertos'!R16+1))</f>
        <v>2.2064015621877497E-2</v>
      </c>
      <c r="AH17" s="6">
        <f>IF('cantidad pollos muertos'!R16="","",BETAINV(0.975,'cantidad pollos muertos'!R16+1,'cantidad inicial pollos'!R16-'cantidad pollos muertos'!R16+1))</f>
        <v>2.6873595939180928E-2</v>
      </c>
      <c r="AI17" s="6">
        <f>IF('cantidad pollos muertos'!S16="","",BETAINV(0.025,'cantidad pollos muertos'!S16+1,'cantidad inicial pollos'!S16-'cantidad pollos muertos'!S16+1))</f>
        <v>1.506489837461525E-2</v>
      </c>
      <c r="AJ17" s="6">
        <f>IF('cantidad pollos muertos'!S16="","",BETAINV(0.975,'cantidad pollos muertos'!S16+1,'cantidad inicial pollos'!S16-'cantidad pollos muertos'!S16+1))</f>
        <v>1.958287330209485E-2</v>
      </c>
      <c r="AK17" s="6">
        <f>IF('cantidad pollos muertos'!T16="","",BETAINV(0.025,'cantidad pollos muertos'!T16+1,'cantidad inicial pollos'!T16-'cantidad pollos muertos'!T16+1))</f>
        <v>3.7785488233822433E-2</v>
      </c>
      <c r="AL17" s="6">
        <f>IF('cantidad pollos muertos'!T16="","",BETAINV(0.975,'cantidad pollos muertos'!T16+1,'cantidad inicial pollos'!T16-'cantidad pollos muertos'!T16+1))</f>
        <v>4.459606371663527E-2</v>
      </c>
      <c r="AM17" s="6">
        <f>IF('cantidad pollos muertos'!U16="","",BETAINV(0.025,'cantidad pollos muertos'!U16+1,'cantidad inicial pollos'!U16-'cantidad pollos muertos'!U16+1))</f>
        <v>4.0066563544586958E-2</v>
      </c>
      <c r="AN17" s="6">
        <f>IF('cantidad pollos muertos'!U16="","",BETAINV(0.975,'cantidad pollos muertos'!U16+1,'cantidad inicial pollos'!U16-'cantidad pollos muertos'!U16+1))</f>
        <v>4.7062347832723117E-2</v>
      </c>
      <c r="AO17" s="6">
        <f>IF('cantidad pollos muertos'!V16="","",BETAINV(0.025,'cantidad pollos muertos'!V16+1,'cantidad inicial pollos'!V16-'cantidad pollos muertos'!V16+1))</f>
        <v>2.8475953574452064E-2</v>
      </c>
      <c r="AP17" s="6">
        <f>IF('cantidad pollos muertos'!V16="","",BETAINV(0.975,'cantidad pollos muertos'!V16+1,'cantidad inicial pollos'!V16-'cantidad pollos muertos'!V16+1))</f>
        <v>3.4456737111372315E-2</v>
      </c>
      <c r="AQ17" s="6">
        <f>IF('cantidad pollos muertos'!W16="","",BETAINV(0.025,'cantidad pollos muertos'!W16+1,'cantidad inicial pollos'!W16-'cantidad pollos muertos'!W16+1))</f>
        <v>2.5922580364773292E-2</v>
      </c>
      <c r="AR17" s="6">
        <f>IF('cantidad pollos muertos'!W16="","",BETAINV(0.975,'cantidad pollos muertos'!W16+1,'cantidad inicial pollos'!W16-'cantidad pollos muertos'!W16+1))</f>
        <v>3.1650187207200697E-2</v>
      </c>
      <c r="AS17" s="6">
        <f>IF('cantidad pollos muertos'!X16="","",BETAINV(0.025,'cantidad pollos muertos'!X16+1,'cantidad inicial pollos'!X16-'cantidad pollos muertos'!X16+1))</f>
        <v>3.5801254065074693E-2</v>
      </c>
      <c r="AT17" s="6">
        <f>IF('cantidad pollos muertos'!X16="","",BETAINV(0.975,'cantidad pollos muertos'!X16+1,'cantidad inicial pollos'!X16-'cantidad pollos muertos'!X16+1))</f>
        <v>4.2445500860012975E-2</v>
      </c>
      <c r="AU17" t="str">
        <f>IF('cantidad pollos muertos'!AW18="","",BETAINV(0.025,'cantidad pollos muertos'!AW18+1,'cantidad inicial pollos'!AW18-'cantidad pollos muertos'!AW18+1))</f>
        <v/>
      </c>
      <c r="AV17" t="str">
        <f>IF('cantidad pollos muertos'!AW18="","",BETAINV(0.975,'cantidad pollos muertos'!AW18+1,'cantidad inicial pollos'!AW18-'cantidad pollos muertos'!AW18+1))</f>
        <v/>
      </c>
      <c r="AW17" t="str">
        <f>IF('cantidad pollos muertos'!AZ18="","",BETAINV(0.025,'cantidad pollos muertos'!AZ18+1,'cantidad inicial pollos'!AZ18-'cantidad pollos muertos'!AZ18+1))</f>
        <v/>
      </c>
      <c r="AX17" t="str">
        <f>IF('cantidad pollos muertos'!AZ18="","",BETAINV(0.975,'cantidad pollos muertos'!AZ18+1,'cantidad inicial pollos'!AZ18-'cantidad pollos muertos'!AZ18+1))</f>
        <v/>
      </c>
      <c r="AY17" t="str">
        <f>IF('cantidad pollos muertos'!BA18="","",BETAINV(0.025,'cantidad pollos muertos'!BA18+1,'cantidad inicial pollos'!BA18-'cantidad pollos muertos'!BA18+1))</f>
        <v/>
      </c>
      <c r="AZ17" t="str">
        <f>IF('cantidad pollos muertos'!BA18="","",BETAINV(0.975,'cantidad pollos muertos'!BA18+1,'cantidad inicial pollos'!BA18-'cantidad pollos muertos'!BA18+1))</f>
        <v/>
      </c>
    </row>
    <row r="18" spans="1:52" x14ac:dyDescent="0.25">
      <c r="A18" s="6">
        <v>16</v>
      </c>
      <c r="B18" s="6" t="s">
        <v>35</v>
      </c>
      <c r="C18" s="6">
        <f>IF('cantidad pollos muertos'!C17="","",BETAINV(0.025,'cantidad pollos muertos'!C17+1,'cantidad inicial pollos'!C17-'cantidad pollos muertos'!C17+1))</f>
        <v>5.5308453353058375E-2</v>
      </c>
      <c r="D18" s="6">
        <f>IF('cantidad pollos muertos'!C17="","",BETAINV(0.975,'cantidad pollos muertos'!C17+1,'cantidad inicial pollos'!C17-'cantidad pollos muertos'!C17+1))</f>
        <v>6.9786765650806992E-2</v>
      </c>
      <c r="E18" s="6">
        <f>IF('cantidad pollos muertos'!D17="","",BETAINV(0.025,'cantidad pollos muertos'!D17+1,'cantidad inicial pollos'!D17-'cantidad pollos muertos'!D17+1))</f>
        <v>6.7034192539259449E-2</v>
      </c>
      <c r="F18" s="6">
        <f>IF('cantidad pollos muertos'!D17="","",BETAINV(0.975,'cantidad pollos muertos'!D17+1,'cantidad inicial pollos'!D17-'cantidad pollos muertos'!D17+1))</f>
        <v>8.0369036165242602E-2</v>
      </c>
      <c r="G18" s="6">
        <f>IF('cantidad pollos muertos'!E17="","",BETAINV(0.025,'cantidad pollos muertos'!E17+1,'cantidad inicial pollos'!E17-'cantidad pollos muertos'!E17+1))</f>
        <v>8.7463724666055731E-2</v>
      </c>
      <c r="H18" s="6">
        <f>IF('cantidad pollos muertos'!E17="","",BETAINV(0.975,'cantidad pollos muertos'!E17+1,'cantidad inicial pollos'!E17-'cantidad pollos muertos'!E17+1))</f>
        <v>0.10238673742963478</v>
      </c>
      <c r="I18" s="6">
        <f>IF('cantidad pollos muertos'!F17="","",BETAINV(0.025,'cantidad pollos muertos'!F17+1,'cantidad inicial pollos'!F17-'cantidad pollos muertos'!F17+1))</f>
        <v>0.13640445530422951</v>
      </c>
      <c r="J18" s="6">
        <f>IF('cantidad pollos muertos'!F17="","",BETAINV(0.975,'cantidad pollos muertos'!F17+1,'cantidad inicial pollos'!F17-'cantidad pollos muertos'!F17+1))</f>
        <v>0.15437506696329795</v>
      </c>
      <c r="K18" s="6">
        <f>IF('cantidad pollos muertos'!G17="","",BETAINV(0.025,'cantidad pollos muertos'!G17+1,'cantidad inicial pollos'!G17-'cantidad pollos muertos'!G17+1))</f>
        <v>8.1114163688728744E-2</v>
      </c>
      <c r="L18" s="6">
        <f>IF('cantidad pollos muertos'!G17="","",BETAINV(0.975,'cantidad pollos muertos'!G17+1,'cantidad inicial pollos'!G17-'cantidad pollos muertos'!G17+1))</f>
        <v>9.5313429214808676E-2</v>
      </c>
      <c r="M18" s="6">
        <f>IF('cantidad pollos muertos'!H17="","",BETAINV(0.025,'cantidad pollos muertos'!H17+1,'cantidad inicial pollos'!L17-'cantidad pollos muertos'!H17+1))</f>
        <v>2.087317374266939E-2</v>
      </c>
      <c r="N18" s="6">
        <f>IF('cantidad pollos muertos'!H17="","",BETAINV(0.975,'cantidad pollos muertos'!H17+1,'cantidad inicial pollos'!H17-'cantidad pollos muertos'!H17+1))</f>
        <v>3.2723029588406782E-2</v>
      </c>
      <c r="O18" s="6">
        <f>IF('cantidad pollos muertos'!I17="","",BETAINV(0.025,'cantidad pollos muertos'!I17+1,'cantidad inicial pollos'!I17-'cantidad pollos muertos'!I17+1))</f>
        <v>2.5039311563622386E-2</v>
      </c>
      <c r="P18" s="6">
        <f>IF('cantidad pollos muertos'!I17="","",BETAINV(0.975,'cantidad pollos muertos'!I17+1,'cantidad inicial pollos'!I17-'cantidad pollos muertos'!I17+1))</f>
        <v>3.3460263213210273E-2</v>
      </c>
      <c r="Q18" s="6">
        <f>IF('cantidad pollos muertos'!J17="","",BETAINV(0.025,'cantidad pollos muertos'!J17+1,'cantidad inicial pollos'!J17-'cantidad pollos muertos'!J17+1))</f>
        <v>4.5158928458697505E-2</v>
      </c>
      <c r="R18" s="6">
        <f>IF('cantidad pollos muertos'!J17="","",BETAINV(0.975,'cantidad pollos muertos'!J17+1,'cantidad inicial pollos'!J17-'cantidad pollos muertos'!J17+1))</f>
        <v>5.7110896788793331E-2</v>
      </c>
      <c r="S18" s="33">
        <f>IF('cantidad pollos muertos'!K17="","",BETAINV(0.025,'cantidad pollos muertos'!K17+1,'cantidad inicial pollos'!K17-'cantidad pollos muertos'!K17+1))</f>
        <v>2.3727850284165474E-2</v>
      </c>
      <c r="T18" s="33">
        <f>IF('cantidad pollos muertos'!K17="","",BETAINV(0.975,'cantidad pollos muertos'!K17+1,'cantidad inicial pollos'!K17-'cantidad pollos muertos'!K17+1))</f>
        <v>3.2102252362259165E-2</v>
      </c>
      <c r="U18" s="33">
        <f>IF('cantidad pollos muertos'!L17="","",BETAINV(0.025,'cantidad pollos muertos'!L17+1,'cantidad inicial pollos'!L17-'cantidad pollos muertos'!L17+1))</f>
        <v>1.4842917302782333E-2</v>
      </c>
      <c r="V18" s="33">
        <f>IF('cantidad pollos muertos'!L17="","",BETAINV(0.975,'cantidad pollos muertos'!L17+1,'cantidad inicial pollos'!L17-'cantidad pollos muertos'!L17+1))</f>
        <v>2.1626271465916225E-2</v>
      </c>
      <c r="W18" s="6">
        <f>IF('cantidad pollos muertos'!M17="","",BETAINV(0.025,'cantidad pollos muertos'!M17+1,'cantidad inicial pollos'!M17-'cantidad pollos muertos'!M17+1))</f>
        <v>1.6273653530045219E-2</v>
      </c>
      <c r="X18" s="6">
        <f>IF('cantidad pollos muertos'!M17="","",BETAINV(0.975,'cantidad pollos muertos'!M17+1,'cantidad inicial pollos'!M17-'cantidad pollos muertos'!M17+1))</f>
        <v>2.3620764715279519E-2</v>
      </c>
      <c r="Y18" s="6">
        <f>IF('cantidad pollos muertos'!N17="","",BETAINV(0.025,'cantidad pollos muertos'!N17+1,'cantidad inicial pollos'!N17-'cantidad pollos muertos'!N17+1))</f>
        <v>3.3048398855161761E-2</v>
      </c>
      <c r="Z18" s="6">
        <f>IF('cantidad pollos muertos'!N17="","",BETAINV(0.975,'cantidad pollos muertos'!N17+1,'cantidad inicial pollos'!N17-'cantidad pollos muertos'!N17+1))</f>
        <v>4.31312894882806E-2</v>
      </c>
      <c r="AA18" s="6">
        <f>IF('cantidad pollos muertos'!O17="","",BETAINV(0.025,'cantidad pollos muertos'!O17+1,'cantidad inicial pollos'!O17-'cantidad pollos muertos'!O17+1))</f>
        <v>1.5691602482640316E-2</v>
      </c>
      <c r="AB18" s="6">
        <f>IF('cantidad pollos muertos'!O17="","",BETAINV(0.975,'cantidad pollos muertos'!O17+1,'cantidad inicial pollos'!O17-'cantidad pollos muertos'!O17+1))</f>
        <v>2.2778981249483965E-2</v>
      </c>
      <c r="AC18" s="6">
        <f>IF('cantidad pollos muertos'!P17="","",BETAINV(0.025,'cantidad pollos muertos'!P17+1,'cantidad inicial pollos'!P17-'cantidad pollos muertos'!P17+1))</f>
        <v>1.4842917302782333E-2</v>
      </c>
      <c r="AD18" s="6">
        <f>IF('cantidad pollos muertos'!P17="","",BETAINV(0.975,'cantidad pollos muertos'!P17+1,'cantidad inicial pollos'!P17-'cantidad pollos muertos'!P17+1))</f>
        <v>2.1626271465916225E-2</v>
      </c>
      <c r="AE18" s="6">
        <f>IF('cantidad pollos muertos'!Q17="","",BETAINV(0.025,'cantidad pollos muertos'!Q17+1,'cantidad inicial pollos'!Q17-'cantidad pollos muertos'!Q17+1))</f>
        <v>3.2199640479206364E-2</v>
      </c>
      <c r="AF18" s="6">
        <f>IF('cantidad pollos muertos'!Q17="","",BETAINV(0.975,'cantidad pollos muertos'!Q17+1,'cantidad inicial pollos'!Q17-'cantidad pollos muertos'!Q17+1))</f>
        <v>4.2165786903085811E-2</v>
      </c>
      <c r="AG18" s="6">
        <f>IF('cantidad pollos muertos'!R17="","",BETAINV(0.025,'cantidad pollos muertos'!R17+1,'cantidad inicial pollos'!R17-'cantidad pollos muertos'!R17+1))</f>
        <v>2.3762109872895086E-2</v>
      </c>
      <c r="AH18" s="6">
        <f>IF('cantidad pollos muertos'!R17="","",BETAINV(0.975,'cantidad pollos muertos'!R17+1,'cantidad inicial pollos'!R17-'cantidad pollos muertos'!R17+1))</f>
        <v>3.2460697484346657E-2</v>
      </c>
      <c r="AI18" s="6">
        <f>IF('cantidad pollos muertos'!S17="","",BETAINV(0.025,'cantidad pollos muertos'!S17+1,'cantidad inicial pollos'!S17-'cantidad pollos muertos'!S17+1))</f>
        <v>1.5614755985069118E-2</v>
      </c>
      <c r="AJ18" s="6">
        <f>IF('cantidad pollos muertos'!S17="","",BETAINV(0.975,'cantidad pollos muertos'!S17+1,'cantidad inicial pollos'!S17-'cantidad pollos muertos'!S17+1))</f>
        <v>2.2828247120833978E-2</v>
      </c>
      <c r="AK18" s="6">
        <f>IF('cantidad pollos muertos'!T17="","",BETAINV(0.025,'cantidad pollos muertos'!T17+1,'cantidad inicial pollos'!T17-'cantidad pollos muertos'!T17+1))</f>
        <v>2.1029244683954149E-2</v>
      </c>
      <c r="AL18" s="6">
        <f>IF('cantidad pollos muertos'!T17="","",BETAINV(0.975,'cantidad pollos muertos'!T17+1,'cantidad inicial pollos'!T17-'cantidad pollos muertos'!T17+1))</f>
        <v>2.9184396373673427E-2</v>
      </c>
      <c r="AM18" s="6" t="str">
        <f>IF('cantidad pollos muertos'!U17="","",BETAINV(0.025,'cantidad pollos muertos'!U17+1,'cantidad inicial pollos'!U17-'cantidad pollos muertos'!U17+1))</f>
        <v/>
      </c>
      <c r="AN18" s="6" t="str">
        <f>IF('cantidad pollos muertos'!U17="","",BETAINV(0.975,'cantidad pollos muertos'!U17+1,'cantidad inicial pollos'!U17-'cantidad pollos muertos'!U17+1))</f>
        <v/>
      </c>
      <c r="AO18" s="6">
        <f>IF('cantidad pollos muertos'!V17="","",BETAINV(0.025,'cantidad pollos muertos'!V17+1,'cantidad inicial pollos'!V17-'cantidad pollos muertos'!V17+1))</f>
        <v>1.2830696306044517E-2</v>
      </c>
      <c r="AP18" s="6">
        <f>IF('cantidad pollos muertos'!V17="","",BETAINV(0.975,'cantidad pollos muertos'!V17+1,'cantidad inicial pollos'!V17-'cantidad pollos muertos'!V17+1))</f>
        <v>1.9443783600047393E-2</v>
      </c>
      <c r="AQ18" s="6">
        <f>IF('cantidad pollos muertos'!W17="","",BETAINV(0.025,'cantidad pollos muertos'!W17+1,'cantidad inicial pollos'!W17-'cantidad pollos muertos'!W17+1))</f>
        <v>2.3397202286000889E-2</v>
      </c>
      <c r="AR18" s="6">
        <f>IF('cantidad pollos muertos'!W17="","",BETAINV(0.975,'cantidad pollos muertos'!W17+1,'cantidad inicial pollos'!W17-'cantidad pollos muertos'!W17+1))</f>
        <v>3.186871860811713E-2</v>
      </c>
      <c r="AS18" s="6">
        <f>IF('cantidad pollos muertos'!X17="","",BETAINV(0.025,'cantidad pollos muertos'!X17+1,'cantidad inicial pollos'!X17-'cantidad pollos muertos'!X17+1))</f>
        <v>1.7444934770768129E-2</v>
      </c>
      <c r="AT18" s="6">
        <f>IF('cantidad pollos muertos'!X17="","",BETAINV(0.975,'cantidad pollos muertos'!X17+1,'cantidad inicial pollos'!X17-'cantidad pollos muertos'!X17+1))</f>
        <v>2.4874585159357254E-2</v>
      </c>
      <c r="AU18" t="str">
        <f>IF('cantidad pollos muertos'!AW19="","",BETAINV(0.025,'cantidad pollos muertos'!AW19+1,'cantidad inicial pollos'!AW19-'cantidad pollos muertos'!AW19+1))</f>
        <v/>
      </c>
      <c r="AV18" t="str">
        <f>IF('cantidad pollos muertos'!AW19="","",BETAINV(0.975,'cantidad pollos muertos'!AW19+1,'cantidad inicial pollos'!AW19-'cantidad pollos muertos'!AW19+1))</f>
        <v/>
      </c>
      <c r="AW18" t="str">
        <f>IF('cantidad pollos muertos'!AZ19="","",BETAINV(0.025,'cantidad pollos muertos'!AZ19+1,'cantidad inicial pollos'!AZ19-'cantidad pollos muertos'!AZ19+1))</f>
        <v/>
      </c>
      <c r="AX18" t="str">
        <f>IF('cantidad pollos muertos'!AZ19="","",BETAINV(0.975,'cantidad pollos muertos'!AZ19+1,'cantidad inicial pollos'!AZ19-'cantidad pollos muertos'!AZ19+1))</f>
        <v/>
      </c>
      <c r="AY18" t="str">
        <f>IF('cantidad pollos muertos'!BA19="","",BETAINV(0.025,'cantidad pollos muertos'!BA19+1,'cantidad inicial pollos'!BA19-'cantidad pollos muertos'!BA19+1))</f>
        <v/>
      </c>
      <c r="AZ18" t="str">
        <f>IF('cantidad pollos muertos'!BA19="","",BETAINV(0.975,'cantidad pollos muertos'!BA19+1,'cantidad inicial pollos'!BA19-'cantidad pollos muertos'!BA19+1))</f>
        <v/>
      </c>
    </row>
    <row r="19" spans="1:52" x14ac:dyDescent="0.25">
      <c r="A19" s="6">
        <v>17</v>
      </c>
      <c r="B19" s="6" t="s">
        <v>69</v>
      </c>
      <c r="C19" s="6" t="str">
        <f>IF('cantidad pollos muertos'!C18="","",BETAINV(0.025,'cantidad pollos muertos'!C18+1,'cantidad inicial pollos'!C18-'cantidad pollos muertos'!C18+1))</f>
        <v/>
      </c>
      <c r="D19" s="6" t="str">
        <f>IF('cantidad pollos muertos'!C18="","",BETAINV(0.975,'cantidad pollos muertos'!C18+1,'cantidad inicial pollos'!C18-'cantidad pollos muertos'!C18+1))</f>
        <v/>
      </c>
      <c r="E19" s="6">
        <f>IF('cantidad pollos muertos'!D18="","",BETAINV(0.025,'cantidad pollos muertos'!D18+1,'cantidad inicial pollos'!D18-'cantidad pollos muertos'!D18+1))</f>
        <v>0.23578449943453081</v>
      </c>
      <c r="F19" s="6">
        <f>IF('cantidad pollos muertos'!D18="","",BETAINV(0.975,'cantidad pollos muertos'!D18+1,'cantidad inicial pollos'!D18-'cantidad pollos muertos'!D18+1))</f>
        <v>0.26818511861930849</v>
      </c>
      <c r="G19" s="6">
        <f>IF('cantidad pollos muertos'!E18="","",BETAINV(0.025,'cantidad pollos muertos'!E18+1,'cantidad inicial pollos'!E18-'cantidad pollos muertos'!E18+1))</f>
        <v>5.2738247014978146E-2</v>
      </c>
      <c r="H19" s="6">
        <f>IF('cantidad pollos muertos'!E18="","",BETAINV(0.975,'cantidad pollos muertos'!E18+1,'cantidad inicial pollos'!E18-'cantidad pollos muertos'!E18+1))</f>
        <v>7.0306467866110944E-2</v>
      </c>
      <c r="I19" s="6">
        <f>IF('cantidad pollos muertos'!F18="","",BETAINV(0.025,'cantidad pollos muertos'!F18+1,'cantidad inicial pollos'!F18-'cantidad pollos muertos'!F18+1))</f>
        <v>3.5289603524114727E-2</v>
      </c>
      <c r="J19" s="6">
        <f>IF('cantidad pollos muertos'!F18="","",BETAINV(0.975,'cantidad pollos muertos'!F18+1,'cantidad inicial pollos'!F18-'cantidad pollos muertos'!F18+1))</f>
        <v>5.0051056415536643E-2</v>
      </c>
      <c r="K19" s="6">
        <f>IF('cantidad pollos muertos'!G18="","",BETAINV(0.025,'cantidad pollos muertos'!G18+1,'cantidad inicial pollos'!G18-'cantidad pollos muertos'!G18+1))</f>
        <v>0.15479662638314329</v>
      </c>
      <c r="L19" s="6">
        <f>IF('cantidad pollos muertos'!G18="","",BETAINV(0.975,'cantidad pollos muertos'!G18+1,'cantidad inicial pollos'!G18-'cantidad pollos muertos'!G18+1))</f>
        <v>0.18449009885887147</v>
      </c>
      <c r="M19" s="6">
        <f>IF('cantidad pollos muertos'!H18="","",BETAINV(0.025,'cantidad pollos muertos'!H18+1,'cantidad inicial pollos'!L18-'cantidad pollos muertos'!H18+1))</f>
        <v>1.4134425745568424E-2</v>
      </c>
      <c r="N19" s="6">
        <f>IF('cantidad pollos muertos'!H18="","",BETAINV(0.975,'cantidad pollos muertos'!H18+1,'cantidad inicial pollos'!H18-'cantidad pollos muertos'!H18+1))</f>
        <v>3.3260882687783266E-2</v>
      </c>
      <c r="O19" s="6">
        <f>IF('cantidad pollos muertos'!I18="","",BETAINV(0.025,'cantidad pollos muertos'!I18+1,'cantidad inicial pollos'!I18-'cantidad pollos muertos'!I18+1))</f>
        <v>2.7310064342471522E-2</v>
      </c>
      <c r="P19" s="6">
        <f>IF('cantidad pollos muertos'!I18="","",BETAINV(0.975,'cantidad pollos muertos'!I18+1,'cantidad inicial pollos'!I18-'cantidad pollos muertos'!I18+1))</f>
        <v>4.0511371187171408E-2</v>
      </c>
      <c r="Q19" s="6">
        <f>IF('cantidad pollos muertos'!J18="","",BETAINV(0.025,'cantidad pollos muertos'!J18+1,'cantidad inicial pollos'!J18-'cantidad pollos muertos'!J18+1))</f>
        <v>1.5144844396790945E-2</v>
      </c>
      <c r="R19" s="6">
        <f>IF('cantidad pollos muertos'!J18="","",BETAINV(0.975,'cantidad pollos muertos'!J18+1,'cantidad inicial pollos'!J18-'cantidad pollos muertos'!J18+1))</f>
        <v>2.5378811905913401E-2</v>
      </c>
      <c r="S19" s="33">
        <f>IF('cantidad pollos muertos'!K18="","",BETAINV(0.025,'cantidad pollos muertos'!K18+1,'cantidad inicial pollos'!K18-'cantidad pollos muertos'!K18+1))</f>
        <v>1.8219455975166967E-2</v>
      </c>
      <c r="T19" s="33">
        <f>IF('cantidad pollos muertos'!K18="","",BETAINV(0.975,'cantidad pollos muertos'!K18+1,'cantidad inicial pollos'!K18-'cantidad pollos muertos'!K18+1))</f>
        <v>2.9297588457250057E-2</v>
      </c>
      <c r="U19" s="33">
        <f>IF('cantidad pollos muertos'!L18="","",BETAINV(0.025,'cantidad pollos muertos'!L18+1,'cantidad inicial pollos'!L18-'cantidad pollos muertos'!L18+1))</f>
        <v>2.562045118461127E-2</v>
      </c>
      <c r="V19" s="33">
        <f>IF('cantidad pollos muertos'!L18="","",BETAINV(0.975,'cantidad pollos muertos'!L18+1,'cantidad inicial pollos'!L18-'cantidad pollos muertos'!L18+1))</f>
        <v>3.959208681017079E-2</v>
      </c>
      <c r="W19" s="6">
        <f>IF('cantidad pollos muertos'!M18="","",BETAINV(0.025,'cantidad pollos muertos'!M18+1,'cantidad inicial pollos'!M18-'cantidad pollos muertos'!M18+1))</f>
        <v>5.6350813646779553E-2</v>
      </c>
      <c r="X19" s="6">
        <f>IF('cantidad pollos muertos'!M18="","",BETAINV(0.975,'cantidad pollos muertos'!M18+1,'cantidad inicial pollos'!M18-'cantidad pollos muertos'!M18+1))</f>
        <v>7.4432235631596733E-2</v>
      </c>
      <c r="Y19" s="6">
        <f>IF('cantidad pollos muertos'!N18="","",BETAINV(0.025,'cantidad pollos muertos'!N18+1,'cantidad inicial pollos'!N18-'cantidad pollos muertos'!N18+1))</f>
        <v>2.7617002704458073E-2</v>
      </c>
      <c r="Z19" s="6">
        <f>IF('cantidad pollos muertos'!N18="","",BETAINV(0.975,'cantidad pollos muertos'!N18+1,'cantidad inicial pollos'!N18-'cantidad pollos muertos'!N18+1))</f>
        <v>4.0880049339876878E-2</v>
      </c>
      <c r="AA19" s="6">
        <f>IF('cantidad pollos muertos'!O18="","",BETAINV(0.025,'cantidad pollos muertos'!O18+1,'cantidad inicial pollos'!O18-'cantidad pollos muertos'!O18+1))</f>
        <v>9.1343993354656428E-3</v>
      </c>
      <c r="AB19" s="6">
        <f>IF('cantidad pollos muertos'!O18="","",BETAINV(0.975,'cantidad pollos muertos'!O18+1,'cantidad inicial pollos'!O18-'cantidad pollos muertos'!O18+1))</f>
        <v>1.740227397717109E-2</v>
      </c>
      <c r="AC19" s="6">
        <f>IF('cantidad pollos muertos'!P18="","",BETAINV(0.025,'cantidad pollos muertos'!P18+1,'cantidad inicial pollos'!P18-'cantidad pollos muertos'!P18+1))</f>
        <v>2.446075798050024E-2</v>
      </c>
      <c r="AD19" s="6">
        <f>IF('cantidad pollos muertos'!P18="","",BETAINV(0.975,'cantidad pollos muertos'!P18+1,'cantidad inicial pollos'!P18-'cantidad pollos muertos'!P18+1))</f>
        <v>3.7042975275588641E-2</v>
      </c>
      <c r="AE19" s="6">
        <f>IF('cantidad pollos muertos'!Q18="","",BETAINV(0.025,'cantidad pollos muertos'!Q18+1,'cantidad inicial pollos'!Q18-'cantidad pollos muertos'!Q18+1))</f>
        <v>1.5144844396790945E-2</v>
      </c>
      <c r="AF19" s="6">
        <f>IF('cantidad pollos muertos'!Q18="","",BETAINV(0.975,'cantidad pollos muertos'!Q18+1,'cantidad inicial pollos'!Q18-'cantidad pollos muertos'!Q18+1))</f>
        <v>2.5378811905913401E-2</v>
      </c>
      <c r="AG19" s="6">
        <f>IF('cantidad pollos muertos'!R18="","",BETAINV(0.025,'cantidad pollos muertos'!R18+1,'cantidad inicial pollos'!R18-'cantidad pollos muertos'!R18+1))</f>
        <v>2.446075798050024E-2</v>
      </c>
      <c r="AH19" s="6">
        <f>IF('cantidad pollos muertos'!R18="","",BETAINV(0.975,'cantidad pollos muertos'!R18+1,'cantidad inicial pollos'!R18-'cantidad pollos muertos'!R18+1))</f>
        <v>3.7042975275588641E-2</v>
      </c>
      <c r="AI19" s="6">
        <f>IF('cantidad pollos muertos'!S18="","",BETAINV(0.025,'cantidad pollos muertos'!S18+1,'cantidad inicial pollos'!S18-'cantidad pollos muertos'!S18+1))</f>
        <v>2.6668002244314946E-2</v>
      </c>
      <c r="AJ19" s="6">
        <f>IF('cantidad pollos muertos'!S18="","",BETAINV(0.975,'cantidad pollos muertos'!S18+1,'cantidad inicial pollos'!S18-'cantidad pollos muertos'!S18+1))</f>
        <v>3.9731055440035745E-2</v>
      </c>
      <c r="AK19" s="6">
        <f>IF('cantidad pollos muertos'!T18="","",BETAINV(0.025,'cantidad pollos muertos'!T18+1,'cantidad inicial pollos'!T18-'cantidad pollos muertos'!T18+1))</f>
        <v>2.132678533276482E-2</v>
      </c>
      <c r="AL19" s="6">
        <f>IF('cantidad pollos muertos'!T18="","",BETAINV(0.975,'cantidad pollos muertos'!T18+1,'cantidad inicial pollos'!T18-'cantidad pollos muertos'!T18+1))</f>
        <v>3.3183614281491081E-2</v>
      </c>
      <c r="AM19" s="6">
        <f>IF('cantidad pollos muertos'!U18="","",BETAINV(0.025,'cantidad pollos muertos'!U18+1,'cantidad inicial pollos'!U18-'cantidad pollos muertos'!U18+1))</f>
        <v>1.5144844396790945E-2</v>
      </c>
      <c r="AN19" s="6">
        <f>IF('cantidad pollos muertos'!U18="","",BETAINV(0.975,'cantidad pollos muertos'!U18+1,'cantidad inicial pollos'!U18-'cantidad pollos muertos'!U18+1))</f>
        <v>2.5378811905913401E-2</v>
      </c>
      <c r="AO19" s="6">
        <f>IF('cantidad pollos muertos'!V18="","",BETAINV(0.025,'cantidad pollos muertos'!V18+1,'cantidad inicial pollos'!V18-'cantidad pollos muertos'!V18+1))</f>
        <v>3.0792248544946031E-2</v>
      </c>
      <c r="AP19" s="6">
        <f>IF('cantidad pollos muertos'!V18="","",BETAINV(0.975,'cantidad pollos muertos'!V18+1,'cantidad inicial pollos'!V18-'cantidad pollos muertos'!V18+1))</f>
        <v>4.4698111612588076E-2</v>
      </c>
      <c r="AQ19" s="6">
        <f>IF('cantidad pollos muertos'!W18="","",BETAINV(0.025,'cantidad pollos muertos'!W18+1,'cantidad inicial pollos'!W18-'cantidad pollos muertos'!W18+1))</f>
        <v>1.8219455975166967E-2</v>
      </c>
      <c r="AR19" s="6">
        <f>IF('cantidad pollos muertos'!W18="","",BETAINV(0.975,'cantidad pollos muertos'!W18+1,'cantidad inicial pollos'!W18-'cantidad pollos muertos'!W18+1))</f>
        <v>2.9297588457250057E-2</v>
      </c>
      <c r="AS19" s="6">
        <f>IF('cantidad pollos muertos'!X18="","",BETAINV(0.025,'cantidad pollos muertos'!X18+1,'cantidad inicial pollos'!X18-'cantidad pollos muertos'!X18+1))</f>
        <v>9.9434333177357004E-2</v>
      </c>
      <c r="AT19" s="6">
        <f>IF('cantidad pollos muertos'!X18="","",BETAINV(0.975,'cantidad pollos muertos'!X18+1,'cantidad inicial pollos'!X18-'cantidad pollos muertos'!X18+1))</f>
        <v>0.11990481367505135</v>
      </c>
      <c r="AU19" t="str">
        <f>IF('cantidad pollos muertos'!AW20="","",BETAINV(0.025,'cantidad pollos muertos'!AW20+1,'cantidad inicial pollos'!AW20-'cantidad pollos muertos'!AW20+1))</f>
        <v/>
      </c>
      <c r="AV19" t="str">
        <f>IF('cantidad pollos muertos'!AW20="","",BETAINV(0.975,'cantidad pollos muertos'!AW20+1,'cantidad inicial pollos'!AW20-'cantidad pollos muertos'!AW20+1))</f>
        <v/>
      </c>
      <c r="AW19" t="str">
        <f>IF('cantidad pollos muertos'!AZ20="","",BETAINV(0.025,'cantidad pollos muertos'!AZ20+1,'cantidad inicial pollos'!AZ20-'cantidad pollos muertos'!AZ20+1))</f>
        <v/>
      </c>
      <c r="AX19" t="str">
        <f>IF('cantidad pollos muertos'!AZ20="","",BETAINV(0.975,'cantidad pollos muertos'!AZ20+1,'cantidad inicial pollos'!AZ20-'cantidad pollos muertos'!AZ20+1))</f>
        <v/>
      </c>
      <c r="AY19" t="str">
        <f>IF('cantidad pollos muertos'!BA20="","",BETAINV(0.025,'cantidad pollos muertos'!BA20+1,'cantidad inicial pollos'!BA20-'cantidad pollos muertos'!BA20+1))</f>
        <v/>
      </c>
      <c r="AZ19" t="str">
        <f>IF('cantidad pollos muertos'!BA20="","",BETAINV(0.975,'cantidad pollos muertos'!BA20+1,'cantidad inicial pollos'!BA20-'cantidad pollos muertos'!BA20+1))</f>
        <v/>
      </c>
    </row>
    <row r="20" spans="1:52" x14ac:dyDescent="0.25">
      <c r="A20" s="6">
        <v>18</v>
      </c>
      <c r="B20" s="6" t="s">
        <v>11</v>
      </c>
      <c r="C20" s="6">
        <f>IF('cantidad pollos muertos'!C19="","",BETAINV(0.025,'cantidad pollos muertos'!C19+1,'cantidad inicial pollos'!C19-'cantidad pollos muertos'!C19+1))</f>
        <v>5.4005615662917436E-2</v>
      </c>
      <c r="D20" s="6">
        <f>IF('cantidad pollos muertos'!C19="","",BETAINV(0.975,'cantidad pollos muertos'!C19+1,'cantidad inicial pollos'!C19-'cantidad pollos muertos'!C19+1))</f>
        <v>7.7968297918502016E-2</v>
      </c>
      <c r="E20" s="6">
        <f>IF('cantidad pollos muertos'!D19="","",BETAINV(0.025,'cantidad pollos muertos'!D19+1,'cantidad inicial pollos'!D19-'cantidad pollos muertos'!D19+1))</f>
        <v>3.9583260489899998E-2</v>
      </c>
      <c r="F20" s="6">
        <f>IF('cantidad pollos muertos'!D19="","",BETAINV(0.975,'cantidad pollos muertos'!D19+1,'cantidad inicial pollos'!D19-'cantidad pollos muertos'!D19+1))</f>
        <v>6.0603555952262744E-2</v>
      </c>
      <c r="G20" s="6">
        <f>IF('cantidad pollos muertos'!E19="","",BETAINV(0.025,'cantidad pollos muertos'!E19+1,'cantidad inicial pollos'!E19-'cantidad pollos muertos'!E19+1))</f>
        <v>0.31833102527657348</v>
      </c>
      <c r="H20" s="6">
        <f>IF('cantidad pollos muertos'!E19="","",BETAINV(0.975,'cantidad pollos muertos'!E19+1,'cantidad inicial pollos'!E19-'cantidad pollos muertos'!E19+1))</f>
        <v>0.3628927812743149</v>
      </c>
      <c r="I20" s="6">
        <f>IF('cantidad pollos muertos'!F19="","",BETAINV(0.025,'cantidad pollos muertos'!F19+1,'cantidad inicial pollos'!F19-'cantidad pollos muertos'!F19+1))</f>
        <v>4.9819620311550371E-2</v>
      </c>
      <c r="J20" s="6">
        <f>IF('cantidad pollos muertos'!F19="","",BETAINV(0.975,'cantidad pollos muertos'!F19+1,'cantidad inicial pollos'!F19-'cantidad pollos muertos'!F19+1))</f>
        <v>7.224728032026162E-2</v>
      </c>
      <c r="K20" s="6">
        <f>IF('cantidad pollos muertos'!G19="","",BETAINV(0.025,'cantidad pollos muertos'!G19+1,'cantidad inicial pollos'!G19-'cantidad pollos muertos'!G19+1))</f>
        <v>3.1186763181729162E-2</v>
      </c>
      <c r="L20" s="6">
        <f>IF('cantidad pollos muertos'!G19="","",BETAINV(0.975,'cantidad pollos muertos'!G19+1,'cantidad inicial pollos'!G19-'cantidad pollos muertos'!G19+1))</f>
        <v>5.0888469596043095E-2</v>
      </c>
      <c r="M20" s="6">
        <f>IF('cantidad pollos muertos'!H19="","",BETAINV(0.025,'cantidad pollos muertos'!H19+1,'cantidad inicial pollos'!L19-'cantidad pollos muertos'!H19+1))</f>
        <v>2.4564264583786084E-2</v>
      </c>
      <c r="N20" s="6">
        <f>IF('cantidad pollos muertos'!H19="","",BETAINV(0.975,'cantidad pollos muertos'!H19+1,'cantidad inicial pollos'!H19-'cantidad pollos muertos'!H19+1))</f>
        <v>4.8700461660356131E-2</v>
      </c>
      <c r="O20" s="6">
        <f>IF('cantidad pollos muertos'!I19="","",BETAINV(0.025,'cantidad pollos muertos'!I19+1,'cantidad inicial pollos'!I19-'cantidad pollos muertos'!I19+1))</f>
        <v>1.1653276725090492E-2</v>
      </c>
      <c r="P20" s="6">
        <f>IF('cantidad pollos muertos'!I19="","",BETAINV(0.975,'cantidad pollos muertos'!I19+1,'cantidad inicial pollos'!I19-'cantidad pollos muertos'!I19+1))</f>
        <v>2.4784663989324107E-2</v>
      </c>
      <c r="Q20" s="6">
        <f>IF('cantidad pollos muertos'!J19="","",BETAINV(0.025,'cantidad pollos muertos'!J19+1,'cantidad inicial pollos'!J19-'cantidad pollos muertos'!J19+1))</f>
        <v>2.4404043191079389E-2</v>
      </c>
      <c r="R20" s="6">
        <f>IF('cantidad pollos muertos'!J19="","",BETAINV(0.975,'cantidad pollos muertos'!J19+1,'cantidad inicial pollos'!J19-'cantidad pollos muertos'!J19+1))</f>
        <v>4.1550236361530324E-2</v>
      </c>
      <c r="S20" s="33">
        <f>IF('cantidad pollos muertos'!K19="","",BETAINV(0.025,'cantidad pollos muertos'!K19+1,'cantidad inicial pollos'!K19-'cantidad pollos muertos'!K19+1))</f>
        <v>4.5100885390062767E-2</v>
      </c>
      <c r="T20" s="33">
        <f>IF('cantidad pollos muertos'!K19="","",BETAINV(0.975,'cantidad pollos muertos'!K19+1,'cantidad inicial pollos'!K19-'cantidad pollos muertos'!K19+1))</f>
        <v>6.7311754754650011E-2</v>
      </c>
      <c r="U20" s="33">
        <f>IF('cantidad pollos muertos'!L19="","",BETAINV(0.025,'cantidad pollos muertos'!L19+1,'cantidad inicial pollos'!L19-'cantidad pollos muertos'!L19+1))</f>
        <v>2.600077883078418E-2</v>
      </c>
      <c r="V20" s="33">
        <f>IF('cantidad pollos muertos'!L19="","",BETAINV(0.975,'cantidad pollos muertos'!L19+1,'cantidad inicial pollos'!L19-'cantidad pollos muertos'!L19+1))</f>
        <v>4.2498441044164226E-2</v>
      </c>
      <c r="W20" s="6">
        <f>IF('cantidad pollos muertos'!M19="","",BETAINV(0.025,'cantidad pollos muertos'!M19+1,'cantidad inicial pollos'!M19-'cantidad pollos muertos'!M19+1))</f>
        <v>0.20935811654421155</v>
      </c>
      <c r="X20" s="6">
        <f>IF('cantidad pollos muertos'!M19="","",BETAINV(0.975,'cantidad pollos muertos'!M19+1,'cantidad inicial pollos'!M19-'cantidad pollos muertos'!M19+1))</f>
        <v>0.24887091226149216</v>
      </c>
      <c r="Y20" s="6">
        <f>IF('cantidad pollos muertos'!N19="","",BETAINV(0.025,'cantidad pollos muertos'!N19+1,'cantidad inicial pollos'!N19-'cantidad pollos muertos'!N19+1))</f>
        <v>3.3122462095149401E-2</v>
      </c>
      <c r="Z20" s="6">
        <f>IF('cantidad pollos muertos'!N19="","",BETAINV(0.975,'cantidad pollos muertos'!N19+1,'cantidad inicial pollos'!N19-'cantidad pollos muertos'!N19+1))</f>
        <v>5.197750593723216E-2</v>
      </c>
      <c r="AA20" s="6">
        <f>IF('cantidad pollos muertos'!O19="","",BETAINV(0.025,'cantidad pollos muertos'!O19+1,'cantidad inicial pollos'!O19-'cantidad pollos muertos'!O19+1))</f>
        <v>0.28216614234272125</v>
      </c>
      <c r="AB20" s="6">
        <f>IF('cantidad pollos muertos'!O19="","",BETAINV(0.975,'cantidad pollos muertos'!O19+1,'cantidad inicial pollos'!O19-'cantidad pollos muertos'!O19+1))</f>
        <v>0.32540539798640644</v>
      </c>
      <c r="AC20" s="6">
        <f>IF('cantidad pollos muertos'!P19="","",BETAINV(0.025,'cantidad pollos muertos'!P19+1,'cantidad inicial pollos'!P19-'cantidad pollos muertos'!P19+1))</f>
        <v>4.1395056014187491E-2</v>
      </c>
      <c r="AD20" s="6">
        <f>IF('cantidad pollos muertos'!P19="","",BETAINV(0.975,'cantidad pollos muertos'!P19+1,'cantidad inicial pollos'!P19-'cantidad pollos muertos'!P19+1))</f>
        <v>6.211816909407708E-2</v>
      </c>
      <c r="AE20" s="6">
        <f>IF('cantidad pollos muertos'!Q19="","",BETAINV(0.025,'cantidad pollos muertos'!Q19+1,'cantidad inicial pollos'!Q19-'cantidad pollos muertos'!Q19+1))</f>
        <v>2.8013158279955055E-2</v>
      </c>
      <c r="AF20" s="6">
        <f>IF('cantidad pollos muertos'!Q19="","",BETAINV(0.975,'cantidad pollos muertos'!Q19+1,'cantidad inicial pollos'!Q19-'cantidad pollos muertos'!Q19+1))</f>
        <v>4.5578473500184624E-2</v>
      </c>
      <c r="AG20" s="6">
        <f>IF('cantidad pollos muertos'!R19="","",BETAINV(0.025,'cantidad pollos muertos'!R19+1,'cantidad inicial pollos'!R19-'cantidad pollos muertos'!R19+1))</f>
        <v>3.1072343414778401E-2</v>
      </c>
      <c r="AH20" s="6">
        <f>IF('cantidad pollos muertos'!R19="","",BETAINV(0.975,'cantidad pollos muertos'!R19+1,'cantidad inicial pollos'!R19-'cantidad pollos muertos'!R19+1))</f>
        <v>4.9424296146018509E-2</v>
      </c>
      <c r="AI20" s="6">
        <f>IF('cantidad pollos muertos'!S19="","",BETAINV(0.025,'cantidad pollos muertos'!S19+1,'cantidad inicial pollos'!S19-'cantidad pollos muertos'!S19+1))</f>
        <v>1.4090409911714109E-2</v>
      </c>
      <c r="AJ20" s="6">
        <f>IF('cantidad pollos muertos'!S19="","",BETAINV(0.975,'cantidad pollos muertos'!S19+1,'cantidad inicial pollos'!S19-'cantidad pollos muertos'!S19+1))</f>
        <v>2.7277350741206963E-2</v>
      </c>
      <c r="AK20" s="6">
        <f>IF('cantidad pollos muertos'!T19="","",BETAINV(0.025,'cantidad pollos muertos'!T19+1,'cantidad inicial pollos'!T19-'cantidad pollos muertos'!T19+1))</f>
        <v>3.4150465264480331E-2</v>
      </c>
      <c r="AL20" s="6">
        <f>IF('cantidad pollos muertos'!T19="","",BETAINV(0.975,'cantidad pollos muertos'!T19+1,'cantidad inicial pollos'!T19-'cantidad pollos muertos'!T19+1))</f>
        <v>5.3251164473701929E-2</v>
      </c>
      <c r="AM20" s="6">
        <f>IF('cantidad pollos muertos'!U19="","",BETAINV(0.025,'cantidad pollos muertos'!U19+1,'cantidad inicial pollos'!U19-'cantidad pollos muertos'!U19+1))</f>
        <v>7.6330936165841884E-2</v>
      </c>
      <c r="AN20" s="6">
        <f>IF('cantidad pollos muertos'!U19="","",BETAINV(0.975,'cantidad pollos muertos'!U19+1,'cantidad inicial pollos'!U19-'cantidad pollos muertos'!U19+1))</f>
        <v>0.10313654794550842</v>
      </c>
      <c r="AO20" s="6">
        <f>IF('cantidad pollos muertos'!V19="","",BETAINV(0.025,'cantidad pollos muertos'!V19+1,'cantidad inicial pollos'!V19-'cantidad pollos muertos'!V19+1))</f>
        <v>3.9317101227076212E-2</v>
      </c>
      <c r="AP20" s="6">
        <f>IF('cantidad pollos muertos'!V19="","",BETAINV(0.975,'cantidad pollos muertos'!V19+1,'cantidad inicial pollos'!V19-'cantidad pollos muertos'!V19+1))</f>
        <v>5.9592816522851089E-2</v>
      </c>
      <c r="AQ20" s="6">
        <f>IF('cantidad pollos muertos'!W19="","",BETAINV(0.025,'cantidad pollos muertos'!W19+1,'cantidad inicial pollos'!W19-'cantidad pollos muertos'!W19+1))</f>
        <v>9.3460181046352338E-3</v>
      </c>
      <c r="AR20" s="6">
        <f>IF('cantidad pollos muertos'!W19="","",BETAINV(0.975,'cantidad pollos muertos'!W19+1,'cantidad inicial pollos'!W19-'cantidad pollos muertos'!W19+1))</f>
        <v>2.0512659653128429E-2</v>
      </c>
      <c r="AS20" s="6">
        <f>IF('cantidad pollos muertos'!X19="","",BETAINV(0.025,'cantidad pollos muertos'!X19+1,'cantidad inicial pollos'!X19-'cantidad pollos muertos'!X19+1))</f>
        <v>2.9030630455728571E-2</v>
      </c>
      <c r="AT20" s="6">
        <f>IF('cantidad pollos muertos'!X19="","",BETAINV(0.975,'cantidad pollos muertos'!X19+1,'cantidad inicial pollos'!X19-'cantidad pollos muertos'!X19+1))</f>
        <v>4.6862672843127062E-2</v>
      </c>
      <c r="AU20" t="str">
        <f>IF('cantidad pollos muertos'!AW21="","",BETAINV(0.025,'cantidad pollos muertos'!AW21+1,'cantidad inicial pollos'!AW21-'cantidad pollos muertos'!AW21+1))</f>
        <v/>
      </c>
      <c r="AV20" t="str">
        <f>IF('cantidad pollos muertos'!AW21="","",BETAINV(0.975,'cantidad pollos muertos'!AW21+1,'cantidad inicial pollos'!AW21-'cantidad pollos muertos'!AW21+1))</f>
        <v/>
      </c>
      <c r="AW20" t="str">
        <f>IF('cantidad pollos muertos'!AZ21="","",BETAINV(0.025,'cantidad pollos muertos'!AZ21+1,'cantidad inicial pollos'!AZ21-'cantidad pollos muertos'!AZ21+1))</f>
        <v/>
      </c>
      <c r="AX20" t="str">
        <f>IF('cantidad pollos muertos'!AZ21="","",BETAINV(0.975,'cantidad pollos muertos'!AZ21+1,'cantidad inicial pollos'!AZ21-'cantidad pollos muertos'!AZ21+1))</f>
        <v/>
      </c>
      <c r="AY20" t="str">
        <f>IF('cantidad pollos muertos'!BA21="","",BETAINV(0.025,'cantidad pollos muertos'!BA21+1,'cantidad inicial pollos'!BA21-'cantidad pollos muertos'!BA21+1))</f>
        <v/>
      </c>
      <c r="AZ20" t="str">
        <f>IF('cantidad pollos muertos'!BA21="","",BETAINV(0.975,'cantidad pollos muertos'!BA21+1,'cantidad inicial pollos'!BA21-'cantidad pollos muertos'!BA21+1))</f>
        <v/>
      </c>
    </row>
    <row r="21" spans="1:52" x14ac:dyDescent="0.25">
      <c r="A21" s="6">
        <v>19</v>
      </c>
      <c r="B21" s="6" t="s">
        <v>65</v>
      </c>
      <c r="C21" s="6" t="str">
        <f>IF('cantidad pollos muertos'!C20="","",BETAINV(0.025,'cantidad pollos muertos'!C20+1,'cantidad inicial pollos'!C20-'cantidad pollos muertos'!C20+1))</f>
        <v/>
      </c>
      <c r="D21" s="6" t="str">
        <f>IF('cantidad pollos muertos'!C20="","",BETAINV(0.975,'cantidad pollos muertos'!C20+1,'cantidad inicial pollos'!C20-'cantidad pollos muertos'!C20+1))</f>
        <v/>
      </c>
      <c r="E21" s="6">
        <f>IF('cantidad pollos muertos'!D20="","",BETAINV(0.025,'cantidad pollos muertos'!D20+1,'cantidad inicial pollos'!D20-'cantidad pollos muertos'!D20+1))</f>
        <v>2.2213439819993248E-2</v>
      </c>
      <c r="F21" s="6">
        <f>IF('cantidad pollos muertos'!D20="","",BETAINV(0.975,'cantidad pollos muertos'!D20+1,'cantidad inicial pollos'!D20-'cantidad pollos muertos'!D20+1))</f>
        <v>2.9556975713308509E-2</v>
      </c>
      <c r="G21" s="6">
        <f>IF('cantidad pollos muertos'!E20="","",BETAINV(0.025,'cantidad pollos muertos'!E20+1,'cantidad inicial pollos'!E20-'cantidad pollos muertos'!E20+1))</f>
        <v>2.8936349343376293E-2</v>
      </c>
      <c r="H21" s="6">
        <f>IF('cantidad pollos muertos'!E20="","",BETAINV(0.975,'cantidad pollos muertos'!E20+1,'cantidad inicial pollos'!E20-'cantidad pollos muertos'!E20+1))</f>
        <v>3.7341400610992226E-2</v>
      </c>
      <c r="I21" s="6">
        <f>IF('cantidad pollos muertos'!F20="","",BETAINV(0.025,'cantidad pollos muertos'!F20+1,'cantidad inicial pollos'!F20-'cantidad pollos muertos'!F20+1))</f>
        <v>2.635131216113203E-2</v>
      </c>
      <c r="J21" s="6">
        <f>IF('cantidad pollos muertos'!F20="","",BETAINV(0.975,'cantidad pollos muertos'!F20+1,'cantidad inicial pollos'!F20-'cantidad pollos muertos'!F20+1))</f>
        <v>3.405688140717178E-2</v>
      </c>
      <c r="K21" s="6">
        <f>IF('cantidad pollos muertos'!G20="","",BETAINV(0.025,'cantidad pollos muertos'!G20+1,'cantidad inicial pollos'!G20-'cantidad pollos muertos'!G20+1))</f>
        <v>3.9616551140773136E-2</v>
      </c>
      <c r="L21" s="6">
        <f>IF('cantidad pollos muertos'!G20="","",BETAINV(0.975,'cantidad pollos muertos'!G20+1,'cantidad inicial pollos'!G20-'cantidad pollos muertos'!G20+1))</f>
        <v>4.8882691199921058E-2</v>
      </c>
      <c r="M21" s="6">
        <f>IF('cantidad pollos muertos'!H20="","",BETAINV(0.025,'cantidad pollos muertos'!H20+1,'cantidad inicial pollos'!L20-'cantidad pollos muertos'!H20+1))</f>
        <v>3.0561910368043618E-2</v>
      </c>
      <c r="N21" s="6">
        <f>IF('cantidad pollos muertos'!H20="","",BETAINV(0.975,'cantidad pollos muertos'!H20+1,'cantidad inicial pollos'!H20-'cantidad pollos muertos'!H20+1))</f>
        <v>3.8738960678649459E-2</v>
      </c>
      <c r="O21" s="6">
        <f>IF('cantidad pollos muertos'!I20="","",BETAINV(0.025,'cantidad pollos muertos'!I20+1,'cantidad inicial pollos'!I20-'cantidad pollos muertos'!I20+1))</f>
        <v>1.9236811475399729E-2</v>
      </c>
      <c r="P21" s="6">
        <f>IF('cantidad pollos muertos'!I20="","",BETAINV(0.975,'cantidad pollos muertos'!I20+1,'cantidad inicial pollos'!I20-'cantidad pollos muertos'!I20+1))</f>
        <v>2.7004450940750102E-2</v>
      </c>
      <c r="Q21" s="6">
        <f>IF('cantidad pollos muertos'!J20="","",BETAINV(0.025,'cantidad pollos muertos'!J20+1,'cantidad inicial pollos'!J20-'cantidad pollos muertos'!J20+1))</f>
        <v>2.7130489552260974E-2</v>
      </c>
      <c r="R21" s="6">
        <f>IF('cantidad pollos muertos'!J20="","",BETAINV(0.975,'cantidad pollos muertos'!J20+1,'cantidad inicial pollos'!J20-'cantidad pollos muertos'!J20+1))</f>
        <v>3.6183184332204132E-2</v>
      </c>
      <c r="S21" s="33">
        <f>IF('cantidad pollos muertos'!K20="","",BETAINV(0.025,'cantidad pollos muertos'!K20+1,'cantidad inicial pollos'!K20-'cantidad pollos muertos'!K20+1))</f>
        <v>3.0403735175592216E-2</v>
      </c>
      <c r="T21" s="33">
        <f>IF('cantidad pollos muertos'!K20="","",BETAINV(0.975,'cantidad pollos muertos'!K20+1,'cantidad inicial pollos'!K20-'cantidad pollos muertos'!K20+1))</f>
        <v>3.9932591965467279E-2</v>
      </c>
      <c r="U21" s="33">
        <f>IF('cantidad pollos muertos'!L20="","",BETAINV(0.025,'cantidad pollos muertos'!L20+1,'cantidad inicial pollos'!L20-'cantidad pollos muertos'!L20+1))</f>
        <v>3.515233410122965E-2</v>
      </c>
      <c r="V21" s="33">
        <f>IF('cantidad pollos muertos'!L20="","",BETAINV(0.975,'cantidad pollos muertos'!L20+1,'cantidad inicial pollos'!L20-'cantidad pollos muertos'!L20+1))</f>
        <v>4.5320618427920012E-2</v>
      </c>
      <c r="W21" s="6">
        <f>IF('cantidad pollos muertos'!M20="","",BETAINV(0.025,'cantidad pollos muertos'!M20+1,'cantidad inicial pollos'!M20-'cantidad pollos muertos'!M20+1))</f>
        <v>2.4368972425716881E-2</v>
      </c>
      <c r="X21" s="6">
        <f>IF('cantidad pollos muertos'!M20="","",BETAINV(0.975,'cantidad pollos muertos'!M20+1,'cantidad inicial pollos'!M20-'cantidad pollos muertos'!M20+1))</f>
        <v>3.2996362823236036E-2</v>
      </c>
      <c r="Y21" s="6">
        <f>IF('cantidad pollos muertos'!N20="","",BETAINV(0.025,'cantidad pollos muertos'!N20+1,'cantidad inicial pollos'!N20-'cantidad pollos muertos'!N20+1))</f>
        <v>4.6214920629670961E-2</v>
      </c>
      <c r="Z21" s="6">
        <f>IF('cantidad pollos muertos'!N20="","",BETAINV(0.975,'cantidad pollos muertos'!N20+1,'cantidad inicial pollos'!N20-'cantidad pollos muertos'!N20+1))</f>
        <v>5.7705555294467747E-2</v>
      </c>
      <c r="AA21" s="6">
        <f>IF('cantidad pollos muertos'!O20="","",BETAINV(0.025,'cantidad pollos muertos'!O20+1,'cantidad inicial pollos'!O20-'cantidad pollos muertos'!O20+1))</f>
        <v>1.3249566408247057E-2</v>
      </c>
      <c r="AB21" s="6">
        <f>IF('cantidad pollos muertos'!O20="","",BETAINV(0.975,'cantidad pollos muertos'!O20+1,'cantidad inicial pollos'!O20-'cantidad pollos muertos'!O20+1))</f>
        <v>2.9011565506265269E-2</v>
      </c>
      <c r="AC21" s="6">
        <f>IF('cantidad pollos muertos'!P20="","",BETAINV(0.025,'cantidad pollos muertos'!P20+1,'cantidad inicial pollos'!P20-'cantidad pollos muertos'!P20+1))</f>
        <v>1.3249566408247057E-2</v>
      </c>
      <c r="AD21" s="6">
        <f>IF('cantidad pollos muertos'!P20="","",BETAINV(0.975,'cantidad pollos muertos'!P20+1,'cantidad inicial pollos'!P20-'cantidad pollos muertos'!P20+1))</f>
        <v>2.9011565506265269E-2</v>
      </c>
      <c r="AE21" s="6">
        <f>IF('cantidad pollos muertos'!Q20="","",BETAINV(0.025,'cantidad pollos muertos'!Q20+1,'cantidad inicial pollos'!Q20-'cantidad pollos muertos'!Q20+1))</f>
        <v>1.3265827355353501E-3</v>
      </c>
      <c r="AF21" s="6">
        <f>IF('cantidad pollos muertos'!Q20="","",BETAINV(0.975,'cantidad pollos muertos'!Q20+1,'cantidad inicial pollos'!Q20-'cantidad pollos muertos'!Q20+1))</f>
        <v>8.3392021204187206E-3</v>
      </c>
      <c r="AG21" s="6">
        <f>IF('cantidad pollos muertos'!R20="","",BETAINV(0.025,'cantidad pollos muertos'!R20+1,'cantidad inicial pollos'!R20-'cantidad pollos muertos'!R20+1))</f>
        <v>1.2592198764301885E-2</v>
      </c>
      <c r="AH21" s="6">
        <f>IF('cantidad pollos muertos'!R20="","",BETAINV(0.975,'cantidad pollos muertos'!R20+1,'cantidad inicial pollos'!R20-'cantidad pollos muertos'!R20+1))</f>
        <v>2.803994228304163E-2</v>
      </c>
      <c r="AI21" s="6">
        <f>IF('cantidad pollos muertos'!S20="","",BETAINV(0.025,'cantidad pollos muertos'!S20+1,'cantidad inicial pollos'!S20-'cantidad pollos muertos'!S20+1))</f>
        <v>2.1353741676495761E-2</v>
      </c>
      <c r="AJ21" s="6">
        <f>IF('cantidad pollos muertos'!S20="","",BETAINV(0.975,'cantidad pollos muertos'!S20+1,'cantidad inicial pollos'!S20-'cantidad pollos muertos'!S20+1))</f>
        <v>4.0454468940729238E-2</v>
      </c>
      <c r="AK21" s="6">
        <f>IF('cantidad pollos muertos'!T20="","",BETAINV(0.025,'cantidad pollos muertos'!T20+1,'cantidad inicial pollos'!T20-'cantidad pollos muertos'!T20+1))</f>
        <v>2.4123126771739806E-2</v>
      </c>
      <c r="AL21" s="6">
        <f>IF('cantidad pollos muertos'!T20="","",BETAINV(0.975,'cantidad pollos muertos'!T20+1,'cantidad inicial pollos'!T20-'cantidad pollos muertos'!T20+1))</f>
        <v>4.4200582997549143E-2</v>
      </c>
      <c r="AM21" s="6">
        <f>IF('cantidad pollos muertos'!U20="","",BETAINV(0.025,'cantidad pollos muertos'!U20+1,'cantidad inicial pollos'!U20-'cantidad pollos muertos'!U20+1))</f>
        <v>3.9213432098985455E-3</v>
      </c>
      <c r="AN21" s="6">
        <f>IF('cantidad pollos muertos'!U20="","",BETAINV(0.975,'cantidad pollos muertos'!U20+1,'cantidad inicial pollos'!U20-'cantidad pollos muertos'!U20+1))</f>
        <v>1.3900778638291866E-2</v>
      </c>
      <c r="AO21" s="6">
        <f>IF('cantidad pollos muertos'!V20="","",BETAINV(0.025,'cantidad pollos muertos'!V20+1,'cantidad inicial pollos'!V20-'cantidad pollos muertos'!V20+1))</f>
        <v>1.0789727843156282E-2</v>
      </c>
      <c r="AP21" s="6">
        <f>IF('cantidad pollos muertos'!V20="","",BETAINV(0.975,'cantidad pollos muertos'!V20+1,'cantidad inicial pollos'!V20-'cantidad pollos muertos'!V20+1))</f>
        <v>2.4053278014359414E-2</v>
      </c>
      <c r="AQ21" s="6">
        <f>IF('cantidad pollos muertos'!W20="","",BETAINV(0.025,'cantidad pollos muertos'!W20+1,'cantidad inicial pollos'!W20-'cantidad pollos muertos'!W20+1))</f>
        <v>2.5488457695438747E-2</v>
      </c>
      <c r="AR21" s="6">
        <f>IF('cantidad pollos muertos'!W20="","",BETAINV(0.975,'cantidad pollos muertos'!W20+1,'cantidad inicial pollos'!W20-'cantidad pollos muertos'!W20+1))</f>
        <v>4.5114444708539203E-2</v>
      </c>
      <c r="AS21" s="6">
        <f>IF('cantidad pollos muertos'!X20="","",BETAINV(0.025,'cantidad pollos muertos'!X20+1,'cantidad inicial pollos'!X20-'cantidad pollos muertos'!X20+1))</f>
        <v>2.7440090828764818E-2</v>
      </c>
      <c r="AT21" s="6">
        <f>IF('cantidad pollos muertos'!X20="","",BETAINV(0.975,'cantidad pollos muertos'!X20+1,'cantidad inicial pollos'!X20-'cantidad pollos muertos'!X20+1))</f>
        <v>4.7674576269103874E-2</v>
      </c>
      <c r="AU21" t="str">
        <f>IF('cantidad pollos muertos'!AW22="","",BETAINV(0.025,'cantidad pollos muertos'!AW22+1,'cantidad inicial pollos'!AW22-'cantidad pollos muertos'!AW22+1))</f>
        <v/>
      </c>
      <c r="AV21" t="str">
        <f>IF('cantidad pollos muertos'!AW22="","",BETAINV(0.975,'cantidad pollos muertos'!AW22+1,'cantidad inicial pollos'!AW22-'cantidad pollos muertos'!AW22+1))</f>
        <v/>
      </c>
      <c r="AW21" t="str">
        <f>IF('cantidad pollos muertos'!AZ22="","",BETAINV(0.025,'cantidad pollos muertos'!AZ22+1,'cantidad inicial pollos'!AZ22-'cantidad pollos muertos'!AZ22+1))</f>
        <v/>
      </c>
      <c r="AX21" t="str">
        <f>IF('cantidad pollos muertos'!AZ22="","",BETAINV(0.975,'cantidad pollos muertos'!AZ22+1,'cantidad inicial pollos'!AZ22-'cantidad pollos muertos'!AZ22+1))</f>
        <v/>
      </c>
      <c r="AY21" t="str">
        <f>IF('cantidad pollos muertos'!BA22="","",BETAINV(0.025,'cantidad pollos muertos'!BA22+1,'cantidad inicial pollos'!BA22-'cantidad pollos muertos'!BA22+1))</f>
        <v/>
      </c>
      <c r="AZ21" t="str">
        <f>IF('cantidad pollos muertos'!BA22="","",BETAINV(0.975,'cantidad pollos muertos'!BA22+1,'cantidad inicial pollos'!BA22-'cantidad pollos muertos'!BA22+1))</f>
        <v/>
      </c>
    </row>
    <row r="22" spans="1:52" x14ac:dyDescent="0.25">
      <c r="A22" s="6">
        <v>20</v>
      </c>
      <c r="B22" s="6" t="s">
        <v>23</v>
      </c>
      <c r="C22" s="6">
        <f>IF('cantidad pollos muertos'!C21="","",BETAINV(0.025,'cantidad pollos muertos'!C21+1,'cantidad inicial pollos'!C21-'cantidad pollos muertos'!C21+1))</f>
        <v>2.1222460217746188E-2</v>
      </c>
      <c r="D22" s="6">
        <f>IF('cantidad pollos muertos'!C21="","",BETAINV(0.975,'cantidad pollos muertos'!C21+1,'cantidad inicial pollos'!C21-'cantidad pollos muertos'!C21+1))</f>
        <v>3.73961898233931E-2</v>
      </c>
      <c r="E22" s="6">
        <f>IF('cantidad pollos muertos'!D21="","",BETAINV(0.025,'cantidad pollos muertos'!D21+1,'cantidad inicial pollos'!D21-'cantidad pollos muertos'!D21+1))</f>
        <v>1.8087313184790441E-2</v>
      </c>
      <c r="F22" s="6">
        <f>IF('cantidad pollos muertos'!D21="","",BETAINV(0.975,'cantidad pollos muertos'!D21+1,'cantidad inicial pollos'!D21-'cantidad pollos muertos'!D21+1))</f>
        <v>3.3227015855990638E-2</v>
      </c>
      <c r="G22" s="6">
        <f>IF('cantidad pollos muertos'!E21="","",BETAINV(0.025,'cantidad pollos muertos'!E21+1,'cantidad inicial pollos'!E21-'cantidad pollos muertos'!E21+1))</f>
        <v>2.9340173582756642E-2</v>
      </c>
      <c r="H22" s="6">
        <f>IF('cantidad pollos muertos'!E21="","",BETAINV(0.975,'cantidad pollos muertos'!E21+1,'cantidad inicial pollos'!E21-'cantidad pollos muertos'!E21+1))</f>
        <v>4.6693831080790393E-2</v>
      </c>
      <c r="I22" s="6">
        <f>IF('cantidad pollos muertos'!F21="","",BETAINV(0.025,'cantidad pollos muertos'!F21+1,'cantidad inicial pollos'!F21-'cantidad pollos muertos'!F21+1))</f>
        <v>1.7922704140255243E-2</v>
      </c>
      <c r="J22" s="6">
        <f>IF('cantidad pollos muertos'!F21="","",BETAINV(0.975,'cantidad pollos muertos'!F21+1,'cantidad inicial pollos'!F21-'cantidad pollos muertos'!F21+1))</f>
        <v>3.2022297123759258E-2</v>
      </c>
      <c r="K22" s="6">
        <f>IF('cantidad pollos muertos'!G21="","",BETAINV(0.025,'cantidad pollos muertos'!G21+1,'cantidad inicial pollos'!G21-'cantidad pollos muertos'!G21+1))</f>
        <v>3.9583260489899998E-2</v>
      </c>
      <c r="L22" s="6">
        <f>IF('cantidad pollos muertos'!G21="","",BETAINV(0.975,'cantidad pollos muertos'!G21+1,'cantidad inicial pollos'!G21-'cantidad pollos muertos'!G21+1))</f>
        <v>6.0603555952262744E-2</v>
      </c>
      <c r="M22" s="6">
        <f>IF('cantidad pollos muertos'!H21="","",BETAINV(0.025,'cantidad pollos muertos'!H21+1,'cantidad inicial pollos'!L21-'cantidad pollos muertos'!H21+1))</f>
        <v>1.3632245042750174E-2</v>
      </c>
      <c r="N22" s="6">
        <f>IF('cantidad pollos muertos'!H21="","",BETAINV(0.975,'cantidad pollos muertos'!H21+1,'cantidad inicial pollos'!H21-'cantidad pollos muertos'!H21+1))</f>
        <v>3.2893192905671165E-2</v>
      </c>
      <c r="O22" s="6">
        <f>IF('cantidad pollos muertos'!I21="","",BETAINV(0.025,'cantidad pollos muertos'!I21+1,'cantidad inicial pollos'!I21-'cantidad pollos muertos'!I21+1))</f>
        <v>1.3782054174299683E-5</v>
      </c>
      <c r="P22" s="6">
        <f>IF('cantidad pollos muertos'!I21="","",BETAINV(0.975,'cantidad pollos muertos'!I21+1,'cantidad inicial pollos'!I21-'cantidad pollos muertos'!I21+1))</f>
        <v>2.006084982533296E-3</v>
      </c>
      <c r="Q22" s="6">
        <f>IF('cantidad pollos muertos'!J21="","",BETAINV(0.025,'cantidad pollos muertos'!J21+1,'cantidad inicial pollos'!J21-'cantidad pollos muertos'!J21+1))</f>
        <v>1.7922704140255243E-2</v>
      </c>
      <c r="R22" s="6">
        <f>IF('cantidad pollos muertos'!J21="","",BETAINV(0.975,'cantidad pollos muertos'!J21+1,'cantidad inicial pollos'!J21-'cantidad pollos muertos'!J21+1))</f>
        <v>3.2022297123759258E-2</v>
      </c>
      <c r="S22" s="33">
        <f>IF('cantidad pollos muertos'!K21="","",BETAINV(0.025,'cantidad pollos muertos'!K21+1,'cantidad inicial pollos'!K21-'cantidad pollos muertos'!K21+1))</f>
        <v>9.2860843635795588E-3</v>
      </c>
      <c r="T22" s="33">
        <f>IF('cantidad pollos muertos'!K21="","",BETAINV(0.975,'cantidad pollos muertos'!K21+1,'cantidad inicial pollos'!K21-'cantidad pollos muertos'!K21+1))</f>
        <v>2.0068171986251437E-2</v>
      </c>
      <c r="U22" s="33">
        <f>IF('cantidad pollos muertos'!L21="","",BETAINV(0.025,'cantidad pollos muertos'!L21+1,'cantidad inicial pollos'!L21-'cantidad pollos muertos'!L21+1))</f>
        <v>2.4264490896837142E-2</v>
      </c>
      <c r="V22" s="33">
        <f>IF('cantidad pollos muertos'!L21="","",BETAINV(0.975,'cantidad pollos muertos'!L21+1,'cantidad inicial pollos'!L21-'cantidad pollos muertos'!L21+1))</f>
        <v>4.2705712465140988E-2</v>
      </c>
      <c r="W22" s="6">
        <f>IF('cantidad pollos muertos'!M21="","",BETAINV(0.025,'cantidad pollos muertos'!M21+1,'cantidad inicial pollos'!M21-'cantidad pollos muertos'!M21+1))</f>
        <v>2.0739432822536135E-2</v>
      </c>
      <c r="X22" s="6">
        <f>IF('cantidad pollos muertos'!M21="","",BETAINV(0.975,'cantidad pollos muertos'!M21+1,'cantidad inicial pollos'!M21-'cantidad pollos muertos'!M21+1))</f>
        <v>3.5727870869365352E-2</v>
      </c>
      <c r="Y22" s="6">
        <f>IF('cantidad pollos muertos'!N21="","",BETAINV(0.025,'cantidad pollos muertos'!N21+1,'cantidad inicial pollos'!N21-'cantidad pollos muertos'!N21+1))</f>
        <v>1.8390018807486471E-2</v>
      </c>
      <c r="Z22" s="6">
        <f>IF('cantidad pollos muertos'!N21="","",BETAINV(0.975,'cantidad pollos muertos'!N21+1,'cantidad inicial pollos'!N21-'cantidad pollos muertos'!N21+1))</f>
        <v>3.264203645222119E-2</v>
      </c>
      <c r="AA22" s="6">
        <f>IF('cantidad pollos muertos'!O21="","",BETAINV(0.025,'cantidad pollos muertos'!O21+1,'cantidad inicial pollos'!O21-'cantidad pollos muertos'!O21+1))</f>
        <v>2.0267923272447114E-2</v>
      </c>
      <c r="AB22" s="6">
        <f>IF('cantidad pollos muertos'!O21="","",BETAINV(0.975,'cantidad pollos muertos'!O21+1,'cantidad inicial pollos'!O21-'cantidad pollos muertos'!O21+1))</f>
        <v>3.5112333316528854E-2</v>
      </c>
      <c r="AC22" s="6">
        <f>IF('cantidad pollos muertos'!P21="","",BETAINV(0.025,'cantidad pollos muertos'!P21+1,'cantidad inicial pollos'!P21-'cantidad pollos muertos'!P21+1))</f>
        <v>9.7077455943128561E-3</v>
      </c>
      <c r="AD22" s="6">
        <f>IF('cantidad pollos muertos'!P21="","",BETAINV(0.975,'cantidad pollos muertos'!P21+1,'cantidad inicial pollos'!P21-'cantidad pollos muertos'!P21+1))</f>
        <v>2.0669816911722649E-2</v>
      </c>
      <c r="AE22" s="6">
        <f>IF('cantidad pollos muertos'!Q21="","",BETAINV(0.025,'cantidad pollos muertos'!Q21+1,'cantidad inicial pollos'!Q21-'cantidad pollos muertos'!Q21+1))</f>
        <v>4.8970952423400181E-2</v>
      </c>
      <c r="AF22" s="6">
        <f>IF('cantidad pollos muertos'!Q21="","",BETAINV(0.975,'cantidad pollos muertos'!Q21+1,'cantidad inicial pollos'!Q21-'cantidad pollos muertos'!Q21+1))</f>
        <v>7.054415466789421E-2</v>
      </c>
      <c r="AG22" s="6">
        <f>IF('cantidad pollos muertos'!R21="","",BETAINV(0.025,'cantidad pollos muertos'!R21+1,'cantidad inicial pollos'!R21-'cantidad pollos muertos'!R21+1))</f>
        <v>1.7922704140255243E-2</v>
      </c>
      <c r="AH22" s="6">
        <f>IF('cantidad pollos muertos'!R21="","",BETAINV(0.975,'cantidad pollos muertos'!R21+1,'cantidad inicial pollos'!R21-'cantidad pollos muertos'!R21+1))</f>
        <v>3.2022297123759258E-2</v>
      </c>
      <c r="AI22" s="6">
        <f>IF('cantidad pollos muertos'!S21="","",BETAINV(0.025,'cantidad pollos muertos'!S21+1,'cantidad inicial pollos'!S21-'cantidad pollos muertos'!S21+1))</f>
        <v>3.4680253987382718E-2</v>
      </c>
      <c r="AJ22" s="6">
        <f>IF('cantidad pollos muertos'!S21="","",BETAINV(0.975,'cantidad pollos muertos'!S21+1,'cantidad inicial pollos'!S21-'cantidad pollos muertos'!S21+1))</f>
        <v>5.3311093650102226E-2</v>
      </c>
      <c r="AK22" s="6">
        <f>IF('cantidad pollos muertos'!T21="","",BETAINV(0.025,'cantidad pollos muertos'!T21+1,'cantidad inicial pollos'!T21-'cantidad pollos muertos'!T21+1))</f>
        <v>1.9327295083248753E-2</v>
      </c>
      <c r="AL22" s="6">
        <f>IF('cantidad pollos muertos'!T21="","",BETAINV(0.975,'cantidad pollos muertos'!T21+1,'cantidad inicial pollos'!T21-'cantidad pollos muertos'!T21+1))</f>
        <v>3.3878863587270991E-2</v>
      </c>
      <c r="AM22" s="6">
        <f>IF('cantidad pollos muertos'!U21="","",BETAINV(0.025,'cantidad pollos muertos'!U21+1,'cantidad inicial pollos'!U21-'cantidad pollos muertos'!U21+1))</f>
        <v>4.1053214431700707E-2</v>
      </c>
      <c r="AN22" s="6">
        <f>IF('cantidad pollos muertos'!U21="","",BETAINV(0.975,'cantidad pollos muertos'!U21+1,'cantidad inicial pollos'!U21-'cantidad pollos muertos'!U21+1))</f>
        <v>6.1069492881275611E-2</v>
      </c>
      <c r="AO22" s="6" t="str">
        <f>IF('cantidad pollos muertos'!V21="","",BETAINV(0.025,'cantidad pollos muertos'!V21+1,'cantidad inicial pollos'!V21-'cantidad pollos muertos'!V21+1))</f>
        <v/>
      </c>
      <c r="AP22" s="6" t="str">
        <f>IF('cantidad pollos muertos'!V21="","",BETAINV(0.975,'cantidad pollos muertos'!V21+1,'cantidad inicial pollos'!V21-'cantidad pollos muertos'!V21+1))</f>
        <v/>
      </c>
      <c r="AQ22" s="6">
        <f>IF('cantidad pollos muertos'!W21="","",BETAINV(0.025,'cantidad pollos muertos'!W21+1,'cantidad inicial pollos'!W21-'cantidad pollos muertos'!W21+1))</f>
        <v>5.909574843621433E-3</v>
      </c>
      <c r="AR22" s="6">
        <f>IF('cantidad pollos muertos'!W21="","",BETAINV(0.975,'cantidad pollos muertos'!W21+1,'cantidad inicial pollos'!W21-'cantidad pollos muertos'!W21+1))</f>
        <v>1.4631815168728801E-2</v>
      </c>
      <c r="AS22" s="6">
        <f>IF('cantidad pollos muertos'!X21="","",BETAINV(0.025,'cantidad pollos muertos'!X21+1,'cantidad inicial pollos'!X21-'cantidad pollos muertos'!X21+1))</f>
        <v>4.9641027899044961E-2</v>
      </c>
      <c r="AT22" s="6">
        <f>IF('cantidad pollos muertos'!X21="","",BETAINV(0.975,'cantidad pollos muertos'!X21+1,'cantidad inicial pollos'!X21-'cantidad pollos muertos'!X21+1))</f>
        <v>6.9607642166659711E-2</v>
      </c>
      <c r="AU22" t="str">
        <f>IF('cantidad pollos muertos'!AW23="","",BETAINV(0.025,'cantidad pollos muertos'!AW23+1,'cantidad inicial pollos'!AW23-'cantidad pollos muertos'!AW23+1))</f>
        <v/>
      </c>
      <c r="AV22" t="str">
        <f>IF('cantidad pollos muertos'!AW23="","",BETAINV(0.975,'cantidad pollos muertos'!AW23+1,'cantidad inicial pollos'!AW23-'cantidad pollos muertos'!AW23+1))</f>
        <v/>
      </c>
      <c r="AW22" t="str">
        <f>IF('cantidad pollos muertos'!AZ23="","",BETAINV(0.025,'cantidad pollos muertos'!AZ23+1,'cantidad inicial pollos'!AZ23-'cantidad pollos muertos'!AZ23+1))</f>
        <v/>
      </c>
      <c r="AX22" t="str">
        <f>IF('cantidad pollos muertos'!AZ23="","",BETAINV(0.975,'cantidad pollos muertos'!AZ23+1,'cantidad inicial pollos'!AZ23-'cantidad pollos muertos'!AZ23+1))</f>
        <v/>
      </c>
      <c r="AY22" t="str">
        <f>IF('cantidad pollos muertos'!BA23="","",BETAINV(0.025,'cantidad pollos muertos'!BA23+1,'cantidad inicial pollos'!BA23-'cantidad pollos muertos'!BA23+1))</f>
        <v/>
      </c>
      <c r="AZ22" t="str">
        <f>IF('cantidad pollos muertos'!BA23="","",BETAINV(0.975,'cantidad pollos muertos'!BA23+1,'cantidad inicial pollos'!BA23-'cantidad pollos muertos'!BA23+1))</f>
        <v/>
      </c>
    </row>
    <row r="23" spans="1:52" x14ac:dyDescent="0.25">
      <c r="A23" s="6">
        <v>21</v>
      </c>
      <c r="B23" s="6" t="s">
        <v>10</v>
      </c>
      <c r="C23" s="6">
        <f>IF('cantidad pollos muertos'!C22="","",BETAINV(0.025,'cantidad pollos muertos'!C22+1,'cantidad inicial pollos'!C22-'cantidad pollos muertos'!C22+1))</f>
        <v>4.4611128813516518E-2</v>
      </c>
      <c r="D23" s="6">
        <f>IF('cantidad pollos muertos'!C22="","",BETAINV(0.975,'cantidad pollos muertos'!C22+1,'cantidad inicial pollos'!C22-'cantidad pollos muertos'!C22+1))</f>
        <v>6.0950385801887053E-2</v>
      </c>
      <c r="E23" s="6">
        <f>IF('cantidad pollos muertos'!D22="","",BETAINV(0.025,'cantidad pollos muertos'!D22+1,'cantidad inicial pollos'!D22-'cantidad pollos muertos'!D22+1))</f>
        <v>2.6422969655528844E-2</v>
      </c>
      <c r="F23" s="6">
        <f>IF('cantidad pollos muertos'!D22="","",BETAINV(0.975,'cantidad pollos muertos'!D22+1,'cantidad inicial pollos'!D22-'cantidad pollos muertos'!D22+1))</f>
        <v>3.8968322784134979E-2</v>
      </c>
      <c r="G23" s="6">
        <f>IF('cantidad pollos muertos'!E22="","",BETAINV(0.025,'cantidad pollos muertos'!E22+1,'cantidad inicial pollos'!E22-'cantidad pollos muertos'!E22+1))</f>
        <v>7.9374816666274453E-2</v>
      </c>
      <c r="H23" s="6">
        <f>IF('cantidad pollos muertos'!E22="","",BETAINV(0.975,'cantidad pollos muertos'!E22+1,'cantidad inicial pollos'!E22-'cantidad pollos muertos'!E22+1))</f>
        <v>9.9565061638046792E-2</v>
      </c>
      <c r="I23" s="6">
        <f>IF('cantidad pollos muertos'!F22="","",BETAINV(0.025,'cantidad pollos muertos'!F22+1,'cantidad inicial pollos'!F22-'cantidad pollos muertos'!F22+1))</f>
        <v>4.6139861085073564E-2</v>
      </c>
      <c r="J23" s="6">
        <f>IF('cantidad pollos muertos'!F22="","",BETAINV(0.975,'cantidad pollos muertos'!F22+1,'cantidad inicial pollos'!F22-'cantidad pollos muertos'!F22+1))</f>
        <v>6.2113955913669194E-2</v>
      </c>
      <c r="K23" s="6">
        <f>IF('cantidad pollos muertos'!G22="","",BETAINV(0.025,'cantidad pollos muertos'!G22+1,'cantidad inicial pollos'!G22-'cantidad pollos muertos'!G22+1))</f>
        <v>2.4602550894708874E-2</v>
      </c>
      <c r="L23" s="6">
        <f>IF('cantidad pollos muertos'!G22="","",BETAINV(0.975,'cantidad pollos muertos'!G22+1,'cantidad inicial pollos'!G22-'cantidad pollos muertos'!G22+1))</f>
        <v>3.8029963112099607E-2</v>
      </c>
      <c r="M23" s="6">
        <f>IF('cantidad pollos muertos'!H22="","",BETAINV(0.025,'cantidad pollos muertos'!H22+1,'cantidad inicial pollos'!L22-'cantidad pollos muertos'!H22+1))</f>
        <v>2.730047596083976E-2</v>
      </c>
      <c r="N23" s="6">
        <f>IF('cantidad pollos muertos'!H22="","",BETAINV(0.975,'cantidad pollos muertos'!H22+1,'cantidad inicial pollos'!H22-'cantidad pollos muertos'!H22+1))</f>
        <v>5.1484191677408586E-2</v>
      </c>
      <c r="O23" s="6">
        <f>IF('cantidad pollos muertos'!I22="","",BETAINV(0.025,'cantidad pollos muertos'!I22+1,'cantidad inicial pollos'!I22-'cantidad pollos muertos'!I22+1))</f>
        <v>9.4870021380749694E-3</v>
      </c>
      <c r="P23" s="6">
        <f>IF('cantidad pollos muertos'!I22="","",BETAINV(0.975,'cantidad pollos muertos'!I22+1,'cantidad inicial pollos'!I22-'cantidad pollos muertos'!I22+1))</f>
        <v>1.8071113181189591E-2</v>
      </c>
      <c r="Q23" s="6">
        <f>IF('cantidad pollos muertos'!J22="","",BETAINV(0.025,'cantidad pollos muertos'!J22+1,'cantidad inicial pollos'!J22-'cantidad pollos muertos'!J22+1))</f>
        <v>2.7003102362829549E-2</v>
      </c>
      <c r="R23" s="6">
        <f>IF('cantidad pollos muertos'!J22="","",BETAINV(0.975,'cantidad pollos muertos'!J22+1,'cantidad inicial pollos'!J22-'cantidad pollos muertos'!J22+1))</f>
        <v>4.0142243736473127E-2</v>
      </c>
      <c r="S23" s="33">
        <f>IF('cantidad pollos muertos'!K22="","",BETAINV(0.025,'cantidad pollos muertos'!K22+1,'cantidad inicial pollos'!K22-'cantidad pollos muertos'!K22+1))</f>
        <v>1.8528834069359356E-2</v>
      </c>
      <c r="T23" s="33">
        <f>IF('cantidad pollos muertos'!K22="","",BETAINV(0.975,'cantidad pollos muertos'!K22+1,'cantidad inicial pollos'!K22-'cantidad pollos muertos'!K22+1))</f>
        <v>2.9687547122798419E-2</v>
      </c>
      <c r="U23" s="33">
        <f>IF('cantidad pollos muertos'!L22="","",BETAINV(0.025,'cantidad pollos muertos'!L22+1,'cantidad inicial pollos'!L22-'cantidad pollos muertos'!L22+1))</f>
        <v>1.2412924687703102E-2</v>
      </c>
      <c r="V23" s="33">
        <f>IF('cantidad pollos muertos'!L22="","",BETAINV(0.975,'cantidad pollos muertos'!L22+1,'cantidad inicial pollos'!L22-'cantidad pollos muertos'!L22+1))</f>
        <v>2.18166369818934E-2</v>
      </c>
      <c r="W23" s="6">
        <f>IF('cantidad pollos muertos'!M22="","",BETAINV(0.025,'cantidad pollos muertos'!M22+1,'cantidad inicial pollos'!M22-'cantidad pollos muertos'!M22+1))</f>
        <v>1.5756776318995597E-2</v>
      </c>
      <c r="X23" s="6">
        <f>IF('cantidad pollos muertos'!M22="","",BETAINV(0.975,'cantidad pollos muertos'!M22+1,'cantidad inicial pollos'!M22-'cantidad pollos muertos'!M22+1))</f>
        <v>2.6165561054487307E-2</v>
      </c>
      <c r="Y23" s="6">
        <f>IF('cantidad pollos muertos'!N22="","",BETAINV(0.025,'cantidad pollos muertos'!N22+1,'cantidad inicial pollos'!N22-'cantidad pollos muertos'!N22+1))</f>
        <v>1.4230066002833384E-2</v>
      </c>
      <c r="Z23" s="6">
        <f>IF('cantidad pollos muertos'!N22="","",BETAINV(0.975,'cantidad pollos muertos'!N22+1,'cantidad inicial pollos'!N22-'cantidad pollos muertos'!N22+1))</f>
        <v>2.4195564681568138E-2</v>
      </c>
      <c r="AA23" s="6">
        <f>IF('cantidad pollos muertos'!O22="","",BETAINV(0.025,'cantidad pollos muertos'!O22+1,'cantidad inicial pollos'!O22-'cantidad pollos muertos'!O22+1))</f>
        <v>1.8219455975166967E-2</v>
      </c>
      <c r="AB23" s="6">
        <f>IF('cantidad pollos muertos'!O22="","",BETAINV(0.975,'cantidad pollos muertos'!O22+1,'cantidad inicial pollos'!O22-'cantidad pollos muertos'!O22+1))</f>
        <v>2.9297588457250057E-2</v>
      </c>
      <c r="AC23" s="6">
        <f>IF('cantidad pollos muertos'!P22="","",BETAINV(0.025,'cantidad pollos muertos'!P22+1,'cantidad inicial pollos'!P22-'cantidad pollos muertos'!P22+1))</f>
        <v>2.132678533276482E-2</v>
      </c>
      <c r="AD23" s="6">
        <f>IF('cantidad pollos muertos'!P22="","",BETAINV(0.975,'cantidad pollos muertos'!P22+1,'cantidad inicial pollos'!P22-'cantidad pollos muertos'!P22+1))</f>
        <v>3.3183614281491081E-2</v>
      </c>
      <c r="AE23" s="6">
        <f>IF('cantidad pollos muertos'!Q22="","",BETAINV(0.025,'cantidad pollos muertos'!Q22+1,'cantidad inicial pollos'!Q22-'cantidad pollos muertos'!Q22+1))</f>
        <v>1.3622426464357127E-2</v>
      </c>
      <c r="AF23" s="6">
        <f>IF('cantidad pollos muertos'!Q22="","",BETAINV(0.975,'cantidad pollos muertos'!Q22+1,'cantidad inicial pollos'!Q22-'cantidad pollos muertos'!Q22+1))</f>
        <v>2.3404517437229044E-2</v>
      </c>
      <c r="AG23" s="6">
        <f>IF('cantidad pollos muertos'!R22="","",BETAINV(0.025,'cantidad pollos muertos'!R22+1,'cantidad inicial pollos'!R22-'cantidad pollos muertos'!R22+1))</f>
        <v>1.8219455975166967E-2</v>
      </c>
      <c r="AH23" s="6">
        <f>IF('cantidad pollos muertos'!R22="","",BETAINV(0.975,'cantidad pollos muertos'!R22+1,'cantidad inicial pollos'!R22-'cantidad pollos muertos'!R22+1))</f>
        <v>2.9297588457250057E-2</v>
      </c>
      <c r="AI23" s="6">
        <f>IF('cantidad pollos muertos'!S22="","",BETAINV(0.025,'cantidad pollos muertos'!S22+1,'cantidad inicial pollos'!S22-'cantidad pollos muertos'!S22+1))</f>
        <v>1.1211938074596086E-2</v>
      </c>
      <c r="AJ23" s="6">
        <f>IF('cantidad pollos muertos'!S22="","",BETAINV(0.975,'cantidad pollos muertos'!S22+1,'cantidad inicial pollos'!S22-'cantidad pollos muertos'!S22+1))</f>
        <v>2.0220227160518967E-2</v>
      </c>
      <c r="AK23" s="6">
        <f>IF('cantidad pollos muertos'!T22="","",BETAINV(0.025,'cantidad pollos muertos'!T22+1,'cantidad inicial pollos'!T22-'cantidad pollos muertos'!T22+1))</f>
        <v>3.3983971460256196E-2</v>
      </c>
      <c r="AL23" s="6">
        <f>IF('cantidad pollos muertos'!T22="","",BETAINV(0.975,'cantidad pollos muertos'!T22+1,'cantidad inicial pollos'!T22-'cantidad pollos muertos'!T22+1))</f>
        <v>4.8499688881075032E-2</v>
      </c>
      <c r="AM23" s="6">
        <f>IF('cantidad pollos muertos'!U22="","",BETAINV(0.025,'cantidad pollos muertos'!U22+1,'cantidad inicial pollos'!U22-'cantidad pollos muertos'!U22+1))</f>
        <v>2.7617002704458073E-2</v>
      </c>
      <c r="AN23" s="6">
        <f>IF('cantidad pollos muertos'!U22="","",BETAINV(0.975,'cantidad pollos muertos'!U22+1,'cantidad inicial pollos'!U22-'cantidad pollos muertos'!U22+1))</f>
        <v>4.0880049339876878E-2</v>
      </c>
      <c r="AO23" s="6">
        <f>IF('cantidad pollos muertos'!V22="","",BETAINV(0.025,'cantidad pollos muertos'!V22+1,'cantidad inicial pollos'!V22-'cantidad pollos muertos'!V22+1))</f>
        <v>1.945884953911925E-2</v>
      </c>
      <c r="AP23" s="6">
        <f>IF('cantidad pollos muertos'!V22="","",BETAINV(0.975,'cantidad pollos muertos'!V22+1,'cantidad inicial pollos'!V22-'cantidad pollos muertos'!V22+1))</f>
        <v>3.0855540136255133E-2</v>
      </c>
      <c r="AQ23" s="6">
        <f>IF('cantidad pollos muertos'!W22="","",BETAINV(0.025,'cantidad pollos muertos'!W22+1,'cantidad inicial pollos'!W22-'cantidad pollos muertos'!W22+1))</f>
        <v>3.2386185563025083E-2</v>
      </c>
      <c r="AR23" s="6">
        <f>IF('cantidad pollos muertos'!W22="","",BETAINV(0.975,'cantidad pollos muertos'!W22+1,'cantidad inicial pollos'!W22-'cantidad pollos muertos'!W22+1))</f>
        <v>4.66008255444057E-2</v>
      </c>
      <c r="AS23" s="6">
        <f>IF('cantidad pollos muertos'!X22="","",BETAINV(0.025,'cantidad pollos muertos'!X22+1,'cantidad inicial pollos'!X22-'cantidad pollos muertos'!X22+1))</f>
        <v>4.6880919492669391E-2</v>
      </c>
      <c r="AT23" s="6">
        <f>IF('cantidad pollos muertos'!X22="","",BETAINV(0.975,'cantidad pollos muertos'!X22+1,'cantidad inicial pollos'!X22-'cantidad pollos muertos'!X22+1))</f>
        <v>6.357589266390129E-2</v>
      </c>
      <c r="AU23" t="str">
        <f>IF('cantidad pollos muertos'!AW24="","",BETAINV(0.025,'cantidad pollos muertos'!AW24+1,'cantidad inicial pollos'!AW24-'cantidad pollos muertos'!AW24+1))</f>
        <v/>
      </c>
      <c r="AV23" t="str">
        <f>IF('cantidad pollos muertos'!AW24="","",BETAINV(0.975,'cantidad pollos muertos'!AW24+1,'cantidad inicial pollos'!AW24-'cantidad pollos muertos'!AW24+1))</f>
        <v/>
      </c>
      <c r="AW23" t="str">
        <f>IF('cantidad pollos muertos'!AZ24="","",BETAINV(0.025,'cantidad pollos muertos'!AZ24+1,'cantidad inicial pollos'!AZ24-'cantidad pollos muertos'!AZ24+1))</f>
        <v/>
      </c>
      <c r="AX23" t="str">
        <f>IF('cantidad pollos muertos'!AZ24="","",BETAINV(0.975,'cantidad pollos muertos'!AZ24+1,'cantidad inicial pollos'!AZ24-'cantidad pollos muertos'!AZ24+1))</f>
        <v/>
      </c>
      <c r="AY23" t="str">
        <f>IF('cantidad pollos muertos'!BA24="","",BETAINV(0.025,'cantidad pollos muertos'!BA24+1,'cantidad inicial pollos'!BA24-'cantidad pollos muertos'!BA24+1))</f>
        <v/>
      </c>
      <c r="AZ23" t="str">
        <f>IF('cantidad pollos muertos'!BA24="","",BETAINV(0.975,'cantidad pollos muertos'!BA24+1,'cantidad inicial pollos'!BA24-'cantidad pollos muertos'!BA24+1))</f>
        <v/>
      </c>
    </row>
    <row r="24" spans="1:52" x14ac:dyDescent="0.25">
      <c r="A24" s="6">
        <v>22</v>
      </c>
      <c r="B24" s="6" t="s">
        <v>38</v>
      </c>
      <c r="C24" s="6">
        <f>IF('cantidad pollos muertos'!C23="","",BETAINV(0.025,'cantidad pollos muertos'!C23+1,'cantidad inicial pollos'!C23-'cantidad pollos muertos'!C23+1))</f>
        <v>4.1737691109578548E-2</v>
      </c>
      <c r="D24" s="6">
        <f>IF('cantidad pollos muertos'!C23="","",BETAINV(0.975,'cantidad pollos muertos'!C23+1,'cantidad inicial pollos'!C23-'cantidad pollos muertos'!C23+1))</f>
        <v>6.4938239129286424E-2</v>
      </c>
      <c r="E24" s="6">
        <f>IF('cantidad pollos muertos'!D23="","",BETAINV(0.025,'cantidad pollos muertos'!D23+1,'cantidad inicial pollos'!D23-'cantidad pollos muertos'!D23+1))</f>
        <v>8.0971522858486522E-2</v>
      </c>
      <c r="F24" s="6">
        <f>IF('cantidad pollos muertos'!D23="","",BETAINV(0.975,'cantidad pollos muertos'!D23+1,'cantidad inicial pollos'!D23-'cantidad pollos muertos'!D23+1))</f>
        <v>0.10493368403602865</v>
      </c>
      <c r="G24" s="6">
        <f>IF('cantidad pollos muertos'!E23="","",BETAINV(0.025,'cantidad pollos muertos'!E23+1,'cantidad inicial pollos'!E23-'cantidad pollos muertos'!E23+1))</f>
        <v>4.3366554346696319E-2</v>
      </c>
      <c r="H24" s="6">
        <f>IF('cantidad pollos muertos'!E23="","",BETAINV(0.975,'cantidad pollos muertos'!E23+1,'cantidad inicial pollos'!E23-'cantidad pollos muertos'!E23+1))</f>
        <v>6.1760900262127993E-2</v>
      </c>
      <c r="I24" s="6">
        <f>IF('cantidad pollos muertos'!F23="","",BETAINV(0.025,'cantidad pollos muertos'!F23+1,'cantidad inicial pollos'!F23-'cantidad pollos muertos'!F23+1))</f>
        <v>0.12003323928576061</v>
      </c>
      <c r="J24" s="6">
        <f>IF('cantidad pollos muertos'!F23="","",BETAINV(0.975,'cantidad pollos muertos'!F23+1,'cantidad inicial pollos'!F23-'cantidad pollos muertos'!F23+1))</f>
        <v>0.14820368528636785</v>
      </c>
      <c r="K24" s="6">
        <f>IF('cantidad pollos muertos'!G23="","",BETAINV(0.025,'cantidad pollos muertos'!G23+1,'cantidad inicial pollos'!G23-'cantidad pollos muertos'!G23+1))</f>
        <v>4.8626154913303785E-2</v>
      </c>
      <c r="L24" s="6">
        <f>IF('cantidad pollos muertos'!G23="","",BETAINV(0.975,'cantidad pollos muertos'!G23+1,'cantidad inicial pollos'!G23-'cantidad pollos muertos'!G23+1))</f>
        <v>6.7932505511987151E-2</v>
      </c>
      <c r="M24" s="6">
        <f>IF('cantidad pollos muertos'!H23="","",BETAINV(0.025,'cantidad pollos muertos'!H23+1,'cantidad inicial pollos'!L23-'cantidad pollos muertos'!H23+1))</f>
        <v>4.2530956867292434E-2</v>
      </c>
      <c r="N24" s="6">
        <f>IF('cantidad pollos muertos'!H23="","",BETAINV(0.975,'cantidad pollos muertos'!H23+1,'cantidad inicial pollos'!H23-'cantidad pollos muertos'!H23+1))</f>
        <v>6.0740888853741848E-2</v>
      </c>
      <c r="O24" s="6">
        <f>IF('cantidad pollos muertos'!I23="","",BETAINV(0.025,'cantidad pollos muertos'!I23+1,'cantidad inicial pollos'!I23-'cantidad pollos muertos'!I23+1))</f>
        <v>4.2550018446154102E-2</v>
      </c>
      <c r="P24" s="6">
        <f>IF('cantidad pollos muertos'!I23="","",BETAINV(0.975,'cantidad pollos muertos'!I23+1,'cantidad inicial pollos'!I23-'cantidad pollos muertos'!I23+1))</f>
        <v>6.0794813396122582E-2</v>
      </c>
      <c r="Q24" s="6">
        <f>IF('cantidad pollos muertos'!J23="","",BETAINV(0.025,'cantidad pollos muertos'!J23+1,'cantidad inicial pollos'!J23-'cantidad pollos muertos'!J23+1))</f>
        <v>4.3579824871350335E-2</v>
      </c>
      <c r="R24" s="6">
        <f>IF('cantidad pollos muertos'!J23="","",BETAINV(0.975,'cantidad pollos muertos'!J23+1,'cantidad inicial pollos'!J23-'cantidad pollos muertos'!J23+1))</f>
        <v>6.478612561609487E-2</v>
      </c>
      <c r="S24" s="33">
        <f>IF('cantidad pollos muertos'!K23="","",BETAINV(0.025,'cantidad pollos muertos'!K23+1,'cantidad inicial pollos'!K23-'cantidad pollos muertos'!K23+1))</f>
        <v>1.3907844123165262E-2</v>
      </c>
      <c r="T24" s="33">
        <f>IF('cantidad pollos muertos'!K23="","",BETAINV(0.975,'cantidad pollos muertos'!K23+1,'cantidad inicial pollos'!K23-'cantidad pollos muertos'!K23+1))</f>
        <v>2.5227118418335581E-2</v>
      </c>
      <c r="U24" s="33">
        <f>IF('cantidad pollos muertos'!L23="","",BETAINV(0.025,'cantidad pollos muertos'!L23+1,'cantidad inicial pollos'!L23-'cantidad pollos muertos'!L23+1))</f>
        <v>3.5626643847917694E-2</v>
      </c>
      <c r="V24" s="33">
        <f>IF('cantidad pollos muertos'!L23="","",BETAINV(0.975,'cantidad pollos muertos'!L23+1,'cantidad inicial pollos'!L23-'cantidad pollos muertos'!L23+1))</f>
        <v>5.2526593301653324E-2</v>
      </c>
      <c r="W24" s="6">
        <f>IF('cantidad pollos muertos'!M23="","",BETAINV(0.025,'cantidad pollos muertos'!M23+1,'cantidad inicial pollos'!M23-'cantidad pollos muertos'!M23+1))</f>
        <v>9.9824077603693131E-3</v>
      </c>
      <c r="X24" s="6">
        <f>IF('cantidad pollos muertos'!M23="","",BETAINV(0.975,'cantidad pollos muertos'!M23+1,'cantidad inicial pollos'!M23-'cantidad pollos muertos'!M23+1))</f>
        <v>1.9362577136936565E-2</v>
      </c>
      <c r="Y24" s="6">
        <f>IF('cantidad pollos muertos'!N23="","",BETAINV(0.025,'cantidad pollos muertos'!N23+1,'cantidad inicial pollos'!N23-'cantidad pollos muertos'!N23+1))</f>
        <v>3.6685669691829501E-2</v>
      </c>
      <c r="Z24" s="6">
        <f>IF('cantidad pollos muertos'!N23="","",BETAINV(0.975,'cantidad pollos muertos'!N23+1,'cantidad inicial pollos'!N23-'cantidad pollos muertos'!N23+1))</f>
        <v>5.2997921917503854E-2</v>
      </c>
      <c r="AA24" s="6">
        <f>IF('cantidad pollos muertos'!O23="","",BETAINV(0.025,'cantidad pollos muertos'!O23+1,'cantidad inicial pollos'!O23-'cantidad pollos muertos'!O23+1))</f>
        <v>6.6911314116367165E-2</v>
      </c>
      <c r="AB24" s="6">
        <f>IF('cantidad pollos muertos'!O23="","",BETAINV(0.975,'cantidad pollos muertos'!O23+1,'cantidad inicial pollos'!O23-'cantidad pollos muertos'!O23+1))</f>
        <v>8.8028116913502652E-2</v>
      </c>
      <c r="AC24" s="6">
        <f>IF('cantidad pollos muertos'!P23="","",BETAINV(0.025,'cantidad pollos muertos'!P23+1,'cantidad inicial pollos'!P23-'cantidad pollos muertos'!P23+1))</f>
        <v>6.7293582802293681E-2</v>
      </c>
      <c r="AD24" s="6">
        <f>IF('cantidad pollos muertos'!P23="","",BETAINV(0.975,'cantidad pollos muertos'!P23+1,'cantidad inicial pollos'!P23-'cantidad pollos muertos'!P23+1))</f>
        <v>8.8461545061883418E-2</v>
      </c>
      <c r="AE24" s="6">
        <f>IF('cantidad pollos muertos'!Q23="","",BETAINV(0.025,'cantidad pollos muertos'!Q23+1,'cantidad inicial pollos'!Q23-'cantidad pollos muertos'!Q23+1))</f>
        <v>3.6685669691829501E-2</v>
      </c>
      <c r="AF24" s="6">
        <f>IF('cantidad pollos muertos'!Q23="","",BETAINV(0.975,'cantidad pollos muertos'!Q23+1,'cantidad inicial pollos'!Q23-'cantidad pollos muertos'!Q23+1))</f>
        <v>5.2997921917503854E-2</v>
      </c>
      <c r="AG24" s="6">
        <f>IF('cantidad pollos muertos'!R23="","",BETAINV(0.025,'cantidad pollos muertos'!R23+1,'cantidad inicial pollos'!R23-'cantidad pollos muertos'!R23+1))</f>
        <v>9.7724423014538334E-2</v>
      </c>
      <c r="AH24" s="6">
        <f>IF('cantidad pollos muertos'!R23="","",BETAINV(0.975,'cantidad pollos muertos'!R23+1,'cantidad inicial pollos'!R23-'cantidad pollos muertos'!R23+1))</f>
        <v>0.12247071822539768</v>
      </c>
      <c r="AI24" s="6">
        <f>IF('cantidad pollos muertos'!S23="","",BETAINV(0.025,'cantidad pollos muertos'!S23+1,'cantidad inicial pollos'!S23-'cantidad pollos muertos'!S23+1))</f>
        <v>2.8182596352864877E-2</v>
      </c>
      <c r="AJ24" s="6">
        <f>IF('cantidad pollos muertos'!S23="","",BETAINV(0.975,'cantidad pollos muertos'!S23+1,'cantidad inicial pollos'!S23-'cantidad pollos muertos'!S23+1))</f>
        <v>4.2739866385486325E-2</v>
      </c>
      <c r="AK24" s="6">
        <f>IF('cantidad pollos muertos'!T23="","",BETAINV(0.025,'cantidad pollos muertos'!T23+1,'cantidad inicial pollos'!T23-'cantidad pollos muertos'!T23+1))</f>
        <v>3.8921688699170509E-2</v>
      </c>
      <c r="AL24" s="6">
        <f>IF('cantidad pollos muertos'!T23="","",BETAINV(0.975,'cantidad pollos muertos'!T23+1,'cantidad inicial pollos'!T23-'cantidad pollos muertos'!T23+1))</f>
        <v>5.565610137231547E-2</v>
      </c>
      <c r="AM24" s="6">
        <f>IF('cantidad pollos muertos'!U23="","",BETAINV(0.025,'cantidad pollos muertos'!U23+1,'cantidad inicial pollos'!U23-'cantidad pollos muertos'!U23+1))</f>
        <v>4.5665778984365225E-2</v>
      </c>
      <c r="AN24" s="6">
        <f>IF('cantidad pollos muertos'!U23="","",BETAINV(0.975,'cantidad pollos muertos'!U23+1,'cantidad inicial pollos'!U23-'cantidad pollos muertos'!U23+1))</f>
        <v>6.3594591935625888E-2</v>
      </c>
      <c r="AO24" s="6">
        <f>IF('cantidad pollos muertos'!V23="","",BETAINV(0.025,'cantidad pollos muertos'!V23+1,'cantidad inicial pollos'!V23-'cantidad pollos muertos'!V23+1))</f>
        <v>5.3591773630712949E-2</v>
      </c>
      <c r="AP24" s="6">
        <f>IF('cantidad pollos muertos'!V23="","",BETAINV(0.975,'cantidad pollos muertos'!V23+1,'cantidad inicial pollos'!V23-'cantidad pollos muertos'!V23+1))</f>
        <v>7.2798255457795835E-2</v>
      </c>
      <c r="AQ24" s="6">
        <f>IF('cantidad pollos muertos'!W23="","",BETAINV(0.025,'cantidad pollos muertos'!W23+1,'cantidad inicial pollos'!W23-'cantidad pollos muertos'!W23+1))</f>
        <v>4.6874712314307385E-2</v>
      </c>
      <c r="AR24" s="6">
        <f>IF('cantidad pollos muertos'!W23="","",BETAINV(0.975,'cantidad pollos muertos'!W23+1,'cantidad inicial pollos'!W23-'cantidad pollos muertos'!W23+1))</f>
        <v>6.5426053377073079E-2</v>
      </c>
      <c r="AS24" s="6">
        <f>IF('cantidad pollos muertos'!X23="","",BETAINV(0.025,'cantidad pollos muertos'!X23+1,'cantidad inicial pollos'!X23-'cantidad pollos muertos'!X23+1))</f>
        <v>5.8524598715656871E-2</v>
      </c>
      <c r="AT24" s="6">
        <f>IF('cantidad pollos muertos'!X23="","",BETAINV(0.975,'cantidad pollos muertos'!X23+1,'cantidad inicial pollos'!X23-'cantidad pollos muertos'!X23+1))</f>
        <v>7.8469497242328434E-2</v>
      </c>
      <c r="AU24" t="str">
        <f>IF('cantidad pollos muertos'!AW25="","",BETAINV(0.025,'cantidad pollos muertos'!AW25+1,'cantidad inicial pollos'!AW25-'cantidad pollos muertos'!AW25+1))</f>
        <v/>
      </c>
      <c r="AV24" t="str">
        <f>IF('cantidad pollos muertos'!AW25="","",BETAINV(0.975,'cantidad pollos muertos'!AW25+1,'cantidad inicial pollos'!AW25-'cantidad pollos muertos'!AW25+1))</f>
        <v/>
      </c>
      <c r="AW24" t="str">
        <f>IF('cantidad pollos muertos'!AZ25="","",BETAINV(0.025,'cantidad pollos muertos'!AZ25+1,'cantidad inicial pollos'!AZ25-'cantidad pollos muertos'!AZ25+1))</f>
        <v/>
      </c>
      <c r="AX24" t="str">
        <f>IF('cantidad pollos muertos'!AZ25="","",BETAINV(0.975,'cantidad pollos muertos'!AZ25+1,'cantidad inicial pollos'!AZ25-'cantidad pollos muertos'!AZ25+1))</f>
        <v/>
      </c>
      <c r="AY24" t="str">
        <f>IF('cantidad pollos muertos'!BA25="","",BETAINV(0.025,'cantidad pollos muertos'!BA25+1,'cantidad inicial pollos'!BA25-'cantidad pollos muertos'!BA25+1))</f>
        <v/>
      </c>
      <c r="AZ24" t="str">
        <f>IF('cantidad pollos muertos'!BA25="","",BETAINV(0.975,'cantidad pollos muertos'!BA25+1,'cantidad inicial pollos'!BA25-'cantidad pollos muertos'!BA25+1))</f>
        <v/>
      </c>
    </row>
    <row r="25" spans="1:52" x14ac:dyDescent="0.25">
      <c r="A25" s="6">
        <v>23</v>
      </c>
      <c r="B25" s="6" t="s">
        <v>14</v>
      </c>
      <c r="C25" s="6">
        <f>IF('cantidad pollos muertos'!C24="","",BETAINV(0.025,'cantidad pollos muertos'!C24+1,'cantidad inicial pollos'!C24-'cantidad pollos muertos'!C24+1))</f>
        <v>2.9883184458012343E-2</v>
      </c>
      <c r="D25" s="6">
        <f>IF('cantidad pollos muertos'!C24="","",BETAINV(0.975,'cantidad pollos muertos'!C24+1,'cantidad inicial pollos'!C24-'cantidad pollos muertos'!C24+1))</f>
        <v>5.1870872647105104E-2</v>
      </c>
      <c r="E25" s="6">
        <f>IF('cantidad pollos muertos'!D24="","",BETAINV(0.025,'cantidad pollos muertos'!D24+1,'cantidad inicial pollos'!D24-'cantidad pollos muertos'!D24+1))</f>
        <v>2.1420215123666077E-2</v>
      </c>
      <c r="F25" s="6">
        <f>IF('cantidad pollos muertos'!D24="","",BETAINV(0.975,'cantidad pollos muertos'!D24+1,'cantidad inicial pollos'!D24-'cantidad pollos muertos'!D24+1))</f>
        <v>4.1724008320227268E-2</v>
      </c>
      <c r="G25" s="6">
        <f>IF('cantidad pollos muertos'!E24="","",BETAINV(0.025,'cantidad pollos muertos'!E24+1,'cantidad inicial pollos'!E24-'cantidad pollos muertos'!E24+1))</f>
        <v>4.9555456337815842E-2</v>
      </c>
      <c r="H25" s="6">
        <f>IF('cantidad pollos muertos'!E24="","",BETAINV(0.975,'cantidad pollos muertos'!E24+1,'cantidad inicial pollos'!E24-'cantidad pollos muertos'!E24+1))</f>
        <v>7.6702967402606625E-2</v>
      </c>
      <c r="I25" s="6">
        <f>IF('cantidad pollos muertos'!F24="","",BETAINV(0.025,'cantidad pollos muertos'!F24+1,'cantidad inicial pollos'!F24-'cantidad pollos muertos'!F24+1))</f>
        <v>2.904530025600472E-2</v>
      </c>
      <c r="J25" s="6">
        <f>IF('cantidad pollos muertos'!F24="","",BETAINV(0.975,'cantidad pollos muertos'!F24+1,'cantidad inicial pollos'!F24-'cantidad pollos muertos'!F24+1))</f>
        <v>4.2892903532069537E-2</v>
      </c>
      <c r="K25" s="6">
        <f>IF('cantidad pollos muertos'!G24="","",BETAINV(0.025,'cantidad pollos muertos'!G24+1,'cantidad inicial pollos'!G24-'cantidad pollos muertos'!G24+1))</f>
        <v>3.035257197776315E-2</v>
      </c>
      <c r="L25" s="6">
        <f>IF('cantidad pollos muertos'!G24="","",BETAINV(0.975,'cantidad pollos muertos'!G24+1,'cantidad inicial pollos'!G24-'cantidad pollos muertos'!G24+1))</f>
        <v>4.6116550492398267E-2</v>
      </c>
      <c r="M25" s="6">
        <f>IF('cantidad pollos muertos'!H24="","",BETAINV(0.025,'cantidad pollos muertos'!H24+1,'cantidad inicial pollos'!L24-'cantidad pollos muertos'!H24+1))</f>
        <v>2.7986357937152647E-2</v>
      </c>
      <c r="N25" s="6">
        <f>IF('cantidad pollos muertos'!H24="","",BETAINV(0.975,'cantidad pollos muertos'!H24+1,'cantidad inicial pollos'!H24-'cantidad pollos muertos'!H24+1))</f>
        <v>4.1593665601700525E-2</v>
      </c>
      <c r="O25" s="6">
        <f>IF('cantidad pollos muertos'!I24="","",BETAINV(0.025,'cantidad pollos muertos'!I24+1,'cantidad inicial pollos'!I24-'cantidad pollos muertos'!I24+1))</f>
        <v>1.1008771263393403E-2</v>
      </c>
      <c r="P25" s="6">
        <f>IF('cantidad pollos muertos'!I24="","",BETAINV(0.975,'cantidad pollos muertos'!I24+1,'cantidad inicial pollos'!I24-'cantidad pollos muertos'!I24+1))</f>
        <v>2.0135488193753326E-2</v>
      </c>
      <c r="Q25" s="6">
        <f>IF('cantidad pollos muertos'!J24="","",BETAINV(0.025,'cantidad pollos muertos'!J24+1,'cantidad inicial pollos'!J24-'cantidad pollos muertos'!J24+1))</f>
        <v>3.9745015913191316E-2</v>
      </c>
      <c r="R25" s="6">
        <f>IF('cantidad pollos muertos'!J24="","",BETAINV(0.975,'cantidad pollos muertos'!J24+1,'cantidad inicial pollos'!J24-'cantidad pollos muertos'!J24+1))</f>
        <v>5.5923723696600591E-2</v>
      </c>
      <c r="S25" s="33">
        <f>IF('cantidad pollos muertos'!K24="","",BETAINV(0.025,'cantidad pollos muertos'!K24+1,'cantidad inicial pollos'!K24-'cantidad pollos muertos'!K24+1))</f>
        <v>1.987383382952386E-2</v>
      </c>
      <c r="T25" s="33">
        <f>IF('cantidad pollos muertos'!K24="","",BETAINV(0.975,'cantidad pollos muertos'!K24+1,'cantidad inicial pollos'!K24-'cantidad pollos muertos'!K24+1))</f>
        <v>3.1613576943549382E-2</v>
      </c>
      <c r="U25" s="33">
        <f>IF('cantidad pollos muertos'!L24="","",BETAINV(0.025,'cantidad pollos muertos'!L24+1,'cantidad inicial pollos'!L24-'cantidad pollos muertos'!L24+1))</f>
        <v>1.9859368037685836E-2</v>
      </c>
      <c r="V25" s="33">
        <f>IF('cantidad pollos muertos'!L24="","",BETAINV(0.975,'cantidad pollos muertos'!L24+1,'cantidad inicial pollos'!L24-'cantidad pollos muertos'!L24+1))</f>
        <v>3.1590704153268478E-2</v>
      </c>
      <c r="W25" s="6">
        <f>IF('cantidad pollos muertos'!M24="","",BETAINV(0.025,'cantidad pollos muertos'!M24+1,'cantidad inicial pollos'!M24-'cantidad pollos muertos'!M24+1))</f>
        <v>2.9024108090632755E-2</v>
      </c>
      <c r="X25" s="6">
        <f>IF('cantidad pollos muertos'!M24="","",BETAINV(0.975,'cantidad pollos muertos'!M24+1,'cantidad inicial pollos'!M24-'cantidad pollos muertos'!M24+1))</f>
        <v>4.2861831646555548E-2</v>
      </c>
      <c r="Y25" s="6">
        <f>IF('cantidad pollos muertos'!N24="","",BETAINV(0.025,'cantidad pollos muertos'!N24+1,'cantidad inicial pollos'!N24-'cantidad pollos muertos'!N24+1))</f>
        <v>1.825501702391194E-2</v>
      </c>
      <c r="Z25" s="6">
        <f>IF('cantidad pollos muertos'!N24="","",BETAINV(0.975,'cantidad pollos muertos'!N24+1,'cantidad inicial pollos'!N24-'cantidad pollos muertos'!N24+1))</f>
        <v>2.9569047496849521E-2</v>
      </c>
      <c r="AA25" s="6">
        <f>IF('cantidad pollos muertos'!O24="","",BETAINV(0.025,'cantidad pollos muertos'!O24+1,'cantidad inicial pollos'!O24-'cantidad pollos muertos'!O24+1))</f>
        <v>1.825501702391194E-2</v>
      </c>
      <c r="AB25" s="6">
        <f>IF('cantidad pollos muertos'!O24="","",BETAINV(0.975,'cantidad pollos muertos'!O24+1,'cantidad inicial pollos'!O24-'cantidad pollos muertos'!O24+1))</f>
        <v>2.9569047496849521E-2</v>
      </c>
      <c r="AC25" s="6">
        <f>IF('cantidad pollos muertos'!P24="","",BETAINV(0.025,'cantidad pollos muertos'!P24+1,'cantidad inicial pollos'!P24-'cantidad pollos muertos'!P24+1))</f>
        <v>1.825501702391194E-2</v>
      </c>
      <c r="AD25" s="6">
        <f>IF('cantidad pollos muertos'!P24="","",BETAINV(0.975,'cantidad pollos muertos'!P24+1,'cantidad inicial pollos'!P24-'cantidad pollos muertos'!P24+1))</f>
        <v>2.9569047496849521E-2</v>
      </c>
      <c r="AE25" s="6">
        <f>IF('cantidad pollos muertos'!Q24="","",BETAINV(0.025,'cantidad pollos muertos'!Q24+1,'cantidad inicial pollos'!Q24-'cantidad pollos muertos'!Q24+1))</f>
        <v>5.0308632478614584E-2</v>
      </c>
      <c r="AF25" s="6">
        <f>IF('cantidad pollos muertos'!Q24="","",BETAINV(0.975,'cantidad pollos muertos'!Q24+1,'cantidad inicial pollos'!Q24-'cantidad pollos muertos'!Q24+1))</f>
        <v>6.7859374719283938E-2</v>
      </c>
      <c r="AG25" s="6">
        <f>IF('cantidad pollos muertos'!R24="","",BETAINV(0.025,'cantidad pollos muertos'!R24+1,'cantidad inicial pollos'!R24-'cantidad pollos muertos'!R24+1))</f>
        <v>1.5073924089449974E-2</v>
      </c>
      <c r="AH25" s="6">
        <f>IF('cantidad pollos muertos'!R24="","",BETAINV(0.975,'cantidad pollos muertos'!R24+1,'cantidad inicial pollos'!R24-'cantidad pollos muertos'!R24+1))</f>
        <v>2.5498094953154804E-2</v>
      </c>
      <c r="AI25" s="6">
        <f>IF('cantidad pollos muertos'!S24="","",BETAINV(0.025,'cantidad pollos muertos'!S24+1,'cantidad inicial pollos'!S24-'cantidad pollos muertos'!S24+1))</f>
        <v>7.9580120086738468E-3</v>
      </c>
      <c r="AJ25" s="6">
        <f>IF('cantidad pollos muertos'!S24="","",BETAINV(0.975,'cantidad pollos muertos'!S24+1,'cantidad inicial pollos'!S24-'cantidad pollos muertos'!S24+1))</f>
        <v>1.5933966830937729E-2</v>
      </c>
      <c r="AK25" s="6">
        <f>IF('cantidad pollos muertos'!T24="","",BETAINV(0.025,'cantidad pollos muertos'!T24+1,'cantidad inicial pollos'!T24-'cantidad pollos muertos'!T24+1))</f>
        <v>2.1471642573874995E-2</v>
      </c>
      <c r="AL25" s="6">
        <f>IF('cantidad pollos muertos'!T24="","",BETAINV(0.975,'cantidad pollos muertos'!T24+1,'cantidad inicial pollos'!T24-'cantidad pollos muertos'!T24+1))</f>
        <v>3.3604429932977076E-2</v>
      </c>
      <c r="AM25" s="6">
        <f>IF('cantidad pollos muertos'!U24="","",BETAINV(0.025,'cantidad pollos muertos'!U24+1,'cantidad inicial pollos'!U24-'cantidad pollos muertos'!U24+1))</f>
        <v>9.6664241793917083E-2</v>
      </c>
      <c r="AN25" s="6">
        <f>IF('cantidad pollos muertos'!U24="","",BETAINV(0.975,'cantidad pollos muertos'!U24+1,'cantidad inicial pollos'!U24-'cantidad pollos muertos'!U24+1))</f>
        <v>0.11939097397220622</v>
      </c>
      <c r="AO25" s="6">
        <f>IF('cantidad pollos muertos'!V24="","",BETAINV(0.025,'cantidad pollos muertos'!V24+1,'cantidad inicial pollos'!V24-'cantidad pollos muertos'!V24+1))</f>
        <v>1.5073924089449974E-2</v>
      </c>
      <c r="AP25" s="6">
        <f>IF('cantidad pollos muertos'!V24="","",BETAINV(0.975,'cantidad pollos muertos'!V24+1,'cantidad inicial pollos'!V24-'cantidad pollos muertos'!V24+1))</f>
        <v>2.5498094953154804E-2</v>
      </c>
      <c r="AQ25" s="6">
        <f>IF('cantidad pollos muertos'!W24="","",BETAINV(0.025,'cantidad pollos muertos'!W24+1,'cantidad inicial pollos'!W24-'cantidad pollos muertos'!W24+1))</f>
        <v>5.537644217549683E-2</v>
      </c>
      <c r="AR25" s="6">
        <f>IF('cantidad pollos muertos'!W24="","",BETAINV(0.975,'cantidad pollos muertos'!W24+1,'cantidad inicial pollos'!W24-'cantidad pollos muertos'!W24+1))</f>
        <v>7.3669449316839941E-2</v>
      </c>
      <c r="AS25" s="6">
        <f>IF('cantidad pollos muertos'!X24="","",BETAINV(0.025,'cantidad pollos muertos'!X24+1,'cantidad inicial pollos'!X24-'cantidad pollos muertos'!X24+1))</f>
        <v>1.6659500687430419E-2</v>
      </c>
      <c r="AT25" s="6">
        <f>IF('cantidad pollos muertos'!X24="","",BETAINV(0.975,'cantidad pollos muertos'!X24+1,'cantidad inicial pollos'!X24-'cantidad pollos muertos'!X24+1))</f>
        <v>2.7538546959341104E-2</v>
      </c>
      <c r="AU25" t="str">
        <f>IF('cantidad pollos muertos'!AW26="","",BETAINV(0.025,'cantidad pollos muertos'!AW26+1,'cantidad inicial pollos'!AW26-'cantidad pollos muertos'!AW26+1))</f>
        <v/>
      </c>
      <c r="AV25" t="str">
        <f>IF('cantidad pollos muertos'!AW26="","",BETAINV(0.975,'cantidad pollos muertos'!AW26+1,'cantidad inicial pollos'!AW26-'cantidad pollos muertos'!AW26+1))</f>
        <v/>
      </c>
      <c r="AW25" t="str">
        <f>IF('cantidad pollos muertos'!AZ26="","",BETAINV(0.025,'cantidad pollos muertos'!AZ26+1,'cantidad inicial pollos'!AZ26-'cantidad pollos muertos'!AZ26+1))</f>
        <v/>
      </c>
      <c r="AX25" t="str">
        <f>IF('cantidad pollos muertos'!AZ26="","",BETAINV(0.975,'cantidad pollos muertos'!AZ26+1,'cantidad inicial pollos'!AZ26-'cantidad pollos muertos'!AZ26+1))</f>
        <v/>
      </c>
      <c r="AY25" t="str">
        <f>IF('cantidad pollos muertos'!BA26="","",BETAINV(0.025,'cantidad pollos muertos'!BA26+1,'cantidad inicial pollos'!BA26-'cantidad pollos muertos'!BA26+1))</f>
        <v/>
      </c>
      <c r="AZ25" t="str">
        <f>IF('cantidad pollos muertos'!BA26="","",BETAINV(0.975,'cantidad pollos muertos'!BA26+1,'cantidad inicial pollos'!BA26-'cantidad pollos muertos'!BA26+1))</f>
        <v/>
      </c>
    </row>
    <row r="26" spans="1:52" x14ac:dyDescent="0.25">
      <c r="A26" s="6">
        <v>24</v>
      </c>
      <c r="B26" s="6" t="s">
        <v>36</v>
      </c>
      <c r="C26" s="6">
        <f>IF('cantidad pollos muertos'!C25="","",BETAINV(0.025,'cantidad pollos muertos'!C25+1,'cantidad inicial pollos'!C25-'cantidad pollos muertos'!C25+1))</f>
        <v>3.713410547979467E-2</v>
      </c>
      <c r="D26" s="6">
        <f>IF('cantidad pollos muertos'!C25="","",BETAINV(0.975,'cantidad pollos muertos'!C25+1,'cantidad inicial pollos'!C25-'cantidad pollos muertos'!C25+1))</f>
        <v>4.4587696281686684E-2</v>
      </c>
      <c r="E26" s="6">
        <f>IF('cantidad pollos muertos'!D25="","",BETAINV(0.025,'cantidad pollos muertos'!D25+1,'cantidad inicial pollos'!D25-'cantidad pollos muertos'!D25+1))</f>
        <v>0.12783239000674113</v>
      </c>
      <c r="F26" s="6">
        <f>IF('cantidad pollos muertos'!D25="","",BETAINV(0.975,'cantidad pollos muertos'!D25+1,'cantidad inicial pollos'!D25-'cantidad pollos muertos'!D25+1))</f>
        <v>0.14055730938909106</v>
      </c>
      <c r="G26" s="6">
        <f>IF('cantidad pollos muertos'!E25="","",BETAINV(0.025,'cantidad pollos muertos'!E25+1,'cantidad inicial pollos'!E25-'cantidad pollos muertos'!E25+1))</f>
        <v>5.5897816608143996E-2</v>
      </c>
      <c r="H26" s="6">
        <f>IF('cantidad pollos muertos'!E25="","",BETAINV(0.975,'cantidad pollos muertos'!E25+1,'cantidad inicial pollos'!E25-'cantidad pollos muertos'!E25+1))</f>
        <v>6.4783418224861333E-2</v>
      </c>
      <c r="I26" s="6">
        <f>IF('cantidad pollos muertos'!F25="","",BETAINV(0.025,'cantidad pollos muertos'!F25+1,'cantidad inicial pollos'!F25-'cantidad pollos muertos'!F25+1))</f>
        <v>0.13278477961640001</v>
      </c>
      <c r="J26" s="6">
        <f>IF('cantidad pollos muertos'!F25="","",BETAINV(0.975,'cantidad pollos muertos'!F25+1,'cantidad inicial pollos'!F25-'cantidad pollos muertos'!F25+1))</f>
        <v>0.14571231052196598</v>
      </c>
      <c r="K26" s="6">
        <f>IF('cantidad pollos muertos'!G25="","",BETAINV(0.025,'cantidad pollos muertos'!G25+1,'cantidad inicial pollos'!G25-'cantidad pollos muertos'!G25+1))</f>
        <v>3.1398391401639136E-2</v>
      </c>
      <c r="L26" s="6">
        <f>IF('cantidad pollos muertos'!G25="","",BETAINV(0.975,'cantidad pollos muertos'!G25+1,'cantidad inicial pollos'!G25-'cantidad pollos muertos'!G25+1))</f>
        <v>3.8591780767691874E-2</v>
      </c>
      <c r="M26" s="6">
        <f>IF('cantidad pollos muertos'!H25="","",BETAINV(0.025,'cantidad pollos muertos'!H25+1,'cantidad inicial pollos'!H25-'cantidad pollos muertos'!H25+1))</f>
        <v>4.7077435753030909E-2</v>
      </c>
      <c r="N26" s="6">
        <f>IF('cantidad pollos muertos'!H25="","",BETAINV(0.975,'cantidad pollos muertos'!H25+1,'cantidad inicial pollos'!H25-'cantidad pollos muertos'!H25+1))</f>
        <v>5.5301183068291904E-2</v>
      </c>
      <c r="O26" s="6">
        <f>IF('cantidad pollos muertos'!I25="","",BETAINV(0.025,'cantidad pollos muertos'!I25+1,'cantidad inicial pollos'!I25-'cantidad pollos muertos'!I25+1))</f>
        <v>3.2316004079305537E-2</v>
      </c>
      <c r="P26" s="6">
        <f>IF('cantidad pollos muertos'!I25="","",BETAINV(0.975,'cantidad pollos muertos'!I25+1,'cantidad inicial pollos'!I25-'cantidad pollos muertos'!I25+1))</f>
        <v>3.9246384070806162E-2</v>
      </c>
      <c r="Q26" s="6">
        <f>IF('cantidad pollos muertos'!J25="","",BETAINV(0.025,'cantidad pollos muertos'!J25+1,'cantidad inicial pollos'!J25-'cantidad pollos muertos'!J25+1))</f>
        <v>4.5017122747724098E-2</v>
      </c>
      <c r="R26" s="6">
        <f>IF('cantidad pollos muertos'!J25="","",BETAINV(0.975,'cantidad pollos muertos'!J25+1,'cantidad inicial pollos'!J25-'cantidad pollos muertos'!J25+1))</f>
        <v>5.3404918993511075E-2</v>
      </c>
      <c r="S26" s="33">
        <f>IF('cantidad pollos muertos'!K25="","",BETAINV(0.025,'cantidad pollos muertos'!K25+1,'cantidad inicial pollos'!K25-'cantidad pollos muertos'!K25+1))</f>
        <v>2.7113214808064671E-2</v>
      </c>
      <c r="T26" s="33">
        <f>IF('cantidad pollos muertos'!K25="","",BETAINV(0.975,'cantidad pollos muertos'!K25+1,'cantidad inicial pollos'!K25-'cantidad pollos muertos'!K25+1))</f>
        <v>3.350583385591055E-2</v>
      </c>
      <c r="U26" s="33">
        <f>IF('cantidad pollos muertos'!L25="","",BETAINV(0.025,'cantidad pollos muertos'!L25+1,'cantidad inicial pollos'!L25-'cantidad pollos muertos'!L25+1))</f>
        <v>3.7142929246951985E-2</v>
      </c>
      <c r="V26" s="33">
        <f>IF('cantidad pollos muertos'!L25="","",BETAINV(0.975,'cantidad pollos muertos'!L25+1,'cantidad inicial pollos'!L25-'cantidad pollos muertos'!L25+1))</f>
        <v>4.4525371038567685E-2</v>
      </c>
      <c r="W26" s="6">
        <f>IF('cantidad pollos muertos'!M25="","",BETAINV(0.025,'cantidad pollos muertos'!M25+1,'cantidad inicial pollos'!M25-'cantidad pollos muertos'!M25+1))</f>
        <v>1.9099764043566263E-2</v>
      </c>
      <c r="X26" s="6">
        <f>IF('cantidad pollos muertos'!M25="","",BETAINV(0.975,'cantidad pollos muertos'!M25+1,'cantidad inicial pollos'!M25-'cantidad pollos muertos'!M25+1))</f>
        <v>2.4366157102490238E-2</v>
      </c>
      <c r="Y26" s="6">
        <f>IF('cantidad pollos muertos'!N25="","",BETAINV(0.025,'cantidad pollos muertos'!N25+1,'cantidad inicial pollos'!N25-'cantidad pollos muertos'!N25+1))</f>
        <v>3.1293452197066925E-2</v>
      </c>
      <c r="Z26" s="6">
        <f>IF('cantidad pollos muertos'!N25="","",BETAINV(0.975,'cantidad pollos muertos'!N25+1,'cantidad inicial pollos'!N25-'cantidad pollos muertos'!N25+1))</f>
        <v>3.7898778181820525E-2</v>
      </c>
      <c r="AA26" s="6">
        <f>IF('cantidad pollos muertos'!O25="","",BETAINV(0.025,'cantidad pollos muertos'!O25+1,'cantidad inicial pollos'!O25-'cantidad pollos muertos'!O25+1))</f>
        <v>1.6867875816285214E-2</v>
      </c>
      <c r="AB26" s="6">
        <f>IF('cantidad pollos muertos'!O25="","",BETAINV(0.975,'cantidad pollos muertos'!O25+1,'cantidad inicial pollos'!O25-'cantidad pollos muertos'!O25+1))</f>
        <v>2.1819024573725199E-2</v>
      </c>
      <c r="AC26" s="6">
        <f>IF('cantidad pollos muertos'!P25="","",BETAINV(0.025,'cantidad pollos muertos'!P25+1,'cantidad inicial pollos'!P25-'cantidad pollos muertos'!P25+1))</f>
        <v>2.7884631847401316E-2</v>
      </c>
      <c r="AD26" s="6">
        <f>IF('cantidad pollos muertos'!P25="","",BETAINV(0.975,'cantidad pollos muertos'!P25+1,'cantidad inicial pollos'!P25-'cantidad pollos muertos'!P25+1))</f>
        <v>3.4121183911495101E-2</v>
      </c>
      <c r="AE26" s="6">
        <f>IF('cantidad pollos muertos'!Q25="","",BETAINV(0.025,'cantidad pollos muertos'!Q25+1,'cantidad inicial pollos'!Q25-'cantidad pollos muertos'!Q25+1))</f>
        <v>2.2675423396412195E-2</v>
      </c>
      <c r="AF26" s="6">
        <f>IF('cantidad pollos muertos'!Q25="","",BETAINV(0.975,'cantidad pollos muertos'!Q25+1,'cantidad inicial pollos'!Q25-'cantidad pollos muertos'!Q25+1))</f>
        <v>2.8346847450839152E-2</v>
      </c>
      <c r="AG26" s="6">
        <f>IF('cantidad pollos muertos'!R25="","",BETAINV(0.025,'cantidad pollos muertos'!R25+1,'cantidad inicial pollos'!R25-'cantidad pollos muertos'!R25+1))</f>
        <v>2.7398147810226665E-2</v>
      </c>
      <c r="AH26" s="6">
        <f>IF('cantidad pollos muertos'!R25="","",BETAINV(0.975,'cantidad pollos muertos'!R25+1,'cantidad inicial pollos'!R25-'cantidad pollos muertos'!R25+1))</f>
        <v>3.3612651928604298E-2</v>
      </c>
      <c r="AI26" s="6">
        <f>IF('cantidad pollos muertos'!S25="","",BETAINV(0.025,'cantidad pollos muertos'!S25+1,'cantidad inicial pollos'!S25-'cantidad pollos muertos'!S25+1))</f>
        <v>2.4244137594347698E-2</v>
      </c>
      <c r="AJ26" s="6">
        <f>IF('cantidad pollos muertos'!S25="","",BETAINV(0.975,'cantidad pollos muertos'!S25+1,'cantidad inicial pollos'!S25-'cantidad pollos muertos'!S25+1))</f>
        <v>3.0119248890123629E-2</v>
      </c>
      <c r="AK26" s="6">
        <f>IF('cantidad pollos muertos'!T25="","",BETAINV(0.025,'cantidad pollos muertos'!T25+1,'cantidad inicial pollos'!T25-'cantidad pollos muertos'!T25+1))</f>
        <v>2.3759893567211986E-2</v>
      </c>
      <c r="AL26" s="6">
        <f>IF('cantidad pollos muertos'!T25="","",BETAINV(0.975,'cantidad pollos muertos'!T25+1,'cantidad inicial pollos'!T25-'cantidad pollos muertos'!T25+1))</f>
        <v>2.95808138662631E-2</v>
      </c>
      <c r="AM26" s="6">
        <f>IF('cantidad pollos muertos'!U25="","",BETAINV(0.025,'cantidad pollos muertos'!U25+1,'cantidad inicial pollos'!U25-'cantidad pollos muertos'!U25+1))</f>
        <v>2.1262683833531928E-2</v>
      </c>
      <c r="AN26" s="6">
        <f>IF('cantidad pollos muertos'!U25="","",BETAINV(0.975,'cantidad pollos muertos'!U25+1,'cantidad inicial pollos'!U25-'cantidad pollos muertos'!U25+1))</f>
        <v>2.6794181357136515E-2</v>
      </c>
      <c r="AO26" s="6">
        <f>IF('cantidad pollos muertos'!V25="","",BETAINV(0.025,'cantidad pollos muertos'!V25+1,'cantidad inicial pollos'!V25-'cantidad pollos muertos'!V25+1))</f>
        <v>2.8532853125400517E-2</v>
      </c>
      <c r="AP26" s="6">
        <f>IF('cantidad pollos muertos'!V25="","",BETAINV(0.975,'cantidad pollos muertos'!V25+1,'cantidad inicial pollos'!V25-'cantidad pollos muertos'!V25+1))</f>
        <v>3.4864197320093493E-2</v>
      </c>
      <c r="AQ26" s="6">
        <f>IF('cantidad pollos muertos'!W25="","",BETAINV(0.025,'cantidad pollos muertos'!W25+1,'cantidad inicial pollos'!W25-'cantidad pollos muertos'!W25+1))</f>
        <v>1.8629277971585475E-2</v>
      </c>
      <c r="AR26" s="6">
        <f>IF('cantidad pollos muertos'!W25="","",BETAINV(0.975,'cantidad pollos muertos'!W25+1,'cantidad inicial pollos'!W25-'cantidad pollos muertos'!W25+1))</f>
        <v>2.4011249357467235E-2</v>
      </c>
      <c r="AS26" s="6">
        <f>IF('cantidad pollos muertos'!X25="","",BETAINV(0.025,'cantidad pollos muertos'!X25+1,'cantidad inicial pollos'!X25-'cantidad pollos muertos'!X25+1))</f>
        <v>4.157346731231501E-2</v>
      </c>
      <c r="AT26" s="6">
        <f>IF('cantidad pollos muertos'!X25="","",BETAINV(0.975,'cantidad pollos muertos'!X25+1,'cantidad inicial pollos'!X25-'cantidad pollos muertos'!X25+1))</f>
        <v>4.9095015173073908E-2</v>
      </c>
      <c r="AU26" t="str">
        <f>IF('cantidad pollos muertos'!AW27="","",BETAINV(0.025,'cantidad pollos muertos'!AW27+1,'cantidad inicial pollos'!AW27-'cantidad pollos muertos'!AW27+1))</f>
        <v/>
      </c>
      <c r="AV26" t="str">
        <f>IF('cantidad pollos muertos'!AW27="","",BETAINV(0.975,'cantidad pollos muertos'!AW27+1,'cantidad inicial pollos'!AW27-'cantidad pollos muertos'!AW27+1))</f>
        <v/>
      </c>
      <c r="AW26" t="str">
        <f>IF('cantidad pollos muertos'!AZ27="","",BETAINV(0.025,'cantidad pollos muertos'!AZ27+1,'cantidad inicial pollos'!AZ27-'cantidad pollos muertos'!AZ27+1))</f>
        <v/>
      </c>
      <c r="AX26" t="str">
        <f>IF('cantidad pollos muertos'!AZ27="","",BETAINV(0.975,'cantidad pollos muertos'!AZ27+1,'cantidad inicial pollos'!AZ27-'cantidad pollos muertos'!AZ27+1))</f>
        <v/>
      </c>
      <c r="AY26" t="str">
        <f>IF('cantidad pollos muertos'!BA27="","",BETAINV(0.025,'cantidad pollos muertos'!BA27+1,'cantidad inicial pollos'!BA27-'cantidad pollos muertos'!BA27+1))</f>
        <v/>
      </c>
      <c r="AZ26" t="str">
        <f>IF('cantidad pollos muertos'!BA27="","",BETAINV(0.975,'cantidad pollos muertos'!BA27+1,'cantidad inicial pollos'!BA27-'cantidad pollos muertos'!BA27+1))</f>
        <v/>
      </c>
    </row>
    <row r="27" spans="1:52" x14ac:dyDescent="0.25">
      <c r="A27" s="6">
        <v>25</v>
      </c>
      <c r="B27" s="6" t="s">
        <v>24</v>
      </c>
      <c r="C27" s="6">
        <f>IF('cantidad pollos muertos'!C26="","",BETAINV(0.025,'cantidad pollos muertos'!C26+1,'cantidad inicial pollos'!C26-'cantidad pollos muertos'!C26+1))</f>
        <v>2.6696622782993482E-2</v>
      </c>
      <c r="D27" s="6">
        <f>IF('cantidad pollos muertos'!C26="","",BETAINV(0.975,'cantidad pollos muertos'!C26+1,'cantidad inicial pollos'!C26-'cantidad pollos muertos'!C26+1))</f>
        <v>4.0309546535261309E-2</v>
      </c>
      <c r="E27" s="6">
        <f>IF('cantidad pollos muertos'!D26="","",BETAINV(0.025,'cantidad pollos muertos'!D26+1,'cantidad inicial pollos'!D26-'cantidad pollos muertos'!D26+1))</f>
        <v>1.9776400197356221E-2</v>
      </c>
      <c r="F27" s="6">
        <f>IF('cantidad pollos muertos'!D26="","",BETAINV(0.975,'cantidad pollos muertos'!D26+1,'cantidad inicial pollos'!D26-'cantidad pollos muertos'!D26+1))</f>
        <v>3.1255169117102577E-2</v>
      </c>
      <c r="G27" s="6">
        <f>IF('cantidad pollos muertos'!E26="","",BETAINV(0.025,'cantidad pollos muertos'!E26+1,'cantidad inicial pollos'!E26-'cantidad pollos muertos'!E26+1))</f>
        <v>8.2032106651363332E-2</v>
      </c>
      <c r="H27" s="6">
        <f>IF('cantidad pollos muertos'!E26="","",BETAINV(0.975,'cantidad pollos muertos'!E26+1,'cantidad inicial pollos'!E26-'cantidad pollos muertos'!E26+1))</f>
        <v>0.1032527310114566</v>
      </c>
      <c r="I27" s="6">
        <f>IF('cantidad pollos muertos'!F26="","",BETAINV(0.025,'cantidad pollos muertos'!F26+1,'cantidad inicial pollos'!F26-'cantidad pollos muertos'!F26+1))</f>
        <v>3.6239625242236187E-2</v>
      </c>
      <c r="J27" s="6">
        <f>IF('cantidad pollos muertos'!F26="","",BETAINV(0.975,'cantidad pollos muertos'!F26+1,'cantidad inicial pollos'!F26-'cantidad pollos muertos'!F26+1))</f>
        <v>5.1169905599117493E-2</v>
      </c>
      <c r="K27" s="6">
        <f>IF('cantidad pollos muertos'!G26="","",BETAINV(0.025,'cantidad pollos muertos'!G26+1,'cantidad inicial pollos'!G26-'cantidad pollos muertos'!G26+1))</f>
        <v>5.6648430365609452E-2</v>
      </c>
      <c r="L27" s="6">
        <f>IF('cantidad pollos muertos'!G26="","",BETAINV(0.975,'cantidad pollos muertos'!G26+1,'cantidad inicial pollos'!G26-'cantidad pollos muertos'!G26+1))</f>
        <v>7.6321410568283343E-2</v>
      </c>
      <c r="M27" s="6">
        <f>IF('cantidad pollos muertos'!H26="","",BETAINV(0.025,'cantidad pollos muertos'!H26+1,'cantidad inicial pollos'!L26-'cantidad pollos muertos'!H26+1))</f>
        <v>2.8293768220318581E-3</v>
      </c>
      <c r="N27" s="6">
        <f>IF('cantidad pollos muertos'!H26="","",BETAINV(0.975,'cantidad pollos muertos'!H26+1,'cantidad inicial pollos'!H26-'cantidad pollos muertos'!H26+1))</f>
        <v>9.7609709574213444E-3</v>
      </c>
      <c r="O27" s="6">
        <f>IF('cantidad pollos muertos'!I26="","",BETAINV(0.025,'cantidad pollos muertos'!I26+1,'cantidad inicial pollos'!I26-'cantidad pollos muertos'!I26+1))</f>
        <v>9.4290717053272816E-3</v>
      </c>
      <c r="P27" s="6">
        <f>IF('cantidad pollos muertos'!I26="","",BETAINV(0.975,'cantidad pollos muertos'!I26+1,'cantidad inicial pollos'!I26-'cantidad pollos muertos'!I26+1))</f>
        <v>1.7806962345927935E-2</v>
      </c>
      <c r="Q27" s="6">
        <f>IF('cantidad pollos muertos'!J26="","",BETAINV(0.025,'cantidad pollos muertos'!J26+1,'cantidad inicial pollos'!J26-'cantidad pollos muertos'!J26+1))</f>
        <v>5.9530866566289663E-3</v>
      </c>
      <c r="R27" s="6">
        <f>IF('cantidad pollos muertos'!J26="","",BETAINV(0.975,'cantidad pollos muertos'!J26+1,'cantidad inicial pollos'!J26-'cantidad pollos muertos'!J26+1))</f>
        <v>1.2890440712104767E-2</v>
      </c>
      <c r="S27" s="33">
        <f>IF('cantidad pollos muertos'!K26="","",BETAINV(0.025,'cantidad pollos muertos'!K26+1,'cantidad inicial pollos'!K26-'cantidad pollos muertos'!K26+1))</f>
        <v>4.5555831942610181E-3</v>
      </c>
      <c r="T27" s="33">
        <f>IF('cantidad pollos muertos'!K26="","",BETAINV(0.975,'cantidad pollos muertos'!K26+1,'cantidad inicial pollos'!K26-'cantidad pollos muertos'!K26+1))</f>
        <v>1.0790863178209986E-2</v>
      </c>
      <c r="U27" s="33">
        <f>IF('cantidad pollos muertos'!L26="","",BETAINV(0.025,'cantidad pollos muertos'!L26+1,'cantidad inicial pollos'!L26-'cantidad pollos muertos'!L26+1))</f>
        <v>1.5543795456868481E-2</v>
      </c>
      <c r="V27" s="33">
        <f>IF('cantidad pollos muertos'!L26="","",BETAINV(0.975,'cantidad pollos muertos'!L26+1,'cantidad inicial pollos'!L26-'cantidad pollos muertos'!L26+1))</f>
        <v>2.6828883816560012E-2</v>
      </c>
      <c r="W27" s="6">
        <f>IF('cantidad pollos muertos'!M26="","",BETAINV(0.025,'cantidad pollos muertos'!M26+1,'cantidad inicial pollos'!M26-'cantidad pollos muertos'!M26+1))</f>
        <v>1.1511326666165661E-2</v>
      </c>
      <c r="X27" s="6">
        <f>IF('cantidad pollos muertos'!M26="","",BETAINV(0.975,'cantidad pollos muertos'!M26+1,'cantidad inicial pollos'!M26-'cantidad pollos muertos'!M26+1))</f>
        <v>2.0620189217804175E-2</v>
      </c>
      <c r="Y27" s="6">
        <f>IF('cantidad pollos muertos'!N26="","",BETAINV(0.025,'cantidad pollos muertos'!N26+1,'cantidad inicial pollos'!N26-'cantidad pollos muertos'!N26+1))</f>
        <v>9.1343993354656428E-3</v>
      </c>
      <c r="Z27" s="6">
        <f>IF('cantidad pollos muertos'!N26="","",BETAINV(0.975,'cantidad pollos muertos'!N26+1,'cantidad inicial pollos'!N26-'cantidad pollos muertos'!N26+1))</f>
        <v>1.740227397717109E-2</v>
      </c>
      <c r="AA27" s="6">
        <f>IF('cantidad pollos muertos'!O26="","",BETAINV(0.025,'cantidad pollos muertos'!O26+1,'cantidad inicial pollos'!O26-'cantidad pollos muertos'!O26+1))</f>
        <v>1.7910402847742975E-2</v>
      </c>
      <c r="AB27" s="6">
        <f>IF('cantidad pollos muertos'!O26="","",BETAINV(0.975,'cantidad pollos muertos'!O26+1,'cantidad inicial pollos'!O26-'cantidad pollos muertos'!O26+1))</f>
        <v>2.8907304502799769E-2</v>
      </c>
      <c r="AC27" s="6">
        <f>IF('cantidad pollos muertos'!P26="","",BETAINV(0.025,'cantidad pollos muertos'!P26+1,'cantidad inicial pollos'!P26-'cantidad pollos muertos'!P26+1))</f>
        <v>1.0020640545174228E-2</v>
      </c>
      <c r="AD27" s="6">
        <f>IF('cantidad pollos muertos'!P26="","",BETAINV(0.975,'cantidad pollos muertos'!P26+1,'cantidad inicial pollos'!P26-'cantidad pollos muertos'!P26+1))</f>
        <v>1.861410975446065E-2</v>
      </c>
      <c r="AE27" s="6">
        <f>IF('cantidad pollos muertos'!Q26="","",BETAINV(0.025,'cantidad pollos muertos'!Q26+1,'cantidad inicial pollos'!Q26-'cantidad pollos muertos'!Q26+1))</f>
        <v>1.4230066002833384E-2</v>
      </c>
      <c r="AF27" s="6">
        <f>IF('cantidad pollos muertos'!Q26="","",BETAINV(0.975,'cantidad pollos muertos'!Q26+1,'cantidad inicial pollos'!Q26-'cantidad pollos muertos'!Q26+1))</f>
        <v>2.4195564681568138E-2</v>
      </c>
      <c r="AG27" s="6">
        <f>IF('cantidad pollos muertos'!R26="","",BETAINV(0.025,'cantidad pollos muertos'!R26+1,'cantidad inicial pollos'!R26-'cantidad pollos muertos'!R26+1))</f>
        <v>7.3096590804953648E-2</v>
      </c>
      <c r="AH27" s="6">
        <f>IF('cantidad pollos muertos'!R26="","",BETAINV(0.975,'cantidad pollos muertos'!R26+1,'cantidad inicial pollos'!R26-'cantidad pollos muertos'!R26+1))</f>
        <v>9.330641917543625E-2</v>
      </c>
      <c r="AI27" s="6">
        <f>IF('cantidad pollos muertos'!S26="","",BETAINV(0.025,'cantidad pollos muertos'!S26+1,'cantidad inicial pollos'!S26-'cantidad pollos muertos'!S26+1))</f>
        <v>1.8219455975166967E-2</v>
      </c>
      <c r="AJ27" s="6">
        <f>IF('cantidad pollos muertos'!S26="","",BETAINV(0.975,'cantidad pollos muertos'!S26+1,'cantidad inicial pollos'!S26-'cantidad pollos muertos'!S26+1))</f>
        <v>2.9297588457250057E-2</v>
      </c>
      <c r="AK27" s="6">
        <f>IF('cantidad pollos muertos'!T26="","",BETAINV(0.025,'cantidad pollos muertos'!T26+1,'cantidad inicial pollos'!T26-'cantidad pollos muertos'!T26+1))</f>
        <v>1.6370275598091139E-2</v>
      </c>
      <c r="AL27" s="6">
        <f>IF('cantidad pollos muertos'!T26="","",BETAINV(0.975,'cantidad pollos muertos'!T26+1,'cantidad inicial pollos'!T26-'cantidad pollos muertos'!T26+1))</f>
        <v>2.6950740953346375E-2</v>
      </c>
      <c r="AM27" s="6">
        <f>IF('cantidad pollos muertos'!U26="","",BETAINV(0.025,'cantidad pollos muertos'!U26+1,'cantidad inicial pollos'!U26-'cantidad pollos muertos'!U26+1))</f>
        <v>8.2552014188620321E-3</v>
      </c>
      <c r="AN27" s="6">
        <f>IF('cantidad pollos muertos'!U26="","",BETAINV(0.975,'cantidad pollos muertos'!U26+1,'cantidad inicial pollos'!U26-'cantidad pollos muertos'!U26+1))</f>
        <v>1.6183377355551309E-2</v>
      </c>
      <c r="AO27" s="6">
        <f>IF('cantidad pollos muertos'!V26="","",BETAINV(0.025,'cantidad pollos muertos'!V26+1,'cantidad inicial pollos'!V26-'cantidad pollos muertos'!V26+1))</f>
        <v>6.8081971055197104E-3</v>
      </c>
      <c r="AP27" s="6">
        <f>IF('cantidad pollos muertos'!V26="","",BETAINV(0.975,'cantidad pollos muertos'!V26+1,'cantidad inicial pollos'!V26-'cantidad pollos muertos'!V26+1))</f>
        <v>1.4133503461494223E-2</v>
      </c>
      <c r="AQ27" s="6">
        <f>IF('cantidad pollos muertos'!W26="","",BETAINV(0.025,'cantidad pollos muertos'!W26+1,'cantidad inicial pollos'!W26-'cantidad pollos muertos'!W26+1))</f>
        <v>1.2111838182034413E-2</v>
      </c>
      <c r="AR27" s="6">
        <f>IF('cantidad pollos muertos'!W26="","",BETAINV(0.975,'cantidad pollos muertos'!W26+1,'cantidad inicial pollos'!W26-'cantidad pollos muertos'!W26+1))</f>
        <v>2.1418375853140548E-2</v>
      </c>
      <c r="AS27" s="6">
        <f>IF('cantidad pollos muertos'!X26="","",BETAINV(0.025,'cantidad pollos muertos'!X26+1,'cantidad inicial pollos'!X26-'cantidad pollos muertos'!X26+1))</f>
        <v>4.8598023943354385E-2</v>
      </c>
      <c r="AT27" s="6">
        <f>IF('cantidad pollos muertos'!X26="","",BETAINV(0.975,'cantidad pollos muertos'!X26+1,'cantidad inicial pollos'!X26-'cantidad pollos muertos'!X26+1))</f>
        <v>6.4133922696938295E-2</v>
      </c>
      <c r="AU27" t="str">
        <f>IF('cantidad pollos muertos'!AW28="","",BETAINV(0.025,'cantidad pollos muertos'!AW28+1,'cantidad inicial pollos'!AW28-'cantidad pollos muertos'!AW28+1))</f>
        <v/>
      </c>
      <c r="AV27" t="str">
        <f>IF('cantidad pollos muertos'!AW28="","",BETAINV(0.975,'cantidad pollos muertos'!AW28+1,'cantidad inicial pollos'!AW28-'cantidad pollos muertos'!AW28+1))</f>
        <v/>
      </c>
      <c r="AW27" t="str">
        <f>IF('cantidad pollos muertos'!AZ28="","",BETAINV(0.025,'cantidad pollos muertos'!AZ28+1,'cantidad inicial pollos'!AZ28-'cantidad pollos muertos'!AZ28+1))</f>
        <v/>
      </c>
      <c r="AX27" t="str">
        <f>IF('cantidad pollos muertos'!AZ28="","",BETAINV(0.975,'cantidad pollos muertos'!AZ28+1,'cantidad inicial pollos'!AZ28-'cantidad pollos muertos'!AZ28+1))</f>
        <v/>
      </c>
      <c r="AY27" t="str">
        <f>IF('cantidad pollos muertos'!BA28="","",BETAINV(0.025,'cantidad pollos muertos'!BA28+1,'cantidad inicial pollos'!BA28-'cantidad pollos muertos'!BA28+1))</f>
        <v/>
      </c>
      <c r="AZ27" t="str">
        <f>IF('cantidad pollos muertos'!BA28="","",BETAINV(0.975,'cantidad pollos muertos'!BA28+1,'cantidad inicial pollos'!BA28-'cantidad pollos muertos'!BA28+1))</f>
        <v/>
      </c>
    </row>
    <row r="28" spans="1:52" x14ac:dyDescent="0.25">
      <c r="A28" s="6">
        <v>26</v>
      </c>
      <c r="B28" s="6" t="s">
        <v>39</v>
      </c>
      <c r="C28" s="6">
        <f>IF('cantidad pollos muertos'!C27="","",BETAINV(0.025,'cantidad pollos muertos'!C27+1,'cantidad inicial pollos'!C27-'cantidad pollos muertos'!C27+1))</f>
        <v>4.177659269058729E-2</v>
      </c>
      <c r="D28" s="6">
        <f>IF('cantidad pollos muertos'!C27="","",BETAINV(0.975,'cantidad pollos muertos'!C27+1,'cantidad inicial pollos'!C27-'cantidad pollos muertos'!C27+1))</f>
        <v>6.9678866213630619E-2</v>
      </c>
      <c r="E28" s="6">
        <f>IF('cantidad pollos muertos'!D27="","",BETAINV(0.025,'cantidad pollos muertos'!D27+1,'cantidad inicial pollos'!D27-'cantidad pollos muertos'!D27+1))</f>
        <v>5.2046802533273769E-2</v>
      </c>
      <c r="F28" s="6">
        <f>IF('cantidad pollos muertos'!D27="","",BETAINV(0.975,'cantidad pollos muertos'!D27+1,'cantidad inicial pollos'!D27-'cantidad pollos muertos'!D27+1))</f>
        <v>7.492126840322122E-2</v>
      </c>
      <c r="G28" s="6">
        <f>IF('cantidad pollos muertos'!E27="","",BETAINV(0.025,'cantidad pollos muertos'!E27+1,'cantidad inicial pollos'!E27-'cantidad pollos muertos'!E27+1))</f>
        <v>4.3504047812491176E-2</v>
      </c>
      <c r="H28" s="6">
        <f>IF('cantidad pollos muertos'!E27="","",BETAINV(0.975,'cantidad pollos muertos'!E27+1,'cantidad inicial pollos'!E27-'cantidad pollos muertos'!E27+1))</f>
        <v>6.4674728747456722E-2</v>
      </c>
      <c r="I28" s="6">
        <f>IF('cantidad pollos muertos'!F27="","",BETAINV(0.025,'cantidad pollos muertos'!F27+1,'cantidad inicial pollos'!F27-'cantidad pollos muertos'!F27+1))</f>
        <v>0.18371787640876647</v>
      </c>
      <c r="J28" s="6">
        <f>IF('cantidad pollos muertos'!F27="","",BETAINV(0.975,'cantidad pollos muertos'!F27+1,'cantidad inicial pollos'!F27-'cantidad pollos muertos'!F27+1))</f>
        <v>0.22155828456721227</v>
      </c>
      <c r="K28" s="6">
        <f>IF('cantidad pollos muertos'!G27="","",BETAINV(0.025,'cantidad pollos muertos'!G27+1,'cantidad inicial pollos'!G27-'cantidad pollos muertos'!G27+1))</f>
        <v>3.9230333010674738E-2</v>
      </c>
      <c r="L28" s="6">
        <f>IF('cantidad pollos muertos'!G27="","",BETAINV(0.975,'cantidad pollos muertos'!G27+1,'cantidad inicial pollos'!G27-'cantidad pollos muertos'!G27+1))</f>
        <v>6.0903480309773328E-2</v>
      </c>
      <c r="M28" s="6">
        <f>IF('cantidad pollos muertos'!H27="","",BETAINV(0.025,'cantidad pollos muertos'!H27+1,'cantidad inicial pollos'!L27-'cantidad pollos muertos'!H27+1))</f>
        <v>4.3478847323563163E-2</v>
      </c>
      <c r="N28" s="6">
        <f>IF('cantidad pollos muertos'!H27="","",BETAINV(0.975,'cantidad pollos muertos'!H27+1,'cantidad inicial pollos'!H27-'cantidad pollos muertos'!H27+1))</f>
        <v>6.463768153063898E-2</v>
      </c>
      <c r="O28" s="6">
        <f>IF('cantidad pollos muertos'!I27="","",BETAINV(0.025,'cantidad pollos muertos'!I27+1,'cantidad inicial pollos'!I27-'cantidad pollos muertos'!I27+1))</f>
        <v>4.3529277532816359E-2</v>
      </c>
      <c r="P28" s="6">
        <f>IF('cantidad pollos muertos'!I27="","",BETAINV(0.975,'cantidad pollos muertos'!I27+1,'cantidad inicial pollos'!I27-'cantidad pollos muertos'!I27+1))</f>
        <v>6.4711818451860803E-2</v>
      </c>
      <c r="Q28" s="6">
        <f>IF('cantidad pollos muertos'!J27="","",BETAINV(0.025,'cantidad pollos muertos'!J27+1,'cantidad inicial pollos'!J27-'cantidad pollos muertos'!J27+1))</f>
        <v>0.12898879591817566</v>
      </c>
      <c r="R28" s="6">
        <f>IF('cantidad pollos muertos'!J27="","",BETAINV(0.975,'cantidad pollos muertos'!J27+1,'cantidad inicial pollos'!J27-'cantidad pollos muertos'!J27+1))</f>
        <v>0.16565296768162774</v>
      </c>
      <c r="S28" s="33">
        <f>IF('cantidad pollos muertos'!K27="","",BETAINV(0.025,'cantidad pollos muertos'!K27+1,'cantidad inicial pollos'!K27-'cantidad pollos muertos'!K27+1))</f>
        <v>2.6000556133089776E-2</v>
      </c>
      <c r="T28" s="33">
        <f>IF('cantidad pollos muertos'!K27="","",BETAINV(0.975,'cantidad pollos muertos'!K27+1,'cantidad inicial pollos'!K27-'cantidad pollos muertos'!K27+1))</f>
        <v>4.3027444738342635E-2</v>
      </c>
      <c r="U28" s="33">
        <f>IF('cantidad pollos muertos'!L27="","",BETAINV(0.025,'cantidad pollos muertos'!L27+1,'cantidad inicial pollos'!L27-'cantidad pollos muertos'!L27+1))</f>
        <v>4.4522819789278682E-2</v>
      </c>
      <c r="V28" s="33">
        <f>IF('cantidad pollos muertos'!L27="","",BETAINV(0.975,'cantidad pollos muertos'!L27+1,'cantidad inicial pollos'!L27-'cantidad pollos muertos'!L27+1))</f>
        <v>6.589535972639482E-2</v>
      </c>
      <c r="W28" s="6">
        <f>IF('cantidad pollos muertos'!M27="","",BETAINV(0.025,'cantidad pollos muertos'!M27+1,'cantidad inicial pollos'!M27-'cantidad pollos muertos'!M27+1))</f>
        <v>2.1684730194554667E-2</v>
      </c>
      <c r="X28" s="6">
        <f>IF('cantidad pollos muertos'!M27="","",BETAINV(0.975,'cantidad pollos muertos'!M27+1,'cantidad inicial pollos'!M27-'cantidad pollos muertos'!M27+1))</f>
        <v>3.6956664343186452E-2</v>
      </c>
      <c r="Y28" s="6">
        <f>IF('cantidad pollos muertos'!N27="","",BETAINV(0.025,'cantidad pollos muertos'!N27+1,'cantidad inicial pollos'!N27-'cantidad pollos muertos'!N27+1))</f>
        <v>4.1545847355463301E-2</v>
      </c>
      <c r="Z28" s="6">
        <f>IF('cantidad pollos muertos'!N27="","",BETAINV(0.975,'cantidad pollos muertos'!N27+1,'cantidad inicial pollos'!N27-'cantidad pollos muertos'!N27+1))</f>
        <v>6.1663886123121348E-2</v>
      </c>
      <c r="AA28" s="6">
        <f>IF('cantidad pollos muertos'!O27="","",BETAINV(0.025,'cantidad pollos muertos'!O27+1,'cantidad inicial pollos'!O27-'cantidad pollos muertos'!O27+1))</f>
        <v>2.2463181628933133E-2</v>
      </c>
      <c r="AB28" s="6">
        <f>IF('cantidad pollos muertos'!O27="","",BETAINV(0.975,'cantidad pollos muertos'!O27+1,'cantidad inicial pollos'!O27-'cantidad pollos muertos'!O27+1))</f>
        <v>3.8469203138512209E-2</v>
      </c>
      <c r="AC28" s="6">
        <f>IF('cantidad pollos muertos'!P27="","",BETAINV(0.025,'cantidad pollos muertos'!P27+1,'cantidad inicial pollos'!P27-'cantidad pollos muertos'!P27+1))</f>
        <v>3.2096395166382262E-2</v>
      </c>
      <c r="AD28" s="6">
        <f>IF('cantidad pollos muertos'!P27="","",BETAINV(0.975,'cantidad pollos muertos'!P27+1,'cantidad inicial pollos'!P27-'cantidad pollos muertos'!P27+1))</f>
        <v>5.0701909521290944E-2</v>
      </c>
      <c r="AE28" s="6">
        <f>IF('cantidad pollos muertos'!Q27="","",BETAINV(0.025,'cantidad pollos muertos'!Q27+1,'cantidad inicial pollos'!Q27-'cantidad pollos muertos'!Q27+1))</f>
        <v>5.8732802381180303E-2</v>
      </c>
      <c r="AF28" s="6">
        <f>IF('cantidad pollos muertos'!Q27="","",BETAINV(0.975,'cantidad pollos muertos'!Q27+1,'cantidad inicial pollos'!Q27-'cantidad pollos muertos'!Q27+1))</f>
        <v>8.2757603463026741E-2</v>
      </c>
      <c r="AG28" s="6">
        <f>IF('cantidad pollos muertos'!R27="","",BETAINV(0.025,'cantidad pollos muertos'!R27+1,'cantidad inicial pollos'!R27-'cantidad pollos muertos'!R27+1))</f>
        <v>1.4220173564151612E-2</v>
      </c>
      <c r="AH28" s="6">
        <f>IF('cantidad pollos muertos'!R27="","",BETAINV(0.975,'cantidad pollos muertos'!R27+1,'cantidad inicial pollos'!R27-'cantidad pollos muertos'!R27+1))</f>
        <v>2.7028324269193993E-2</v>
      </c>
      <c r="AI28" s="6">
        <f>IF('cantidad pollos muertos'!S27="","",BETAINV(0.025,'cantidad pollos muertos'!S27+1,'cantidad inicial pollos'!S27-'cantidad pollos muertos'!S27+1))</f>
        <v>2.9340173582756642E-2</v>
      </c>
      <c r="AJ28" s="6">
        <f>IF('cantidad pollos muertos'!S27="","",BETAINV(0.975,'cantidad pollos muertos'!S27+1,'cantidad inicial pollos'!S27-'cantidad pollos muertos'!S27+1))</f>
        <v>4.6693831080790393E-2</v>
      </c>
      <c r="AK28" s="6">
        <f>IF('cantidad pollos muertos'!T27="","",BETAINV(0.025,'cantidad pollos muertos'!T27+1,'cantidad inicial pollos'!T27-'cantidad pollos muertos'!T27+1))</f>
        <v>2.5493456020712027E-2</v>
      </c>
      <c r="AL28" s="6">
        <f>IF('cantidad pollos muertos'!T27="","",BETAINV(0.975,'cantidad pollos muertos'!T27+1,'cantidad inicial pollos'!T27-'cantidad pollos muertos'!T27+1))</f>
        <v>4.1844265226067767E-2</v>
      </c>
      <c r="AM28" s="6">
        <f>IF('cantidad pollos muertos'!U27="","",BETAINV(0.025,'cantidad pollos muertos'!U27+1,'cantidad inicial pollos'!U27-'cantidad pollos muertos'!U27+1))</f>
        <v>2.6451851241709363E-2</v>
      </c>
      <c r="AN28" s="6">
        <f>IF('cantidad pollos muertos'!U27="","",BETAINV(0.975,'cantidad pollos muertos'!U27+1,'cantidad inicial pollos'!U27-'cantidad pollos muertos'!U27+1))</f>
        <v>4.3059944270026462E-2</v>
      </c>
      <c r="AO28" s="6">
        <f>IF('cantidad pollos muertos'!V27="","",BETAINV(0.025,'cantidad pollos muertos'!V27+1,'cantidad inicial pollos'!V27-'cantidad pollos muertos'!V27+1))</f>
        <v>2.6451851241709363E-2</v>
      </c>
      <c r="AP28" s="6">
        <f>IF('cantidad pollos muertos'!V27="","",BETAINV(0.975,'cantidad pollos muertos'!V27+1,'cantidad inicial pollos'!V27-'cantidad pollos muertos'!V27+1))</f>
        <v>4.3059944270026462E-2</v>
      </c>
      <c r="AQ28" s="6">
        <f>IF('cantidad pollos muertos'!W27="","",BETAINV(0.025,'cantidad pollos muertos'!W27+1,'cantidad inicial pollos'!W27-'cantidad pollos muertos'!W27+1))</f>
        <v>7.4186838650892623E-2</v>
      </c>
      <c r="AR28" s="6">
        <f>IF('cantidad pollos muertos'!W27="","",BETAINV(0.975,'cantidad pollos muertos'!W27+1,'cantidad inicial pollos'!W27-'cantidad pollos muertos'!W27+1))</f>
        <v>0.10067736645664904</v>
      </c>
      <c r="AS28" s="6">
        <f>IF('cantidad pollos muertos'!X27="","",BETAINV(0.025,'cantidad pollos muertos'!X27+1,'cantidad inicial pollos'!X27-'cantidad pollos muertos'!X27+1))</f>
        <v>0.11969586925310205</v>
      </c>
      <c r="AT28" s="6">
        <f>IF('cantidad pollos muertos'!X27="","",BETAINV(0.975,'cantidad pollos muertos'!X27+1,'cantidad inicial pollos'!X27-'cantidad pollos muertos'!X27+1))</f>
        <v>0.15091507052105613</v>
      </c>
      <c r="AU28" t="str">
        <f>IF('cantidad pollos muertos'!AW29="","",BETAINV(0.025,'cantidad pollos muertos'!AW29+1,'cantidad inicial pollos'!AW29-'cantidad pollos muertos'!AW29+1))</f>
        <v/>
      </c>
      <c r="AV28" t="str">
        <f>IF('cantidad pollos muertos'!AW29="","",BETAINV(0.975,'cantidad pollos muertos'!AW29+1,'cantidad inicial pollos'!AW29-'cantidad pollos muertos'!AW29+1))</f>
        <v/>
      </c>
      <c r="AW28" t="str">
        <f>IF('cantidad pollos muertos'!AZ29="","",BETAINV(0.025,'cantidad pollos muertos'!AZ29+1,'cantidad inicial pollos'!AZ29-'cantidad pollos muertos'!AZ29+1))</f>
        <v/>
      </c>
      <c r="AX28" t="str">
        <f>IF('cantidad pollos muertos'!AZ29="","",BETAINV(0.975,'cantidad pollos muertos'!AZ29+1,'cantidad inicial pollos'!AZ29-'cantidad pollos muertos'!AZ29+1))</f>
        <v/>
      </c>
      <c r="AY28" t="str">
        <f>IF('cantidad pollos muertos'!BA29="","",BETAINV(0.025,'cantidad pollos muertos'!BA29+1,'cantidad inicial pollos'!BA29-'cantidad pollos muertos'!BA29+1))</f>
        <v/>
      </c>
      <c r="AZ28" t="str">
        <f>IF('cantidad pollos muertos'!BA29="","",BETAINV(0.975,'cantidad pollos muertos'!BA29+1,'cantidad inicial pollos'!BA29-'cantidad pollos muertos'!BA29+1))</f>
        <v/>
      </c>
    </row>
    <row r="29" spans="1:52" x14ac:dyDescent="0.25">
      <c r="A29" s="6">
        <v>27</v>
      </c>
      <c r="B29" s="6" t="s">
        <v>28</v>
      </c>
      <c r="C29" s="6">
        <f>IF('cantidad pollos muertos'!C28="","",BETAINV(0.025,'cantidad pollos muertos'!C28+1,'cantidad inicial pollos'!C28-'cantidad pollos muertos'!C28+1))</f>
        <v>4.0589775502720811E-2</v>
      </c>
      <c r="D29" s="6">
        <f>IF('cantidad pollos muertos'!C28="","",BETAINV(0.975,'cantidad pollos muertos'!C28+1,'cantidad inicial pollos'!C28-'cantidad pollos muertos'!C28+1))</f>
        <v>5.7258737840868879E-2</v>
      </c>
      <c r="E29" s="6">
        <f>IF('cantidad pollos muertos'!D28="","",BETAINV(0.025,'cantidad pollos muertos'!D28+1,'cantidad inicial pollos'!D28-'cantidad pollos muertos'!D28+1))</f>
        <v>0.14872194889979801</v>
      </c>
      <c r="F29" s="6">
        <f>IF('cantidad pollos muertos'!D28="","",BETAINV(0.975,'cantidad pollos muertos'!D28+1,'cantidad inicial pollos'!D28-'cantidad pollos muertos'!D28+1))</f>
        <v>0.17572887791451197</v>
      </c>
      <c r="G29" s="6">
        <f>IF('cantidad pollos muertos'!E28="","",BETAINV(0.025,'cantidad pollos muertos'!E28+1,'cantidad inicial pollos'!E28-'cantidad pollos muertos'!E28+1))</f>
        <v>0.1738126800615275</v>
      </c>
      <c r="H29" s="6">
        <f>IF('cantidad pollos muertos'!E28="","",BETAINV(0.975,'cantidad pollos muertos'!E28+1,'cantidad inicial pollos'!E28-'cantidad pollos muertos'!E28+1))</f>
        <v>0.20247842397033755</v>
      </c>
      <c r="I29" s="6">
        <f>IF('cantidad pollos muertos'!F28="","",BETAINV(0.025,'cantidad pollos muertos'!F28+1,'cantidad inicial pollos'!F28-'cantidad pollos muertos'!F28+1))</f>
        <v>0.12723516690719502</v>
      </c>
      <c r="J29" s="6">
        <f>IF('cantidad pollos muertos'!F28="","",BETAINV(0.975,'cantidad pollos muertos'!F28+1,'cantidad inicial pollos'!F28-'cantidad pollos muertos'!F28+1))</f>
        <v>0.15265450176708528</v>
      </c>
      <c r="K29" s="6">
        <f>IF('cantidad pollos muertos'!G28="","",BETAINV(0.025,'cantidad pollos muertos'!G28+1,'cantidad inicial pollos'!G28-'cantidad pollos muertos'!G28+1))</f>
        <v>4.2062560237464124E-2</v>
      </c>
      <c r="L29" s="6">
        <f>IF('cantidad pollos muertos'!G28="","",BETAINV(0.975,'cantidad pollos muertos'!G28+1,'cantidad inicial pollos'!G28-'cantidad pollos muertos'!G28+1))</f>
        <v>5.8997578104969861E-2</v>
      </c>
      <c r="M29" s="6">
        <f>IF('cantidad pollos muertos'!H28="","",BETAINV(0.025,'cantidad pollos muertos'!H28+1,'cantidad inicial pollos'!L28-'cantidad pollos muertos'!H28+1))</f>
        <v>1.4534561511325142E-2</v>
      </c>
      <c r="N29" s="6">
        <f>IF('cantidad pollos muertos'!H28="","",BETAINV(0.975,'cantidad pollos muertos'!H28+1,'cantidad inicial pollos'!H28-'cantidad pollos muertos'!H28+1))</f>
        <v>2.4607587767043637E-2</v>
      </c>
      <c r="O29" s="6">
        <f>IF('cantidad pollos muertos'!I28="","",BETAINV(0.025,'cantidad pollos muertos'!I28+1,'cantidad inicial pollos'!I28-'cantidad pollos muertos'!I28+1))</f>
        <v>2.0703023169750721E-2</v>
      </c>
      <c r="P29" s="6">
        <f>IF('cantidad pollos muertos'!I28="","",BETAINV(0.975,'cantidad pollos muertos'!I28+1,'cantidad inicial pollos'!I28-'cantidad pollos muertos'!I28+1))</f>
        <v>3.2408707408363435E-2</v>
      </c>
      <c r="Q29" s="6">
        <f>IF('cantidad pollos muertos'!J28="","",BETAINV(0.025,'cantidad pollos muertos'!J28+1,'cantidad inicial pollos'!J28-'cantidad pollos muertos'!J28+1))</f>
        <v>1.3338021861304878E-2</v>
      </c>
      <c r="R29" s="6">
        <f>IF('cantidad pollos muertos'!J28="","",BETAINV(0.975,'cantidad pollos muertos'!J28+1,'cantidad inicial pollos'!J28-'cantidad pollos muertos'!J28+1))</f>
        <v>2.3040459203611086E-2</v>
      </c>
      <c r="S29" s="33">
        <f>IF('cantidad pollos muertos'!K28="","",BETAINV(0.025,'cantidad pollos muertos'!K28+1,'cantidad inicial pollos'!K28-'cantidad pollos muertos'!K28+1))</f>
        <v>1.5762306184209637E-2</v>
      </c>
      <c r="T29" s="33">
        <f>IF('cantidad pollos muertos'!K28="","",BETAINV(0.975,'cantidad pollos muertos'!K28+1,'cantidad inicial pollos'!K28-'cantidad pollos muertos'!K28+1))</f>
        <v>2.6174695190998909E-2</v>
      </c>
      <c r="U29" s="33">
        <f>IF('cantidad pollos muertos'!L28="","",BETAINV(0.025,'cantidad pollos muertos'!L28+1,'cantidad inicial pollos'!L28-'cantidad pollos muertos'!L28+1))</f>
        <v>3.3983971460256196E-2</v>
      </c>
      <c r="V29" s="33">
        <f>IF('cantidad pollos muertos'!L28="","",BETAINV(0.975,'cantidad pollos muertos'!L28+1,'cantidad inicial pollos'!L28-'cantidad pollos muertos'!L28+1))</f>
        <v>4.8499688881075032E-2</v>
      </c>
      <c r="W29" s="6">
        <f>IF('cantidad pollos muertos'!M28="","",BETAINV(0.025,'cantidad pollos muertos'!M28+1,'cantidad inicial pollos'!M28-'cantidad pollos muertos'!M28+1))</f>
        <v>1.2714542322988864E-2</v>
      </c>
      <c r="X29" s="6">
        <f>IF('cantidad pollos muertos'!M28="","",BETAINV(0.975,'cantidad pollos muertos'!M28+1,'cantidad inicial pollos'!M28-'cantidad pollos muertos'!M28+1))</f>
        <v>2.2214366099240546E-2</v>
      </c>
      <c r="Y29" s="6">
        <f>IF('cantidad pollos muertos'!N28="","",BETAINV(0.025,'cantidad pollos muertos'!N28+1,'cantidad inicial pollos'!N28-'cantidad pollos muertos'!N28+1))</f>
        <v>7.0955613625522732E-3</v>
      </c>
      <c r="Z29" s="6">
        <f>IF('cantidad pollos muertos'!N28="","",BETAINV(0.975,'cantidad pollos muertos'!N28+1,'cantidad inicial pollos'!N28-'cantidad pollos muertos'!N28+1))</f>
        <v>1.4545521517898785E-2</v>
      </c>
      <c r="AA29" s="6">
        <f>IF('cantidad pollos muertos'!O28="","",BETAINV(0.025,'cantidad pollos muertos'!O28+1,'cantidad inicial pollos'!O28-'cantidad pollos muertos'!O28+1))</f>
        <v>4.2023185118883921E-2</v>
      </c>
      <c r="AB29" s="6">
        <f>IF('cantidad pollos muertos'!O28="","",BETAINV(0.975,'cantidad pollos muertos'!O28+1,'cantidad inicial pollos'!O28-'cantidad pollos muertos'!O28+1))</f>
        <v>5.7943702012731024E-2</v>
      </c>
      <c r="AC29" s="6">
        <f>IF('cantidad pollos muertos'!P28="","",BETAINV(0.025,'cantidad pollos muertos'!P28+1,'cantidad inicial pollos'!P28-'cantidad pollos muertos'!P28+1))</f>
        <v>3.2386185563025083E-2</v>
      </c>
      <c r="AD29" s="6">
        <f>IF('cantidad pollos muertos'!P28="","",BETAINV(0.975,'cantidad pollos muertos'!P28+1,'cantidad inicial pollos'!P28-'cantidad pollos muertos'!P28+1))</f>
        <v>4.66008255444057E-2</v>
      </c>
      <c r="AE29" s="6">
        <f>IF('cantidad pollos muertos'!Q28="","",BETAINV(0.025,'cantidad pollos muertos'!Q28+1,'cantidad inicial pollos'!Q28-'cantidad pollos muertos'!Q28+1))</f>
        <v>6.8478384166529613E-2</v>
      </c>
      <c r="AF29" s="6">
        <f>IF('cantidad pollos muertos'!Q28="","",BETAINV(0.975,'cantidad pollos muertos'!Q28+1,'cantidad inicial pollos'!Q28-'cantidad pollos muertos'!Q28+1))</f>
        <v>8.8134046528889565E-2</v>
      </c>
      <c r="AG29" s="6">
        <f>IF('cantidad pollos muertos'!R28="","",BETAINV(0.025,'cantidad pollos muertos'!R28+1,'cantidad inicial pollos'!R28-'cantidad pollos muertos'!R28+1))</f>
        <v>2.6668002244314946E-2</v>
      </c>
      <c r="AH29" s="6">
        <f>IF('cantidad pollos muertos'!R28="","",BETAINV(0.975,'cantidad pollos muertos'!R28+1,'cantidad inicial pollos'!R28-'cantidad pollos muertos'!R28+1))</f>
        <v>3.9731055440035745E-2</v>
      </c>
      <c r="AI29" s="6">
        <f>IF('cantidad pollos muertos'!S28="","",BETAINV(0.025,'cantidad pollos muertos'!S28+1,'cantidad inicial pollos'!S28-'cantidad pollos muertos'!S28+1))</f>
        <v>1.4839491438012621E-2</v>
      </c>
      <c r="AJ29" s="6">
        <f>IF('cantidad pollos muertos'!S28="","",BETAINV(0.975,'cantidad pollos muertos'!S28+1,'cantidad inicial pollos'!S28-'cantidad pollos muertos'!S28+1))</f>
        <v>2.4984823555715407E-2</v>
      </c>
      <c r="AK29" s="6">
        <f>IF('cantidad pollos muertos'!T28="","",BETAINV(0.025,'cantidad pollos muertos'!T28+1,'cantidad inicial pollos'!T28-'cantidad pollos muertos'!T28+1))</f>
        <v>9.7244949094993094E-3</v>
      </c>
      <c r="AL29" s="6">
        <f>IF('cantidad pollos muertos'!T28="","",BETAINV(0.975,'cantidad pollos muertos'!T28+1,'cantidad inicial pollos'!T28-'cantidad pollos muertos'!T28+1))</f>
        <v>1.8210898092326233E-2</v>
      </c>
      <c r="AM29" s="6">
        <f>IF('cantidad pollos muertos'!U28="","",BETAINV(0.025,'cantidad pollos muertos'!U28+1,'cantidad inicial pollos'!U28-'cantidad pollos muertos'!U28+1))</f>
        <v>2.2890745673332429E-2</v>
      </c>
      <c r="AN29" s="6">
        <f>IF('cantidad pollos muertos'!U28="","",BETAINV(0.975,'cantidad pollos muertos'!U28+1,'cantidad inicial pollos'!U28-'cantidad pollos muertos'!U28+1))</f>
        <v>3.5116322959663271E-2</v>
      </c>
      <c r="AO29" s="6">
        <f>IF('cantidad pollos muertos'!V28="","",BETAINV(0.025,'cantidad pollos muertos'!V28+1,'cantidad inicial pollos'!V28-'cantidad pollos muertos'!V28+1))</f>
        <v>3.270544271250217E-2</v>
      </c>
      <c r="AP29" s="6">
        <f>IF('cantidad pollos muertos'!V28="","",BETAINV(0.975,'cantidad pollos muertos'!V28+1,'cantidad inicial pollos'!V28-'cantidad pollos muertos'!V28+1))</f>
        <v>4.6980898371675739E-2</v>
      </c>
      <c r="AQ29" s="6">
        <f>IF('cantidad pollos muertos'!W28="","",BETAINV(0.025,'cantidad pollos muertos'!W28+1,'cantidad inicial pollos'!W28-'cantidad pollos muertos'!W28+1))</f>
        <v>3.8798190776018426E-2</v>
      </c>
      <c r="AR29" s="6">
        <f>IF('cantidad pollos muertos'!W28="","",BETAINV(0.975,'cantidad pollos muertos'!W28+1,'cantidad inicial pollos'!W28-'cantidad pollos muertos'!W28+1))</f>
        <v>5.4175408926435353E-2</v>
      </c>
      <c r="AS29" s="6">
        <f>IF('cantidad pollos muertos'!X28="","",BETAINV(0.025,'cantidad pollos muertos'!X28+1,'cantidad inicial pollos'!X28-'cantidad pollos muertos'!X28+1))</f>
        <v>7.1445980706064643E-2</v>
      </c>
      <c r="AT29" s="6">
        <f>IF('cantidad pollos muertos'!X28="","",BETAINV(0.975,'cantidad pollos muertos'!X28+1,'cantidad inicial pollos'!X28-'cantidad pollos muertos'!X28+1))</f>
        <v>9.1460393991038336E-2</v>
      </c>
      <c r="AU29" t="str">
        <f>IF('cantidad pollos muertos'!AW30="","",BETAINV(0.025,'cantidad pollos muertos'!AW30+1,'cantidad inicial pollos'!AW30-'cantidad pollos muertos'!AW30+1))</f>
        <v/>
      </c>
      <c r="AV29" t="str">
        <f>IF('cantidad pollos muertos'!AW30="","",BETAINV(0.975,'cantidad pollos muertos'!AW30+1,'cantidad inicial pollos'!AW30-'cantidad pollos muertos'!AW30+1))</f>
        <v/>
      </c>
      <c r="AW29" t="str">
        <f>IF('cantidad pollos muertos'!AZ30="","",BETAINV(0.025,'cantidad pollos muertos'!AZ30+1,'cantidad inicial pollos'!AZ30-'cantidad pollos muertos'!AZ30+1))</f>
        <v/>
      </c>
      <c r="AX29" t="str">
        <f>IF('cantidad pollos muertos'!AZ30="","",BETAINV(0.975,'cantidad pollos muertos'!AZ30+1,'cantidad inicial pollos'!AZ30-'cantidad pollos muertos'!AZ30+1))</f>
        <v/>
      </c>
      <c r="AY29" t="str">
        <f>IF('cantidad pollos muertos'!BA30="","",BETAINV(0.025,'cantidad pollos muertos'!BA30+1,'cantidad inicial pollos'!BA30-'cantidad pollos muertos'!BA30+1))</f>
        <v/>
      </c>
      <c r="AZ29" t="str">
        <f>IF('cantidad pollos muertos'!BA30="","",BETAINV(0.975,'cantidad pollos muertos'!BA30+1,'cantidad inicial pollos'!BA30-'cantidad pollos muertos'!BA30+1))</f>
        <v/>
      </c>
    </row>
    <row r="30" spans="1:52" x14ac:dyDescent="0.25">
      <c r="A30" s="6">
        <v>28</v>
      </c>
      <c r="B30" s="6" t="s">
        <v>21</v>
      </c>
      <c r="C30" s="6">
        <f>IF('cantidad pollos muertos'!C29="","",BETAINV(0.025,'cantidad pollos muertos'!C29+1,'cantidad inicial pollos'!C29-'cantidad pollos muertos'!C29+1))</f>
        <v>3.168679215247009E-2</v>
      </c>
      <c r="D30" s="6">
        <f>IF('cantidad pollos muertos'!C29="","",BETAINV(0.975,'cantidad pollos muertos'!C29+1,'cantidad inicial pollos'!C29-'cantidad pollos muertos'!C29+1))</f>
        <v>4.6067737205982451E-2</v>
      </c>
      <c r="E30" s="6">
        <f>IF('cantidad pollos muertos'!D29="","",BETAINV(0.025,'cantidad pollos muertos'!D29+1,'cantidad inicial pollos'!D29-'cantidad pollos muertos'!D29+1))</f>
        <v>0.12770232499056333</v>
      </c>
      <c r="F30" s="6">
        <f>IF('cantidad pollos muertos'!D29="","",BETAINV(0.975,'cantidad pollos muertos'!D29+1,'cantidad inicial pollos'!D29-'cantidad pollos muertos'!D29+1))</f>
        <v>0.15363373521418544</v>
      </c>
      <c r="G30" s="6">
        <f>IF('cantidad pollos muertos'!E29="","",BETAINV(0.025,'cantidad pollos muertos'!E29+1,'cantidad inicial pollos'!E29-'cantidad pollos muertos'!E29+1))</f>
        <v>5.0439304061851729E-2</v>
      </c>
      <c r="H30" s="6">
        <f>IF('cantidad pollos muertos'!E29="","",BETAINV(0.975,'cantidad pollos muertos'!E29+1,'cantidad inicial pollos'!E29-'cantidad pollos muertos'!E29+1))</f>
        <v>6.7668817897549083E-2</v>
      </c>
      <c r="I30" s="6">
        <f>IF('cantidad pollos muertos'!F29="","",BETAINV(0.025,'cantidad pollos muertos'!F29+1,'cantidad inicial pollos'!F29-'cantidad pollos muertos'!F29+1))</f>
        <v>3.3675945560940695E-2</v>
      </c>
      <c r="J30" s="6">
        <f>IF('cantidad pollos muertos'!F29="","",BETAINV(0.975,'cantidad pollos muertos'!F29+1,'cantidad inicial pollos'!F29-'cantidad pollos muertos'!F29+1))</f>
        <v>4.813699219818679E-2</v>
      </c>
      <c r="K30" s="6">
        <f>IF('cantidad pollos muertos'!G29="","",BETAINV(0.025,'cantidad pollos muertos'!G29+1,'cantidad inicial pollos'!G29-'cantidad pollos muertos'!G29+1))</f>
        <v>1.9674852666778753E-2</v>
      </c>
      <c r="L30" s="6">
        <f>IF('cantidad pollos muertos'!G29="","",BETAINV(0.975,'cantidad pollos muertos'!G29+1,'cantidad inicial pollos'!G29-'cantidad pollos muertos'!G29+1))</f>
        <v>3.2771472236229116E-2</v>
      </c>
      <c r="M30" s="6">
        <f>IF('cantidad pollos muertos'!H29="","",BETAINV(0.025,'cantidad pollos muertos'!H29+1,'cantidad inicial pollos'!L29-'cantidad pollos muertos'!H29+1))</f>
        <v>1.8626534941111175E-2</v>
      </c>
      <c r="N30" s="6">
        <f>IF('cantidad pollos muertos'!H29="","",BETAINV(0.975,'cantidad pollos muertos'!H29+1,'cantidad inicial pollos'!H29-'cantidad pollos muertos'!H29+1))</f>
        <v>5.2343612642589021E-2</v>
      </c>
      <c r="O30" s="6">
        <f>IF('cantidad pollos muertos'!I29="","",BETAINV(0.025,'cantidad pollos muertos'!I29+1,'cantidad inicial pollos'!I29-'cantidad pollos muertos'!I29+1))</f>
        <v>1.4035753845365116E-2</v>
      </c>
      <c r="P30" s="6">
        <f>IF('cantidad pollos muertos'!I29="","",BETAINV(0.975,'cantidad pollos muertos'!I29+1,'cantidad inicial pollos'!I29-'cantidad pollos muertos'!I29+1))</f>
        <v>2.4372543362244148E-2</v>
      </c>
      <c r="Q30" s="6">
        <f>IF('cantidad pollos muertos'!J29="","",BETAINV(0.025,'cantidad pollos muertos'!J29+1,'cantidad inicial pollos'!J29-'cantidad pollos muertos'!J29+1))</f>
        <v>2.4083440452300712E-2</v>
      </c>
      <c r="R30" s="6">
        <f>IF('cantidad pollos muertos'!J29="","",BETAINV(0.975,'cantidad pollos muertos'!J29+1,'cantidad inicial pollos'!J29-'cantidad pollos muertos'!J29+1))</f>
        <v>3.6838400933121074E-2</v>
      </c>
      <c r="S30" s="33">
        <f>IF('cantidad pollos muertos'!K29="","",BETAINV(0.025,'cantidad pollos muertos'!K29+1,'cantidad inicial pollos'!K29-'cantidad pollos muertos'!K29+1))</f>
        <v>1.9706129322220489E-2</v>
      </c>
      <c r="T30" s="33">
        <f>IF('cantidad pollos muertos'!K29="","",BETAINV(0.975,'cantidad pollos muertos'!K29+1,'cantidad inicial pollos'!K29-'cantidad pollos muertos'!K29+1))</f>
        <v>3.7361342820394494E-2</v>
      </c>
      <c r="U30" s="33">
        <f>IF('cantidad pollos muertos'!L29="","",BETAINV(0.025,'cantidad pollos muertos'!L29+1,'cantidad inicial pollos'!L29-'cantidad pollos muertos'!L29+1))</f>
        <v>3.6606838398886767E-2</v>
      </c>
      <c r="V30" s="33">
        <f>IF('cantidad pollos muertos'!L29="","",BETAINV(0.975,'cantidad pollos muertos'!L29+1,'cantidad inicial pollos'!L29-'cantidad pollos muertos'!L29+1))</f>
        <v>5.2212452600833736E-2</v>
      </c>
      <c r="W30" s="6">
        <f>IF('cantidad pollos muertos'!M29="","",BETAINV(0.025,'cantidad pollos muertos'!M29+1,'cantidad inicial pollos'!M29-'cantidad pollos muertos'!M29+1))</f>
        <v>6.8977307187676487E-2</v>
      </c>
      <c r="X30" s="6">
        <f>IF('cantidad pollos muertos'!M29="","",BETAINV(0.975,'cantidad pollos muertos'!M29+1,'cantidad inicial pollos'!M29-'cantidad pollos muertos'!M29+1))</f>
        <v>8.9076258183104939E-2</v>
      </c>
      <c r="Y30" s="6">
        <f>IF('cantidad pollos muertos'!N29="","",BETAINV(0.025,'cantidad pollos muertos'!N29+1,'cantidad inicial pollos'!N29-'cantidad pollos muertos'!N29+1))</f>
        <v>2.1156292520238745E-2</v>
      </c>
      <c r="Z30" s="6">
        <f>IF('cantidad pollos muertos'!N29="","",BETAINV(0.975,'cantidad pollos muertos'!N29+1,'cantidad inicial pollos'!N29-'cantidad pollos muertos'!N29+1))</f>
        <v>3.3214295156630991E-2</v>
      </c>
      <c r="AA30" s="6">
        <f>IF('cantidad pollos muertos'!O29="","",BETAINV(0.025,'cantidad pollos muertos'!O29+1,'cantidad inicial pollos'!O29-'cantidad pollos muertos'!O29+1))</f>
        <v>3.7906012455782068E-2</v>
      </c>
      <c r="AB30" s="6">
        <f>IF('cantidad pollos muertos'!O29="","",BETAINV(0.975,'cantidad pollos muertos'!O29+1,'cantidad inicial pollos'!O29-'cantidad pollos muertos'!O29+1))</f>
        <v>5.3429853432392815E-2</v>
      </c>
      <c r="AC30" s="6">
        <f>IF('cantidad pollos muertos'!P29="","",BETAINV(0.025,'cantidad pollos muertos'!P29+1,'cantidad inicial pollos'!P29-'cantidad pollos muertos'!P29+1))</f>
        <v>2.446075798050024E-2</v>
      </c>
      <c r="AD30" s="6">
        <f>IF('cantidad pollos muertos'!P29="","",BETAINV(0.975,'cantidad pollos muertos'!P29+1,'cantidad inicial pollos'!P29-'cantidad pollos muertos'!P29+1))</f>
        <v>3.7042975275588641E-2</v>
      </c>
      <c r="AE30" s="6">
        <f>IF('cantidad pollos muertos'!Q29="","",BETAINV(0.025,'cantidad pollos muertos'!Q29+1,'cantidad inicial pollos'!Q29-'cantidad pollos muertos'!Q29+1))</f>
        <v>4.3639862698024029E-2</v>
      </c>
      <c r="AF30" s="6">
        <f>IF('cantidad pollos muertos'!Q29="","",BETAINV(0.975,'cantidad pollos muertos'!Q29+1,'cantidad inicial pollos'!Q29-'cantidad pollos muertos'!Q29+1))</f>
        <v>5.9823666840950529E-2</v>
      </c>
      <c r="AG30" s="6">
        <f>IF('cantidad pollos muertos'!R29="","",BETAINV(0.025,'cantidad pollos muertos'!R29+1,'cantidad inicial pollos'!R29-'cantidad pollos muertos'!R29+1))</f>
        <v>2.8884976167564056E-2</v>
      </c>
      <c r="AH30" s="6">
        <f>IF('cantidad pollos muertos'!R29="","",BETAINV(0.975,'cantidad pollos muertos'!R29+1,'cantidad inicial pollos'!R29-'cantidad pollos muertos'!R29+1))</f>
        <v>4.2409400224856952E-2</v>
      </c>
      <c r="AI30" s="6">
        <f>IF('cantidad pollos muertos'!S29="","",BETAINV(0.025,'cantidad pollos muertos'!S29+1,'cantidad inicial pollos'!S29-'cantidad pollos muertos'!S29+1))</f>
        <v>2.132678533276482E-2</v>
      </c>
      <c r="AJ30" s="6">
        <f>IF('cantidad pollos muertos'!S29="","",BETAINV(0.975,'cantidad pollos muertos'!S29+1,'cantidad inicial pollos'!S29-'cantidad pollos muertos'!S29+1))</f>
        <v>3.3183614281491081E-2</v>
      </c>
      <c r="AK30" s="6">
        <f>IF('cantidad pollos muertos'!T29="","",BETAINV(0.025,'cantidad pollos muertos'!T29+1,'cantidad inicial pollos'!T29-'cantidad pollos muertos'!T29+1))</f>
        <v>1.8219455975166967E-2</v>
      </c>
      <c r="AL30" s="6">
        <f>IF('cantidad pollos muertos'!T29="","",BETAINV(0.975,'cantidad pollos muertos'!T29+1,'cantidad inicial pollos'!T29-'cantidad pollos muertos'!T29+1))</f>
        <v>2.9297588457250057E-2</v>
      </c>
      <c r="AM30" s="6">
        <f>IF('cantidad pollos muertos'!U29="","",BETAINV(0.025,'cantidad pollos muertos'!U29+1,'cantidad inicial pollos'!U29-'cantidad pollos muertos'!U29+1))</f>
        <v>0.22215389966447183</v>
      </c>
      <c r="AN30" s="6">
        <f>IF('cantidad pollos muertos'!U29="","",BETAINV(0.975,'cantidad pollos muertos'!U29+1,'cantidad inicial pollos'!U29-'cantidad pollos muertos'!U29+1))</f>
        <v>0.25335141683614915</v>
      </c>
      <c r="AO30" s="6">
        <f>IF('cantidad pollos muertos'!V29="","",BETAINV(0.025,'cantidad pollos muertos'!V29+1,'cantidad inicial pollos'!V29-'cantidad pollos muertos'!V29+1))</f>
        <v>4.3639862698024029E-2</v>
      </c>
      <c r="AP30" s="6">
        <f>IF('cantidad pollos muertos'!V29="","",BETAINV(0.975,'cantidad pollos muertos'!V29+1,'cantidad inicial pollos'!V29-'cantidad pollos muertos'!V29+1))</f>
        <v>5.9823666840950529E-2</v>
      </c>
      <c r="AQ30" s="6">
        <f>IF('cantidad pollos muertos'!W29="","",BETAINV(0.025,'cantidad pollos muertos'!W29+1,'cantidad inicial pollos'!W29-'cantidad pollos muertos'!W29+1))</f>
        <v>6.1244681051130553E-2</v>
      </c>
      <c r="AR30" s="6">
        <f>IF('cantidad pollos muertos'!W29="","",BETAINV(0.975,'cantidad pollos muertos'!W29+1,'cantidad inicial pollos'!W29-'cantidad pollos muertos'!W29+1))</f>
        <v>7.998255005600885E-2</v>
      </c>
      <c r="AS30" s="6">
        <f>IF('cantidad pollos muertos'!X29="","",BETAINV(0.025,'cantidad pollos muertos'!X29+1,'cantidad inicial pollos'!X29-'cantidad pollos muertos'!X29+1))</f>
        <v>4.3639862698024029E-2</v>
      </c>
      <c r="AT30" s="6">
        <f>IF('cantidad pollos muertos'!X29="","",BETAINV(0.975,'cantidad pollos muertos'!X29+1,'cantidad inicial pollos'!X29-'cantidad pollos muertos'!X29+1))</f>
        <v>5.9823666840950529E-2</v>
      </c>
      <c r="AU30" t="str">
        <f>IF('cantidad pollos muertos'!AW31="","",BETAINV(0.025,'cantidad pollos muertos'!AW31+1,'cantidad inicial pollos'!AW31-'cantidad pollos muertos'!AW31+1))</f>
        <v/>
      </c>
      <c r="AV30" t="str">
        <f>IF('cantidad pollos muertos'!AW31="","",BETAINV(0.975,'cantidad pollos muertos'!AW31+1,'cantidad inicial pollos'!AW31-'cantidad pollos muertos'!AW31+1))</f>
        <v/>
      </c>
      <c r="AW30" t="str">
        <f>IF('cantidad pollos muertos'!AZ31="","",BETAINV(0.025,'cantidad pollos muertos'!AZ31+1,'cantidad inicial pollos'!AZ31-'cantidad pollos muertos'!AZ31+1))</f>
        <v/>
      </c>
      <c r="AX30" t="str">
        <f>IF('cantidad pollos muertos'!AZ31="","",BETAINV(0.975,'cantidad pollos muertos'!AZ31+1,'cantidad inicial pollos'!AZ31-'cantidad pollos muertos'!AZ31+1))</f>
        <v/>
      </c>
      <c r="AY30" t="str">
        <f>IF('cantidad pollos muertos'!BA31="","",BETAINV(0.025,'cantidad pollos muertos'!BA31+1,'cantidad inicial pollos'!BA31-'cantidad pollos muertos'!BA31+1))</f>
        <v/>
      </c>
      <c r="AZ30" t="str">
        <f>IF('cantidad pollos muertos'!BA31="","",BETAINV(0.975,'cantidad pollos muertos'!BA31+1,'cantidad inicial pollos'!BA31-'cantidad pollos muertos'!BA31+1))</f>
        <v/>
      </c>
    </row>
    <row r="31" spans="1:52" x14ac:dyDescent="0.25">
      <c r="A31" s="6">
        <v>29</v>
      </c>
      <c r="B31" s="6" t="s">
        <v>0</v>
      </c>
      <c r="C31" s="6">
        <f>IF('cantidad pollos muertos'!C30="","",BETAINV(0.025,'cantidad pollos muertos'!C30+1,'cantidad inicial pollos'!C30-'cantidad pollos muertos'!C30+1))</f>
        <v>8.6525355913866425E-2</v>
      </c>
      <c r="D31" s="6">
        <f>IF('cantidad pollos muertos'!C30="","",BETAINV(0.975,'cantidad pollos muertos'!C30+1,'cantidad inicial pollos'!C30-'cantidad pollos muertos'!C30+1))</f>
        <v>0.10194651920428111</v>
      </c>
      <c r="E31" s="6">
        <f>IF('cantidad pollos muertos'!D30="","",BETAINV(0.025,'cantidad pollos muertos'!D30+1,'cantidad inicial pollos'!D30-'cantidad pollos muertos'!D30+1))</f>
        <v>4.4518713527726406E-2</v>
      </c>
      <c r="F31" s="6">
        <f>IF('cantidad pollos muertos'!D30="","",BETAINV(0.975,'cantidad pollos muertos'!D30+1,'cantidad inicial pollos'!D30-'cantidad pollos muertos'!D30+1))</f>
        <v>5.5416786877034996E-2</v>
      </c>
      <c r="G31" s="6">
        <f>IF('cantidad pollos muertos'!E30="","",BETAINV(0.025,'cantidad pollos muertos'!E30+1,'cantidad inicial pollos'!E30-'cantidad pollos muertos'!E30+1))</f>
        <v>6.0104135491019499E-2</v>
      </c>
      <c r="H31" s="6">
        <f>IF('cantidad pollos muertos'!E30="","",BETAINV(0.975,'cantidad pollos muertos'!E30+1,'cantidad inicial pollos'!E30-'cantidad pollos muertos'!E30+1))</f>
        <v>7.2560671178981351E-2</v>
      </c>
      <c r="I31" s="6">
        <f>IF('cantidad pollos muertos'!F30="","",BETAINV(0.025,'cantidad pollos muertos'!F30+1,'cantidad inicial pollos'!F30-'cantidad pollos muertos'!F30+1))</f>
        <v>2.6695568283113837E-2</v>
      </c>
      <c r="J31" s="6">
        <f>IF('cantidad pollos muertos'!F30="","",BETAINV(0.975,'cantidad pollos muertos'!F30+1,'cantidad inicial pollos'!F30-'cantidad pollos muertos'!F30+1))</f>
        <v>3.5359449053207093E-2</v>
      </c>
      <c r="K31" s="6">
        <f>IF('cantidad pollos muertos'!G30="","",BETAINV(0.025,'cantidad pollos muertos'!G30+1,'cantidad inicial pollos'!G30-'cantidad pollos muertos'!G30+1))</f>
        <v>2.6865425799190865E-2</v>
      </c>
      <c r="L31" s="6">
        <f>IF('cantidad pollos muertos'!G30="","",BETAINV(0.975,'cantidad pollos muertos'!G30+1,'cantidad inicial pollos'!G30-'cantidad pollos muertos'!G30+1))</f>
        <v>3.5557074850086856E-2</v>
      </c>
      <c r="M31" s="6">
        <f>IF('cantidad pollos muertos'!H30="","",BETAINV(0.025,'cantidad pollos muertos'!H30+1,'cantidad inicial pollos'!L30-'cantidad pollos muertos'!H30+1))</f>
        <v>2.0370147659640597E-2</v>
      </c>
      <c r="N31" s="6">
        <f>IF('cantidad pollos muertos'!H30="","",BETAINV(0.975,'cantidad pollos muertos'!H30+1,'cantidad inicial pollos'!H30-'cantidad pollos muertos'!H30+1))</f>
        <v>3.1678524599931701E-2</v>
      </c>
      <c r="O31" s="6">
        <f>IF('cantidad pollos muertos'!I30="","",BETAINV(0.025,'cantidad pollos muertos'!I30+1,'cantidad inicial pollos'!I30-'cantidad pollos muertos'!I30+1))</f>
        <v>1.4561361604496814E-2</v>
      </c>
      <c r="P31" s="6">
        <f>IF('cantidad pollos muertos'!I30="","",BETAINV(0.975,'cantidad pollos muertos'!I30+1,'cantidad inicial pollos'!I30-'cantidad pollos muertos'!I30+1))</f>
        <v>2.1107745269561939E-2</v>
      </c>
      <c r="Q31" s="6">
        <f>IF('cantidad pollos muertos'!J30="","",BETAINV(0.025,'cantidad pollos muertos'!J30+1,'cantidad inicial pollos'!J30-'cantidad pollos muertos'!J30+1))</f>
        <v>1.2503203635974673E-2</v>
      </c>
      <c r="R31" s="6">
        <f>IF('cantidad pollos muertos'!J30="","",BETAINV(0.975,'cantidad pollos muertos'!J30+1,'cantidad inicial pollos'!J30-'cantidad pollos muertos'!J30+1))</f>
        <v>1.8734841895999388E-2</v>
      </c>
      <c r="S31" s="33">
        <f>IF('cantidad pollos muertos'!K30="","",BETAINV(0.025,'cantidad pollos muertos'!K30+1,'cantidad inicial pollos'!K30-'cantidad pollos muertos'!K30+1))</f>
        <v>2.6983895533415004E-2</v>
      </c>
      <c r="T31" s="33">
        <f>IF('cantidad pollos muertos'!K30="","",BETAINV(0.975,'cantidad pollos muertos'!K30+1,'cantidad inicial pollos'!K30-'cantidad pollos muertos'!K30+1))</f>
        <v>3.5847816772838548E-2</v>
      </c>
      <c r="U31" s="33">
        <f>IF('cantidad pollos muertos'!L30="","",BETAINV(0.025,'cantidad pollos muertos'!L30+1,'cantidad inicial pollos'!L30-'cantidad pollos muertos'!L30+1))</f>
        <v>1.4979976844291159E-3</v>
      </c>
      <c r="V31" s="33">
        <f>IF('cantidad pollos muertos'!L30="","",BETAINV(0.975,'cantidad pollos muertos'!L30+1,'cantidad inicial pollos'!L30-'cantidad pollos muertos'!L30+1))</f>
        <v>4.047231807107976E-3</v>
      </c>
      <c r="W31" s="6">
        <f>IF('cantidad pollos muertos'!M30="","",BETAINV(0.025,'cantidad pollos muertos'!M30+1,'cantidad inicial pollos'!M30-'cantidad pollos muertos'!M30+1))</f>
        <v>3.8589917569436562E-2</v>
      </c>
      <c r="X31" s="6">
        <f>IF('cantidad pollos muertos'!M30="","",BETAINV(0.975,'cantidad pollos muertos'!M30+1,'cantidad inicial pollos'!M30-'cantidad pollos muertos'!M30+1))</f>
        <v>4.8804682450191428E-2</v>
      </c>
      <c r="Y31" s="6">
        <f>IF('cantidad pollos muertos'!N30="","",BETAINV(0.025,'cantidad pollos muertos'!N30+1,'cantidad inicial pollos'!N30-'cantidad pollos muertos'!N30+1))</f>
        <v>3.931279542603084E-2</v>
      </c>
      <c r="Z31" s="6">
        <f>IF('cantidad pollos muertos'!N30="","",BETAINV(0.975,'cantidad pollos muertos'!N30+1,'cantidad inicial pollos'!N30-'cantidad pollos muertos'!N30+1))</f>
        <v>5.0105327772253405E-2</v>
      </c>
      <c r="AA31" s="6">
        <f>IF('cantidad pollos muertos'!O30="","",BETAINV(0.025,'cantidad pollos muertos'!O30+1,'cantidad inicial pollos'!O30-'cantidad pollos muertos'!O30+1))</f>
        <v>6.0845626424668862E-2</v>
      </c>
      <c r="AB31" s="6">
        <f>IF('cantidad pollos muertos'!O30="","",BETAINV(0.975,'cantidad pollos muertos'!O30+1,'cantidad inicial pollos'!O30-'cantidad pollos muertos'!O30+1))</f>
        <v>7.3365474637230421E-2</v>
      </c>
      <c r="AC31" s="6">
        <f>IF('cantidad pollos muertos'!P30="","",BETAINV(0.025,'cantidad pollos muertos'!P30+1,'cantidad inicial pollos'!P30-'cantidad pollos muertos'!P30+1))</f>
        <v>1.792458250970784E-2</v>
      </c>
      <c r="AD31" s="6">
        <f>IF('cantidad pollos muertos'!P30="","",BETAINV(0.975,'cantidad pollos muertos'!P30+1,'cantidad inicial pollos'!P30-'cantidad pollos muertos'!P30+1))</f>
        <v>2.5444646664555592E-2</v>
      </c>
      <c r="AE31" s="6">
        <f>IF('cantidad pollos muertos'!Q30="","",BETAINV(0.025,'cantidad pollos muertos'!Q30+1,'cantidad inicial pollos'!Q30-'cantidad pollos muertos'!Q30+1))</f>
        <v>4.4053347440369803E-2</v>
      </c>
      <c r="AF31" s="6">
        <f>IF('cantidad pollos muertos'!Q30="","",BETAINV(0.975,'cantidad pollos muertos'!Q30+1,'cantidad inicial pollos'!Q30-'cantidad pollos muertos'!Q30+1))</f>
        <v>5.5300224852386948E-2</v>
      </c>
      <c r="AG31" s="6">
        <f>IF('cantidad pollos muertos'!R30="","",BETAINV(0.025,'cantidad pollos muertos'!R30+1,'cantidad inicial pollos'!R30-'cantidad pollos muertos'!R30+1))</f>
        <v>2.973684035066651E-2</v>
      </c>
      <c r="AH31" s="6">
        <f>IF('cantidad pollos muertos'!R30="","",BETAINV(0.975,'cantidad pollos muertos'!R30+1,'cantidad inicial pollos'!R30-'cantidad pollos muertos'!R30+1))</f>
        <v>3.8829712383214643E-2</v>
      </c>
      <c r="AI31" s="6">
        <f>IF('cantidad pollos muertos'!S30="","",BETAINV(0.025,'cantidad pollos muertos'!S30+1,'cantidad inicial pollos'!S30-'cantidad pollos muertos'!S30+1))</f>
        <v>3.9565722676925881E-2</v>
      </c>
      <c r="AJ31" s="6">
        <f>IF('cantidad pollos muertos'!S30="","",BETAINV(0.975,'cantidad pollos muertos'!S30+1,'cantidad inicial pollos'!S30-'cantidad pollos muertos'!S30+1))</f>
        <v>4.9902585159137036E-2</v>
      </c>
      <c r="AK31" s="6">
        <f>IF('cantidad pollos muertos'!T30="","",BETAINV(0.025,'cantidad pollos muertos'!T30+1,'cantidad inicial pollos'!T30-'cantidad pollos muertos'!T30+1))</f>
        <v>1.5535526380463025E-2</v>
      </c>
      <c r="AL31" s="6">
        <f>IF('cantidad pollos muertos'!T30="","",BETAINV(0.975,'cantidad pollos muertos'!T30+1,'cantidad inicial pollos'!T30-'cantidad pollos muertos'!T30+1))</f>
        <v>2.2331522877215626E-2</v>
      </c>
      <c r="AM31" s="6">
        <f>IF('cantidad pollos muertos'!U30="","",BETAINV(0.025,'cantidad pollos muertos'!U30+1,'cantidad inicial pollos'!U30-'cantidad pollos muertos'!U30+1))</f>
        <v>2.13818847227021E-2</v>
      </c>
      <c r="AN31" s="6">
        <f>IF('cantidad pollos muertos'!U30="","",BETAINV(0.975,'cantidad pollos muertos'!U30+1,'cantidad inicial pollos'!U30-'cantidad pollos muertos'!U30+1))</f>
        <v>2.9222205559084391E-2</v>
      </c>
      <c r="AO31" s="6">
        <f>IF('cantidad pollos muertos'!V30="","",BETAINV(0.025,'cantidad pollos muertos'!V30+1,'cantidad inicial pollos'!V30-'cantidad pollos muertos'!V30+1))</f>
        <v>2.4862914067802163E-2</v>
      </c>
      <c r="AP31" s="6">
        <f>IF('cantidad pollos muertos'!V30="","",BETAINV(0.975,'cantidad pollos muertos'!V30+1,'cantidad inicial pollos'!V30-'cantidad pollos muertos'!V30+1))</f>
        <v>3.3252754313085942E-2</v>
      </c>
      <c r="AQ31" s="6">
        <f>IF('cantidad pollos muertos'!W30="","",BETAINV(0.025,'cantidad pollos muertos'!W30+1,'cantidad inicial pollos'!W30-'cantidad pollos muertos'!W30+1))</f>
        <v>2.13818847227021E-2</v>
      </c>
      <c r="AR31" s="6">
        <f>IF('cantidad pollos muertos'!W30="","",BETAINV(0.975,'cantidad pollos muertos'!W30+1,'cantidad inicial pollos'!W30-'cantidad pollos muertos'!W30+1))</f>
        <v>2.9222205559084391E-2</v>
      </c>
      <c r="AS31" s="6">
        <f>IF('cantidad pollos muertos'!X30="","",BETAINV(0.025,'cantidad pollos muertos'!X30+1,'cantidad inicial pollos'!X30-'cantidad pollos muertos'!X30+1))</f>
        <v>2.6078317044177832E-2</v>
      </c>
      <c r="AT31" s="6">
        <f>IF('cantidad pollos muertos'!X30="","",BETAINV(0.975,'cantidad pollos muertos'!X30+1,'cantidad inicial pollos'!X30-'cantidad pollos muertos'!X30+1))</f>
        <v>3.4650073052696961E-2</v>
      </c>
      <c r="AU31" t="str">
        <f>IF('cantidad pollos muertos'!AW32="","",BETAINV(0.025,'cantidad pollos muertos'!AW32+1,'cantidad inicial pollos'!AW32-'cantidad pollos muertos'!AW32+1))</f>
        <v/>
      </c>
      <c r="AV31" t="str">
        <f>IF('cantidad pollos muertos'!AW32="","",BETAINV(0.975,'cantidad pollos muertos'!AW32+1,'cantidad inicial pollos'!AW32-'cantidad pollos muertos'!AW32+1))</f>
        <v/>
      </c>
      <c r="AW31" t="str">
        <f>IF('cantidad pollos muertos'!AZ32="","",BETAINV(0.025,'cantidad pollos muertos'!AZ32+1,'cantidad inicial pollos'!AZ32-'cantidad pollos muertos'!AZ32+1))</f>
        <v/>
      </c>
      <c r="AX31" t="str">
        <f>IF('cantidad pollos muertos'!AZ32="","",BETAINV(0.975,'cantidad pollos muertos'!AZ32+1,'cantidad inicial pollos'!AZ32-'cantidad pollos muertos'!AZ32+1))</f>
        <v/>
      </c>
      <c r="AY31" t="str">
        <f>IF('cantidad pollos muertos'!BA32="","",BETAINV(0.025,'cantidad pollos muertos'!BA32+1,'cantidad inicial pollos'!BA32-'cantidad pollos muertos'!BA32+1))</f>
        <v/>
      </c>
      <c r="AZ31" t="str">
        <f>IF('cantidad pollos muertos'!BA32="","",BETAINV(0.975,'cantidad pollos muertos'!BA32+1,'cantidad inicial pollos'!BA32-'cantidad pollos muertos'!BA32+1))</f>
        <v/>
      </c>
    </row>
    <row r="32" spans="1:52" x14ac:dyDescent="0.25">
      <c r="A32" s="6">
        <v>30</v>
      </c>
      <c r="B32" s="6" t="s">
        <v>31</v>
      </c>
      <c r="C32" s="6">
        <f>IF('cantidad pollos muertos'!C31="","",BETAINV(0.025,'cantidad pollos muertos'!C31+1,'cantidad inicial pollos'!C31-'cantidad pollos muertos'!C31+1))</f>
        <v>2.2862809123575904E-2</v>
      </c>
      <c r="D32" s="6">
        <f>IF('cantidad pollos muertos'!C31="","",BETAINV(0.975,'cantidad pollos muertos'!C31+1,'cantidad inicial pollos'!C31-'cantidad pollos muertos'!C31+1))</f>
        <v>3.5875547452165923E-2</v>
      </c>
      <c r="E32" s="6">
        <f>IF('cantidad pollos muertos'!D31="","",BETAINV(0.025,'cantidad pollos muertos'!D31+1,'cantidad inicial pollos'!D31-'cantidad pollos muertos'!D31+1))</f>
        <v>7.1155165317512842E-3</v>
      </c>
      <c r="F32" s="6">
        <f>IF('cantidad pollos muertos'!D31="","",BETAINV(0.975,'cantidad pollos muertos'!D31+1,'cantidad inicial pollos'!D31-'cantidad pollos muertos'!D31+1))</f>
        <v>1.4586274342798577E-2</v>
      </c>
      <c r="G32" s="6">
        <f>IF('cantidad pollos muertos'!E31="","",BETAINV(0.025,'cantidad pollos muertos'!E31+1,'cantidad inicial pollos'!E31-'cantidad pollos muertos'!E31+1))</f>
        <v>6.4857754252320987E-2</v>
      </c>
      <c r="H32" s="6">
        <f>IF('cantidad pollos muertos'!E31="","",BETAINV(0.975,'cantidad pollos muertos'!E31+1,'cantidad inicial pollos'!E31-'cantidad pollos muertos'!E31+1))</f>
        <v>8.4062077258677426E-2</v>
      </c>
      <c r="I32" s="6">
        <f>IF('cantidad pollos muertos'!F31="","",BETAINV(0.025,'cantidad pollos muertos'!F31+1,'cantidad inicial pollos'!F31-'cantidad pollos muertos'!F31+1))</f>
        <v>8.4022531515992302E-2</v>
      </c>
      <c r="J32" s="6">
        <f>IF('cantidad pollos muertos'!F31="","",BETAINV(0.975,'cantidad pollos muertos'!F31+1,'cantidad inicial pollos'!F31-'cantidad pollos muertos'!F31+1))</f>
        <v>0.10545826729356222</v>
      </c>
      <c r="K32" s="6">
        <f>IF('cantidad pollos muertos'!G31="","",BETAINV(0.025,'cantidad pollos muertos'!G31+1,'cantidad inicial pollos'!G31-'cantidad pollos muertos'!G31+1))</f>
        <v>4.3316314532780856E-2</v>
      </c>
      <c r="L32" s="6">
        <f>IF('cantidad pollos muertos'!G31="","",BETAINV(0.975,'cantidad pollos muertos'!G31+1,'cantidad inicial pollos'!G31-'cantidad pollos muertos'!G31+1))</f>
        <v>5.9447886587737586E-2</v>
      </c>
      <c r="M32" s="6">
        <f>IF('cantidad pollos muertos'!H31="","",BETAINV(0.025,'cantidad pollos muertos'!H31+1,'cantidad inicial pollos'!L31-'cantidad pollos muertos'!H31+1))</f>
        <v>1.8158893719677195E-2</v>
      </c>
      <c r="N32" s="6">
        <f>IF('cantidad pollos muertos'!H31="","",BETAINV(0.975,'cantidad pollos muertos'!H31+1,'cantidad inicial pollos'!H31-'cantidad pollos muertos'!H31+1))</f>
        <v>3.0855540136255133E-2</v>
      </c>
      <c r="O32" s="6">
        <f>IF('cantidad pollos muertos'!I31="","",BETAINV(0.025,'cantidad pollos muertos'!I31+1,'cantidad inicial pollos'!I31-'cantidad pollos muertos'!I31+1))</f>
        <v>2.5771162859455771E-2</v>
      </c>
      <c r="P32" s="6">
        <f>IF('cantidad pollos muertos'!I31="","",BETAINV(0.975,'cantidad pollos muertos'!I31+1,'cantidad inicial pollos'!I31-'cantidad pollos muertos'!I31+1))</f>
        <v>3.8165194033874528E-2</v>
      </c>
      <c r="Q32" s="6">
        <f>IF('cantidad pollos muertos'!J31="","",BETAINV(0.025,'cantidad pollos muertos'!J31+1,'cantidad inicial pollos'!J31-'cantidad pollos muertos'!J31+1))</f>
        <v>2.2766651021189695E-2</v>
      </c>
      <c r="R32" s="6">
        <f>IF('cantidad pollos muertos'!J31="","",BETAINV(0.975,'cantidad pollos muertos'!J31+1,'cantidad inicial pollos'!J31-'cantidad pollos muertos'!J31+1))</f>
        <v>3.5210217385896914E-2</v>
      </c>
      <c r="S32" s="33">
        <f>IF('cantidad pollos muertos'!K31="","",BETAINV(0.025,'cantidad pollos muertos'!K31+1,'cantidad inicial pollos'!K31-'cantidad pollos muertos'!K31+1))</f>
        <v>2.0193265879392023E-2</v>
      </c>
      <c r="T32" s="33">
        <f>IF('cantidad pollos muertos'!K31="","",BETAINV(0.975,'cantidad pollos muertos'!K31+1,'cantidad inicial pollos'!K31-'cantidad pollos muertos'!K31+1))</f>
        <v>3.1340467279927009E-2</v>
      </c>
      <c r="U32" s="33">
        <f>IF('cantidad pollos muertos'!L31="","",BETAINV(0.025,'cantidad pollos muertos'!L31+1,'cantidad inicial pollos'!L31-'cantidad pollos muertos'!L31+1))</f>
        <v>2.7843333219580112E-2</v>
      </c>
      <c r="V32" s="33">
        <f>IF('cantidad pollos muertos'!L31="","",BETAINV(0.975,'cantidad pollos muertos'!L31+1,'cantidad inicial pollos'!L31-'cantidad pollos muertos'!L31+1))</f>
        <v>4.0662400954290412E-2</v>
      </c>
      <c r="W32" s="6">
        <f>IF('cantidad pollos muertos'!M31="","",BETAINV(0.025,'cantidad pollos muertos'!M31+1,'cantidad inicial pollos'!M31-'cantidad pollos muertos'!M31+1))</f>
        <v>2.4717031834518777E-2</v>
      </c>
      <c r="X32" s="6">
        <f>IF('cantidad pollos muertos'!M31="","",BETAINV(0.975,'cantidad pollos muertos'!M31+1,'cantidad inicial pollos'!M31-'cantidad pollos muertos'!M31+1))</f>
        <v>3.7611024454305642E-2</v>
      </c>
      <c r="Y32" s="6">
        <f>IF('cantidad pollos muertos'!N31="","",BETAINV(0.025,'cantidad pollos muertos'!N31+1,'cantidad inicial pollos'!N31-'cantidad pollos muertos'!N31+1))</f>
        <v>3.1276034151478477E-2</v>
      </c>
      <c r="Z32" s="6">
        <f>IF('cantidad pollos muertos'!N31="","",BETAINV(0.975,'cantidad pollos muertos'!N31+1,'cantidad inicial pollos'!N31-'cantidad pollos muertos'!N31+1))</f>
        <v>4.5555944845034224E-2</v>
      </c>
      <c r="AA32" s="6">
        <f>IF('cantidad pollos muertos'!O31="","",BETAINV(0.025,'cantidad pollos muertos'!O31+1,'cantidad inicial pollos'!O31-'cantidad pollos muertos'!O31+1))</f>
        <v>2.446075798050024E-2</v>
      </c>
      <c r="AB32" s="6">
        <f>IF('cantidad pollos muertos'!O31="","",BETAINV(0.975,'cantidad pollos muertos'!O31+1,'cantidad inicial pollos'!O31-'cantidad pollos muertos'!O31+1))</f>
        <v>3.7042975275588641E-2</v>
      </c>
      <c r="AC32" s="6">
        <f>IF('cantidad pollos muertos'!P31="","",BETAINV(0.025,'cantidad pollos muertos'!P31+1,'cantidad inicial pollos'!P31-'cantidad pollos muertos'!P31+1))</f>
        <v>1.4230066002833384E-2</v>
      </c>
      <c r="AD32" s="6">
        <f>IF('cantidad pollos muertos'!P31="","",BETAINV(0.975,'cantidad pollos muertos'!P31+1,'cantidad inicial pollos'!P31-'cantidad pollos muertos'!P31+1))</f>
        <v>2.4195564681568138E-2</v>
      </c>
      <c r="AE32" s="6">
        <f>IF('cantidad pollos muertos'!Q31="","",BETAINV(0.025,'cantidad pollos muertos'!Q31+1,'cantidad inicial pollos'!Q31-'cantidad pollos muertos'!Q31+1))</f>
        <v>4.2992871649937689E-2</v>
      </c>
      <c r="AF32" s="6">
        <f>IF('cantidad pollos muertos'!Q31="","",BETAINV(0.975,'cantidad pollos muertos'!Q31+1,'cantidad inicial pollos'!Q31-'cantidad pollos muertos'!Q31+1))</f>
        <v>5.9072001021270415E-2</v>
      </c>
      <c r="AG32" s="6">
        <f>IF('cantidad pollos muertos'!R31="","",BETAINV(0.025,'cantidad pollos muertos'!R31+1,'cantidad inicial pollos'!R31-'cantidad pollos muertos'!R31+1))</f>
        <v>4.5262147987114976E-2</v>
      </c>
      <c r="AH32" s="6">
        <f>IF('cantidad pollos muertos'!R31="","",BETAINV(0.975,'cantidad pollos muertos'!R31+1,'cantidad inicial pollos'!R31-'cantidad pollos muertos'!R31+1))</f>
        <v>6.2027969605274014E-2</v>
      </c>
      <c r="AI32" s="6">
        <f>IF('cantidad pollos muertos'!S31="","",BETAINV(0.025,'cantidad pollos muertos'!S31+1,'cantidad inicial pollos'!S31-'cantidad pollos muertos'!S31+1))</f>
        <v>2.2118596095391522E-2</v>
      </c>
      <c r="AJ32" s="6">
        <f>IF('cantidad pollos muertos'!S31="","",BETAINV(0.975,'cantidad pollos muertos'!S31+1,'cantidad inicial pollos'!S31-'cantidad pollos muertos'!S31+1))</f>
        <v>3.440787480101859E-2</v>
      </c>
      <c r="AK32" s="6">
        <f>IF('cantidad pollos muertos'!T31="","",BETAINV(0.025,'cantidad pollos muertos'!T31+1,'cantidad inicial pollos'!T31-'cantidad pollos muertos'!T31+1))</f>
        <v>3.1276034151478477E-2</v>
      </c>
      <c r="AL32" s="6">
        <f>IF('cantidad pollos muertos'!T31="","",BETAINV(0.975,'cantidad pollos muertos'!T31+1,'cantidad inicial pollos'!T31-'cantidad pollos muertos'!T31+1))</f>
        <v>4.5555944845034224E-2</v>
      </c>
      <c r="AM32" s="6">
        <f>IF('cantidad pollos muertos'!U31="","",BETAINV(0.025,'cantidad pollos muertos'!U31+1,'cantidad inicial pollos'!U31-'cantidad pollos muertos'!U31+1))</f>
        <v>3.7190174834541317E-2</v>
      </c>
      <c r="AN32" s="6">
        <f>IF('cantidad pollos muertos'!U31="","",BETAINV(0.975,'cantidad pollos muertos'!U31+1,'cantidad inicial pollos'!U31-'cantidad pollos muertos'!U31+1))</f>
        <v>5.2286779639641345E-2</v>
      </c>
      <c r="AO32" s="6">
        <f>IF('cantidad pollos muertos'!V31="","",BETAINV(0.025,'cantidad pollos muertos'!V31+1,'cantidad inicial pollos'!V31-'cantidad pollos muertos'!V31+1))</f>
        <v>0.10133593744295129</v>
      </c>
      <c r="AP32" s="6">
        <f>IF('cantidad pollos muertos'!V31="","",BETAINV(0.975,'cantidad pollos muertos'!V31+1,'cantidad inicial pollos'!V31-'cantidad pollos muertos'!V31+1))</f>
        <v>0.12450985169291362</v>
      </c>
      <c r="AQ32" s="6">
        <f>IF('cantidad pollos muertos'!W31="","",BETAINV(0.025,'cantidad pollos muertos'!W31+1,'cantidad inicial pollos'!W31-'cantidad pollos muertos'!W31+1))</f>
        <v>4.9806024605806735E-2</v>
      </c>
      <c r="AR32" s="6">
        <f>IF('cantidad pollos muertos'!W31="","",BETAINV(0.975,'cantidad pollos muertos'!W31+1,'cantidad inicial pollos'!W31-'cantidad pollos muertos'!W31+1))</f>
        <v>6.6944739764849825E-2</v>
      </c>
      <c r="AS32" s="6">
        <f>IF('cantidad pollos muertos'!X31="","",BETAINV(0.025,'cantidad pollos muertos'!X31+1,'cantidad inicial pollos'!X31-'cantidad pollos muertos'!X31+1))</f>
        <v>3.6868951339453608E-2</v>
      </c>
      <c r="AT32" s="6">
        <f>IF('cantidad pollos muertos'!X31="","",BETAINV(0.975,'cantidad pollos muertos'!X31+1,'cantidad inicial pollos'!X31-'cantidad pollos muertos'!X31+1))</f>
        <v>5.1908673952556939E-2</v>
      </c>
      <c r="AU32" t="str">
        <f>IF('cantidad pollos muertos'!AW33="","",BETAINV(0.025,'cantidad pollos muertos'!AW33+1,'cantidad inicial pollos'!AW33-'cantidad pollos muertos'!AW33+1))</f>
        <v/>
      </c>
      <c r="AV32" t="str">
        <f>IF('cantidad pollos muertos'!AW33="","",BETAINV(0.975,'cantidad pollos muertos'!AW33+1,'cantidad inicial pollos'!AW33-'cantidad pollos muertos'!AW33+1))</f>
        <v/>
      </c>
      <c r="AW32" t="str">
        <f>IF('cantidad pollos muertos'!AZ33="","",BETAINV(0.025,'cantidad pollos muertos'!AZ33+1,'cantidad inicial pollos'!AZ33-'cantidad pollos muertos'!AZ33+1))</f>
        <v/>
      </c>
      <c r="AX32" t="str">
        <f>IF('cantidad pollos muertos'!AZ33="","",BETAINV(0.975,'cantidad pollos muertos'!AZ33+1,'cantidad inicial pollos'!AZ33-'cantidad pollos muertos'!AZ33+1))</f>
        <v/>
      </c>
      <c r="AY32" t="str">
        <f>IF('cantidad pollos muertos'!BA33="","",BETAINV(0.025,'cantidad pollos muertos'!BA33+1,'cantidad inicial pollos'!BA33-'cantidad pollos muertos'!BA33+1))</f>
        <v/>
      </c>
      <c r="AZ32" t="str">
        <f>IF('cantidad pollos muertos'!BA33="","",BETAINV(0.975,'cantidad pollos muertos'!BA33+1,'cantidad inicial pollos'!BA33-'cantidad pollos muertos'!BA33+1))</f>
        <v/>
      </c>
    </row>
    <row r="33" spans="1:52" x14ac:dyDescent="0.25">
      <c r="A33" s="6">
        <v>31</v>
      </c>
      <c r="B33" s="6" t="s">
        <v>32</v>
      </c>
      <c r="C33" s="6">
        <f>IF('cantidad pollos muertos'!C32="","",BETAINV(0.025,'cantidad pollos muertos'!C32+1,'cantidad inicial pollos'!C32-'cantidad pollos muertos'!C32+1))</f>
        <v>5.3986217274952807E-2</v>
      </c>
      <c r="D33" s="6">
        <f>IF('cantidad pollos muertos'!C32="","",BETAINV(0.975,'cantidad pollos muertos'!C32+1,'cantidad inicial pollos'!C32-'cantidad pollos muertos'!C32+1))</f>
        <v>7.2837734257360953E-2</v>
      </c>
      <c r="E33" s="6">
        <f>IF('cantidad pollos muertos'!D32="","",BETAINV(0.025,'cantidad pollos muertos'!D32+1,'cantidad inicial pollos'!D32-'cantidad pollos muertos'!D32+1))</f>
        <v>8.8465166721894056E-2</v>
      </c>
      <c r="F33" s="6">
        <f>IF('cantidad pollos muertos'!D32="","",BETAINV(0.975,'cantidad pollos muertos'!D32+1,'cantidad inicial pollos'!D32-'cantidad pollos muertos'!D32+1))</f>
        <v>0.11038500352618252</v>
      </c>
      <c r="G33" s="6">
        <f>IF('cantidad pollos muertos'!E32="","",BETAINV(0.025,'cantidad pollos muertos'!E32+1,'cantidad inicial pollos'!E32-'cantidad pollos muertos'!E32+1))</f>
        <v>6.7160950641252867E-2</v>
      </c>
      <c r="H33" s="6">
        <f>IF('cantidad pollos muertos'!E32="","",BETAINV(0.975,'cantidad pollos muertos'!E32+1,'cantidad inicial pollos'!E32-'cantidad pollos muertos'!E32+1))</f>
        <v>8.6654171389301538E-2</v>
      </c>
      <c r="I33" s="6">
        <f>IF('cantidad pollos muertos'!F32="","",BETAINV(0.025,'cantidad pollos muertos'!F32+1,'cantidad inicial pollos'!F32-'cantidad pollos muertos'!F32+1))</f>
        <v>0.16259384132091201</v>
      </c>
      <c r="J33" s="6">
        <f>IF('cantidad pollos muertos'!F32="","",BETAINV(0.975,'cantidad pollos muertos'!F32+1,'cantidad inicial pollos'!F32-'cantidad pollos muertos'!F32+1))</f>
        <v>0.19052936761508965</v>
      </c>
      <c r="K33" s="6">
        <f>IF('cantidad pollos muertos'!G32="","",BETAINV(0.025,'cantidad pollos muertos'!G32+1,'cantidad inicial pollos'!G32-'cantidad pollos muertos'!G32+1))</f>
        <v>3.4303969413592726E-2</v>
      </c>
      <c r="L33" s="6">
        <f>IF('cantidad pollos muertos'!G32="","",BETAINV(0.975,'cantidad pollos muertos'!G32+1,'cantidad inicial pollos'!G32-'cantidad pollos muertos'!G32+1))</f>
        <v>4.8879020587854205E-2</v>
      </c>
      <c r="M33" s="6">
        <f>IF('cantidad pollos muertos'!H32="","",BETAINV(0.025,'cantidad pollos muertos'!H32+1,'cantidad inicial pollos'!L32-'cantidad pollos muertos'!H32+1))</f>
        <v>1.615404613598475E-2</v>
      </c>
      <c r="N33" s="6">
        <f>IF('cantidad pollos muertos'!H32="","",BETAINV(0.975,'cantidad pollos muertos'!H32+1,'cantidad inicial pollos'!H32-'cantidad pollos muertos'!H32+1))</f>
        <v>3.148773681492123E-2</v>
      </c>
      <c r="O33" s="6">
        <f>IF('cantidad pollos muertos'!I32="","",BETAINV(0.025,'cantidad pollos muertos'!I32+1,'cantidad inicial pollos'!I32-'cantidad pollos muertos'!I32+1))</f>
        <v>1.9041679811080816E-2</v>
      </c>
      <c r="P33" s="6">
        <f>IF('cantidad pollos muertos'!I32="","",BETAINV(0.975,'cantidad pollos muertos'!I32+1,'cantidad inicial pollos'!I32-'cantidad pollos muertos'!I32+1))</f>
        <v>2.9912923341796627E-2</v>
      </c>
      <c r="Q33" s="6">
        <f>IF('cantidad pollos muertos'!J32="","",BETAINV(0.025,'cantidad pollos muertos'!J32+1,'cantidad inicial pollos'!J32-'cantidad pollos muertos'!J32+1))</f>
        <v>1.4790400871015713E-2</v>
      </c>
      <c r="R33" s="6">
        <f>IF('cantidad pollos muertos'!J32="","",BETAINV(0.975,'cantidad pollos muertos'!J32+1,'cantidad inicial pollos'!J32-'cantidad pollos muertos'!J32+1))</f>
        <v>2.514329057165321E-2</v>
      </c>
      <c r="S33" s="33">
        <f>IF('cantidad pollos muertos'!K32="","",BETAINV(0.025,'cantidad pollos muertos'!K32+1,'cantidad inicial pollos'!K32-'cantidad pollos muertos'!K32+1))</f>
        <v>1.0466787871979192E-2</v>
      </c>
      <c r="T33" s="33">
        <f>IF('cantidad pollos muertos'!K32="","",BETAINV(0.975,'cantidad pollos muertos'!K32+1,'cantidad inicial pollos'!K32-'cantidad pollos muertos'!K32+1))</f>
        <v>1.8882110810163E-2</v>
      </c>
      <c r="U33" s="33">
        <f>IF('cantidad pollos muertos'!L32="","",BETAINV(0.025,'cantidad pollos muertos'!L32+1,'cantidad inicial pollos'!L32-'cantidad pollos muertos'!L32+1))</f>
        <v>1.5866328507658393E-2</v>
      </c>
      <c r="V33" s="33">
        <f>IF('cantidad pollos muertos'!L32="","",BETAINV(0.975,'cantidad pollos muertos'!L32+1,'cantidad inicial pollos'!L32-'cantidad pollos muertos'!L32+1))</f>
        <v>2.5916723462791502E-2</v>
      </c>
      <c r="W33" s="6">
        <f>IF('cantidad pollos muertos'!M32="","",BETAINV(0.025,'cantidad pollos muertos'!M32+1,'cantidad inicial pollos'!M32-'cantidad pollos muertos'!M32+1))</f>
        <v>1.7941703581315235E-2</v>
      </c>
      <c r="X33" s="6">
        <f>IF('cantidad pollos muertos'!M32="","",BETAINV(0.975,'cantidad pollos muertos'!M32+1,'cantidad inicial pollos'!M32-'cantidad pollos muertos'!M32+1))</f>
        <v>2.9174242589782073E-2</v>
      </c>
      <c r="Y33" s="6">
        <f>IF('cantidad pollos muertos'!N32="","",BETAINV(0.025,'cantidad pollos muertos'!N32+1,'cantidad inicial pollos'!N32-'cantidad pollos muertos'!N32+1))</f>
        <v>2.4717031834518777E-2</v>
      </c>
      <c r="Z33" s="6">
        <f>IF('cantidad pollos muertos'!N32="","",BETAINV(0.975,'cantidad pollos muertos'!N32+1,'cantidad inicial pollos'!N32-'cantidad pollos muertos'!N32+1))</f>
        <v>3.7611024454305642E-2</v>
      </c>
      <c r="AA33" s="6">
        <f>IF('cantidad pollos muertos'!O32="","",BETAINV(0.025,'cantidad pollos muertos'!O32+1,'cantidad inicial pollos'!O32-'cantidad pollos muertos'!O32+1))</f>
        <v>2.0703023169750721E-2</v>
      </c>
      <c r="AB33" s="6">
        <f>IF('cantidad pollos muertos'!O32="","",BETAINV(0.975,'cantidad pollos muertos'!O32+1,'cantidad inicial pollos'!O32-'cantidad pollos muertos'!O32+1))</f>
        <v>3.2408707408363435E-2</v>
      </c>
      <c r="AC33" s="6">
        <f>IF('cantidad pollos muertos'!P32="","",BETAINV(0.025,'cantidad pollos muertos'!P32+1,'cantidad inicial pollos'!P32-'cantidad pollos muertos'!P32+1))</f>
        <v>2.3415766895981328E-2</v>
      </c>
      <c r="AD33" s="6">
        <f>IF('cantidad pollos muertos'!P32="","",BETAINV(0.975,'cantidad pollos muertos'!P32+1,'cantidad inicial pollos'!P32-'cantidad pollos muertos'!P32+1))</f>
        <v>3.6011498208289972E-2</v>
      </c>
      <c r="AE33" s="6">
        <f>IF('cantidad pollos muertos'!Q32="","",BETAINV(0.025,'cantidad pollos muertos'!Q32+1,'cantidad inicial pollos'!Q32-'cantidad pollos muertos'!Q32+1))</f>
        <v>1.7601681937956588E-2</v>
      </c>
      <c r="AF33" s="6">
        <f>IF('cantidad pollos muertos'!Q32="","",BETAINV(0.975,'cantidad pollos muertos'!Q32+1,'cantidad inicial pollos'!Q32-'cantidad pollos muertos'!Q32+1))</f>
        <v>2.8516687993629275E-2</v>
      </c>
      <c r="AG33" s="6">
        <f>IF('cantidad pollos muertos'!R32="","",BETAINV(0.025,'cantidad pollos muertos'!R32+1,'cantidad inicial pollos'!R32-'cantidad pollos muertos'!R32+1))</f>
        <v>2.1628789470383252E-2</v>
      </c>
      <c r="AH33" s="6">
        <f>IF('cantidad pollos muertos'!R32="","",BETAINV(0.975,'cantidad pollos muertos'!R32+1,'cantidad inicial pollos'!R32-'cantidad pollos muertos'!R32+1))</f>
        <v>3.4056405943944212E-2</v>
      </c>
      <c r="AI33" s="6">
        <f>IF('cantidad pollos muertos'!S32="","",BETAINV(0.025,'cantidad pollos muertos'!S32+1,'cantidad inicial pollos'!S32-'cantidad pollos muertos'!S32+1))</f>
        <v>4.3876626882274242E-2</v>
      </c>
      <c r="AJ33" s="6">
        <f>IF('cantidad pollos muertos'!S32="","",BETAINV(0.975,'cantidad pollos muertos'!S32+1,'cantidad inicial pollos'!S32-'cantidad pollos muertos'!S32+1))</f>
        <v>6.0756604213019205E-2</v>
      </c>
      <c r="AK33" s="6">
        <f>IF('cantidad pollos muertos'!T32="","",BETAINV(0.025,'cantidad pollos muertos'!T32+1,'cantidad inicial pollos'!T32-'cantidad pollos muertos'!T32+1))</f>
        <v>2.2442488471789312E-2</v>
      </c>
      <c r="AL33" s="6">
        <f>IF('cantidad pollos muertos'!T32="","",BETAINV(0.975,'cantidad pollos muertos'!T32+1,'cantidad inicial pollos'!T32-'cantidad pollos muertos'!T32+1))</f>
        <v>3.4809181285574531E-2</v>
      </c>
      <c r="AM33" s="6">
        <f>IF('cantidad pollos muertos'!U32="","",BETAINV(0.025,'cantidad pollos muertos'!U32+1,'cantidad inicial pollos'!U32-'cantidad pollos muertos'!U32+1))</f>
        <v>1.392601682751992E-2</v>
      </c>
      <c r="AN33" s="6">
        <f>IF('cantidad pollos muertos'!U32="","",BETAINV(0.975,'cantidad pollos muertos'!U32+1,'cantidad inicial pollos'!U32-'cantidad pollos muertos'!U32+1))</f>
        <v>2.3800270792278422E-2</v>
      </c>
      <c r="AO33" s="6">
        <f>IF('cantidad pollos muertos'!V32="","",BETAINV(0.025,'cantidad pollos muertos'!V32+1,'cantidad inicial pollos'!V32-'cantidad pollos muertos'!V32+1))</f>
        <v>3.0792248544946031E-2</v>
      </c>
      <c r="AP33" s="6">
        <f>IF('cantidad pollos muertos'!V32="","",BETAINV(0.975,'cantidad pollos muertos'!V32+1,'cantidad inicial pollos'!V32-'cantidad pollos muertos'!V32+1))</f>
        <v>4.4698111612588076E-2</v>
      </c>
      <c r="AQ33" s="6">
        <f>IF('cantidad pollos muertos'!W32="","",BETAINV(0.025,'cantidad pollos muertos'!W32+1,'cantidad inicial pollos'!W32-'cantidad pollos muertos'!W32+1))</f>
        <v>2.7617002704458073E-2</v>
      </c>
      <c r="AR33" s="6">
        <f>IF('cantidad pollos muertos'!W32="","",BETAINV(0.975,'cantidad pollos muertos'!W32+1,'cantidad inicial pollos'!W32-'cantidad pollos muertos'!W32+1))</f>
        <v>4.0880049339876878E-2</v>
      </c>
      <c r="AS33" s="6">
        <f>IF('cantidad pollos muertos'!X32="","",BETAINV(0.025,'cantidad pollos muertos'!X32+1,'cantidad inicial pollos'!X32-'cantidad pollos muertos'!X32+1))</f>
        <v>2.6036321566313778E-2</v>
      </c>
      <c r="AT33" s="6">
        <f>IF('cantidad pollos muertos'!X32="","",BETAINV(0.975,'cantidad pollos muertos'!X32+1,'cantidad inicial pollos'!X32-'cantidad pollos muertos'!X32+1))</f>
        <v>3.8964072636693103E-2</v>
      </c>
      <c r="AU33" t="str">
        <f>IF('cantidad pollos muertos'!AW34="","",BETAINV(0.025,'cantidad pollos muertos'!AW34+1,'cantidad inicial pollos'!AW34-'cantidad pollos muertos'!AW34+1))</f>
        <v/>
      </c>
      <c r="AV33" t="str">
        <f>IF('cantidad pollos muertos'!AW34="","",BETAINV(0.975,'cantidad pollos muertos'!AW34+1,'cantidad inicial pollos'!AW34-'cantidad pollos muertos'!AW34+1))</f>
        <v/>
      </c>
      <c r="AW33" t="str">
        <f>IF('cantidad pollos muertos'!AZ34="","",BETAINV(0.025,'cantidad pollos muertos'!AZ34+1,'cantidad inicial pollos'!AZ34-'cantidad pollos muertos'!AZ34+1))</f>
        <v/>
      </c>
      <c r="AX33" t="str">
        <f>IF('cantidad pollos muertos'!AZ34="","",BETAINV(0.975,'cantidad pollos muertos'!AZ34+1,'cantidad inicial pollos'!AZ34-'cantidad pollos muertos'!AZ34+1))</f>
        <v/>
      </c>
      <c r="AY33" t="str">
        <f>IF('cantidad pollos muertos'!BA34="","",BETAINV(0.025,'cantidad pollos muertos'!BA34+1,'cantidad inicial pollos'!BA34-'cantidad pollos muertos'!BA34+1))</f>
        <v/>
      </c>
      <c r="AZ33" t="str">
        <f>IF('cantidad pollos muertos'!BA34="","",BETAINV(0.975,'cantidad pollos muertos'!BA34+1,'cantidad inicial pollos'!BA34-'cantidad pollos muertos'!BA34+1))</f>
        <v/>
      </c>
    </row>
    <row r="34" spans="1:52" x14ac:dyDescent="0.25">
      <c r="A34" s="6">
        <v>32</v>
      </c>
      <c r="B34" s="6" t="s">
        <v>13</v>
      </c>
      <c r="C34" s="6">
        <f>IF('cantidad pollos muertos'!C33="","",BETAINV(0.025,'cantidad pollos muertos'!C33+1,'cantidad inicial pollos'!C33-'cantidad pollos muertos'!C33+1))</f>
        <v>3.1227740624876134E-2</v>
      </c>
      <c r="D34" s="6">
        <f>IF('cantidad pollos muertos'!C33="","",BETAINV(0.975,'cantidad pollos muertos'!C33+1,'cantidad inicial pollos'!C33-'cantidad pollos muertos'!C33+1))</f>
        <v>5.0954649430398957E-2</v>
      </c>
      <c r="E34" s="6">
        <f>IF('cantidad pollos muertos'!D33="","",BETAINV(0.025,'cantidad pollos muertos'!D33+1,'cantidad inicial pollos'!D33-'cantidad pollos muertos'!D33+1))</f>
        <v>9.3410457904370359E-2</v>
      </c>
      <c r="F34" s="6">
        <f>IF('cantidad pollos muertos'!D33="","",BETAINV(0.975,'cantidad pollos muertos'!D33+1,'cantidad inicial pollos'!D33-'cantidad pollos muertos'!D33+1))</f>
        <v>0.12455220014135659</v>
      </c>
      <c r="G34" s="6">
        <f>IF('cantidad pollos muertos'!E33="","",BETAINV(0.025,'cantidad pollos muertos'!E33+1,'cantidad inicial pollos'!E33-'cantidad pollos muertos'!E33+1))</f>
        <v>8.3152497770477299E-2</v>
      </c>
      <c r="H34" s="6">
        <f>IF('cantidad pollos muertos'!E33="","",BETAINV(0.975,'cantidad pollos muertos'!E33+1,'cantidad inicial pollos'!E33-'cantidad pollos muertos'!E33+1))</f>
        <v>0.11188814601334596</v>
      </c>
      <c r="I34" s="6">
        <f>IF('cantidad pollos muertos'!F33="","",BETAINV(0.025,'cantidad pollos muertos'!F33+1,'cantidad inicial pollos'!F33-'cantidad pollos muertos'!F33+1))</f>
        <v>2.3322480798425166E-2</v>
      </c>
      <c r="J34" s="6">
        <f>IF('cantidad pollos muertos'!F33="","",BETAINV(0.975,'cantidad pollos muertos'!F33+1,'cantidad inicial pollos'!F33-'cantidad pollos muertos'!F33+1))</f>
        <v>3.7060706507963559E-2</v>
      </c>
      <c r="K34" s="6">
        <f>IF('cantidad pollos muertos'!G33="","",BETAINV(0.025,'cantidad pollos muertos'!G33+1,'cantidad inicial pollos'!G33-'cantidad pollos muertos'!G33+1))</f>
        <v>4.5358889203911186E-2</v>
      </c>
      <c r="L34" s="6">
        <f>IF('cantidad pollos muertos'!G33="","",BETAINV(0.975,'cantidad pollos muertos'!G33+1,'cantidad inicial pollos'!G33-'cantidad pollos muertos'!G33+1))</f>
        <v>6.4569622773026247E-2</v>
      </c>
      <c r="M34" s="6">
        <f>IF('cantidad pollos muertos'!H33="","",BETAINV(0.025,'cantidad pollos muertos'!H33+1,'cantidad inicial pollos'!L33-'cantidad pollos muertos'!H33+1))</f>
        <v>1.1482446991497159E-2</v>
      </c>
      <c r="N34" s="6">
        <f>IF('cantidad pollos muertos'!H33="","",BETAINV(0.975,'cantidad pollos muertos'!H33+1,'cantidad inicial pollos'!H33-'cantidad pollos muertos'!H33+1))</f>
        <v>3.3158597097274201E-2</v>
      </c>
      <c r="O34" s="6">
        <f>IF('cantidad pollos muertos'!I33="","",BETAINV(0.025,'cantidad pollos muertos'!I33+1,'cantidad inicial pollos'!I33-'cantidad pollos muertos'!I33+1))</f>
        <v>3.0867700627293417E-3</v>
      </c>
      <c r="P34" s="6">
        <f>IF('cantidad pollos muertos'!I33="","",BETAINV(0.975,'cantidad pollos muertos'!I33+1,'cantidad inicial pollos'!I33-'cantidad pollos muertos'!I33+1))</f>
        <v>9.3183749251233294E-3</v>
      </c>
      <c r="Q34" s="6">
        <f>IF('cantidad pollos muertos'!J33="","",BETAINV(0.025,'cantidad pollos muertos'!J33+1,'cantidad inicial pollos'!J33-'cantidad pollos muertos'!J33+1))</f>
        <v>2.5596208239963225E-2</v>
      </c>
      <c r="R34" s="6">
        <f>IF('cantidad pollos muertos'!J33="","",BETAINV(0.975,'cantidad pollos muertos'!J33+1,'cantidad inicial pollos'!J33-'cantidad pollos muertos'!J33+1))</f>
        <v>3.9893653938882556E-2</v>
      </c>
      <c r="S34" s="33">
        <f>IF('cantidad pollos muertos'!K33="","",BETAINV(0.025,'cantidad pollos muertos'!K33+1,'cantidad inicial pollos'!K33-'cantidad pollos muertos'!K33+1))</f>
        <v>1.9563833585560349E-2</v>
      </c>
      <c r="T34" s="33">
        <f>IF('cantidad pollos muertos'!K33="","",BETAINV(0.975,'cantidad pollos muertos'!K33+1,'cantidad inicial pollos'!K33-'cantidad pollos muertos'!K33+1))</f>
        <v>3.2308199389712189E-2</v>
      </c>
      <c r="U34" s="33">
        <f>IF('cantidad pollos muertos'!L33="","",BETAINV(0.025,'cantidad pollos muertos'!L33+1,'cantidad inicial pollos'!L33-'cantidad pollos muertos'!L33+1))</f>
        <v>3.09459782047872E-2</v>
      </c>
      <c r="V34" s="33">
        <f>IF('cantidad pollos muertos'!L33="","",BETAINV(0.975,'cantidad pollos muertos'!L33+1,'cantidad inicial pollos'!L33-'cantidad pollos muertos'!L33+1))</f>
        <v>4.6459424277319195E-2</v>
      </c>
      <c r="W34" s="6">
        <f>IF('cantidad pollos muertos'!M33="","",BETAINV(0.025,'cantidad pollos muertos'!M33+1,'cantidad inicial pollos'!M33-'cantidad pollos muertos'!M33+1))</f>
        <v>3.2540058912425618E-2</v>
      </c>
      <c r="X34" s="6">
        <f>IF('cantidad pollos muertos'!M33="","",BETAINV(0.975,'cantidad pollos muertos'!M33+1,'cantidad inicial pollos'!M33-'cantidad pollos muertos'!M33+1))</f>
        <v>4.8407567616449487E-2</v>
      </c>
      <c r="Y34" s="6">
        <f>IF('cantidad pollos muertos'!N33="","",BETAINV(0.025,'cantidad pollos muertos'!N33+1,'cantidad inicial pollos'!N33-'cantidad pollos muertos'!N33+1))</f>
        <v>2.3700543539117241E-2</v>
      </c>
      <c r="Z34" s="6">
        <f>IF('cantidad pollos muertos'!N33="","",BETAINV(0.975,'cantidad pollos muertos'!N33+1,'cantidad inicial pollos'!N33-'cantidad pollos muertos'!N33+1))</f>
        <v>3.753375702549766E-2</v>
      </c>
      <c r="AA34" s="6">
        <f>IF('cantidad pollos muertos'!O33="","",BETAINV(0.025,'cantidad pollos muertos'!O33+1,'cantidad inicial pollos'!O33-'cantidad pollos muertos'!O33+1))</f>
        <v>3.4412881129532856E-2</v>
      </c>
      <c r="AB34" s="6">
        <f>IF('cantidad pollos muertos'!O33="","",BETAINV(0.975,'cantidad pollos muertos'!O33+1,'cantidad inicial pollos'!O33-'cantidad pollos muertos'!O33+1))</f>
        <v>5.0652493593232872E-2</v>
      </c>
      <c r="AC34" s="6">
        <f>IF('cantidad pollos muertos'!P33="","",BETAINV(0.025,'cantidad pollos muertos'!P33+1,'cantidad inicial pollos'!P33-'cantidad pollos muertos'!P33+1))</f>
        <v>1.8817394766579516E-2</v>
      </c>
      <c r="AD34" s="6">
        <f>IF('cantidad pollos muertos'!P33="","",BETAINV(0.975,'cantidad pollos muertos'!P33+1,'cantidad inicial pollos'!P33-'cantidad pollos muertos'!P33+1))</f>
        <v>3.1352401527139806E-2</v>
      </c>
      <c r="AE34" s="6">
        <f>IF('cantidad pollos muertos'!Q33="","",BETAINV(0.025,'cantidad pollos muertos'!Q33+1,'cantidad inicial pollos'!Q33-'cantidad pollos muertos'!Q33+1))</f>
        <v>1.2202991412740729E-2</v>
      </c>
      <c r="AF34" s="6">
        <f>IF('cantidad pollos muertos'!Q33="","",BETAINV(0.975,'cantidad pollos muertos'!Q33+1,'cantidad inicial pollos'!Q33-'cantidad pollos muertos'!Q33+1))</f>
        <v>2.2646521511810236E-2</v>
      </c>
      <c r="AG34" s="6">
        <f>IF('cantidad pollos muertos'!R33="","",BETAINV(0.025,'cantidad pollos muertos'!R33+1,'cantidad inicial pollos'!R33-'cantidad pollos muertos'!R33+1))</f>
        <v>2.3322480798425166E-2</v>
      </c>
      <c r="AH34" s="6">
        <f>IF('cantidad pollos muertos'!R33="","",BETAINV(0.975,'cantidad pollos muertos'!R33+1,'cantidad inicial pollos'!R33-'cantidad pollos muertos'!R33+1))</f>
        <v>3.7060706507963559E-2</v>
      </c>
      <c r="AI34" s="6">
        <f>IF('cantidad pollos muertos'!S33="","",BETAINV(0.025,'cantidad pollos muertos'!S33+1,'cantidad inicial pollos'!S33-'cantidad pollos muertos'!S33+1))</f>
        <v>3.1714683204116655E-2</v>
      </c>
      <c r="AJ34" s="6">
        <f>IF('cantidad pollos muertos'!S33="","",BETAINV(0.975,'cantidad pollos muertos'!S33+1,'cantidad inicial pollos'!S33-'cantidad pollos muertos'!S33+1))</f>
        <v>4.7392936333757074E-2</v>
      </c>
      <c r="AK34" s="6">
        <f>IF('cantidad pollos muertos'!T33="","",BETAINV(0.025,'cantidad pollos muertos'!T33+1,'cantidad inicial pollos'!T33-'cantidad pollos muertos'!T33+1))</f>
        <v>1.7701461690974245E-2</v>
      </c>
      <c r="AL34" s="6">
        <f>IF('cantidad pollos muertos'!T33="","",BETAINV(0.975,'cantidad pollos muertos'!T33+1,'cantidad inicial pollos'!T33-'cantidad pollos muertos'!T33+1))</f>
        <v>2.9914974948162643E-2</v>
      </c>
      <c r="AM34" s="6">
        <f>IF('cantidad pollos muertos'!U33="","",BETAINV(0.025,'cantidad pollos muertos'!U33+1,'cantidad inicial pollos'!U33-'cantidad pollos muertos'!U33+1))</f>
        <v>1.2111838182034413E-2</v>
      </c>
      <c r="AN34" s="6">
        <f>IF('cantidad pollos muertos'!U33="","",BETAINV(0.975,'cantidad pollos muertos'!U33+1,'cantidad inicial pollos'!U33-'cantidad pollos muertos'!U33+1))</f>
        <v>2.1418375853140548E-2</v>
      </c>
      <c r="AO34" s="6">
        <f>IF('cantidad pollos muertos'!V33="","",BETAINV(0.025,'cantidad pollos muertos'!V33+1,'cantidad inicial pollos'!V33-'cantidad pollos muertos'!V33+1))</f>
        <v>2.4457760632460572E-2</v>
      </c>
      <c r="AP34" s="6">
        <f>IF('cantidad pollos muertos'!V33="","",BETAINV(0.975,'cantidad pollos muertos'!V33+1,'cantidad inicial pollos'!V33-'cantidad pollos muertos'!V33+1))</f>
        <v>3.847876547459772E-2</v>
      </c>
      <c r="AQ34" s="6">
        <f>IF('cantidad pollos muertos'!W33="","",BETAINV(0.025,'cantidad pollos muertos'!W33+1,'cantidad inicial pollos'!W33-'cantidad pollos muertos'!W33+1))</f>
        <v>3.1330202876325507E-2</v>
      </c>
      <c r="AR34" s="6">
        <f>IF('cantidad pollos muertos'!W33="","",BETAINV(0.975,'cantidad pollos muertos'!W33+1,'cantidad inicial pollos'!W33-'cantidad pollos muertos'!W33+1))</f>
        <v>4.6926308211575396E-2</v>
      </c>
      <c r="AS34" s="6">
        <f>IF('cantidad pollos muertos'!X33="","",BETAINV(0.025,'cantidad pollos muertos'!X33+1,'cantidad inicial pollos'!X33-'cantidad pollos muertos'!X33+1))</f>
        <v>3.3983971460256196E-2</v>
      </c>
      <c r="AT34" s="6">
        <f>IF('cantidad pollos muertos'!X33="","",BETAINV(0.975,'cantidad pollos muertos'!X33+1,'cantidad inicial pollos'!X33-'cantidad pollos muertos'!X33+1))</f>
        <v>4.8499688881075032E-2</v>
      </c>
      <c r="AU34" t="str">
        <f>IF('cantidad pollos muertos'!AW35="","",BETAINV(0.025,'cantidad pollos muertos'!AW35+1,'cantidad inicial pollos'!AW35-'cantidad pollos muertos'!AW35+1))</f>
        <v/>
      </c>
      <c r="AV34" t="str">
        <f>IF('cantidad pollos muertos'!AW35="","",BETAINV(0.975,'cantidad pollos muertos'!AW35+1,'cantidad inicial pollos'!AW35-'cantidad pollos muertos'!AW35+1))</f>
        <v/>
      </c>
      <c r="AW34" t="str">
        <f>IF('cantidad pollos muertos'!AZ35="","",BETAINV(0.025,'cantidad pollos muertos'!AZ35+1,'cantidad inicial pollos'!AZ35-'cantidad pollos muertos'!AZ35+1))</f>
        <v/>
      </c>
      <c r="AX34" t="str">
        <f>IF('cantidad pollos muertos'!AZ35="","",BETAINV(0.975,'cantidad pollos muertos'!AZ35+1,'cantidad inicial pollos'!AZ35-'cantidad pollos muertos'!AZ35+1))</f>
        <v/>
      </c>
      <c r="AY34" t="str">
        <f>IF('cantidad pollos muertos'!BA35="","",BETAINV(0.025,'cantidad pollos muertos'!BA35+1,'cantidad inicial pollos'!BA35-'cantidad pollos muertos'!BA35+1))</f>
        <v/>
      </c>
      <c r="AZ34" t="str">
        <f>IF('cantidad pollos muertos'!BA35="","",BETAINV(0.975,'cantidad pollos muertos'!BA35+1,'cantidad inicial pollos'!BA35-'cantidad pollos muertos'!BA35+1))</f>
        <v/>
      </c>
    </row>
    <row r="35" spans="1:52" x14ac:dyDescent="0.25">
      <c r="A35" s="6">
        <v>33</v>
      </c>
      <c r="B35" s="6" t="s">
        <v>18</v>
      </c>
      <c r="C35" s="6">
        <f>IF('cantidad pollos muertos'!C34="","",BETAINV(0.025,'cantidad pollos muertos'!C34+1,'cantidad inicial pollos'!C34-'cantidad pollos muertos'!C34+1))</f>
        <v>3.8168018652790681E-2</v>
      </c>
      <c r="D35" s="6">
        <f>IF('cantidad pollos muertos'!C34="","",BETAINV(0.975,'cantidad pollos muertos'!C34+1,'cantidad inicial pollos'!C34-'cantidad pollos muertos'!C34+1))</f>
        <v>5.3438954839736375E-2</v>
      </c>
      <c r="E35" s="6">
        <f>IF('cantidad pollos muertos'!D34="","",BETAINV(0.025,'cantidad pollos muertos'!D34+1,'cantidad inicial pollos'!D34-'cantidad pollos muertos'!D34+1))</f>
        <v>4.3007983822767673E-2</v>
      </c>
      <c r="F35" s="6">
        <f>IF('cantidad pollos muertos'!D34="","",BETAINV(0.975,'cantidad pollos muertos'!D34+1,'cantidad inicial pollos'!D34-'cantidad pollos muertos'!D34+1))</f>
        <v>5.9092589820344266E-2</v>
      </c>
      <c r="G35" s="6">
        <f>IF('cantidad pollos muertos'!E34="","",BETAINV(0.025,'cantidad pollos muertos'!E34+1,'cantidad inicial pollos'!E34-'cantidad pollos muertos'!E34+1))</f>
        <v>4.9806024605806735E-2</v>
      </c>
      <c r="H35" s="6">
        <f>IF('cantidad pollos muertos'!E34="","",BETAINV(0.975,'cantidad pollos muertos'!E34+1,'cantidad inicial pollos'!E34-'cantidad pollos muertos'!E34+1))</f>
        <v>6.6944739764849825E-2</v>
      </c>
      <c r="I35" s="6">
        <f>IF('cantidad pollos muertos'!F34="","",BETAINV(0.025,'cantidad pollos muertos'!F34+1,'cantidad inicial pollos'!F34-'cantidad pollos muertos'!F34+1))</f>
        <v>7.0605157597818782E-2</v>
      </c>
      <c r="J35" s="6">
        <f>IF('cantidad pollos muertos'!F34="","",BETAINV(0.975,'cantidad pollos muertos'!F34+1,'cantidad inicial pollos'!F34-'cantidad pollos muertos'!F34+1))</f>
        <v>8.7593276252178831E-2</v>
      </c>
      <c r="K35" s="6">
        <f>IF('cantidad pollos muertos'!G34="","",BETAINV(0.025,'cantidad pollos muertos'!G34+1,'cantidad inicial pollos'!G34-'cantidad pollos muertos'!G34+1))</f>
        <v>4.8429205523086431E-2</v>
      </c>
      <c r="L35" s="6">
        <f>IF('cantidad pollos muertos'!G34="","",BETAINV(0.975,'cantidad pollos muertos'!G34+1,'cantidad inicial pollos'!G34-'cantidad pollos muertos'!G34+1))</f>
        <v>6.3464063231933321E-2</v>
      </c>
      <c r="M35" s="6">
        <f>IF('cantidad pollos muertos'!H34="","",BETAINV(0.025,'cantidad pollos muertos'!H34+1,'cantidad inicial pollos'!L34-'cantidad pollos muertos'!H34+1))</f>
        <v>3.4596756946418825E-2</v>
      </c>
      <c r="N35" s="6">
        <f>IF('cantidad pollos muertos'!H34="","",BETAINV(0.975,'cantidad pollos muertos'!H34+1,'cantidad inicial pollos'!H34-'cantidad pollos muertos'!H34+1))</f>
        <v>5.3327030838977385E-2</v>
      </c>
      <c r="O35" s="6">
        <f>IF('cantidad pollos muertos'!I34="","",BETAINV(0.025,'cantidad pollos muertos'!I34+1,'cantidad inicial pollos'!I34-'cantidad pollos muertos'!I34+1))</f>
        <v>1.3417301280347993E-2</v>
      </c>
      <c r="P35" s="6">
        <f>IF('cantidad pollos muertos'!I34="","",BETAINV(0.975,'cantidad pollos muertos'!I34+1,'cantidad inicial pollos'!I34-'cantidad pollos muertos'!I34+1))</f>
        <v>2.1607712967754766E-2</v>
      </c>
      <c r="Q35" s="6">
        <f>IF('cantidad pollos muertos'!J34="","",BETAINV(0.025,'cantidad pollos muertos'!J34+1,'cantidad inicial pollos'!J34-'cantidad pollos muertos'!J34+1))</f>
        <v>3.436946735245288E-2</v>
      </c>
      <c r="R35" s="6">
        <f>IF('cantidad pollos muertos'!J34="","",BETAINV(0.975,'cantidad pollos muertos'!J34+1,'cantidad inicial pollos'!J34-'cantidad pollos muertos'!J34+1))</f>
        <v>4.6409916107913007E-2</v>
      </c>
      <c r="S35" s="33">
        <f>IF('cantidad pollos muertos'!K34="","",BETAINV(0.025,'cantidad pollos muertos'!K34+1,'cantidad inicial pollos'!K34-'cantidad pollos muertos'!K34+1))</f>
        <v>3.5424924095554387E-2</v>
      </c>
      <c r="T35" s="33">
        <f>IF('cantidad pollos muertos'!K34="","",BETAINV(0.975,'cantidad pollos muertos'!K34+1,'cantidad inicial pollos'!K34-'cantidad pollos muertos'!K34+1))</f>
        <v>4.833551219167731E-2</v>
      </c>
      <c r="U35" s="33">
        <f>IF('cantidad pollos muertos'!L34="","",BETAINV(0.025,'cantidad pollos muertos'!L34+1,'cantidad inicial pollos'!L34-'cantidad pollos muertos'!L34+1))</f>
        <v>9.093857077439485E-2</v>
      </c>
      <c r="V35" s="33">
        <f>IF('cantidad pollos muertos'!L34="","",BETAINV(0.975,'cantidad pollos muertos'!L34+1,'cantidad inicial pollos'!L34-'cantidad pollos muertos'!L34+1))</f>
        <v>0.10933469277531627</v>
      </c>
      <c r="W35" s="6">
        <f>IF('cantidad pollos muertos'!M34="","",BETAINV(0.025,'cantidad pollos muertos'!M34+1,'cantidad inicial pollos'!M34-'cantidad pollos muertos'!M34+1))</f>
        <v>9.9525991761323707E-2</v>
      </c>
      <c r="X35" s="6">
        <f>IF('cantidad pollos muertos'!M34="","",BETAINV(0.975,'cantidad pollos muertos'!M34+1,'cantidad inicial pollos'!M34-'cantidad pollos muertos'!M34+1))</f>
        <v>0.11864461620810685</v>
      </c>
      <c r="Y35" s="6">
        <f>IF('cantidad pollos muertos'!N34="","",BETAINV(0.025,'cantidad pollos muertos'!N34+1,'cantidad inicial pollos'!N34-'cantidad pollos muertos'!N34+1))</f>
        <v>3.8241257753498188E-2</v>
      </c>
      <c r="Z35" s="6">
        <f>IF('cantidad pollos muertos'!N34="","",BETAINV(0.975,'cantidad pollos muertos'!N34+1,'cantidad inicial pollos'!N34-'cantidad pollos muertos'!N34+1))</f>
        <v>5.0863529676149377E-2</v>
      </c>
      <c r="AA35" s="6">
        <f>IF('cantidad pollos muertos'!O34="","",BETAINV(0.025,'cantidad pollos muertos'!O34+1,'cantidad inicial pollos'!O34-'cantidad pollos muertos'!O34+1))</f>
        <v>3.7328793785509642E-2</v>
      </c>
      <c r="AB35" s="6">
        <f>IF('cantidad pollos muertos'!O34="","",BETAINV(0.975,'cantidad pollos muertos'!O34+1,'cantidad inicial pollos'!O34-'cantidad pollos muertos'!O34+1))</f>
        <v>4.9817075395419241E-2</v>
      </c>
      <c r="AC35" s="6">
        <f>IF('cantidad pollos muertos'!P34="","",BETAINV(0.025,'cantidad pollos muertos'!P34+1,'cantidad inicial pollos'!P34-'cantidad pollos muertos'!P34+1))</f>
        <v>0.17009327257630064</v>
      </c>
      <c r="AD35" s="6">
        <f>IF('cantidad pollos muertos'!P34="","",BETAINV(0.975,'cantidad pollos muertos'!P34+1,'cantidad inicial pollos'!P34-'cantidad pollos muertos'!P34+1))</f>
        <v>0.19374935248810454</v>
      </c>
      <c r="AE35" s="6">
        <f>IF('cantidad pollos muertos'!Q34="","",BETAINV(0.025,'cantidad pollos muertos'!Q34+1,'cantidad inicial pollos'!Q34-'cantidad pollos muertos'!Q34+1))</f>
        <v>6.4062125356876901E-2</v>
      </c>
      <c r="AF35" s="6">
        <f>IF('cantidad pollos muertos'!Q34="","",BETAINV(0.975,'cantidad pollos muertos'!Q34+1,'cantidad inicial pollos'!Q34-'cantidad pollos muertos'!Q34+1))</f>
        <v>7.9892326615743192E-2</v>
      </c>
      <c r="AG35" s="6">
        <f>IF('cantidad pollos muertos'!R34="","",BETAINV(0.025,'cantidad pollos muertos'!R34+1,'cantidad inicial pollos'!R34-'cantidad pollos muertos'!R34+1))</f>
        <v>2.7356682466147687E-2</v>
      </c>
      <c r="AH35" s="6">
        <f>IF('cantidad pollos muertos'!R34="","",BETAINV(0.975,'cantidad pollos muertos'!R34+1,'cantidad inicial pollos'!R34-'cantidad pollos muertos'!R34+1))</f>
        <v>3.8241069328411426E-2</v>
      </c>
      <c r="AI35" s="6">
        <f>IF('cantidad pollos muertos'!S34="","",BETAINV(0.025,'cantidad pollos muertos'!S34+1,'cantidad inicial pollos'!S34-'cantidad pollos muertos'!S34+1))</f>
        <v>1.0595299369769424E-2</v>
      </c>
      <c r="AJ35" s="6">
        <f>IF('cantidad pollos muertos'!S34="","",BETAINV(0.975,'cantidad pollos muertos'!S34+1,'cantidad inicial pollos'!S34-'cantidad pollos muertos'!S34+1))</f>
        <v>1.7782747633616647E-2</v>
      </c>
      <c r="AK35" s="6">
        <f>IF('cantidad pollos muertos'!T34="","",BETAINV(0.025,'cantidad pollos muertos'!T34+1,'cantidad inicial pollos'!T34-'cantidad pollos muertos'!T34+1))</f>
        <v>1.8873628540309325E-2</v>
      </c>
      <c r="AL35" s="6">
        <f>IF('cantidad pollos muertos'!T34="","",BETAINV(0.975,'cantidad pollos muertos'!T34+1,'cantidad inicial pollos'!T34-'cantidad pollos muertos'!T34+1))</f>
        <v>2.8114338622037605E-2</v>
      </c>
      <c r="AM35" s="6">
        <f>IF('cantidad pollos muertos'!U34="","",BETAINV(0.025,'cantidad pollos muertos'!U34+1,'cantidad inicial pollos'!U34-'cantidad pollos muertos'!U34+1))</f>
        <v>3.4824106869051914E-2</v>
      </c>
      <c r="AN35" s="6">
        <f>IF('cantidad pollos muertos'!U34="","",BETAINV(0.975,'cantidad pollos muertos'!U34+1,'cantidad inicial pollos'!U34-'cantidad pollos muertos'!U34+1))</f>
        <v>4.6934736086254647E-2</v>
      </c>
      <c r="AO35" s="6">
        <f>IF('cantidad pollos muertos'!V34="","",BETAINV(0.025,'cantidad pollos muertos'!V34+1,'cantidad inicial pollos'!V34-'cantidad pollos muertos'!V34+1))</f>
        <v>5.6408523896827323E-2</v>
      </c>
      <c r="AP35" s="6">
        <f>IF('cantidad pollos muertos'!V34="","",BETAINV(0.975,'cantidad pollos muertos'!V34+1,'cantidad inicial pollos'!V34-'cantidad pollos muertos'!V34+1))</f>
        <v>7.1384872538260424E-2</v>
      </c>
      <c r="AQ35" s="6">
        <f>IF('cantidad pollos muertos'!W34="","",BETAINV(0.025,'cantidad pollos muertos'!W34+1,'cantidad inicial pollos'!W34-'cantidad pollos muertos'!W34+1))</f>
        <v>5.9187962886574776E-2</v>
      </c>
      <c r="AR35" s="6">
        <f>IF('cantidad pollos muertos'!W34="","",BETAINV(0.975,'cantidad pollos muertos'!W34+1,'cantidad inicial pollos'!W34-'cantidad pollos muertos'!W34+1))</f>
        <v>7.4482181423984439E-2</v>
      </c>
      <c r="AS35" s="6">
        <f>IF('cantidad pollos muertos'!X34="","",BETAINV(0.025,'cantidad pollos muertos'!X34+1,'cantidad inicial pollos'!X34-'cantidad pollos muertos'!X34+1))</f>
        <v>4.878952577126984E-2</v>
      </c>
      <c r="AT35" s="6">
        <f>IF('cantidad pollos muertos'!X34="","",BETAINV(0.975,'cantidad pollos muertos'!X34+1,'cantidad inicial pollos'!X34-'cantidad pollos muertos'!X34+1))</f>
        <v>6.2842810907058344E-2</v>
      </c>
      <c r="AU35" t="str">
        <f>IF('cantidad pollos muertos'!AW36="","",BETAINV(0.025,'cantidad pollos muertos'!AW36+1,'cantidad inicial pollos'!AW36-'cantidad pollos muertos'!AW36+1))</f>
        <v/>
      </c>
      <c r="AV35" t="str">
        <f>IF('cantidad pollos muertos'!AW36="","",BETAINV(0.975,'cantidad pollos muertos'!AW36+1,'cantidad inicial pollos'!AW36-'cantidad pollos muertos'!AW36+1))</f>
        <v/>
      </c>
      <c r="AW35" t="str">
        <f>IF('cantidad pollos muertos'!AZ36="","",BETAINV(0.025,'cantidad pollos muertos'!AZ36+1,'cantidad inicial pollos'!AZ36-'cantidad pollos muertos'!AZ36+1))</f>
        <v/>
      </c>
      <c r="AX35" t="str">
        <f>IF('cantidad pollos muertos'!AZ36="","",BETAINV(0.975,'cantidad pollos muertos'!AZ36+1,'cantidad inicial pollos'!AZ36-'cantidad pollos muertos'!AZ36+1))</f>
        <v/>
      </c>
      <c r="AY35" t="str">
        <f>IF('cantidad pollos muertos'!BA36="","",BETAINV(0.025,'cantidad pollos muertos'!BA36+1,'cantidad inicial pollos'!BA36-'cantidad pollos muertos'!BA36+1))</f>
        <v/>
      </c>
      <c r="AZ35" t="str">
        <f>IF('cantidad pollos muertos'!BA36="","",BETAINV(0.975,'cantidad pollos muertos'!BA36+1,'cantidad inicial pollos'!BA36-'cantidad pollos muertos'!BA36+1))</f>
        <v/>
      </c>
    </row>
    <row r="36" spans="1:52" x14ac:dyDescent="0.25">
      <c r="A36" s="6">
        <v>34</v>
      </c>
      <c r="B36" s="6" t="s">
        <v>1</v>
      </c>
      <c r="C36" s="6">
        <f>IF('cantidad pollos muertos'!C35="","",BETAINV(0.025,'cantidad pollos muertos'!C35+1,'cantidad inicial pollos'!C35-'cantidad pollos muertos'!C35+1))</f>
        <v>6.8834490918411498E-2</v>
      </c>
      <c r="D36" s="6">
        <f>IF('cantidad pollos muertos'!C35="","",BETAINV(0.975,'cantidad pollos muertos'!C35+1,'cantidad inicial pollos'!C35-'cantidad pollos muertos'!C35+1))</f>
        <v>8.9324368822034095E-2</v>
      </c>
      <c r="E36" s="6">
        <f>IF('cantidad pollos muertos'!D35="","",BETAINV(0.025,'cantidad pollos muertos'!D35+1,'cantidad inicial pollos'!D35-'cantidad pollos muertos'!D35+1))</f>
        <v>3.5926857003474172E-2</v>
      </c>
      <c r="F36" s="6">
        <f>IF('cantidad pollos muertos'!D35="","",BETAINV(0.975,'cantidad pollos muertos'!D35+1,'cantidad inicial pollos'!D35-'cantidad pollos muertos'!D35+1))</f>
        <v>5.0259846736664615E-2</v>
      </c>
      <c r="G36" s="6">
        <f>IF('cantidad pollos muertos'!E35="","",BETAINV(0.025,'cantidad pollos muertos'!E35+1,'cantidad inicial pollos'!E35-'cantidad pollos muertos'!E35+1))</f>
        <v>4.2589900693957065E-2</v>
      </c>
      <c r="H36" s="6">
        <f>IF('cantidad pollos muertos'!E35="","",BETAINV(0.975,'cantidad pollos muertos'!E35+1,'cantidad inicial pollos'!E35-'cantidad pollos muertos'!E35+1))</f>
        <v>5.8032760806448258E-2</v>
      </c>
      <c r="I36" s="6">
        <f>IF('cantidad pollos muertos'!F35="","",BETAINV(0.025,'cantidad pollos muertos'!F35+1,'cantidad inicial pollos'!F35-'cantidad pollos muertos'!F35+1))</f>
        <v>5.1629176657961781E-2</v>
      </c>
      <c r="J36" s="6">
        <f>IF('cantidad pollos muertos'!F35="","",BETAINV(0.975,'cantidad pollos muertos'!F35+1,'cantidad inicial pollos'!F35-'cantidad pollos muertos'!F35+1))</f>
        <v>6.8405901351462295E-2</v>
      </c>
      <c r="K36" s="6">
        <f>IF('cantidad pollos muertos'!G35="","",BETAINV(0.025,'cantidad pollos muertos'!G35+1,'cantidad inicial pollos'!G35-'cantidad pollos muertos'!G35+1))</f>
        <v>8.402788624208507E-2</v>
      </c>
      <c r="L36" s="6">
        <f>IF('cantidad pollos muertos'!G35="","",BETAINV(0.975,'cantidad pollos muertos'!G35+1,'cantidad inicial pollos'!G35-'cantidad pollos muertos'!G35+1))</f>
        <v>0.10470985238662389</v>
      </c>
      <c r="M36" s="6">
        <f>IF('cantidad pollos muertos'!H35="","",BETAINV(0.025,'cantidad pollos muertos'!H35+1,'cantidad inicial pollos'!L35-'cantidad pollos muertos'!H35+1))</f>
        <v>2.2826157757557832E-2</v>
      </c>
      <c r="N36" s="6">
        <f>IF('cantidad pollos muertos'!H35="","",BETAINV(0.975,'cantidad pollos muertos'!H35+1,'cantidad inicial pollos'!H35-'cantidad pollos muertos'!H35+1))</f>
        <v>3.8409339327474257E-2</v>
      </c>
      <c r="O36" s="6">
        <f>IF('cantidad pollos muertos'!I35="","",BETAINV(0.025,'cantidad pollos muertos'!I35+1,'cantidad inicial pollos'!I35-'cantidad pollos muertos'!I35+1))</f>
        <v>1.8133116698665144E-2</v>
      </c>
      <c r="P36" s="6">
        <f>IF('cantidad pollos muertos'!I35="","",BETAINV(0.975,'cantidad pollos muertos'!I35+1,'cantidad inicial pollos'!I35-'cantidad pollos muertos'!I35+1))</f>
        <v>2.8581567670944774E-2</v>
      </c>
      <c r="Q36" s="6">
        <f>IF('cantidad pollos muertos'!J35="","",BETAINV(0.025,'cantidad pollos muertos'!J35+1,'cantidad inicial pollos'!J35-'cantidad pollos muertos'!J35+1))</f>
        <v>1.374315296355535E-2</v>
      </c>
      <c r="R36" s="6">
        <f>IF('cantidad pollos muertos'!J35="","",BETAINV(0.975,'cantidad pollos muertos'!J35+1,'cantidad inicial pollos'!J35-'cantidad pollos muertos'!J35+1))</f>
        <v>2.3371712510603104E-2</v>
      </c>
      <c r="S36" s="33">
        <f>IF('cantidad pollos muertos'!K35="","",BETAINV(0.025,'cantidad pollos muertos'!K35+1,'cantidad inicial pollos'!K35-'cantidad pollos muertos'!K35+1))</f>
        <v>1.825501702391194E-2</v>
      </c>
      <c r="T36" s="33">
        <f>IF('cantidad pollos muertos'!K35="","",BETAINV(0.975,'cantidad pollos muertos'!K35+1,'cantidad inicial pollos'!K35-'cantidad pollos muertos'!K35+1))</f>
        <v>2.9569047496849521E-2</v>
      </c>
      <c r="U36" s="33">
        <f>IF('cantidad pollos muertos'!L35="","",BETAINV(0.025,'cantidad pollos muertos'!L35+1,'cantidad inicial pollos'!L35-'cantidad pollos muertos'!L35+1))</f>
        <v>2.3707638331843549E-2</v>
      </c>
      <c r="V36" s="33">
        <f>IF('cantidad pollos muertos'!L35="","",BETAINV(0.975,'cantidad pollos muertos'!L35+1,'cantidad inicial pollos'!L35-'cantidad pollos muertos'!L35+1))</f>
        <v>3.5659336425489796E-2</v>
      </c>
      <c r="W36" s="6">
        <f>IF('cantidad pollos muertos'!M35="","",BETAINV(0.025,'cantidad pollos muertos'!M35+1,'cantidad inicial pollos'!M35-'cantidad pollos muertos'!M35+1))</f>
        <v>1.7580064823933157E-2</v>
      </c>
      <c r="X36" s="6">
        <f>IF('cantidad pollos muertos'!M35="","",BETAINV(0.975,'cantidad pollos muertos'!M35+1,'cantidad inicial pollos'!M35-'cantidad pollos muertos'!M35+1))</f>
        <v>2.8078719538331631E-2</v>
      </c>
      <c r="Y36" s="6">
        <f>IF('cantidad pollos muertos'!N35="","",BETAINV(0.025,'cantidad pollos muertos'!N35+1,'cantidad inicial pollos'!N35-'cantidad pollos muertos'!N35+1))</f>
        <v>6.573168907624995E-3</v>
      </c>
      <c r="Z36" s="6">
        <f>IF('cantidad pollos muertos'!N35="","",BETAINV(0.975,'cantidad pollos muertos'!N35+1,'cantidad inicial pollos'!N35-'cantidad pollos muertos'!N35+1))</f>
        <v>1.3647336399046694E-2</v>
      </c>
      <c r="AA36" s="6">
        <f>IF('cantidad pollos muertos'!O35="","",BETAINV(0.025,'cantidad pollos muertos'!O35+1,'cantidad inicial pollos'!O35-'cantidad pollos muertos'!O35+1))</f>
        <v>1.1022668353328277E-2</v>
      </c>
      <c r="AB36" s="6">
        <f>IF('cantidad pollos muertos'!O35="","",BETAINV(0.975,'cantidad pollos muertos'!O35+1,'cantidad inicial pollos'!O35-'cantidad pollos muertos'!O35+1))</f>
        <v>1.9622223379131887E-2</v>
      </c>
      <c r="AC36" s="6">
        <f>IF('cantidad pollos muertos'!P35="","",BETAINV(0.025,'cantidad pollos muertos'!P35+1,'cantidad inicial pollos'!P35-'cantidad pollos muertos'!P35+1))</f>
        <v>1.5144844396790945E-2</v>
      </c>
      <c r="AD36" s="6">
        <f>IF('cantidad pollos muertos'!P35="","",BETAINV(0.975,'cantidad pollos muertos'!P35+1,'cantidad inicial pollos'!P35-'cantidad pollos muertos'!P35+1))</f>
        <v>2.5378811905913401E-2</v>
      </c>
      <c r="AE36" s="6">
        <f>IF('cantidad pollos muertos'!Q35="","",BETAINV(0.025,'cantidad pollos muertos'!Q35+1,'cantidad inicial pollos'!Q35-'cantidad pollos muertos'!Q35+1))</f>
        <v>3.0792248544946031E-2</v>
      </c>
      <c r="AF36" s="6">
        <f>IF('cantidad pollos muertos'!Q35="","",BETAINV(0.975,'cantidad pollos muertos'!Q35+1,'cantidad inicial pollos'!Q35-'cantidad pollos muertos'!Q35+1))</f>
        <v>4.4698111612588076E-2</v>
      </c>
      <c r="AG36" s="6">
        <f>IF('cantidad pollos muertos'!R35="","",BETAINV(0.025,'cantidad pollos muertos'!R35+1,'cantidad inicial pollos'!R35-'cantidad pollos muertos'!R35+1))</f>
        <v>1.2147479642216021E-2</v>
      </c>
      <c r="AH36" s="6">
        <f>IF('cantidad pollos muertos'!R35="","",BETAINV(0.975,'cantidad pollos muertos'!R35+1,'cantidad inicial pollos'!R35-'cantidad pollos muertos'!R35+1))</f>
        <v>2.1108545588471306E-2</v>
      </c>
      <c r="AI36" s="6">
        <f>IF('cantidad pollos muertos'!S35="","",BETAINV(0.025,'cantidad pollos muertos'!S35+1,'cantidad inicial pollos'!S35-'cantidad pollos muertos'!S35+1))</f>
        <v>1.9901876407201226E-2</v>
      </c>
      <c r="AJ36" s="6">
        <f>IF('cantidad pollos muertos'!S35="","",BETAINV(0.975,'cantidad pollos muertos'!S35+1,'cantidad inicial pollos'!S35-'cantidad pollos muertos'!S35+1))</f>
        <v>3.0979085534815876E-2</v>
      </c>
      <c r="AK36" s="6">
        <f>IF('cantidad pollos muertos'!T35="","",BETAINV(0.025,'cantidad pollos muertos'!T35+1,'cantidad inicial pollos'!T35-'cantidad pollos muertos'!T35+1))</f>
        <v>1.8158893719677195E-2</v>
      </c>
      <c r="AL36" s="6">
        <f>IF('cantidad pollos muertos'!T35="","",BETAINV(0.975,'cantidad pollos muertos'!T35+1,'cantidad inicial pollos'!T35-'cantidad pollos muertos'!T35+1))</f>
        <v>2.8805436473910873E-2</v>
      </c>
      <c r="AM36" s="6">
        <f>IF('cantidad pollos muertos'!U35="","",BETAINV(0.025,'cantidad pollos muertos'!U35+1,'cantidad inicial pollos'!U35-'cantidad pollos muertos'!U35+1))</f>
        <v>2.2239530589324815E-2</v>
      </c>
      <c r="AN36" s="6">
        <f>IF('cantidad pollos muertos'!U35="","",BETAINV(0.975,'cantidad pollos muertos'!U35+1,'cantidad inicial pollos'!U35-'cantidad pollos muertos'!U35+1))</f>
        <v>3.3863596145123465E-2</v>
      </c>
      <c r="AO36" s="6">
        <f>IF('cantidad pollos muertos'!V35="","",BETAINV(0.025,'cantidad pollos muertos'!V35+1,'cantidad inicial pollos'!V35-'cantidad pollos muertos'!V35+1))</f>
        <v>2.3225773056829255E-2</v>
      </c>
      <c r="AP36" s="6">
        <f>IF('cantidad pollos muertos'!V35="","",BETAINV(0.975,'cantidad pollos muertos'!V35+1,'cantidad inicial pollos'!V35-'cantidad pollos muertos'!V35+1))</f>
        <v>3.4860218793996367E-2</v>
      </c>
      <c r="AQ36" s="6">
        <f>IF('cantidad pollos muertos'!W35="","",BETAINV(0.025,'cantidad pollos muertos'!W35+1,'cantidad inicial pollos'!W35-'cantidad pollos muertos'!W35+1))</f>
        <v>1.8448727932355413E-2</v>
      </c>
      <c r="AR36" s="6">
        <f>IF('cantidad pollos muertos'!W35="","",BETAINV(0.975,'cantidad pollos muertos'!W35+1,'cantidad inicial pollos'!W35-'cantidad pollos muertos'!W35+1))</f>
        <v>2.9168374792737262E-2</v>
      </c>
      <c r="AS36" s="6">
        <f>IF('cantidad pollos muertos'!X35="","",BETAINV(0.025,'cantidad pollos muertos'!X35+1,'cantidad inicial pollos'!X35-'cantidad pollos muertos'!X35+1))</f>
        <v>1.9901876407201226E-2</v>
      </c>
      <c r="AT36" s="6">
        <f>IF('cantidad pollos muertos'!X35="","",BETAINV(0.975,'cantidad pollos muertos'!X35+1,'cantidad inicial pollos'!X35-'cantidad pollos muertos'!X35+1))</f>
        <v>3.0979085534815876E-2</v>
      </c>
      <c r="AU36" t="str">
        <f>IF('cantidad pollos muertos'!AW37="","",BETAINV(0.025,'cantidad pollos muertos'!AW37+1,'cantidad inicial pollos'!AW37-'cantidad pollos muertos'!AW37+1))</f>
        <v/>
      </c>
      <c r="AV36" t="str">
        <f>IF('cantidad pollos muertos'!AW37="","",BETAINV(0.975,'cantidad pollos muertos'!AW37+1,'cantidad inicial pollos'!AW37-'cantidad pollos muertos'!AW37+1))</f>
        <v/>
      </c>
      <c r="AW36" t="str">
        <f>IF('cantidad pollos muertos'!AZ37="","",BETAINV(0.025,'cantidad pollos muertos'!AZ37+1,'cantidad inicial pollos'!AZ37-'cantidad pollos muertos'!AZ37+1))</f>
        <v/>
      </c>
      <c r="AX36" t="str">
        <f>IF('cantidad pollos muertos'!AZ37="","",BETAINV(0.975,'cantidad pollos muertos'!AZ37+1,'cantidad inicial pollos'!AZ37-'cantidad pollos muertos'!AZ37+1))</f>
        <v/>
      </c>
      <c r="AY36" t="str">
        <f>IF('cantidad pollos muertos'!BA37="","",BETAINV(0.025,'cantidad pollos muertos'!BA37+1,'cantidad inicial pollos'!BA37-'cantidad pollos muertos'!BA37+1))</f>
        <v/>
      </c>
      <c r="AZ36" t="str">
        <f>IF('cantidad pollos muertos'!BA37="","",BETAINV(0.975,'cantidad pollos muertos'!BA37+1,'cantidad inicial pollos'!BA37-'cantidad pollos muertos'!BA37+1))</f>
        <v/>
      </c>
    </row>
    <row r="37" spans="1:52" x14ac:dyDescent="0.25">
      <c r="A37" s="6">
        <v>35</v>
      </c>
      <c r="B37" s="6" t="s">
        <v>37</v>
      </c>
      <c r="C37" s="6">
        <f>IF('cantidad pollos muertos'!C36="","",BETAINV(0.025,'cantidad pollos muertos'!C36+1,'cantidad inicial pollos'!C36-'cantidad pollos muertos'!C36+1))</f>
        <v>2.4736102071100538E-2</v>
      </c>
      <c r="D37" s="6">
        <f>IF('cantidad pollos muertos'!C36="","",BETAINV(0.975,'cantidad pollos muertos'!C36+1,'cantidad inicial pollos'!C36-'cantidad pollos muertos'!C36+1))</f>
        <v>3.9984731065346502E-2</v>
      </c>
      <c r="E37" s="6">
        <f>IF('cantidad pollos muertos'!D36="","",BETAINV(0.025,'cantidad pollos muertos'!D36+1,'cantidad inicial pollos'!D36-'cantidad pollos muertos'!D36+1))</f>
        <v>4.4000579815456284E-2</v>
      </c>
      <c r="F37" s="6">
        <f>IF('cantidad pollos muertos'!D36="","",BETAINV(0.975,'cantidad pollos muertos'!D36+1,'cantidad inicial pollos'!D36-'cantidad pollos muertos'!D36+1))</f>
        <v>6.0578366208412504E-2</v>
      </c>
      <c r="G37" s="6">
        <f>IF('cantidad pollos muertos'!E36="","",BETAINV(0.025,'cantidad pollos muertos'!E36+1,'cantidad inicial pollos'!E36-'cantidad pollos muertos'!E36+1))</f>
        <v>4.1287537447270158E-2</v>
      </c>
      <c r="H37" s="6">
        <f>IF('cantidad pollos muertos'!E36="","",BETAINV(0.975,'cantidad pollos muertos'!E36+1,'cantidad inicial pollos'!E36-'cantidad pollos muertos'!E36+1))</f>
        <v>5.7407623210603442E-2</v>
      </c>
      <c r="I37" s="6">
        <f>IF('cantidad pollos muertos'!F36="","",BETAINV(0.025,'cantidad pollos muertos'!F36+1,'cantidad inicial pollos'!F36-'cantidad pollos muertos'!F36+1))</f>
        <v>9.615270119906022E-2</v>
      </c>
      <c r="J37" s="6">
        <f>IF('cantidad pollos muertos'!F36="","",BETAINV(0.975,'cantidad pollos muertos'!F36+1,'cantidad inicial pollos'!F36-'cantidad pollos muertos'!F36+1))</f>
        <v>0.11926909012847042</v>
      </c>
      <c r="K37" s="6">
        <f>IF('cantidad pollos muertos'!G36="","",BETAINV(0.025,'cantidad pollos muertos'!G36+1,'cantidad inicial pollos'!G36-'cantidad pollos muertos'!G36+1))</f>
        <v>3.4202021383852088E-2</v>
      </c>
      <c r="L37" s="6">
        <f>IF('cantidad pollos muertos'!G36="","",BETAINV(0.975,'cantidad pollos muertos'!G36+1,'cantidad inicial pollos'!G36-'cantidad pollos muertos'!G36+1))</f>
        <v>4.9035982417106272E-2</v>
      </c>
      <c r="M37" s="6">
        <f>IF('cantidad pollos muertos'!H36="","",BETAINV(0.025,'cantidad pollos muertos'!H36+1,'cantidad inicial pollos'!L36-'cantidad pollos muertos'!H36+1))</f>
        <v>3.2397563360701181E-2</v>
      </c>
      <c r="N37" s="6">
        <f>IF('cantidad pollos muertos'!H36="","",BETAINV(0.975,'cantidad pollos muertos'!H36+1,'cantidad inicial pollos'!H36-'cantidad pollos muertos'!H36+1))</f>
        <v>4.66008255444057E-2</v>
      </c>
      <c r="O37" s="6">
        <f>IF('cantidad pollos muertos'!I36="","",BETAINV(0.025,'cantidad pollos muertos'!I36+1,'cantidad inicial pollos'!I36-'cantidad pollos muertos'!I36+1))</f>
        <v>2.3832060512975258E-2</v>
      </c>
      <c r="P37" s="6">
        <f>IF('cantidad pollos muertos'!I36="","",BETAINV(0.975,'cantidad pollos muertos'!I36+1,'cantidad inicial pollos'!I36-'cantidad pollos muertos'!I36+1))</f>
        <v>3.6273007371499966E-2</v>
      </c>
      <c r="Q37" s="6">
        <f>IF('cantidad pollos muertos'!J36="","",BETAINV(0.025,'cantidad pollos muertos'!J36+1,'cantidad inicial pollos'!J36-'cantidad pollos muertos'!J36+1))</f>
        <v>6.2894482434461677E-2</v>
      </c>
      <c r="R37" s="6">
        <f>IF('cantidad pollos muertos'!J36="","",BETAINV(0.975,'cantidad pollos muertos'!J36+1,'cantidad inicial pollos'!J36-'cantidad pollos muertos'!J36+1))</f>
        <v>8.2622259618890914E-2</v>
      </c>
      <c r="S37" s="33">
        <f>IF('cantidad pollos muertos'!K36="","",BETAINV(0.025,'cantidad pollos muertos'!K36+1,'cantidad inicial pollos'!K36-'cantidad pollos muertos'!K36+1))</f>
        <v>3.4699745082761991E-3</v>
      </c>
      <c r="T37" s="33">
        <f>IF('cantidad pollos muertos'!K36="","",BETAINV(0.975,'cantidad pollos muertos'!K36+1,'cantidad inicial pollos'!K36-'cantidad pollos muertos'!K36+1))</f>
        <v>9.0786124867182627E-3</v>
      </c>
      <c r="U37" s="33">
        <f>IF('cantidad pollos muertos'!L36="","",BETAINV(0.025,'cantidad pollos muertos'!L36+1,'cantidad inicial pollos'!L36-'cantidad pollos muertos'!L36+1))</f>
        <v>3.6881907037782442E-2</v>
      </c>
      <c r="V37" s="33">
        <f>IF('cantidad pollos muertos'!L36="","",BETAINV(0.975,'cantidad pollos muertos'!L36+1,'cantidad inicial pollos'!L36-'cantidad pollos muertos'!L36+1))</f>
        <v>5.1926771543345795E-2</v>
      </c>
      <c r="W37" s="6">
        <f>IF('cantidad pollos muertos'!M36="","",BETAINV(0.025,'cantidad pollos muertos'!M36+1,'cantidad inicial pollos'!M36-'cantidad pollos muertos'!M36+1))</f>
        <v>2.5702474202957216E-2</v>
      </c>
      <c r="X37" s="6">
        <f>IF('cantidad pollos muertos'!M36="","",BETAINV(0.975,'cantidad pollos muertos'!M36+1,'cantidad inicial pollos'!M36-'cantidad pollos muertos'!M36+1))</f>
        <v>3.8301908474328017E-2</v>
      </c>
      <c r="Y37" s="6">
        <f>IF('cantidad pollos muertos'!N36="","",BETAINV(0.025,'cantidad pollos muertos'!N36+1,'cantidad inicial pollos'!N36-'cantidad pollos muertos'!N36+1))</f>
        <v>1.58046871711525E-2</v>
      </c>
      <c r="Z37" s="6">
        <f>IF('cantidad pollos muertos'!N36="","",BETAINV(0.975,'cantidad pollos muertos'!N36+1,'cantidad inicial pollos'!N36-'cantidad pollos muertos'!N36+1))</f>
        <v>2.6024448924991783E-2</v>
      </c>
      <c r="AA37" s="6">
        <f>IF('cantidad pollos muertos'!O36="","",BETAINV(0.025,'cantidad pollos muertos'!O36+1,'cantidad inicial pollos'!O36-'cantidad pollos muertos'!O36+1))</f>
        <v>2.6662173064063405E-2</v>
      </c>
      <c r="AB37" s="6">
        <f>IF('cantidad pollos muertos'!O36="","",BETAINV(0.975,'cantidad pollos muertos'!O36+1,'cantidad inicial pollos'!O36-'cantidad pollos muertos'!O36+1))</f>
        <v>3.9476001633798052E-2</v>
      </c>
      <c r="AC37" s="6">
        <f>IF('cantidad pollos muertos'!P36="","",BETAINV(0.025,'cantidad pollos muertos'!P36+1,'cantidad inicial pollos'!P36-'cantidad pollos muertos'!P36+1))</f>
        <v>3.3426573431108574E-2</v>
      </c>
      <c r="AD37" s="6">
        <f>IF('cantidad pollos muertos'!P36="","",BETAINV(0.975,'cantidad pollos muertos'!P36+1,'cantidad inicial pollos'!P36-'cantidad pollos muertos'!P36+1))</f>
        <v>4.7567040406225836E-2</v>
      </c>
      <c r="AE37" s="6">
        <f>IF('cantidad pollos muertos'!Q36="","",BETAINV(0.025,'cantidad pollos muertos'!Q36+1,'cantidad inicial pollos'!Q36-'cantidad pollos muertos'!Q36+1))</f>
        <v>3.1574377151992412E-2</v>
      </c>
      <c r="AF37" s="6">
        <f>IF('cantidad pollos muertos'!Q36="","",BETAINV(0.975,'cantidad pollos muertos'!Q36+1,'cantidad inicial pollos'!Q36-'cantidad pollos muertos'!Q36+1))</f>
        <v>4.5367756704211559E-2</v>
      </c>
      <c r="AG37" s="6">
        <f>IF('cantidad pollos muertos'!R36="","",BETAINV(0.025,'cantidad pollos muertos'!R36+1,'cantidad inicial pollos'!R36-'cantidad pollos muertos'!R36+1))</f>
        <v>1.8187553707880961E-2</v>
      </c>
      <c r="AH37" s="6">
        <f>IF('cantidad pollos muertos'!R36="","",BETAINV(0.975,'cantidad pollos muertos'!R36+1,'cantidad inicial pollos'!R36-'cantidad pollos muertos'!R36+1))</f>
        <v>2.9043616590220589E-2</v>
      </c>
      <c r="AI37" s="6">
        <f>IF('cantidad pollos muertos'!S36="","",BETAINV(0.025,'cantidad pollos muertos'!S36+1,'cantidad inicial pollos'!S36-'cantidad pollos muertos'!S36+1))</f>
        <v>1.9086272971341328E-2</v>
      </c>
      <c r="AJ37" s="6">
        <f>IF('cantidad pollos muertos'!S36="","",BETAINV(0.975,'cantidad pollos muertos'!S36+1,'cantidad inicial pollos'!S36-'cantidad pollos muertos'!S36+1))</f>
        <v>3.0170655060322793E-2</v>
      </c>
      <c r="AK37" s="6">
        <f>IF('cantidad pollos muertos'!T36="","",BETAINV(0.025,'cantidad pollos muertos'!T36+1,'cantidad inicial pollos'!T36-'cantidad pollos muertos'!T36+1))</f>
        <v>3.3426573431108574E-2</v>
      </c>
      <c r="AL37" s="6">
        <f>IF('cantidad pollos muertos'!T36="","",BETAINV(0.975,'cantidad pollos muertos'!T36+1,'cantidad inicial pollos'!T36-'cantidad pollos muertos'!T36+1))</f>
        <v>4.7567040406225836E-2</v>
      </c>
      <c r="AM37" s="6">
        <f>IF('cantidad pollos muertos'!U36="","",BETAINV(0.025,'cantidad pollos muertos'!U36+1,'cantidad inicial pollos'!U36-'cantidad pollos muertos'!U36+1))</f>
        <v>2.4222994758662571E-2</v>
      </c>
      <c r="AN37" s="6">
        <f>IF('cantidad pollos muertos'!U36="","",BETAINV(0.975,'cantidad pollos muertos'!U36+1,'cantidad inicial pollos'!U36-'cantidad pollos muertos'!U36+1))</f>
        <v>3.6513191203583317E-2</v>
      </c>
      <c r="AO37" s="6">
        <f>IF('cantidad pollos muertos'!V36="","",BETAINV(0.025,'cantidad pollos muertos'!V36+1,'cantidad inicial pollos'!V36-'cantidad pollos muertos'!V36+1))</f>
        <v>4.2754812255365648E-2</v>
      </c>
      <c r="AP37" s="6">
        <f>IF('cantidad pollos muertos'!V36="","",BETAINV(0.975,'cantidad pollos muertos'!V36+1,'cantidad inicial pollos'!V36-'cantidad pollos muertos'!V36+1))</f>
        <v>5.8496176469062577E-2</v>
      </c>
      <c r="AQ37" s="6">
        <f>IF('cantidad pollos muertos'!W36="","",BETAINV(0.025,'cantidad pollos muertos'!W36+1,'cantidad inicial pollos'!W36-'cantidad pollos muertos'!W36+1))</f>
        <v>4.2245769890744259E-2</v>
      </c>
      <c r="AR37" s="6">
        <f>IF('cantidad pollos muertos'!W36="","",BETAINV(0.975,'cantidad pollos muertos'!W36+1,'cantidad inicial pollos'!W36-'cantidad pollos muertos'!W36+1))</f>
        <v>5.8517610666519504E-2</v>
      </c>
      <c r="AS37" s="6">
        <f>IF('cantidad pollos muertos'!X36="","",BETAINV(0.025,'cantidad pollos muertos'!X36+1,'cantidad inicial pollos'!X36-'cantidad pollos muertos'!X36+1))</f>
        <v>4.4318924085060538E-2</v>
      </c>
      <c r="AT37" s="6">
        <f>IF('cantidad pollos muertos'!X36="","",BETAINV(0.975,'cantidad pollos muertos'!X36+1,'cantidad inicial pollos'!X36-'cantidad pollos muertos'!X36+1))</f>
        <v>6.0308290815176635E-2</v>
      </c>
      <c r="AU37" t="str">
        <f>IF('cantidad pollos muertos'!AW38="","",BETAINV(0.025,'cantidad pollos muertos'!AW38+1,'cantidad inicial pollos'!AW38-'cantidad pollos muertos'!AW38+1))</f>
        <v/>
      </c>
      <c r="AV37" t="str">
        <f>IF('cantidad pollos muertos'!AW38="","",BETAINV(0.975,'cantidad pollos muertos'!AW38+1,'cantidad inicial pollos'!AW38-'cantidad pollos muertos'!AW38+1))</f>
        <v/>
      </c>
      <c r="AW37" t="str">
        <f>IF('cantidad pollos muertos'!AZ38="","",BETAINV(0.025,'cantidad pollos muertos'!AZ38+1,'cantidad inicial pollos'!AZ38-'cantidad pollos muertos'!AZ38+1))</f>
        <v/>
      </c>
      <c r="AX37" t="str">
        <f>IF('cantidad pollos muertos'!AZ38="","",BETAINV(0.975,'cantidad pollos muertos'!AZ38+1,'cantidad inicial pollos'!AZ38-'cantidad pollos muertos'!AZ38+1))</f>
        <v/>
      </c>
      <c r="AY37" t="str">
        <f>IF('cantidad pollos muertos'!BA38="","",BETAINV(0.025,'cantidad pollos muertos'!BA38+1,'cantidad inicial pollos'!BA38-'cantidad pollos muertos'!BA38+1))</f>
        <v/>
      </c>
      <c r="AZ37" t="str">
        <f>IF('cantidad pollos muertos'!BA38="","",BETAINV(0.975,'cantidad pollos muertos'!BA38+1,'cantidad inicial pollos'!BA38-'cantidad pollos muertos'!BA38+1))</f>
        <v/>
      </c>
    </row>
    <row r="38" spans="1:52" x14ac:dyDescent="0.25">
      <c r="A38" s="6">
        <v>36</v>
      </c>
      <c r="B38" s="6" t="s">
        <v>20</v>
      </c>
      <c r="C38" s="6">
        <f>IF('cantidad pollos muertos'!C37="","",BETAINV(0.025,'cantidad pollos muertos'!C37+1,'cantidad inicial pollos'!C37-'cantidad pollos muertos'!C37+1))</f>
        <v>4.6574956178320581E-2</v>
      </c>
      <c r="D38" s="6">
        <f>IF('cantidad pollos muertos'!C37="","",BETAINV(0.975,'cantidad pollos muertos'!C37+1,'cantidad inicial pollos'!C37-'cantidad pollos muertos'!C37+1))</f>
        <v>7.3021956893641549E-2</v>
      </c>
      <c r="E38" s="6">
        <f>IF('cantidad pollos muertos'!D37="","",BETAINV(0.025,'cantidad pollos muertos'!D37+1,'cantidad inicial pollos'!D37-'cantidad pollos muertos'!D37+1))</f>
        <v>3.1680362916404921E-2</v>
      </c>
      <c r="F38" s="6">
        <f>IF('cantidad pollos muertos'!D37="","",BETAINV(0.975,'cantidad pollos muertos'!D37+1,'cantidad inicial pollos'!D37-'cantidad pollos muertos'!D37+1))</f>
        <v>5.5268315523235412E-2</v>
      </c>
      <c r="G38" s="6">
        <f>IF('cantidad pollos muertos'!E37="","",BETAINV(0.025,'cantidad pollos muertos'!E37+1,'cantidad inicial pollos'!E37-'cantidad pollos muertos'!E37+1))</f>
        <v>2.555964502854666E-2</v>
      </c>
      <c r="H38" s="6">
        <f>IF('cantidad pollos muertos'!E37="","",BETAINV(0.975,'cantidad pollos muertos'!E37+1,'cantidad inicial pollos'!E37-'cantidad pollos muertos'!E37+1))</f>
        <v>4.6138579837550653E-2</v>
      </c>
      <c r="I38" s="6">
        <f>IF('cantidad pollos muertos'!F37="","",BETAINV(0.025,'cantidad pollos muertos'!F37+1,'cantidad inicial pollos'!F37-'cantidad pollos muertos'!F37+1))</f>
        <v>4.150432801919892E-2</v>
      </c>
      <c r="J38" s="6">
        <f>IF('cantidad pollos muertos'!F37="","",BETAINV(0.975,'cantidad pollos muertos'!F37+1,'cantidad inicial pollos'!F37-'cantidad pollos muertos'!F37+1))</f>
        <v>5.8619007929637812E-2</v>
      </c>
      <c r="K38" s="6">
        <f>IF('cantidad pollos muertos'!G37="","",BETAINV(0.025,'cantidad pollos muertos'!G37+1,'cantidad inicial pollos'!G37-'cantidad pollos muertos'!G37+1))</f>
        <v>3.035257197776315E-2</v>
      </c>
      <c r="L38" s="6">
        <f>IF('cantidad pollos muertos'!G37="","",BETAINV(0.975,'cantidad pollos muertos'!G37+1,'cantidad inicial pollos'!G37-'cantidad pollos muertos'!G37+1))</f>
        <v>4.6116550492398267E-2</v>
      </c>
      <c r="M38" s="6">
        <f>IF('cantidad pollos muertos'!H37="","",BETAINV(0.025,'cantidad pollos muertos'!H37+1,'cantidad inicial pollos'!L37-'cantidad pollos muertos'!H37+1))</f>
        <v>2.5645198562452624E-2</v>
      </c>
      <c r="N38" s="6">
        <f>IF('cantidad pollos muertos'!H37="","",BETAINV(0.975,'cantidad pollos muertos'!H37+1,'cantidad inicial pollos'!H37-'cantidad pollos muertos'!H37+1))</f>
        <v>3.9327523829368105E-2</v>
      </c>
      <c r="O38" s="6">
        <f>IF('cantidad pollos muertos'!I37="","",BETAINV(0.025,'cantidad pollos muertos'!I37+1,'cantidad inicial pollos'!I37-'cantidad pollos muertos'!I37+1))</f>
        <v>1.3236475204520384E-2</v>
      </c>
      <c r="P38" s="6">
        <f>IF('cantidad pollos muertos'!I37="","",BETAINV(0.975,'cantidad pollos muertos'!I37+1,'cantidad inicial pollos'!I37-'cantidad pollos muertos'!I37+1))</f>
        <v>2.3542555230794737E-2</v>
      </c>
      <c r="Q38" s="6">
        <f>IF('cantidad pollos muertos'!J37="","",BETAINV(0.025,'cantidad pollos muertos'!J37+1,'cantidad inicial pollos'!J37-'cantidad pollos muertos'!J37+1))</f>
        <v>2.1104699413270554E-2</v>
      </c>
      <c r="R38" s="6">
        <f>IF('cantidad pollos muertos'!J37="","",BETAINV(0.975,'cantidad pollos muertos'!J37+1,'cantidad inicial pollos'!J37-'cantidad pollos muertos'!J37+1))</f>
        <v>3.3672018529427361E-2</v>
      </c>
      <c r="S38" s="33">
        <f>IF('cantidad pollos muertos'!K37="","",BETAINV(0.025,'cantidad pollos muertos'!K37+1,'cantidad inicial pollos'!K37-'cantidad pollos muertos'!K37+1))</f>
        <v>2.0846351503210625E-2</v>
      </c>
      <c r="T38" s="33">
        <f>IF('cantidad pollos muertos'!K37="","",BETAINV(0.975,'cantidad pollos muertos'!K37+1,'cantidad inicial pollos'!K37-'cantidad pollos muertos'!K37+1))</f>
        <v>3.4269187888405717E-2</v>
      </c>
      <c r="U38" s="33">
        <f>IF('cantidad pollos muertos'!L37="","",BETAINV(0.025,'cantidad pollos muertos'!L37+1,'cantidad inicial pollos'!L37-'cantidad pollos muertos'!L37+1))</f>
        <v>2.0411048207390772E-2</v>
      </c>
      <c r="V38" s="33">
        <f>IF('cantidad pollos muertos'!L37="","",BETAINV(0.975,'cantidad pollos muertos'!L37+1,'cantidad inicial pollos'!L37-'cantidad pollos muertos'!L37+1))</f>
        <v>3.2799411871423767E-2</v>
      </c>
      <c r="W38" s="6">
        <f>IF('cantidad pollos muertos'!M37="","",BETAINV(0.025,'cantidad pollos muertos'!M37+1,'cantidad inicial pollos'!M37-'cantidad pollos muertos'!M37+1))</f>
        <v>5.8410173865069574E-2</v>
      </c>
      <c r="X38" s="6">
        <f>IF('cantidad pollos muertos'!M37="","",BETAINV(0.975,'cantidad pollos muertos'!M37+1,'cantidad inicial pollos'!M37-'cantidad pollos muertos'!M37+1))</f>
        <v>7.7917969310181689E-2</v>
      </c>
      <c r="Y38" s="6">
        <f>IF('cantidad pollos muertos'!N37="","",BETAINV(0.025,'cantidad pollos muertos'!N37+1,'cantidad inicial pollos'!N37-'cantidad pollos muertos'!N37+1))</f>
        <v>1.9718859290275309E-2</v>
      </c>
      <c r="Z38" s="6">
        <f>IF('cantidad pollos muertos'!N37="","",BETAINV(0.975,'cantidad pollos muertos'!N37+1,'cantidad inicial pollos'!N37-'cantidad pollos muertos'!N37+1))</f>
        <v>3.192534148061632E-2</v>
      </c>
      <c r="AA38" s="6">
        <f>IF('cantidad pollos muertos'!O37="","",BETAINV(0.025,'cantidad pollos muertos'!O37+1,'cantidad inicial pollos'!O37-'cantidad pollos muertos'!O37+1))</f>
        <v>2.1799751338679063E-2</v>
      </c>
      <c r="AB38" s="6">
        <f>IF('cantidad pollos muertos'!O37="","",BETAINV(0.975,'cantidad pollos muertos'!O37+1,'cantidad inicial pollos'!O37-'cantidad pollos muertos'!O37+1))</f>
        <v>3.4543223146506818E-2</v>
      </c>
      <c r="AC38" s="6">
        <f>IF('cantidad pollos muertos'!P37="","",BETAINV(0.025,'cantidad pollos muertos'!P37+1,'cantidad inicial pollos'!P37-'cantidad pollos muertos'!P37+1))</f>
        <v>2.3543142904855419E-2</v>
      </c>
      <c r="AD38" s="6">
        <f>IF('cantidad pollos muertos'!P37="","",BETAINV(0.975,'cantidad pollos muertos'!P37+1,'cantidad inicial pollos'!P37-'cantidad pollos muertos'!P37+1))</f>
        <v>3.6715467843267624E-2</v>
      </c>
      <c r="AE38" s="6">
        <f>IF('cantidad pollos muertos'!Q37="","",BETAINV(0.025,'cantidad pollos muertos'!Q37+1,'cantidad inicial pollos'!Q37-'cantidad pollos muertos'!Q37+1))</f>
        <v>4.1669311094240824E-2</v>
      </c>
      <c r="AF38" s="6">
        <f>IF('cantidad pollos muertos'!Q37="","",BETAINV(0.975,'cantidad pollos muertos'!Q37+1,'cantidad inicial pollos'!Q37-'cantidad pollos muertos'!Q37+1))</f>
        <v>5.8528564266716265E-2</v>
      </c>
      <c r="AG38" s="6">
        <f>IF('cantidad pollos muertos'!R37="","",BETAINV(0.025,'cantidad pollos muertos'!R37+1,'cantidad inicial pollos'!R37-'cantidad pollos muertos'!R37+1))</f>
        <v>1.3905314130861891E-2</v>
      </c>
      <c r="AH38" s="6">
        <f>IF('cantidad pollos muertos'!R37="","",BETAINV(0.975,'cantidad pollos muertos'!R37+1,'cantidad inicial pollos'!R37-'cantidad pollos muertos'!R37+1))</f>
        <v>2.4425598522504477E-2</v>
      </c>
      <c r="AI38" s="6">
        <f>IF('cantidad pollos muertos'!S37="","",BETAINV(0.025,'cantidad pollos muertos'!S37+1,'cantidad inicial pollos'!S37-'cantidad pollos muertos'!S37+1))</f>
        <v>2.5645198562452624E-2</v>
      </c>
      <c r="AJ38" s="6">
        <f>IF('cantidad pollos muertos'!S37="","",BETAINV(0.975,'cantidad pollos muertos'!S37+1,'cantidad inicial pollos'!S37-'cantidad pollos muertos'!S37+1))</f>
        <v>3.9312167626017525E-2</v>
      </c>
      <c r="AK38" s="6">
        <f>IF('cantidad pollos muertos'!T37="","",BETAINV(0.025,'cantidad pollos muertos'!T37+1,'cantidad inicial pollos'!T37-'cantidad pollos muertos'!T37+1))</f>
        <v>2.1799751338679063E-2</v>
      </c>
      <c r="AL38" s="6">
        <f>IF('cantidad pollos muertos'!T37="","",BETAINV(0.975,'cantidad pollos muertos'!T37+1,'cantidad inicial pollos'!T37-'cantidad pollos muertos'!T37+1))</f>
        <v>3.4543223146506818E-2</v>
      </c>
      <c r="AM38" s="6">
        <f>IF('cantidad pollos muertos'!U37="","",BETAINV(0.025,'cantidad pollos muertos'!U37+1,'cantidad inicial pollos'!U37-'cantidad pollos muertos'!U37+1))</f>
        <v>3.9511590860083018E-2</v>
      </c>
      <c r="AN38" s="6">
        <f>IF('cantidad pollos muertos'!U37="","",BETAINV(0.975,'cantidad pollos muertos'!U37+1,'cantidad inicial pollos'!U37-'cantidad pollos muertos'!U37+1))</f>
        <v>5.5987559957565214E-2</v>
      </c>
      <c r="AO38" s="6">
        <f>IF('cantidad pollos muertos'!V37="","",BETAINV(0.025,'cantidad pollos muertos'!V37+1,'cantidad inicial pollos'!V37-'cantidad pollos muertos'!V37+1))</f>
        <v>2.846303914993582E-2</v>
      </c>
      <c r="AP38" s="6">
        <f>IF('cantidad pollos muertos'!V37="","",BETAINV(0.975,'cantidad pollos muertos'!V37+1,'cantidad inicial pollos'!V37-'cantidad pollos muertos'!V37+1))</f>
        <v>4.2759323493441581E-2</v>
      </c>
      <c r="AQ38" s="6">
        <f>IF('cantidad pollos muertos'!W37="","",BETAINV(0.025,'cantidad pollos muertos'!W37+1,'cantidad inicial pollos'!W37-'cantidad pollos muertos'!W37+1))</f>
        <v>3.165125708476553E-2</v>
      </c>
      <c r="AR38" s="6">
        <f>IF('cantidad pollos muertos'!W37="","",BETAINV(0.975,'cantidad pollos muertos'!W37+1,'cantidad inicial pollos'!W37-'cantidad pollos muertos'!W37+1))</f>
        <v>4.6619215258021596E-2</v>
      </c>
      <c r="AS38" s="6">
        <f>IF('cantidad pollos muertos'!X37="","",BETAINV(0.025,'cantidad pollos muertos'!X37+1,'cantidad inicial pollos'!X37-'cantidad pollos muertos'!X37+1))</f>
        <v>3.3073773069260577E-2</v>
      </c>
      <c r="AT38" s="6">
        <f>IF('cantidad pollos muertos'!X37="","",BETAINV(0.975,'cantidad pollos muertos'!X37+1,'cantidad inicial pollos'!X37-'cantidad pollos muertos'!X37+1))</f>
        <v>4.8329189415165286E-2</v>
      </c>
      <c r="AU38" t="str">
        <f>IF('cantidad pollos muertos'!AW39="","",BETAINV(0.025,'cantidad pollos muertos'!AW39+1,'cantidad inicial pollos'!AW39-'cantidad pollos muertos'!AW39+1))</f>
        <v/>
      </c>
      <c r="AV38" t="str">
        <f>IF('cantidad pollos muertos'!AW39="","",BETAINV(0.975,'cantidad pollos muertos'!AW39+1,'cantidad inicial pollos'!AW39-'cantidad pollos muertos'!AW39+1))</f>
        <v/>
      </c>
      <c r="AW38" t="str">
        <f>IF('cantidad pollos muertos'!AZ39="","",BETAINV(0.025,'cantidad pollos muertos'!AZ39+1,'cantidad inicial pollos'!AZ39-'cantidad pollos muertos'!AZ39+1))</f>
        <v/>
      </c>
      <c r="AX38" t="str">
        <f>IF('cantidad pollos muertos'!AZ39="","",BETAINV(0.975,'cantidad pollos muertos'!AZ39+1,'cantidad inicial pollos'!AZ39-'cantidad pollos muertos'!AZ39+1))</f>
        <v/>
      </c>
      <c r="AY38" t="str">
        <f>IF('cantidad pollos muertos'!BA39="","",BETAINV(0.025,'cantidad pollos muertos'!BA39+1,'cantidad inicial pollos'!BA39-'cantidad pollos muertos'!BA39+1))</f>
        <v/>
      </c>
      <c r="AZ38" t="str">
        <f>IF('cantidad pollos muertos'!BA39="","",BETAINV(0.975,'cantidad pollos muertos'!BA39+1,'cantidad inicial pollos'!BA39-'cantidad pollos muertos'!BA39+1))</f>
        <v/>
      </c>
    </row>
    <row r="39" spans="1:52" x14ac:dyDescent="0.25">
      <c r="A39" s="6">
        <v>37</v>
      </c>
      <c r="B39" s="6" t="s">
        <v>66</v>
      </c>
      <c r="C39" s="6" t="str">
        <f>IF('cantidad pollos muertos'!C38="","",BETAINV(0.025,'cantidad pollos muertos'!C38+1,'cantidad inicial pollos'!C38-'cantidad pollos muertos'!C38+1))</f>
        <v/>
      </c>
      <c r="D39" s="6" t="str">
        <f>IF('cantidad pollos muertos'!C38="","",BETAINV(0.975,'cantidad pollos muertos'!C38+1,'cantidad inicial pollos'!C38-'cantidad pollos muertos'!C38+1))</f>
        <v/>
      </c>
      <c r="E39" s="6" t="str">
        <f>IF('cantidad pollos muertos'!D38="","",BETAINV(0.025,'cantidad pollos muertos'!D38+1,'cantidad inicial pollos'!D38-'cantidad pollos muertos'!D38+1))</f>
        <v/>
      </c>
      <c r="F39" s="6" t="str">
        <f>IF('cantidad pollos muertos'!D38="","",BETAINV(0.975,'cantidad pollos muertos'!D38+1,'cantidad inicial pollos'!D38-'cantidad pollos muertos'!D38+1))</f>
        <v/>
      </c>
      <c r="G39" s="6" t="str">
        <f>IF('cantidad pollos muertos'!E38="","",BETAINV(0.025,'cantidad pollos muertos'!E38+1,'cantidad inicial pollos'!E38-'cantidad pollos muertos'!E38+1))</f>
        <v/>
      </c>
      <c r="H39" s="6" t="str">
        <f>IF('cantidad pollos muertos'!E38="","",BETAINV(0.975,'cantidad pollos muertos'!E38+1,'cantidad inicial pollos'!E38-'cantidad pollos muertos'!E38+1))</f>
        <v/>
      </c>
      <c r="I39" s="6">
        <f>IF('cantidad pollos muertos'!F38="","",BETAINV(0.025,'cantidad pollos muertos'!F38+1,'cantidad inicial pollos'!F38-'cantidad pollos muertos'!F38+1))</f>
        <v>2.4715191560568027E-2</v>
      </c>
      <c r="J39" s="6">
        <f>IF('cantidad pollos muertos'!F38="","",BETAINV(0.975,'cantidad pollos muertos'!F38+1,'cantidad inicial pollos'!F38-'cantidad pollos muertos'!F38+1))</f>
        <v>3.3083324784120682E-2</v>
      </c>
      <c r="K39" s="6">
        <f>IF('cantidad pollos muertos'!G38="","",BETAINV(0.025,'cantidad pollos muertos'!G38+1,'cantidad inicial pollos'!G38-'cantidad pollos muertos'!G38+1))</f>
        <v>0.1256851852759161</v>
      </c>
      <c r="L39" s="6">
        <f>IF('cantidad pollos muertos'!G38="","",BETAINV(0.975,'cantidad pollos muertos'!G38+1,'cantidad inicial pollos'!G38-'cantidad pollos muertos'!G38+1))</f>
        <v>0.14275424081626897</v>
      </c>
      <c r="M39" s="6">
        <f>IF('cantidad pollos muertos'!H38="","",BETAINV(0.025,'cantidad pollos muertos'!H38+1,'cantidad inicial pollos'!L38-'cantidad pollos muertos'!H38+1))</f>
        <v>4.0548460258797984E-2</v>
      </c>
      <c r="N39" s="6">
        <f>IF('cantidad pollos muertos'!H38="","",BETAINV(0.975,'cantidad pollos muertos'!H38+1,'cantidad inicial pollos'!H38-'cantidad pollos muertos'!H38+1))</f>
        <v>4.9768443417350761E-2</v>
      </c>
      <c r="O39" s="6">
        <f>IF('cantidad pollos muertos'!I38="","",BETAINV(0.025,'cantidad pollos muertos'!I38+1,'cantidad inicial pollos'!I38-'cantidad pollos muertos'!I38+1))</f>
        <v>3.9110488420579993E-2</v>
      </c>
      <c r="P39" s="6">
        <f>IF('cantidad pollos muertos'!I38="","",BETAINV(0.975,'cantidad pollos muertos'!I38+1,'cantidad inicial pollos'!I38-'cantidad pollos muertos'!I38+1))</f>
        <v>4.9777132103717925E-2</v>
      </c>
      <c r="Q39" s="6">
        <f>IF('cantidad pollos muertos'!J38="","",BETAINV(0.025,'cantidad pollos muertos'!J38+1,'cantidad inicial pollos'!J38-'cantidad pollos muertos'!J38+1))</f>
        <v>3.8279290508462287E-2</v>
      </c>
      <c r="R39" s="6">
        <f>IF('cantidad pollos muertos'!J38="","",BETAINV(0.975,'cantidad pollos muertos'!J38+1,'cantidad inicial pollos'!J38-'cantidad pollos muertos'!J38+1))</f>
        <v>4.8842960998703555E-2</v>
      </c>
      <c r="S39" s="33">
        <f>IF('cantidad pollos muertos'!K38="","",BETAINV(0.025,'cantidad pollos muertos'!K38+1,'cantidad inicial pollos'!K38-'cantidad pollos muertos'!K38+1))</f>
        <v>1.5691602482640316E-2</v>
      </c>
      <c r="T39" s="33">
        <f>IF('cantidad pollos muertos'!K38="","",BETAINV(0.975,'cantidad pollos muertos'!K38+1,'cantidad inicial pollos'!K38-'cantidad pollos muertos'!K38+1))</f>
        <v>2.2778981249483965E-2</v>
      </c>
      <c r="U39" s="33">
        <f>IF('cantidad pollos muertos'!L38="","",BETAINV(0.025,'cantidad pollos muertos'!L38+1,'cantidad inicial pollos'!L38-'cantidad pollos muertos'!L38+1))</f>
        <v>1.5944038913413887E-2</v>
      </c>
      <c r="V39" s="33">
        <f>IF('cantidad pollos muertos'!L38="","",BETAINV(0.975,'cantidad pollos muertos'!L38+1,'cantidad inicial pollos'!L38-'cantidad pollos muertos'!L38+1))</f>
        <v>2.3224671843760092E-2</v>
      </c>
      <c r="W39" s="6">
        <f>IF('cantidad pollos muertos'!M38="","",BETAINV(0.025,'cantidad pollos muertos'!M38+1,'cantidad inicial pollos'!M38-'cantidad pollos muertos'!M38+1))</f>
        <v>5.6797412621892994E-2</v>
      </c>
      <c r="X39" s="6">
        <f>IF('cantidad pollos muertos'!M38="","",BETAINV(0.975,'cantidad pollos muertos'!M38+1,'cantidad inicial pollos'!M38-'cantidad pollos muertos'!M38+1))</f>
        <v>6.9639356455248547E-2</v>
      </c>
      <c r="Y39" s="6">
        <f>IF('cantidad pollos muertos'!N38="","",BETAINV(0.025,'cantidad pollos muertos'!N38+1,'cantidad inicial pollos'!N38-'cantidad pollos muertos'!N38+1))</f>
        <v>2.0863309320995449E-2</v>
      </c>
      <c r="Z39" s="6">
        <f>IF('cantidad pollos muertos'!N38="","",BETAINV(0.975,'cantidad pollos muertos'!N38+1,'cantidad inicial pollos'!N38-'cantidad pollos muertos'!N38+1))</f>
        <v>2.9240205482684023E-2</v>
      </c>
      <c r="AA39" s="6">
        <f>IF('cantidad pollos muertos'!O38="","",BETAINV(0.025,'cantidad pollos muertos'!O38+1,'cantidad inicial pollos'!O38-'cantidad pollos muertos'!O38+1))</f>
        <v>1.4051201789269628E-2</v>
      </c>
      <c r="AB39" s="6">
        <f>IF('cantidad pollos muertos'!O38="","",BETAINV(0.975,'cantidad pollos muertos'!O38+1,'cantidad inicial pollos'!O38-'cantidad pollos muertos'!O38+1))</f>
        <v>2.0549933598670078E-2</v>
      </c>
      <c r="AC39" s="6">
        <f>IF('cantidad pollos muertos'!P38="","",BETAINV(0.025,'cantidad pollos muertos'!P38+1,'cantidad inicial pollos'!P38-'cantidad pollos muertos'!P38+1))</f>
        <v>1.7325496298776086E-2</v>
      </c>
      <c r="AD39" s="6">
        <f>IF('cantidad pollos muertos'!P38="","",BETAINV(0.975,'cantidad pollos muertos'!P38+1,'cantidad inicial pollos'!P38-'cantidad pollos muertos'!P38+1))</f>
        <v>2.4460645736407716E-2</v>
      </c>
      <c r="AE39" s="6">
        <f>IF('cantidad pollos muertos'!Q38="","",BETAINV(0.025,'cantidad pollos muertos'!Q38+1,'cantidad inicial pollos'!Q38-'cantidad pollos muertos'!Q38+1))</f>
        <v>1.2869211474438303E-2</v>
      </c>
      <c r="AF39" s="6">
        <f>IF('cantidad pollos muertos'!Q38="","",BETAINV(0.975,'cantidad pollos muertos'!Q38+1,'cantidad inicial pollos'!Q38-'cantidad pollos muertos'!Q38+1))</f>
        <v>1.9119190054266877E-2</v>
      </c>
      <c r="AG39" s="6">
        <f>IF('cantidad pollos muertos'!R38="","",BETAINV(0.025,'cantidad pollos muertos'!R38+1,'cantidad inicial pollos'!R38-'cantidad pollos muertos'!R38+1))</f>
        <v>1.1606161910269809E-2</v>
      </c>
      <c r="AH39" s="6">
        <f>IF('cantidad pollos muertos'!R38="","",BETAINV(0.975,'cantidad pollos muertos'!R38+1,'cantidad inicial pollos'!R38-'cantidad pollos muertos'!R38+1))</f>
        <v>1.7320061500017303E-2</v>
      </c>
      <c r="AI39" s="6">
        <f>IF('cantidad pollos muertos'!S38="","",BETAINV(0.025,'cantidad pollos muertos'!S38+1,'cantidad inicial pollos'!S38-'cantidad pollos muertos'!S38+1))</f>
        <v>1.3242463126766243E-2</v>
      </c>
      <c r="AJ39" s="6">
        <f>IF('cantidad pollos muertos'!S38="","",BETAINV(0.975,'cantidad pollos muertos'!S38+1,'cantidad inicial pollos'!S38-'cantidad pollos muertos'!S38+1))</f>
        <v>1.9301568860041196E-2</v>
      </c>
      <c r="AK39" s="6">
        <f>IF('cantidad pollos muertos'!T38="","",BETAINV(0.025,'cantidad pollos muertos'!T38+1,'cantidad inicial pollos'!T38-'cantidad pollos muertos'!T38+1))</f>
        <v>1.1334534236819788E-2</v>
      </c>
      <c r="AL39" s="6">
        <f>IF('cantidad pollos muertos'!T38="","",BETAINV(0.975,'cantidad pollos muertos'!T38+1,'cantidad inicial pollos'!T38-'cantidad pollos muertos'!T38+1))</f>
        <v>1.6988720462365881E-2</v>
      </c>
      <c r="AM39" s="6">
        <f>IF('cantidad pollos muertos'!U38="","",BETAINV(0.025,'cantidad pollos muertos'!U38+1,'cantidad inicial pollos'!U38-'cantidad pollos muertos'!U38+1))</f>
        <v>2.3952847974257705E-2</v>
      </c>
      <c r="AN39" s="6">
        <f>IF('cantidad pollos muertos'!U38="","",BETAINV(0.975,'cantidad pollos muertos'!U38+1,'cantidad inicial pollos'!U38-'cantidad pollos muertos'!U38+1))</f>
        <v>3.2203278783845102E-2</v>
      </c>
      <c r="AO39" s="6">
        <f>IF('cantidad pollos muertos'!V38="","",BETAINV(0.025,'cantidad pollos muertos'!V38+1,'cantidad inicial pollos'!V38-'cantidad pollos muertos'!V38+1))</f>
        <v>1.9617498582919682E-2</v>
      </c>
      <c r="AP39" s="6">
        <f>IF('cantidad pollos muertos'!V38="","",BETAINV(0.975,'cantidad pollos muertos'!V38+1,'cantidad inicial pollos'!V38-'cantidad pollos muertos'!V38+1))</f>
        <v>2.6560964550361055E-2</v>
      </c>
      <c r="AQ39" s="6">
        <f>IF('cantidad pollos muertos'!W38="","",BETAINV(0.025,'cantidad pollos muertos'!W38+1,'cantidad inicial pollos'!W38-'cantidad pollos muertos'!W38+1))</f>
        <v>3.2117413870218166E-2</v>
      </c>
      <c r="AR39" s="6">
        <f>IF('cantidad pollos muertos'!W38="","",BETAINV(0.975,'cantidad pollos muertos'!W38+1,'cantidad inicial pollos'!W38-'cantidad pollos muertos'!W38+1))</f>
        <v>4.0859306561967568E-2</v>
      </c>
      <c r="AS39" s="6">
        <f>IF('cantidad pollos muertos'!X38="","",BETAINV(0.025,'cantidad pollos muertos'!X38+1,'cantidad inicial pollos'!X38-'cantidad pollos muertos'!X38+1))</f>
        <v>2.6515626773483118E-2</v>
      </c>
      <c r="AT39" s="6">
        <f>IF('cantidad pollos muertos'!X38="","",BETAINV(0.975,'cantidad pollos muertos'!X38+1,'cantidad inicial pollos'!X38-'cantidad pollos muertos'!X38+1))</f>
        <v>3.4532471322775926E-2</v>
      </c>
      <c r="AU39" t="str">
        <f>IF('cantidad pollos muertos'!AW40="","",BETAINV(0.025,'cantidad pollos muertos'!AW40+1,'cantidad inicial pollos'!AW40-'cantidad pollos muertos'!AW40+1))</f>
        <v/>
      </c>
      <c r="AV39" t="str">
        <f>IF('cantidad pollos muertos'!AW40="","",BETAINV(0.975,'cantidad pollos muertos'!AW40+1,'cantidad inicial pollos'!AW40-'cantidad pollos muertos'!AW40+1))</f>
        <v/>
      </c>
      <c r="AW39" t="str">
        <f>IF('cantidad pollos muertos'!AZ40="","",BETAINV(0.025,'cantidad pollos muertos'!AZ40+1,'cantidad inicial pollos'!AZ40-'cantidad pollos muertos'!AZ40+1))</f>
        <v/>
      </c>
      <c r="AX39" t="str">
        <f>IF('cantidad pollos muertos'!AZ40="","",BETAINV(0.975,'cantidad pollos muertos'!AZ40+1,'cantidad inicial pollos'!AZ40-'cantidad pollos muertos'!AZ40+1))</f>
        <v/>
      </c>
      <c r="AY39" t="str">
        <f>IF('cantidad pollos muertos'!BA40="","",BETAINV(0.025,'cantidad pollos muertos'!BA40+1,'cantidad inicial pollos'!BA40-'cantidad pollos muertos'!BA40+1))</f>
        <v/>
      </c>
      <c r="AZ39" t="str">
        <f>IF('cantidad pollos muertos'!BA40="","",BETAINV(0.975,'cantidad pollos muertos'!BA40+1,'cantidad inicial pollos'!BA40-'cantidad pollos muertos'!BA40+1))</f>
        <v/>
      </c>
    </row>
    <row r="40" spans="1:52" x14ac:dyDescent="0.25">
      <c r="A40" s="6">
        <v>38</v>
      </c>
      <c r="B40" s="6" t="s">
        <v>19</v>
      </c>
      <c r="C40" s="6">
        <f>IF('cantidad pollos muertos'!C39="","",BETAINV(0.025,'cantidad pollos muertos'!C39+1,'cantidad inicial pollos'!C39-'cantidad pollos muertos'!C39+1))</f>
        <v>3.7140413888374586E-2</v>
      </c>
      <c r="D40" s="6">
        <f>IF('cantidad pollos muertos'!C39="","",BETAINV(0.975,'cantidad pollos muertos'!C39+1,'cantidad inicial pollos'!C39-'cantidad pollos muertos'!C39+1))</f>
        <v>4.7869464055258604E-2</v>
      </c>
      <c r="E40" s="6">
        <f>IF('cantidad pollos muertos'!D39="","",BETAINV(0.025,'cantidad pollos muertos'!D39+1,'cantidad inicial pollos'!D39-'cantidad pollos muertos'!D39+1))</f>
        <v>2.5496202645369857E-2</v>
      </c>
      <c r="F40" s="6">
        <f>IF('cantidad pollos muertos'!D39="","",BETAINV(0.975,'cantidad pollos muertos'!D39+1,'cantidad inicial pollos'!D39-'cantidad pollos muertos'!D39+1))</f>
        <v>3.4389793926052015E-2</v>
      </c>
      <c r="G40" s="6">
        <f>IF('cantidad pollos muertos'!E39="","",BETAINV(0.025,'cantidad pollos muertos'!E39+1,'cantidad inicial pollos'!E39-'cantidad pollos muertos'!E39+1))</f>
        <v>3.0417388747163879E-2</v>
      </c>
      <c r="H40" s="6">
        <f>IF('cantidad pollos muertos'!E39="","",BETAINV(0.975,'cantidad pollos muertos'!E39+1,'cantidad inicial pollos'!E39-'cantidad pollos muertos'!E39+1))</f>
        <v>3.9765155067273183E-2</v>
      </c>
      <c r="I40" s="6">
        <f>IF('cantidad pollos muertos'!F39="","",BETAINV(0.025,'cantidad pollos muertos'!F39+1,'cantidad inicial pollos'!F39-'cantidad pollos muertos'!F39+1))</f>
        <v>3.7952235396018906E-2</v>
      </c>
      <c r="J40" s="6">
        <f>IF('cantidad pollos muertos'!F39="","",BETAINV(0.975,'cantidad pollos muertos'!F39+1,'cantidad inicial pollos'!F39-'cantidad pollos muertos'!F39+1))</f>
        <v>4.8856080981948047E-2</v>
      </c>
      <c r="K40" s="6">
        <f>IF('cantidad pollos muertos'!G39="","",BETAINV(0.025,'cantidad pollos muertos'!G39+1,'cantidad inicial pollos'!G39-'cantidad pollos muertos'!G39+1))</f>
        <v>3.2042851853317678E-2</v>
      </c>
      <c r="L40" s="6">
        <f>IF('cantidad pollos muertos'!G39="","",BETAINV(0.975,'cantidad pollos muertos'!G39+1,'cantidad inicial pollos'!G39-'cantidad pollos muertos'!G39+1))</f>
        <v>4.2631082711138357E-2</v>
      </c>
      <c r="M40" s="6">
        <f>IF('cantidad pollos muertos'!H39="","",BETAINV(0.025,'cantidad pollos muertos'!H39+1,'cantidad inicial pollos'!L39-'cantidad pollos muertos'!H39+1))</f>
        <v>1.6965894357983499E-2</v>
      </c>
      <c r="N40" s="6">
        <f>IF('cantidad pollos muertos'!H39="","",BETAINV(0.975,'cantidad pollos muertos'!H39+1,'cantidad inicial pollos'!H39-'cantidad pollos muertos'!H39+1))</f>
        <v>2.6701329772288451E-2</v>
      </c>
      <c r="O40" s="6">
        <f>IF('cantidad pollos muertos'!I39="","",BETAINV(0.025,'cantidad pollos muertos'!I39+1,'cantidad inicial pollos'!I39-'cantidad pollos muertos'!I39+1))</f>
        <v>1.134472959163948E-2</v>
      </c>
      <c r="P40" s="6">
        <f>IF('cantidad pollos muertos'!I39="","",BETAINV(0.975,'cantidad pollos muertos'!I39+1,'cantidad inicial pollos'!I39-'cantidad pollos muertos'!I39+1))</f>
        <v>1.7368542718371405E-2</v>
      </c>
      <c r="Q40" s="6">
        <f>IF('cantidad pollos muertos'!J39="","",BETAINV(0.025,'cantidad pollos muertos'!J39+1,'cantidad inicial pollos'!J39-'cantidad pollos muertos'!J39+1))</f>
        <v>3.3844443875320311E-2</v>
      </c>
      <c r="R40" s="6">
        <f>IF('cantidad pollos muertos'!J39="","",BETAINV(0.975,'cantidad pollos muertos'!J39+1,'cantidad inicial pollos'!J39-'cantidad pollos muertos'!J39+1))</f>
        <v>4.3842397178207815E-2</v>
      </c>
      <c r="S40" s="33">
        <f>IF('cantidad pollos muertos'!K39="","",BETAINV(0.025,'cantidad pollos muertos'!K39+1,'cantidad inicial pollos'!K39-'cantidad pollos muertos'!K39+1))</f>
        <v>2.0821397568777125E-2</v>
      </c>
      <c r="T40" s="33">
        <f>IF('cantidad pollos muertos'!K39="","",BETAINV(0.975,'cantidad pollos muertos'!K39+1,'cantidad inicial pollos'!K39-'cantidad pollos muertos'!K39+1))</f>
        <v>2.8863467555418576E-2</v>
      </c>
      <c r="U40" s="33">
        <f>IF('cantidad pollos muertos'!L39="","",BETAINV(0.025,'cantidad pollos muertos'!L39+1,'cantidad inicial pollos'!L39-'cantidad pollos muertos'!L39+1))</f>
        <v>4.3556854257635044E-2</v>
      </c>
      <c r="V40" s="33">
        <f>IF('cantidad pollos muertos'!L39="","",BETAINV(0.975,'cantidad pollos muertos'!L39+1,'cantidad inicial pollos'!L39-'cantidad pollos muertos'!L39+1))</f>
        <v>5.474701275987004E-2</v>
      </c>
      <c r="W40" s="6">
        <f>IF('cantidad pollos muertos'!M39="","",BETAINV(0.025,'cantidad pollos muertos'!M39+1,'cantidad inicial pollos'!M39-'cantidad pollos muertos'!M39+1))</f>
        <v>3.0458549386661257E-2</v>
      </c>
      <c r="X40" s="6">
        <f>IF('cantidad pollos muertos'!M39="","",BETAINV(0.975,'cantidad pollos muertos'!M39+1,'cantidad inicial pollos'!M39-'cantidad pollos muertos'!M39+1))</f>
        <v>4.0087031127636785E-2</v>
      </c>
      <c r="Y40" s="6">
        <f>IF('cantidad pollos muertos'!N39="","",BETAINV(0.025,'cantidad pollos muertos'!N39+1,'cantidad inicial pollos'!N39-'cantidad pollos muertos'!N39+1))</f>
        <v>2.9450184756358046E-2</v>
      </c>
      <c r="Z40" s="6">
        <f>IF('cantidad pollos muertos'!N39="","",BETAINV(0.975,'cantidad pollos muertos'!N39+1,'cantidad inicial pollos'!N39-'cantidad pollos muertos'!N39+1))</f>
        <v>3.8932706017217322E-2</v>
      </c>
      <c r="AA40" s="6">
        <f>IF('cantidad pollos muertos'!O39="","",BETAINV(0.025,'cantidad pollos muertos'!O39+1,'cantidad inicial pollos'!O39-'cantidad pollos muertos'!O39+1))</f>
        <v>3.1113326394538777E-2</v>
      </c>
      <c r="AB40" s="6">
        <f>IF('cantidad pollos muertos'!O39="","",BETAINV(0.975,'cantidad pollos muertos'!O39+1,'cantidad inicial pollos'!O39-'cantidad pollos muertos'!O39+1))</f>
        <v>4.0832159590799E-2</v>
      </c>
      <c r="AC40" s="6">
        <f>IF('cantidad pollos muertos'!P39="","",BETAINV(0.025,'cantidad pollos muertos'!P39+1,'cantidad inicial pollos'!P39-'cantidad pollos muertos'!P39+1))</f>
        <v>6.0850251608887726E-2</v>
      </c>
      <c r="AD40" s="6">
        <f>IF('cantidad pollos muertos'!P39="","",BETAINV(0.975,'cantidad pollos muertos'!P39+1,'cantidad inicial pollos'!P39-'cantidad pollos muertos'!P39+1))</f>
        <v>7.3593805482852104E-2</v>
      </c>
      <c r="AE40" s="6">
        <f>IF('cantidad pollos muertos'!Q39="","",BETAINV(0.025,'cantidad pollos muertos'!Q39+1,'cantidad inicial pollos'!Q39-'cantidad pollos muertos'!Q39+1))</f>
        <v>3.6790688232643559E-2</v>
      </c>
      <c r="AF40" s="6">
        <f>IF('cantidad pollos muertos'!Q39="","",BETAINV(0.975,'cantidad pollos muertos'!Q39+1,'cantidad inicial pollos'!Q39-'cantidad pollos muertos'!Q39+1))</f>
        <v>4.6976759157295267E-2</v>
      </c>
      <c r="AG40" s="6">
        <f>IF('cantidad pollos muertos'!R39="","",BETAINV(0.025,'cantidad pollos muertos'!R39+1,'cantidad inicial pollos'!R39-'cantidad pollos muertos'!R39+1))</f>
        <v>1.6646882801204289E-2</v>
      </c>
      <c r="AH40" s="6">
        <f>IF('cantidad pollos muertos'!R39="","",BETAINV(0.975,'cantidad pollos muertos'!R39+1,'cantidad inicial pollos'!R39-'cantidad pollos muertos'!R39+1))</f>
        <v>2.3923121155191351E-2</v>
      </c>
      <c r="AI40" s="6">
        <f>IF('cantidad pollos muertos'!S39="","",BETAINV(0.025,'cantidad pollos muertos'!S39+1,'cantidad inicial pollos'!S39-'cantidad pollos muertos'!S39+1))</f>
        <v>1.792458250970784E-2</v>
      </c>
      <c r="AJ40" s="6">
        <f>IF('cantidad pollos muertos'!S39="","",BETAINV(0.975,'cantidad pollos muertos'!S39+1,'cantidad inicial pollos'!S39-'cantidad pollos muertos'!S39+1))</f>
        <v>2.5444646664555592E-2</v>
      </c>
      <c r="AK40" s="6">
        <f>IF('cantidad pollos muertos'!T39="","",BETAINV(0.025,'cantidad pollos muertos'!T39+1,'cantidad inicial pollos'!T39-'cantidad pollos muertos'!T39+1))</f>
        <v>2.0814094659972197E-2</v>
      </c>
      <c r="AL40" s="6">
        <f>IF('cantidad pollos muertos'!T39="","",BETAINV(0.975,'cantidad pollos muertos'!T39+1,'cantidad inicial pollos'!T39-'cantidad pollos muertos'!T39+1))</f>
        <v>2.8853385612791271E-2</v>
      </c>
      <c r="AM40" s="6">
        <f>IF('cantidad pollos muertos'!U39="","",BETAINV(0.025,'cantidad pollos muertos'!U39+1,'cantidad inicial pollos'!U39-'cantidad pollos muertos'!U39+1))</f>
        <v>2.2432765567635651E-2</v>
      </c>
      <c r="AN40" s="6">
        <f>IF('cantidad pollos muertos'!U39="","",BETAINV(0.975,'cantidad pollos muertos'!U39+1,'cantidad inicial pollos'!U39-'cantidad pollos muertos'!U39+1))</f>
        <v>3.0590838787699748E-2</v>
      </c>
      <c r="AO40" s="6">
        <f>IF('cantidad pollos muertos'!V39="","",BETAINV(0.025,'cantidad pollos muertos'!V39+1,'cantidad inicial pollos'!V39-'cantidad pollos muertos'!V39+1))</f>
        <v>5.0356594105307885E-2</v>
      </c>
      <c r="AP40" s="6">
        <f>IF('cantidad pollos muertos'!V39="","",BETAINV(0.975,'cantidad pollos muertos'!V39+1,'cantidad inicial pollos'!V39-'cantidad pollos muertos'!V39+1))</f>
        <v>6.2293243542040022E-2</v>
      </c>
      <c r="AQ40" s="6">
        <f>IF('cantidad pollos muertos'!W39="","",BETAINV(0.025,'cantidad pollos muertos'!W39+1,'cantidad inicial pollos'!W39-'cantidad pollos muertos'!W39+1))</f>
        <v>2.4693244767005917E-2</v>
      </c>
      <c r="AR40" s="6">
        <f>IF('cantidad pollos muertos'!W39="","",BETAINV(0.975,'cantidad pollos muertos'!W39+1,'cantidad inicial pollos'!W39-'cantidad pollos muertos'!W39+1))</f>
        <v>3.3371895175963506E-2</v>
      </c>
      <c r="AS40" s="6">
        <f>IF('cantidad pollos muertos'!X39="","",BETAINV(0.025,'cantidad pollos muertos'!X39+1,'cantidad inicial pollos'!X39-'cantidad pollos muertos'!X39+1))</f>
        <v>3.1319058401910446E-2</v>
      </c>
      <c r="AT40" s="6">
        <f>IF('cantidad pollos muertos'!X39="","",BETAINV(0.975,'cantidad pollos muertos'!X39+1,'cantidad inicial pollos'!X39-'cantidad pollos muertos'!X39+1))</f>
        <v>4.0313200719472642E-2</v>
      </c>
      <c r="AU40" t="str">
        <f>IF('cantidad pollos muertos'!AW41="","",BETAINV(0.025,'cantidad pollos muertos'!AW41+1,'cantidad inicial pollos'!AW41-'cantidad pollos muertos'!AW41+1))</f>
        <v/>
      </c>
      <c r="AV40" t="str">
        <f>IF('cantidad pollos muertos'!AW41="","",BETAINV(0.975,'cantidad pollos muertos'!AW41+1,'cantidad inicial pollos'!AW41-'cantidad pollos muertos'!AW41+1))</f>
        <v/>
      </c>
      <c r="AW40" t="str">
        <f>IF('cantidad pollos muertos'!AZ41="","",BETAINV(0.025,'cantidad pollos muertos'!AZ41+1,'cantidad inicial pollos'!AZ41-'cantidad pollos muertos'!AZ41+1))</f>
        <v/>
      </c>
      <c r="AX40" t="str">
        <f>IF('cantidad pollos muertos'!AZ41="","",BETAINV(0.975,'cantidad pollos muertos'!AZ41+1,'cantidad inicial pollos'!AZ41-'cantidad pollos muertos'!AZ41+1))</f>
        <v/>
      </c>
      <c r="AY40" t="str">
        <f>IF('cantidad pollos muertos'!BA41="","",BETAINV(0.025,'cantidad pollos muertos'!BA41+1,'cantidad inicial pollos'!BA41-'cantidad pollos muertos'!BA41+1))</f>
        <v/>
      </c>
      <c r="AZ40" t="str">
        <f>IF('cantidad pollos muertos'!BA41="","",BETAINV(0.975,'cantidad pollos muertos'!BA41+1,'cantidad inicial pollos'!BA41-'cantidad pollos muertos'!BA41+1))</f>
        <v/>
      </c>
    </row>
    <row r="41" spans="1:52" x14ac:dyDescent="0.25">
      <c r="A41" s="6">
        <v>39</v>
      </c>
      <c r="B41" s="6" t="s">
        <v>26</v>
      </c>
      <c r="C41" s="6">
        <f>IF('cantidad pollos muertos'!C40="","",BETAINV(0.025,'cantidad pollos muertos'!C40+1,'cantidad inicial pollos'!C40-'cantidad pollos muertos'!C40+1))</f>
        <v>0.11043169002348147</v>
      </c>
      <c r="D41" s="6">
        <f>IF('cantidad pollos muertos'!C40="","",BETAINV(0.975,'cantidad pollos muertos'!C40+1,'cantidad inicial pollos'!C40-'cantidad pollos muertos'!C40+1))</f>
        <v>0.12840007592700819</v>
      </c>
      <c r="E41" s="6">
        <f>IF('cantidad pollos muertos'!D40="","",BETAINV(0.025,'cantidad pollos muertos'!D40+1,'cantidad inicial pollos'!D40-'cantidad pollos muertos'!D40+1))</f>
        <v>0.17240200364994615</v>
      </c>
      <c r="F41" s="6">
        <f>IF('cantidad pollos muertos'!D40="","",BETAINV(0.975,'cantidad pollos muertos'!D40+1,'cantidad inicial pollos'!D40-'cantidad pollos muertos'!D40+1))</f>
        <v>0.19172816260726544</v>
      </c>
      <c r="G41" s="6">
        <f>IF('cantidad pollos muertos'!E40="","",BETAINV(0.025,'cantidad pollos muertos'!E40+1,'cantidad inicial pollos'!E40-'cantidad pollos muertos'!E40+1))</f>
        <v>0.15198196299076863</v>
      </c>
      <c r="H41" s="6">
        <f>IF('cantidad pollos muertos'!E40="","",BETAINV(0.975,'cantidad pollos muertos'!E40+1,'cantidad inicial pollos'!E40-'cantidad pollos muertos'!E40+1))</f>
        <v>0.17039738337764654</v>
      </c>
      <c r="I41" s="6">
        <f>IF('cantidad pollos muertos'!F40="","",BETAINV(0.025,'cantidad pollos muertos'!F40+1,'cantidad inicial pollos'!F40-'cantidad pollos muertos'!F40+1))</f>
        <v>5.2772924700858946E-2</v>
      </c>
      <c r="J41" s="6">
        <f>IF('cantidad pollos muertos'!F40="","",BETAINV(0.975,'cantidad pollos muertos'!F40+1,'cantidad inicial pollos'!F40-'cantidad pollos muertos'!F40+1))</f>
        <v>6.4532134057117663E-2</v>
      </c>
      <c r="K41" s="6">
        <f>IF('cantidad pollos muertos'!G40="","",BETAINV(0.025,'cantidad pollos muertos'!G40+1,'cantidad inicial pollos'!G40-'cantidad pollos muertos'!G40+1))</f>
        <v>0.19489630507408673</v>
      </c>
      <c r="L41" s="6">
        <f>IF('cantidad pollos muertos'!G40="","",BETAINV(0.975,'cantidad pollos muertos'!G40+1,'cantidad inicial pollos'!G40-'cantidad pollos muertos'!G40+1))</f>
        <v>0.21708688651338015</v>
      </c>
      <c r="M41" s="6">
        <f>IF('cantidad pollos muertos'!H40="","",BETAINV(0.025,'cantidad pollos muertos'!H40+1,'cantidad inicial pollos'!L40-'cantidad pollos muertos'!H40+1))</f>
        <v>1.110679641462046E-2</v>
      </c>
      <c r="N41" s="6">
        <f>IF('cantidad pollos muertos'!H40="","",BETAINV(0.975,'cantidad pollos muertos'!H40+1,'cantidad inicial pollos'!H40-'cantidad pollos muertos'!H40+1))</f>
        <v>2.4802367932229452E-2</v>
      </c>
      <c r="O41" s="6">
        <f>IF('cantidad pollos muertos'!I40="","",BETAINV(0.025,'cantidad pollos muertos'!I40+1,'cantidad inicial pollos'!I40-'cantidad pollos muertos'!I40+1))</f>
        <v>1.9574570419511782E-2</v>
      </c>
      <c r="P41" s="6">
        <f>IF('cantidad pollos muertos'!I40="","",BETAINV(0.975,'cantidad pollos muertos'!I40+1,'cantidad inicial pollos'!I40-'cantidad pollos muertos'!I40+1))</f>
        <v>2.7110433205791096E-2</v>
      </c>
      <c r="Q41" s="6">
        <f>IF('cantidad pollos muertos'!J40="","",BETAINV(0.025,'cantidad pollos muertos'!J40+1,'cantidad inicial pollos'!J40-'cantidad pollos muertos'!J40+1))</f>
        <v>1.7334006097944058E-2</v>
      </c>
      <c r="R41" s="6">
        <f>IF('cantidad pollos muertos'!J40="","",BETAINV(0.975,'cantidad pollos muertos'!J40+1,'cantidad inicial pollos'!J40-'cantidad pollos muertos'!J40+1))</f>
        <v>2.4472616400180391E-2</v>
      </c>
      <c r="S41" s="33">
        <f>IF('cantidad pollos muertos'!K40="","",BETAINV(0.025,'cantidad pollos muertos'!K40+1,'cantidad inicial pollos'!K40-'cantidad pollos muertos'!K40+1))</f>
        <v>1.3459558154151251E-2</v>
      </c>
      <c r="T41" s="33">
        <f>IF('cantidad pollos muertos'!K40="","",BETAINV(0.975,'cantidad pollos muertos'!K40+1,'cantidad inicial pollos'!K40-'cantidad pollos muertos'!K40+1))</f>
        <v>1.9835210653932123E-2</v>
      </c>
      <c r="U41" s="33">
        <f>IF('cantidad pollos muertos'!L40="","",BETAINV(0.025,'cantidad pollos muertos'!L40+1,'cantidad inicial pollos'!L40-'cantidad pollos muertos'!L40+1))</f>
        <v>3.2491474182683347E-2</v>
      </c>
      <c r="V41" s="33">
        <f>IF('cantidad pollos muertos'!L40="","",BETAINV(0.975,'cantidad pollos muertos'!L40+1,'cantidad inicial pollos'!L40-'cantidad pollos muertos'!L40+1))</f>
        <v>4.1953698602539391E-2</v>
      </c>
      <c r="W41" s="6">
        <f>IF('cantidad pollos muertos'!M40="","",BETAINV(0.025,'cantidad pollos muertos'!M40+1,'cantidad inicial pollos'!M40-'cantidad pollos muertos'!M40+1))</f>
        <v>2.0932864557654973E-2</v>
      </c>
      <c r="X41" s="6">
        <f>IF('cantidad pollos muertos'!M40="","",BETAINV(0.975,'cantidad pollos muertos'!M40+1,'cantidad inicial pollos'!M40-'cantidad pollos muertos'!M40+1))</f>
        <v>2.8699558976436057E-2</v>
      </c>
      <c r="Y41" s="6">
        <f>IF('cantidad pollos muertos'!N40="","",BETAINV(0.025,'cantidad pollos muertos'!N40+1,'cantidad inicial pollos'!N40-'cantidad pollos muertos'!N40+1))</f>
        <v>1.0085502919607348E-2</v>
      </c>
      <c r="Z41" s="6">
        <f>IF('cantidad pollos muertos'!N40="","",BETAINV(0.975,'cantidad pollos muertos'!N40+1,'cantidad inicial pollos'!N40-'cantidad pollos muertos'!N40+1))</f>
        <v>1.5697641157323194E-2</v>
      </c>
      <c r="AA41" s="6">
        <f>IF('cantidad pollos muertos'!O40="","",BETAINV(0.025,'cantidad pollos muertos'!O40+1,'cantidad inicial pollos'!O40-'cantidad pollos muertos'!O40+1))</f>
        <v>3.2184989412463963E-2</v>
      </c>
      <c r="AB41" s="6">
        <f>IF('cantidad pollos muertos'!O40="","",BETAINV(0.975,'cantidad pollos muertos'!O40+1,'cantidad inicial pollos'!O40-'cantidad pollos muertos'!O40+1))</f>
        <v>4.160700343407564E-2</v>
      </c>
      <c r="AC41" s="6">
        <f>IF('cantidad pollos muertos'!P40="","",BETAINV(0.025,'cantidad pollos muertos'!P40+1,'cantidad inicial pollos'!P40-'cantidad pollos muertos'!P40+1))</f>
        <v>2.2741533678303272E-2</v>
      </c>
      <c r="AD41" s="6">
        <f>IF('cantidad pollos muertos'!P40="","",BETAINV(0.975,'cantidad pollos muertos'!P40+1,'cantidad inicial pollos'!P40-'cantidad pollos muertos'!P40+1))</f>
        <v>3.0801870407795362E-2</v>
      </c>
      <c r="AE41" s="6">
        <f>IF('cantidad pollos muertos'!Q40="","",BETAINV(0.025,'cantidad pollos muertos'!Q40+1,'cantidad inicial pollos'!Q40-'cantidad pollos muertos'!Q40+1))</f>
        <v>1.4644070054296989E-2</v>
      </c>
      <c r="AF41" s="6">
        <f>IF('cantidad pollos muertos'!Q40="","",BETAINV(0.975,'cantidad pollos muertos'!Q40+1,'cantidad inicial pollos'!Q40-'cantidad pollos muertos'!Q40+1))</f>
        <v>2.1263431291240642E-2</v>
      </c>
      <c r="AG41" s="6">
        <f>IF('cantidad pollos muertos'!R40="","",BETAINV(0.025,'cantidad pollos muertos'!R40+1,'cantidad inicial pollos'!R40-'cantidad pollos muertos'!R40+1))</f>
        <v>3.8332222367370494E-2</v>
      </c>
      <c r="AH41" s="6">
        <f>IF('cantidad pollos muertos'!R40="","",BETAINV(0.975,'cantidad pollos muertos'!R40+1,'cantidad inicial pollos'!R40-'cantidad pollos muertos'!R40+1))</f>
        <v>4.8523366743002505E-2</v>
      </c>
      <c r="AI41" s="6">
        <f>IF('cantidad pollos muertos'!S40="","",BETAINV(0.025,'cantidad pollos muertos'!S40+1,'cantidad inicial pollos'!S40-'cantidad pollos muertos'!S40+1))</f>
        <v>2.2590296196015831E-2</v>
      </c>
      <c r="AJ41" s="6">
        <f>IF('cantidad pollos muertos'!S40="","",BETAINV(0.975,'cantidad pollos muertos'!S40+1,'cantidad inicial pollos'!S40-'cantidad pollos muertos'!S40+1))</f>
        <v>3.0626517511447182E-2</v>
      </c>
      <c r="AK41" s="6">
        <f>IF('cantidad pollos muertos'!T40="","",BETAINV(0.025,'cantidad pollos muertos'!T40+1,'cantidad inicial pollos'!T40-'cantidad pollos muertos'!T40+1))</f>
        <v>3.1266142976033674E-2</v>
      </c>
      <c r="AL41" s="6">
        <f>IF('cantidad pollos muertos'!T40="","",BETAINV(0.975,'cantidad pollos muertos'!T40+1,'cantidad inicial pollos'!T40-'cantidad pollos muertos'!T40+1))</f>
        <v>4.0566309958522395E-2</v>
      </c>
      <c r="AM41" s="6">
        <f>IF('cantidad pollos muertos'!U40="","",BETAINV(0.025,'cantidad pollos muertos'!U40+1,'cantidad inicial pollos'!U40-'cantidad pollos muertos'!U40+1))</f>
        <v>3.9257231475221914E-2</v>
      </c>
      <c r="AN41" s="6">
        <f>IF('cantidad pollos muertos'!U40="","",BETAINV(0.975,'cantidad pollos muertos'!U40+1,'cantidad inicial pollos'!U40-'cantidad pollos muertos'!U40+1))</f>
        <v>4.9557896693089964E-2</v>
      </c>
      <c r="AO41" s="6">
        <f>IF('cantidad pollos muertos'!V40="","",BETAINV(0.025,'cantidad pollos muertos'!V40+1,'cantidad inicial pollos'!V40-'cantidad pollos muertos'!V40+1))</f>
        <v>2.3346881103764362E-2</v>
      </c>
      <c r="AP41" s="6">
        <f>IF('cantidad pollos muertos'!V40="","",BETAINV(0.975,'cantidad pollos muertos'!V40+1,'cantidad inicial pollos'!V40-'cantidad pollos muertos'!V40+1))</f>
        <v>3.1502884395306796E-2</v>
      </c>
      <c r="AQ41" s="6">
        <f>IF('cantidad pollos muertos'!W40="","",BETAINV(0.025,'cantidad pollos muertos'!W40+1,'cantidad inicial pollos'!W40-'cantidad pollos muertos'!W40+1))</f>
        <v>2.4862914067802163E-2</v>
      </c>
      <c r="AR41" s="6">
        <f>IF('cantidad pollos muertos'!W40="","",BETAINV(0.975,'cantidad pollos muertos'!W40+1,'cantidad inicial pollos'!W40-'cantidad pollos muertos'!W40+1))</f>
        <v>3.3252754313085942E-2</v>
      </c>
      <c r="AS41" s="6">
        <f>IF('cantidad pollos muertos'!X40="","",BETAINV(0.025,'cantidad pollos muertos'!X40+1,'cantidad inicial pollos'!X40-'cantidad pollos muertos'!X40+1))</f>
        <v>4.9784445814446805E-2</v>
      </c>
      <c r="AT41" s="6">
        <f>IF('cantidad pollos muertos'!X40="","",BETAINV(0.975,'cantidad pollos muertos'!X40+1,'cantidad inicial pollos'!X40-'cantidad pollos muertos'!X40+1))</f>
        <v>6.1238787061729472E-2</v>
      </c>
      <c r="AU41" t="str">
        <f>IF('cantidad pollos muertos'!AW42="","",BETAINV(0.025,'cantidad pollos muertos'!AW42+1,'cantidad inicial pollos'!AW42-'cantidad pollos muertos'!AW42+1))</f>
        <v/>
      </c>
      <c r="AV41" t="str">
        <f>IF('cantidad pollos muertos'!AW42="","",BETAINV(0.975,'cantidad pollos muertos'!AW42+1,'cantidad inicial pollos'!AW42-'cantidad pollos muertos'!AW42+1))</f>
        <v/>
      </c>
      <c r="AW41" t="str">
        <f>IF('cantidad pollos muertos'!AZ42="","",BETAINV(0.025,'cantidad pollos muertos'!AZ42+1,'cantidad inicial pollos'!AZ42-'cantidad pollos muertos'!AZ42+1))</f>
        <v/>
      </c>
      <c r="AX41" t="str">
        <f>IF('cantidad pollos muertos'!AZ42="","",BETAINV(0.975,'cantidad pollos muertos'!AZ42+1,'cantidad inicial pollos'!AZ42-'cantidad pollos muertos'!AZ42+1))</f>
        <v/>
      </c>
      <c r="AY41" t="str">
        <f>IF('cantidad pollos muertos'!BA42="","",BETAINV(0.025,'cantidad pollos muertos'!BA42+1,'cantidad inicial pollos'!BA42-'cantidad pollos muertos'!BA42+1))</f>
        <v/>
      </c>
      <c r="AZ41" t="str">
        <f>IF('cantidad pollos muertos'!BA42="","",BETAINV(0.975,'cantidad pollos muertos'!BA42+1,'cantidad inicial pollos'!BA42-'cantidad pollos muertos'!BA42+1))</f>
        <v/>
      </c>
    </row>
    <row r="42" spans="1:52" x14ac:dyDescent="0.25">
      <c r="A42" s="6">
        <v>40</v>
      </c>
      <c r="B42" s="6" t="s">
        <v>33</v>
      </c>
      <c r="C42" s="6">
        <f>IF('cantidad pollos muertos'!C41="","",BETAINV(0.025,'cantidad pollos muertos'!C41+1,'cantidad inicial pollos'!C41-'cantidad pollos muertos'!C41+1))</f>
        <v>6.9106676074943807E-2</v>
      </c>
      <c r="D42" s="6">
        <f>IF('cantidad pollos muertos'!C41="","",BETAINV(0.975,'cantidad pollos muertos'!C41+1,'cantidad inicial pollos'!C41-'cantidad pollos muertos'!C41+1))</f>
        <v>9.0074466736767222E-2</v>
      </c>
      <c r="E42" s="6">
        <f>IF('cantidad pollos muertos'!D41="","",BETAINV(0.025,'cantidad pollos muertos'!D41+1,'cantidad inicial pollos'!D41-'cantidad pollos muertos'!D41+1))</f>
        <v>0.11290864016808551</v>
      </c>
      <c r="F42" s="6">
        <f>IF('cantidad pollos muertos'!D41="","",BETAINV(0.975,'cantidad pollos muertos'!D41+1,'cantidad inicial pollos'!D41-'cantidad pollos muertos'!D41+1))</f>
        <v>0.13715143813710717</v>
      </c>
      <c r="G42" s="6">
        <f>IF('cantidad pollos muertos'!E41="","",BETAINV(0.025,'cantidad pollos muertos'!E41+1,'cantidad inicial pollos'!E41-'cantidad pollos muertos'!E41+1))</f>
        <v>7.8056305572156578E-2</v>
      </c>
      <c r="H42" s="6">
        <f>IF('cantidad pollos muertos'!E41="","",BETAINV(0.975,'cantidad pollos muertos'!E41+1,'cantidad inicial pollos'!E41-'cantidad pollos muertos'!E41+1))</f>
        <v>9.8836609222254235E-2</v>
      </c>
      <c r="I42" s="6">
        <f>IF('cantidad pollos muertos'!F41="","",BETAINV(0.025,'cantidad pollos muertos'!F41+1,'cantidad inicial pollos'!F41-'cantidad pollos muertos'!F41+1))</f>
        <v>5.9975000102205765E-2</v>
      </c>
      <c r="J42" s="6">
        <f>IF('cantidad pollos muertos'!F41="","",BETAINV(0.975,'cantidad pollos muertos'!F41+1,'cantidad inicial pollos'!F41-'cantidad pollos muertos'!F41+1))</f>
        <v>7.8551797167883741E-2</v>
      </c>
      <c r="K42" s="6">
        <f>IF('cantidad pollos muertos'!G41="","",BETAINV(0.025,'cantidad pollos muertos'!G41+1,'cantidad inicial pollos'!G41-'cantidad pollos muertos'!G41+1))</f>
        <v>3.9271928911828596E-2</v>
      </c>
      <c r="L42" s="6">
        <f>IF('cantidad pollos muertos'!G41="","",BETAINV(0.975,'cantidad pollos muertos'!G41+1,'cantidad inicial pollos'!G41-'cantidad pollos muertos'!G41+1))</f>
        <v>5.476268637279913E-2</v>
      </c>
      <c r="M42" s="6">
        <f>IF('cantidad pollos muertos'!H41="","",BETAINV(0.025,'cantidad pollos muertos'!H41+1,'cantidad inicial pollos'!L41-'cantidad pollos muertos'!H41+1))</f>
        <v>2.1946535507376203E-2</v>
      </c>
      <c r="N42" s="6">
        <f>IF('cantidad pollos muertos'!H41="","",BETAINV(0.975,'cantidad pollos muertos'!H41+1,'cantidad inicial pollos'!H41-'cantidad pollos muertos'!H41+1))</f>
        <v>3.5900202286338279E-2</v>
      </c>
      <c r="O42" s="6">
        <f>IF('cantidad pollos muertos'!I41="","",BETAINV(0.025,'cantidad pollos muertos'!I41+1,'cantidad inicial pollos'!I41-'cantidad pollos muertos'!I41+1))</f>
        <v>2.1989752948826369E-2</v>
      </c>
      <c r="P42" s="6">
        <f>IF('cantidad pollos muertos'!I41="","",BETAINV(0.975,'cantidad pollos muertos'!I41+1,'cantidad inicial pollos'!I41-'cantidad pollos muertos'!I41+1))</f>
        <v>3.3569405641685646E-2</v>
      </c>
      <c r="Q42" s="6">
        <f>IF('cantidad pollos muertos'!J41="","",BETAINV(0.025,'cantidad pollos muertos'!J41+1,'cantidad inicial pollos'!J41-'cantidad pollos muertos'!J41+1))</f>
        <v>9.1452882234430183E-2</v>
      </c>
      <c r="R42" s="6">
        <f>IF('cantidad pollos muertos'!J41="","",BETAINV(0.975,'cantidad pollos muertos'!J41+1,'cantidad inicial pollos'!J41-'cantidad pollos muertos'!J41+1))</f>
        <v>0.11411080486394343</v>
      </c>
      <c r="S42" s="33">
        <f>IF('cantidad pollos muertos'!K41="","",BETAINV(0.025,'cantidad pollos muertos'!K41+1,'cantidad inicial pollos'!K41-'cantidad pollos muertos'!K41+1))</f>
        <v>1.0746260195166682E-2</v>
      </c>
      <c r="T42" s="33">
        <f>IF('cantidad pollos muertos'!K41="","",BETAINV(0.975,'cantidad pollos muertos'!K41+1,'cantidad inicial pollos'!K41-'cantidad pollos muertos'!K41+1))</f>
        <v>1.9255638187833712E-2</v>
      </c>
      <c r="U42" s="33">
        <f>IF('cantidad pollos muertos'!L41="","",BETAINV(0.025,'cantidad pollos muertos'!L41+1,'cantidad inicial pollos'!L41-'cantidad pollos muertos'!L41+1))</f>
        <v>1.1584083785265422E-2</v>
      </c>
      <c r="V42" s="33">
        <f>IF('cantidad pollos muertos'!L41="","",BETAINV(0.975,'cantidad pollos muertos'!L41+1,'cantidad inicial pollos'!L41-'cantidad pollos muertos'!L41+1))</f>
        <v>2.0366376344548853E-2</v>
      </c>
      <c r="W42" s="6">
        <f>IF('cantidad pollos muertos'!M41="","",BETAINV(0.025,'cantidad pollos muertos'!M41+1,'cantidad inicial pollos'!M41-'cantidad pollos muertos'!M41+1))</f>
        <v>4.7950778583009571E-2</v>
      </c>
      <c r="X42" s="6">
        <f>IF('cantidad pollos muertos'!M41="","",BETAINV(0.975,'cantidad pollos muertos'!M41+1,'cantidad inicial pollos'!M41-'cantidad pollos muertos'!M41+1))</f>
        <v>6.5140880887301078E-2</v>
      </c>
      <c r="Y42" s="6">
        <f>IF('cantidad pollos muertos'!N41="","",BETAINV(0.025,'cantidad pollos muertos'!N41+1,'cantidad inicial pollos'!N41-'cantidad pollos muertos'!N41+1))</f>
        <v>7.9580120086738468E-3</v>
      </c>
      <c r="Z42" s="6">
        <f>IF('cantidad pollos muertos'!N41="","",BETAINV(0.975,'cantidad pollos muertos'!N41+1,'cantidad inicial pollos'!N41-'cantidad pollos muertos'!N41+1))</f>
        <v>1.5933966830937729E-2</v>
      </c>
      <c r="AA42" s="6">
        <f>IF('cantidad pollos muertos'!O41="","",BETAINV(0.025,'cantidad pollos muertos'!O41+1,'cantidad inicial pollos'!O41-'cantidad pollos muertos'!O41+1))</f>
        <v>1.2111838182034413E-2</v>
      </c>
      <c r="AB42" s="6">
        <f>IF('cantidad pollos muertos'!O41="","",BETAINV(0.975,'cantidad pollos muertos'!O41+1,'cantidad inicial pollos'!O41-'cantidad pollos muertos'!O41+1))</f>
        <v>2.1418375853140548E-2</v>
      </c>
      <c r="AC42" s="6">
        <f>IF('cantidad pollos muertos'!P41="","",BETAINV(0.025,'cantidad pollos muertos'!P41+1,'cantidad inicial pollos'!P41-'cantidad pollos muertos'!P41+1))</f>
        <v>1.6063334875733668E-2</v>
      </c>
      <c r="AD42" s="6">
        <f>IF('cantidad pollos muertos'!P41="","",BETAINV(0.975,'cantidad pollos muertos'!P41+1,'cantidad inicial pollos'!P41-'cantidad pollos muertos'!P41+1))</f>
        <v>2.6558342311429284E-2</v>
      </c>
      <c r="AE42" s="6">
        <f>IF('cantidad pollos muertos'!Q41="","",BETAINV(0.025,'cantidad pollos muertos'!Q41+1,'cantidad inicial pollos'!Q41-'cantidad pollos muertos'!Q41+1))</f>
        <v>1.5144844396790945E-2</v>
      </c>
      <c r="AF42" s="6">
        <f>IF('cantidad pollos muertos'!Q41="","",BETAINV(0.975,'cantidad pollos muertos'!Q41+1,'cantidad inicial pollos'!Q41-'cantidad pollos muertos'!Q41+1))</f>
        <v>2.5378811905913401E-2</v>
      </c>
      <c r="AG42" s="6">
        <f>IF('cantidad pollos muertos'!R41="","",BETAINV(0.025,'cantidad pollos muertos'!R41+1,'cantidad inicial pollos'!R41-'cantidad pollos muertos'!R41+1))</f>
        <v>1.4999354476580542E-2</v>
      </c>
      <c r="AH42" s="6">
        <f>IF('cantidad pollos muertos'!R41="","",BETAINV(0.975,'cantidad pollos muertos'!R41+1,'cantidad inicial pollos'!R41-'cantidad pollos muertos'!R41+1))</f>
        <v>2.5624741114875782E-2</v>
      </c>
      <c r="AI42" s="6">
        <f>IF('cantidad pollos muertos'!S41="","",BETAINV(0.025,'cantidad pollos muertos'!S41+1,'cantidad inicial pollos'!S41-'cantidad pollos muertos'!S41+1))</f>
        <v>2.8384969793245878E-2</v>
      </c>
      <c r="AJ42" s="6">
        <f>IF('cantidad pollos muertos'!S41="","",BETAINV(0.975,'cantidad pollos muertos'!S41+1,'cantidad inicial pollos'!S41-'cantidad pollos muertos'!S41+1))</f>
        <v>4.2361209544485523E-2</v>
      </c>
      <c r="AK42" s="6">
        <f>IF('cantidad pollos muertos'!T41="","",BETAINV(0.025,'cantidad pollos muertos'!T41+1,'cantidad inicial pollos'!T41-'cantidad pollos muertos'!T41+1))</f>
        <v>1.825501702391194E-2</v>
      </c>
      <c r="AL42" s="6">
        <f>IF('cantidad pollos muertos'!T41="","",BETAINV(0.975,'cantidad pollos muertos'!T41+1,'cantidad inicial pollos'!T41-'cantidad pollos muertos'!T41+1))</f>
        <v>2.9569047496849521E-2</v>
      </c>
      <c r="AM42" s="6">
        <f>IF('cantidad pollos muertos'!U41="","",BETAINV(0.025,'cantidad pollos muertos'!U41+1,'cantidad inicial pollos'!U41-'cantidad pollos muertos'!U41+1))</f>
        <v>2.0703023169750721E-2</v>
      </c>
      <c r="AN42" s="6">
        <f>IF('cantidad pollos muertos'!U41="","",BETAINV(0.975,'cantidad pollos muertos'!U41+1,'cantidad inicial pollos'!U41-'cantidad pollos muertos'!U41+1))</f>
        <v>3.2408707408363435E-2</v>
      </c>
      <c r="AO42" s="6">
        <f>IF('cantidad pollos muertos'!V41="","",BETAINV(0.025,'cantidad pollos muertos'!V41+1,'cantidad inicial pollos'!V41-'cantidad pollos muertos'!V41+1))</f>
        <v>1.8219455975166967E-2</v>
      </c>
      <c r="AP42" s="6">
        <f>IF('cantidad pollos muertos'!V41="","",BETAINV(0.975,'cantidad pollos muertos'!V41+1,'cantidad inicial pollos'!V41-'cantidad pollos muertos'!V41+1))</f>
        <v>2.9297588457250057E-2</v>
      </c>
      <c r="AQ42" s="6">
        <f>IF('cantidad pollos muertos'!W41="","",BETAINV(0.025,'cantidad pollos muertos'!W41+1,'cantidad inicial pollos'!W41-'cantidad pollos muertos'!W41+1))</f>
        <v>9.1343993354656428E-3</v>
      </c>
      <c r="AR42" s="6">
        <f>IF('cantidad pollos muertos'!W41="","",BETAINV(0.975,'cantidad pollos muertos'!W41+1,'cantidad inicial pollos'!W41-'cantidad pollos muertos'!W41+1))</f>
        <v>1.740227397717109E-2</v>
      </c>
      <c r="AS42" s="6">
        <f>IF('cantidad pollos muertos'!X41="","",BETAINV(0.025,'cantidad pollos muertos'!X41+1,'cantidad inicial pollos'!X41-'cantidad pollos muertos'!X41+1))</f>
        <v>1.392601682751992E-2</v>
      </c>
      <c r="AT42" s="6">
        <f>IF('cantidad pollos muertos'!X41="","",BETAINV(0.975,'cantidad pollos muertos'!X41+1,'cantidad inicial pollos'!X41-'cantidad pollos muertos'!X41+1))</f>
        <v>2.3800270792278422E-2</v>
      </c>
      <c r="AU42" t="str">
        <f>IF('cantidad pollos muertos'!AW43="","",BETAINV(0.025,'cantidad pollos muertos'!AW43+1,'cantidad inicial pollos'!AW43-'cantidad pollos muertos'!AW43+1))</f>
        <v/>
      </c>
      <c r="AV42" t="str">
        <f>IF('cantidad pollos muertos'!AW43="","",BETAINV(0.975,'cantidad pollos muertos'!AW43+1,'cantidad inicial pollos'!AW43-'cantidad pollos muertos'!AW43+1))</f>
        <v/>
      </c>
      <c r="AW42" t="str">
        <f>IF('cantidad pollos muertos'!AZ43="","",BETAINV(0.025,'cantidad pollos muertos'!AZ43+1,'cantidad inicial pollos'!AZ43-'cantidad pollos muertos'!AZ43+1))</f>
        <v/>
      </c>
      <c r="AX42" t="str">
        <f>IF('cantidad pollos muertos'!AZ43="","",BETAINV(0.975,'cantidad pollos muertos'!AZ43+1,'cantidad inicial pollos'!AZ43-'cantidad pollos muertos'!AZ43+1))</f>
        <v/>
      </c>
      <c r="AY42" t="str">
        <f>IF('cantidad pollos muertos'!BA43="","",BETAINV(0.025,'cantidad pollos muertos'!BA43+1,'cantidad inicial pollos'!BA43-'cantidad pollos muertos'!BA43+1))</f>
        <v/>
      </c>
      <c r="AZ42" t="str">
        <f>IF('cantidad pollos muertos'!BA43="","",BETAINV(0.975,'cantidad pollos muertos'!BA43+1,'cantidad inicial pollos'!BA43-'cantidad pollos muertos'!BA43+1))</f>
        <v/>
      </c>
    </row>
    <row r="43" spans="1:52" x14ac:dyDescent="0.25">
      <c r="A43" s="6">
        <v>41</v>
      </c>
      <c r="B43" s="6" t="s">
        <v>6</v>
      </c>
      <c r="C43" s="6">
        <f>IF('cantidad pollos muertos'!C42="","",BETAINV(0.025,'cantidad pollos muertos'!C42+1,'cantidad inicial pollos'!C42-'cantidad pollos muertos'!C42+1))</f>
        <v>7.5142190233221759E-2</v>
      </c>
      <c r="D43" s="6">
        <f>IF('cantidad pollos muertos'!C42="","",BETAINV(0.975,'cantidad pollos muertos'!C42+1,'cantidad inicial pollos'!C42-'cantidad pollos muertos'!C42+1))</f>
        <v>8.448553547538773E-2</v>
      </c>
      <c r="E43" s="6">
        <f>IF('cantidad pollos muertos'!D42="","",BETAINV(0.025,'cantidad pollos muertos'!D42+1,'cantidad inicial pollos'!D42-'cantidad pollos muertos'!D42+1))</f>
        <v>0.12362510477764389</v>
      </c>
      <c r="F43" s="6">
        <f>IF('cantidad pollos muertos'!D42="","",BETAINV(0.975,'cantidad pollos muertos'!D42+1,'cantidad inicial pollos'!D42-'cantidad pollos muertos'!D42+1))</f>
        <v>0.13482718113142067</v>
      </c>
      <c r="G43" s="6">
        <f>IF('cantidad pollos muertos'!E42="","",BETAINV(0.025,'cantidad pollos muertos'!E42+1,'cantidad inicial pollos'!E42-'cantidad pollos muertos'!E42+1))</f>
        <v>0.33467527173983402</v>
      </c>
      <c r="H43" s="6">
        <f>IF('cantidad pollos muertos'!E42="","",BETAINV(0.975,'cantidad pollos muertos'!E42+1,'cantidad inicial pollos'!E42-'cantidad pollos muertos'!E42+1))</f>
        <v>0.35052632626104308</v>
      </c>
      <c r="I43" s="6">
        <f>IF('cantidad pollos muertos'!F42="","",BETAINV(0.025,'cantidad pollos muertos'!F42+1,'cantidad inicial pollos'!F42-'cantidad pollos muertos'!F42+1))</f>
        <v>6.3467915539511754E-2</v>
      </c>
      <c r="J43" s="6">
        <f>IF('cantidad pollos muertos'!F42="","",BETAINV(0.975,'cantidad pollos muertos'!F42+1,'cantidad inicial pollos'!F42-'cantidad pollos muertos'!F42+1))</f>
        <v>7.1852887368439977E-2</v>
      </c>
      <c r="K43" s="6">
        <f>IF('cantidad pollos muertos'!G42="","",BETAINV(0.025,'cantidad pollos muertos'!G42+1,'cantidad inicial pollos'!G42-'cantidad pollos muertos'!G42+1))</f>
        <v>5.1784954930957409E-2</v>
      </c>
      <c r="L43" s="6">
        <f>IF('cantidad pollos muertos'!G42="","",BETAINV(0.975,'cantidad pollos muertos'!G42+1,'cantidad inicial pollos'!G42-'cantidad pollos muertos'!G42+1))</f>
        <v>5.9499633713036459E-2</v>
      </c>
      <c r="M43" s="6">
        <f>IF('cantidad pollos muertos'!H42="","",BETAINV(0.025,'cantidad pollos muertos'!H42+1,'cantidad inicial pollos'!L42-'cantidad pollos muertos'!H42+1))</f>
        <v>3.6189949957375032E-2</v>
      </c>
      <c r="N43" s="6">
        <f>IF('cantidad pollos muertos'!H42="","",BETAINV(0.975,'cantidad pollos muertos'!H42+1,'cantidad inicial pollos'!H42-'cantidad pollos muertos'!H42+1))</f>
        <v>4.9240657040661162E-2</v>
      </c>
      <c r="O43" s="6">
        <f>IF('cantidad pollos muertos'!I42="","",BETAINV(0.025,'cantidad pollos muertos'!I42+1,'cantidad inicial pollos'!I42-'cantidad pollos muertos'!I42+1))</f>
        <v>7.0864765074070607E-2</v>
      </c>
      <c r="P43" s="6">
        <f>IF('cantidad pollos muertos'!I42="","",BETAINV(0.975,'cantidad pollos muertos'!I42+1,'cantidad inicial pollos'!I42-'cantidad pollos muertos'!I42+1))</f>
        <v>8.0222333408694224E-2</v>
      </c>
      <c r="Q43" s="6">
        <f>IF('cantidad pollos muertos'!J42="","",BETAINV(0.025,'cantidad pollos muertos'!J42+1,'cantidad inicial pollos'!J42-'cantidad pollos muertos'!J42+1))</f>
        <v>1.5331462364387463E-2</v>
      </c>
      <c r="R43" s="6">
        <f>IF('cantidad pollos muertos'!J42="","",BETAINV(0.975,'cantidad pollos muertos'!J42+1,'cantidad inicial pollos'!J42-'cantidad pollos muertos'!J42+1))</f>
        <v>1.9738379125890493E-2</v>
      </c>
      <c r="S43" s="33">
        <f>IF('cantidad pollos muertos'!K42="","",BETAINV(0.025,'cantidad pollos muertos'!K42+1,'cantidad inicial pollos'!K42-'cantidad pollos muertos'!K42+1))</f>
        <v>3.9670456448758475E-2</v>
      </c>
      <c r="T43" s="33">
        <f>IF('cantidad pollos muertos'!K42="","",BETAINV(0.975,'cantidad pollos muertos'!K42+1,'cantidad inicial pollos'!K42-'cantidad pollos muertos'!K42+1))</f>
        <v>4.6445545997180648E-2</v>
      </c>
      <c r="U43" s="33">
        <f>IF('cantidad pollos muertos'!L42="","",BETAINV(0.025,'cantidad pollos muertos'!L42+1,'cantidad inicial pollos'!L42-'cantidad pollos muertos'!L42+1))</f>
        <v>2.4232816907508458E-2</v>
      </c>
      <c r="V43" s="33">
        <f>IF('cantidad pollos muertos'!L42="","",BETAINV(0.975,'cantidad pollos muertos'!L42+1,'cantidad inicial pollos'!L42-'cantidad pollos muertos'!L42+1))</f>
        <v>2.9740339149135875E-2</v>
      </c>
      <c r="W43" s="6">
        <f>IF('cantidad pollos muertos'!M42="","",BETAINV(0.025,'cantidad pollos muertos'!M42+1,'cantidad inicial pollos'!M42-'cantidad pollos muertos'!M42+1))</f>
        <v>2.3748203197824835E-2</v>
      </c>
      <c r="X43" s="6">
        <f>IF('cantidad pollos muertos'!M42="","",BETAINV(0.975,'cantidad pollos muertos'!M42+1,'cantidad inicial pollos'!M42-'cantidad pollos muertos'!M42+1))</f>
        <v>2.9097725207239522E-2</v>
      </c>
      <c r="Y43" s="6">
        <f>IF('cantidad pollos muertos'!N42="","",BETAINV(0.025,'cantidad pollos muertos'!N42+1,'cantidad inicial pollos'!N42-'cantidad pollos muertos'!N42+1))</f>
        <v>2.900740925326608E-2</v>
      </c>
      <c r="Z43" s="6">
        <f>IF('cantidad pollos muertos'!N42="","",BETAINV(0.975,'cantidad pollos muertos'!N42+1,'cantidad inicial pollos'!N42-'cantidad pollos muertos'!N42+1))</f>
        <v>3.4873892181774058E-2</v>
      </c>
      <c r="AA43" s="6">
        <f>IF('cantidad pollos muertos'!O42="","",BETAINV(0.025,'cantidad pollos muertos'!O42+1,'cantidad inicial pollos'!O42-'cantidad pollos muertos'!O42+1))</f>
        <v>7.6746772909233318E-2</v>
      </c>
      <c r="AB43" s="6">
        <f>IF('cantidad pollos muertos'!O42="","",BETAINV(0.975,'cantidad pollos muertos'!O42+1,'cantidad inicial pollos'!O42-'cantidad pollos muertos'!O42+1))</f>
        <v>8.5872048118610156E-2</v>
      </c>
      <c r="AC43" s="6">
        <f>IF('cantidad pollos muertos'!P42="","",BETAINV(0.025,'cantidad pollos muertos'!P42+1,'cantidad inicial pollos'!P42-'cantidad pollos muertos'!P42+1))</f>
        <v>4.3648392190751298E-2</v>
      </c>
      <c r="AD43" s="6">
        <f>IF('cantidad pollos muertos'!P42="","",BETAINV(0.975,'cantidad pollos muertos'!P42+1,'cantidad inicial pollos'!P42-'cantidad pollos muertos'!P42+1))</f>
        <v>5.0725381596807173E-2</v>
      </c>
      <c r="AE43" s="6">
        <f>IF('cantidad pollos muertos'!Q42="","",BETAINV(0.025,'cantidad pollos muertos'!Q42+1,'cantidad inicial pollos'!Q42-'cantidad pollos muertos'!Q42+1))</f>
        <v>3.5335311418124814E-2</v>
      </c>
      <c r="AF43" s="6">
        <f>IF('cantidad pollos muertos'!Q42="","",BETAINV(0.975,'cantidad pollos muertos'!Q42+1,'cantidad inicial pollos'!Q42-'cantidad pollos muertos'!Q42+1))</f>
        <v>4.1759395413659806E-2</v>
      </c>
      <c r="AG43" s="6">
        <f>IF('cantidad pollos muertos'!R42="","",BETAINV(0.025,'cantidad pollos muertos'!R42+1,'cantidad inicial pollos'!R42-'cantidad pollos muertos'!R42+1))</f>
        <v>4.1806745556537399E-2</v>
      </c>
      <c r="AH43" s="6">
        <f>IF('cantidad pollos muertos'!R42="","",BETAINV(0.975,'cantidad pollos muertos'!R42+1,'cantidad inicial pollos'!R42-'cantidad pollos muertos'!R42+1))</f>
        <v>4.8493640848122799E-2</v>
      </c>
      <c r="AI43" s="6">
        <f>IF('cantidad pollos muertos'!S42="","",BETAINV(0.025,'cantidad pollos muertos'!S42+1,'cantidad inicial pollos'!S42-'cantidad pollos muertos'!S42+1))</f>
        <v>4.2719841132642759E-2</v>
      </c>
      <c r="AJ43" s="6">
        <f>IF('cantidad pollos muertos'!S42="","",BETAINV(0.975,'cantidad pollos muertos'!S42+1,'cantidad inicial pollos'!S42-'cantidad pollos muertos'!S42+1))</f>
        <v>4.9473218228205718E-2</v>
      </c>
      <c r="AK43" s="6">
        <f>IF('cantidad pollos muertos'!T42="","",BETAINV(0.025,'cantidad pollos muertos'!T42+1,'cantidad inicial pollos'!T42-'cantidad pollos muertos'!T42+1))</f>
        <v>3.5882066746886584E-2</v>
      </c>
      <c r="AL43" s="6">
        <f>IF('cantidad pollos muertos'!T42="","",BETAINV(0.975,'cantidad pollos muertos'!T42+1,'cantidad inicial pollos'!T42-'cantidad pollos muertos'!T42+1))</f>
        <v>4.2115945105734909E-2</v>
      </c>
      <c r="AM43" s="6">
        <f>IF('cantidad pollos muertos'!U42="","",BETAINV(0.025,'cantidad pollos muertos'!U42+1,'cantidad inicial pollos'!U42-'cantidad pollos muertos'!U42+1))</f>
        <v>4.4024941061474893E-2</v>
      </c>
      <c r="AN43" s="6">
        <f>IF('cantidad pollos muertos'!U42="","",BETAINV(0.975,'cantidad pollos muertos'!U42+1,'cantidad inicial pollos'!U42-'cantidad pollos muertos'!U42+1))</f>
        <v>5.0871936788520866E-2</v>
      </c>
      <c r="AO43" s="6">
        <f>IF('cantidad pollos muertos'!V42="","",BETAINV(0.025,'cantidad pollos muertos'!V42+1,'cantidad inicial pollos'!V42-'cantidad pollos muertos'!V42+1))</f>
        <v>7.407704849066872E-2</v>
      </c>
      <c r="AP43" s="6">
        <f>IF('cantidad pollos muertos'!V42="","",BETAINV(0.975,'cantidad pollos muertos'!V42+1,'cantidad inicial pollos'!V42-'cantidad pollos muertos'!V42+1))</f>
        <v>8.2737269113216549E-2</v>
      </c>
      <c r="AQ43" s="6">
        <f>IF('cantidad pollos muertos'!W42="","",BETAINV(0.025,'cantidad pollos muertos'!W42+1,'cantidad inicial pollos'!W42-'cantidad pollos muertos'!W42+1))</f>
        <v>4.9776117046334445E-2</v>
      </c>
      <c r="AR43" s="6">
        <f>IF('cantidad pollos muertos'!W42="","",BETAINV(0.975,'cantidad pollos muertos'!W42+1,'cantidad inicial pollos'!W42-'cantidad pollos muertos'!W42+1))</f>
        <v>5.7017561923251359E-2</v>
      </c>
      <c r="AS43" s="6">
        <f>IF('cantidad pollos muertos'!X42="","",BETAINV(0.025,'cantidad pollos muertos'!X42+1,'cantidad inicial pollos'!X42-'cantidad pollos muertos'!X42+1))</f>
        <v>4.4701301010729694E-2</v>
      </c>
      <c r="AT43" s="6">
        <f>IF('cantidad pollos muertos'!X42="","",BETAINV(0.975,'cantidad pollos muertos'!X42+1,'cantidad inicial pollos'!X42-'cantidad pollos muertos'!X42+1))</f>
        <v>5.147646597599953E-2</v>
      </c>
      <c r="AU43" t="str">
        <f>IF('cantidad pollos muertos'!AW44="","",BETAINV(0.025,'cantidad pollos muertos'!AW44+1,'cantidad inicial pollos'!AW44-'cantidad pollos muertos'!AW44+1))</f>
        <v/>
      </c>
      <c r="AV43" t="str">
        <f>IF('cantidad pollos muertos'!AW44="","",BETAINV(0.975,'cantidad pollos muertos'!AW44+1,'cantidad inicial pollos'!AW44-'cantidad pollos muertos'!AW44+1))</f>
        <v/>
      </c>
      <c r="AW43" t="str">
        <f>IF('cantidad pollos muertos'!AZ44="","",BETAINV(0.025,'cantidad pollos muertos'!AZ44+1,'cantidad inicial pollos'!AZ44-'cantidad pollos muertos'!AZ44+1))</f>
        <v/>
      </c>
      <c r="AX43" t="str">
        <f>IF('cantidad pollos muertos'!AZ44="","",BETAINV(0.975,'cantidad pollos muertos'!AZ44+1,'cantidad inicial pollos'!AZ44-'cantidad pollos muertos'!AZ44+1))</f>
        <v/>
      </c>
      <c r="AY43" t="str">
        <f>IF('cantidad pollos muertos'!BA44="","",BETAINV(0.025,'cantidad pollos muertos'!BA44+1,'cantidad inicial pollos'!BA44-'cantidad pollos muertos'!BA44+1))</f>
        <v/>
      </c>
      <c r="AZ43" t="str">
        <f>IF('cantidad pollos muertos'!BA44="","",BETAINV(0.975,'cantidad pollos muertos'!BA44+1,'cantidad inicial pollos'!BA44-'cantidad pollos muertos'!BA44+1))</f>
        <v/>
      </c>
    </row>
    <row r="44" spans="1:52" x14ac:dyDescent="0.25">
      <c r="A44" s="6">
        <v>42</v>
      </c>
      <c r="B44" s="6" t="s">
        <v>4</v>
      </c>
      <c r="C44" s="6">
        <f>IF('cantidad pollos muertos'!C43="","",BETAINV(0.025,'cantidad pollos muertos'!C43+1,'cantidad inicial pollos'!C43-'cantidad pollos muertos'!C43+1))</f>
        <v>6.3688772530188564E-2</v>
      </c>
      <c r="D44" s="6">
        <f>IF('cantidad pollos muertos'!C43="","",BETAINV(0.975,'cantidad pollos muertos'!C43+1,'cantidad inicial pollos'!C43-'cantidad pollos muertos'!C43+1))</f>
        <v>7.1590355675555939E-2</v>
      </c>
      <c r="E44" s="6">
        <f>IF('cantidad pollos muertos'!D43="","",BETAINV(0.025,'cantidad pollos muertos'!D43+1,'cantidad inicial pollos'!D43-'cantidad pollos muertos'!D43+1))</f>
        <v>8.0850249548799283E-2</v>
      </c>
      <c r="F44" s="6">
        <f>IF('cantidad pollos muertos'!D43="","",BETAINV(0.975,'cantidad pollos muertos'!D43+1,'cantidad inicial pollos'!D43-'cantidad pollos muertos'!D43+1))</f>
        <v>8.9276423267467986E-2</v>
      </c>
      <c r="G44" s="6">
        <f>IF('cantidad pollos muertos'!E43="","",BETAINV(0.025,'cantidad pollos muertos'!E43+1,'cantidad inicial pollos'!E43-'cantidad pollos muertos'!E43+1))</f>
        <v>0.23624520822157499</v>
      </c>
      <c r="H44" s="6">
        <f>IF('cantidad pollos muertos'!E43="","",BETAINV(0.975,'cantidad pollos muertos'!E43+1,'cantidad inicial pollos'!E43-'cantidad pollos muertos'!E43+1))</f>
        <v>0.2491976883832957</v>
      </c>
      <c r="I44" s="6">
        <f>IF('cantidad pollos muertos'!F43="","",BETAINV(0.025,'cantidad pollos muertos'!F43+1,'cantidad inicial pollos'!F43-'cantidad pollos muertos'!F43+1))</f>
        <v>9.0962990926360121E-2</v>
      </c>
      <c r="J44" s="6">
        <f>IF('cantidad pollos muertos'!F43="","",BETAINV(0.975,'cantidad pollos muertos'!F43+1,'cantidad inicial pollos'!F43-'cantidad pollos muertos'!F43+1))</f>
        <v>9.9836260610489114E-2</v>
      </c>
      <c r="K44" s="6">
        <f>IF('cantidad pollos muertos'!G43="","",BETAINV(0.025,'cantidad pollos muertos'!G43+1,'cantidad inicial pollos'!G43-'cantidad pollos muertos'!G43+1))</f>
        <v>5.7306323540763641E-2</v>
      </c>
      <c r="L44" s="6">
        <f>IF('cantidad pollos muertos'!G43="","",BETAINV(0.975,'cantidad pollos muertos'!G43+1,'cantidad inicial pollos'!G43-'cantidad pollos muertos'!G43+1))</f>
        <v>6.400678389355241E-2</v>
      </c>
      <c r="M44" s="6">
        <f>IF('cantidad pollos muertos'!H43="","",BETAINV(0.025,'cantidad pollos muertos'!H43+1,'cantidad inicial pollos'!L43-'cantidad pollos muertos'!H43+1))</f>
        <v>3.3194639883463592E-2</v>
      </c>
      <c r="N44" s="6">
        <f>IF('cantidad pollos muertos'!H43="","",BETAINV(0.975,'cantidad pollos muertos'!H43+1,'cantidad inicial pollos'!H43-'cantidad pollos muertos'!H43+1))</f>
        <v>4.1568535679086027E-2</v>
      </c>
      <c r="O44" s="6">
        <f>IF('cantidad pollos muertos'!I43="","",BETAINV(0.025,'cantidad pollos muertos'!I43+1,'cantidad inicial pollos'!I43-'cantidad pollos muertos'!I43+1))</f>
        <v>3.5078960607213355E-2</v>
      </c>
      <c r="P44" s="6">
        <f>IF('cantidad pollos muertos'!I43="","",BETAINV(0.975,'cantidad pollos muertos'!I43+1,'cantidad inicial pollos'!I43-'cantidad pollos muertos'!I43+1))</f>
        <v>4.0442206920894286E-2</v>
      </c>
      <c r="Q44" s="6">
        <f>IF('cantidad pollos muertos'!J43="","",BETAINV(0.025,'cantidad pollos muertos'!J43+1,'cantidad inicial pollos'!J43-'cantidad pollos muertos'!J43+1))</f>
        <v>4.5001057499458035E-2</v>
      </c>
      <c r="R44" s="6">
        <f>IF('cantidad pollos muertos'!J43="","",BETAINV(0.975,'cantidad pollos muertos'!J43+1,'cantidad inicial pollos'!J43-'cantidad pollos muertos'!J43+1))</f>
        <v>5.139152765374666E-2</v>
      </c>
      <c r="S44" s="33">
        <f>IF('cantidad pollos muertos'!K43="","",BETAINV(0.025,'cantidad pollos muertos'!K43+1,'cantidad inicial pollos'!K43-'cantidad pollos muertos'!K43+1))</f>
        <v>6.9655241598817016E-2</v>
      </c>
      <c r="T44" s="33">
        <f>IF('cantidad pollos muertos'!K43="","",BETAINV(0.975,'cantidad pollos muertos'!K43+1,'cantidad inicial pollos'!K43-'cantidad pollos muertos'!K43+1))</f>
        <v>7.7541501745345354E-2</v>
      </c>
      <c r="U44" s="33">
        <f>IF('cantidad pollos muertos'!L43="","",BETAINV(0.025,'cantidad pollos muertos'!L43+1,'cantidad inicial pollos'!L43-'cantidad pollos muertos'!L43+1))</f>
        <v>5.0589576787181685E-2</v>
      </c>
      <c r="V44" s="33">
        <f>IF('cantidad pollos muertos'!L43="","",BETAINV(0.975,'cantidad pollos muertos'!L43+1,'cantidad inicial pollos'!L43-'cantidad pollos muertos'!L43+1))</f>
        <v>5.7116030157268849E-2</v>
      </c>
      <c r="W44" s="6">
        <f>IF('cantidad pollos muertos'!M43="","",BETAINV(0.025,'cantidad pollos muertos'!M43+1,'cantidad inicial pollos'!M43-'cantidad pollos muertos'!M43+1))</f>
        <v>0.12065692298419085</v>
      </c>
      <c r="X44" s="6">
        <f>IF('cantidad pollos muertos'!M43="","",BETAINV(0.975,'cantidad pollos muertos'!M43+1,'cantidad inicial pollos'!M43-'cantidad pollos muertos'!M43+1))</f>
        <v>0.13037483261441873</v>
      </c>
      <c r="Y44" s="6">
        <f>IF('cantidad pollos muertos'!N43="","",BETAINV(0.025,'cantidad pollos muertos'!N43+1,'cantidad inicial pollos'!N43-'cantidad pollos muertos'!N43+1))</f>
        <v>3.1452334128224152E-2</v>
      </c>
      <c r="Z44" s="6">
        <f>IF('cantidad pollos muertos'!N43="","",BETAINV(0.975,'cantidad pollos muertos'!N43+1,'cantidad inicial pollos'!N43-'cantidad pollos muertos'!N43+1))</f>
        <v>3.6773620848365107E-2</v>
      </c>
      <c r="AA44" s="6">
        <f>IF('cantidad pollos muertos'!O43="","",BETAINV(0.025,'cantidad pollos muertos'!O43+1,'cantidad inicial pollos'!O43-'cantidad pollos muertos'!O43+1))</f>
        <v>2.9767531511574918E-2</v>
      </c>
      <c r="AB44" s="6">
        <f>IF('cantidad pollos muertos'!O43="","",BETAINV(0.975,'cantidad pollos muertos'!O43+1,'cantidad inicial pollos'!O43-'cantidad pollos muertos'!O43+1))</f>
        <v>3.5033042115309221E-2</v>
      </c>
      <c r="AC44" s="6">
        <f>IF('cantidad pollos muertos'!P43="","",BETAINV(0.025,'cantidad pollos muertos'!P43+1,'cantidad inicial pollos'!P43-'cantidad pollos muertos'!P43+1))</f>
        <v>3.3880176767073479E-2</v>
      </c>
      <c r="AD44" s="6">
        <f>IF('cantidad pollos muertos'!P43="","",BETAINV(0.975,'cantidad pollos muertos'!P43+1,'cantidad inicial pollos'!P43-'cantidad pollos muertos'!P43+1))</f>
        <v>3.923109013361481E-2</v>
      </c>
      <c r="AE44" s="6">
        <f>IF('cantidad pollos muertos'!Q43="","",BETAINV(0.025,'cantidad pollos muertos'!Q43+1,'cantidad inicial pollos'!Q43-'cantidad pollos muertos'!Q43+1))</f>
        <v>2.7877190038264919E-2</v>
      </c>
      <c r="AF44" s="6">
        <f>IF('cantidad pollos muertos'!Q43="","",BETAINV(0.975,'cantidad pollos muertos'!Q43+1,'cantidad inicial pollos'!Q43-'cantidad pollos muertos'!Q43+1))</f>
        <v>3.3064993996698488E-2</v>
      </c>
      <c r="AG44" s="6">
        <f>IF('cantidad pollos muertos'!R43="","",BETAINV(0.025,'cantidad pollos muertos'!R43+1,'cantidad inicial pollos'!R43-'cantidad pollos muertos'!R43+1))</f>
        <v>1.7600948455265265E-2</v>
      </c>
      <c r="AH44" s="6">
        <f>IF('cantidad pollos muertos'!R43="","",BETAINV(0.975,'cantidad pollos muertos'!R43+1,'cantidad inicial pollos'!R43-'cantidad pollos muertos'!R43+1))</f>
        <v>2.1714556779486527E-2</v>
      </c>
      <c r="AI44" s="6">
        <f>IF('cantidad pollos muertos'!S43="","",BETAINV(0.025,'cantidad pollos muertos'!S43+1,'cantidad inicial pollos'!S43-'cantidad pollos muertos'!S43+1))</f>
        <v>3.1339247121925699E-2</v>
      </c>
      <c r="AJ44" s="6">
        <f>IF('cantidad pollos muertos'!S43="","",BETAINV(0.975,'cantidad pollos muertos'!S43+1,'cantidad inicial pollos'!S43-'cantidad pollos muertos'!S43+1))</f>
        <v>3.6651203010918509E-2</v>
      </c>
      <c r="AK44" s="6">
        <f>IF('cantidad pollos muertos'!T43="","",BETAINV(0.025,'cantidad pollos muertos'!T43+1,'cantidad inicial pollos'!T43-'cantidad pollos muertos'!T43+1))</f>
        <v>2.4976367564055392E-2</v>
      </c>
      <c r="AL44" s="6">
        <f>IF('cantidad pollos muertos'!T43="","",BETAINV(0.975,'cantidad pollos muertos'!T43+1,'cantidad inicial pollos'!T43-'cantidad pollos muertos'!T43+1))</f>
        <v>2.9906610792104105E-2</v>
      </c>
      <c r="AM44" s="6">
        <f>IF('cantidad pollos muertos'!U43="","",BETAINV(0.025,'cantidad pollos muertos'!U43+1,'cantidad inicial pollos'!U43-'cantidad pollos muertos'!U43+1))</f>
        <v>4.3791827132904734E-2</v>
      </c>
      <c r="AN44" s="6">
        <f>IF('cantidad pollos muertos'!U43="","",BETAINV(0.975,'cantidad pollos muertos'!U43+1,'cantidad inicial pollos'!U43-'cantidad pollos muertos'!U43+1))</f>
        <v>5.0027112429152809E-2</v>
      </c>
      <c r="AO44" s="6">
        <f>IF('cantidad pollos muertos'!V43="","",BETAINV(0.025,'cantidad pollos muertos'!V43+1,'cantidad inicial pollos'!V43-'cantidad pollos muertos'!V43+1))</f>
        <v>6.1902869604792701E-2</v>
      </c>
      <c r="AP44" s="6">
        <f>IF('cantidad pollos muertos'!V43="","",BETAINV(0.975,'cantidad pollos muertos'!V43+1,'cantidad inicial pollos'!V43-'cantidad pollos muertos'!V43+1))</f>
        <v>6.9035516629068927E-2</v>
      </c>
      <c r="AQ44" s="6">
        <f>IF('cantidad pollos muertos'!W43="","",BETAINV(0.025,'cantidad pollos muertos'!W43+1,'cantidad inicial pollos'!W43-'cantidad pollos muertos'!W43+1))</f>
        <v>5.6737189168112177E-2</v>
      </c>
      <c r="AR44" s="6">
        <f>IF('cantidad pollos muertos'!W43="","",BETAINV(0.975,'cantidad pollos muertos'!W43+1,'cantidad inicial pollos'!W43-'cantidad pollos muertos'!W43+1))</f>
        <v>6.4162468524318839E-2</v>
      </c>
      <c r="AS44" s="6">
        <f>IF('cantidad pollos muertos'!X43="","",BETAINV(0.025,'cantidad pollos muertos'!X43+1,'cantidad inicial pollos'!X43-'cantidad pollos muertos'!X43+1))</f>
        <v>7.3536503692943664E-2</v>
      </c>
      <c r="AT44" s="6">
        <f>IF('cantidad pollos muertos'!X43="","",BETAINV(0.975,'cantidad pollos muertos'!X43+1,'cantidad inicial pollos'!X43-'cantidad pollos muertos'!X43+1))</f>
        <v>8.0678894808902224E-2</v>
      </c>
      <c r="AU44" t="str">
        <f>IF('cantidad pollos muertos'!AW45="","",BETAINV(0.025,'cantidad pollos muertos'!AW45+1,'cantidad inicial pollos'!AW45-'cantidad pollos muertos'!AW45+1))</f>
        <v/>
      </c>
      <c r="AV44" t="str">
        <f>IF('cantidad pollos muertos'!AW45="","",BETAINV(0.975,'cantidad pollos muertos'!AW45+1,'cantidad inicial pollos'!AW45-'cantidad pollos muertos'!AW45+1))</f>
        <v/>
      </c>
      <c r="AW44" t="str">
        <f>IF('cantidad pollos muertos'!AZ45="","",BETAINV(0.025,'cantidad pollos muertos'!AZ45+1,'cantidad inicial pollos'!AZ45-'cantidad pollos muertos'!AZ45+1))</f>
        <v/>
      </c>
      <c r="AX44" t="str">
        <f>IF('cantidad pollos muertos'!AZ45="","",BETAINV(0.975,'cantidad pollos muertos'!AZ45+1,'cantidad inicial pollos'!AZ45-'cantidad pollos muertos'!AZ45+1))</f>
        <v/>
      </c>
      <c r="AY44" t="str">
        <f>IF('cantidad pollos muertos'!BA45="","",BETAINV(0.025,'cantidad pollos muertos'!BA45+1,'cantidad inicial pollos'!BA45-'cantidad pollos muertos'!BA45+1))</f>
        <v/>
      </c>
      <c r="AZ44" t="str">
        <f>IF('cantidad pollos muertos'!BA45="","",BETAINV(0.975,'cantidad pollos muertos'!BA45+1,'cantidad inicial pollos'!BA45-'cantidad pollos muertos'!BA45+1))</f>
        <v/>
      </c>
    </row>
    <row r="45" spans="1:52" x14ac:dyDescent="0.25">
      <c r="A45" s="6">
        <v>43</v>
      </c>
      <c r="B45" s="6" t="s">
        <v>2</v>
      </c>
      <c r="C45" s="6">
        <f>IF('cantidad pollos muertos'!C44="","",BETAINV(0.025,'cantidad pollos muertos'!C44+1,'cantidad inicial pollos'!C44-'cantidad pollos muertos'!C44+1))</f>
        <v>7.5479388634965616E-2</v>
      </c>
      <c r="D45" s="6">
        <f>IF('cantidad pollos muertos'!C44="","",BETAINV(0.975,'cantidad pollos muertos'!C44+1,'cantidad inicial pollos'!C44-'cantidad pollos muertos'!C44+1))</f>
        <v>0.10917044329418557</v>
      </c>
      <c r="E45" s="6">
        <f>IF('cantidad pollos muertos'!D44="","",BETAINV(0.025,'cantidad pollos muertos'!D44+1,'cantidad inicial pollos'!D44-'cantidad pollos muertos'!D44+1))</f>
        <v>3.409958059130213E-2</v>
      </c>
      <c r="F45" s="6">
        <f>IF('cantidad pollos muertos'!D44="","",BETAINV(0.975,'cantidad pollos muertos'!D44+1,'cantidad inicial pollos'!D44-'cantidad pollos muertos'!D44+1))</f>
        <v>4.9908371534841178E-2</v>
      </c>
      <c r="G45" s="6">
        <f>IF('cantidad pollos muertos'!E44="","",BETAINV(0.025,'cantidad pollos muertos'!E44+1,'cantidad inicial pollos'!E44-'cantidad pollos muertos'!E44+1))</f>
        <v>4.2261169978732104E-2</v>
      </c>
      <c r="H45" s="6">
        <f>IF('cantidad pollos muertos'!E44="","",BETAINV(0.975,'cantidad pollos muertos'!E44+1,'cantidad inicial pollos'!E44-'cantidad pollos muertos'!E44+1))</f>
        <v>5.8538760346516283E-2</v>
      </c>
      <c r="I45" s="6">
        <f>IF('cantidad pollos muertos'!F44="","",BETAINV(0.025,'cantidad pollos muertos'!F44+1,'cantidad inicial pollos'!F44-'cantidad pollos muertos'!F44+1))</f>
        <v>3.9239012632234282E-2</v>
      </c>
      <c r="J45" s="6">
        <f>IF('cantidad pollos muertos'!F44="","",BETAINV(0.975,'cantidad pollos muertos'!F44+1,'cantidad inicial pollos'!F44-'cantidad pollos muertos'!F44+1))</f>
        <v>5.4997627806448124E-2</v>
      </c>
      <c r="K45" s="6">
        <f>IF('cantidad pollos muertos'!G44="","",BETAINV(0.025,'cantidad pollos muertos'!G44+1,'cantidad inicial pollos'!G44-'cantidad pollos muertos'!G44+1))</f>
        <v>3.2076347562649092E-2</v>
      </c>
      <c r="L45" s="6">
        <f>IF('cantidad pollos muertos'!G44="","",BETAINV(0.975,'cantidad pollos muertos'!G44+1,'cantidad inicial pollos'!G44-'cantidad pollos muertos'!G44+1))</f>
        <v>4.6548130107057606E-2</v>
      </c>
      <c r="M45" s="6">
        <f>IF('cantidad pollos muertos'!H44="","",BETAINV(0.025,'cantidad pollos muertos'!H44+1,'cantidad inicial pollos'!L44-'cantidad pollos muertos'!H44+1))</f>
        <v>1.8219455975166967E-2</v>
      </c>
      <c r="N45" s="6">
        <f>IF('cantidad pollos muertos'!H44="","",BETAINV(0.975,'cantidad pollos muertos'!H44+1,'cantidad inicial pollos'!H44-'cantidad pollos muertos'!H44+1))</f>
        <v>2.9297588457250057E-2</v>
      </c>
      <c r="O45" s="6">
        <f>IF('cantidad pollos muertos'!I44="","",BETAINV(0.025,'cantidad pollos muertos'!I44+1,'cantidad inicial pollos'!I44-'cantidad pollos muertos'!I44+1))</f>
        <v>1.9769460095580962E-2</v>
      </c>
      <c r="P45" s="6">
        <f>IF('cantidad pollos muertos'!I44="","",BETAINV(0.975,'cantidad pollos muertos'!I44+1,'cantidad inicial pollos'!I44-'cantidad pollos muertos'!I44+1))</f>
        <v>3.124426518397716E-2</v>
      </c>
      <c r="Q45" s="6">
        <f>IF('cantidad pollos muertos'!J44="","",BETAINV(0.025,'cantidad pollos muertos'!J44+1,'cantidad inicial pollos'!J44-'cantidad pollos muertos'!J44+1))</f>
        <v>1.5073924089449974E-2</v>
      </c>
      <c r="R45" s="6">
        <f>IF('cantidad pollos muertos'!J44="","",BETAINV(0.975,'cantidad pollos muertos'!J44+1,'cantidad inicial pollos'!J44-'cantidad pollos muertos'!J44+1))</f>
        <v>2.5498094953154804E-2</v>
      </c>
      <c r="S45" s="33">
        <f>IF('cantidad pollos muertos'!K44="","",BETAINV(0.025,'cantidad pollos muertos'!K44+1,'cantidad inicial pollos'!K44-'cantidad pollos muertos'!K44+1))</f>
        <v>1.8845143021628194E-2</v>
      </c>
      <c r="T45" s="33">
        <f>IF('cantidad pollos muertos'!K44="","",BETAINV(0.975,'cantidad pollos muertos'!K44+1,'cantidad inicial pollos'!K44-'cantidad pollos muertos'!K44+1))</f>
        <v>3.0087684805041648E-2</v>
      </c>
      <c r="U45" s="33">
        <f>IF('cantidad pollos muertos'!L44="","",BETAINV(0.025,'cantidad pollos muertos'!L44+1,'cantidad inicial pollos'!L44-'cantidad pollos muertos'!L44+1))</f>
        <v>4.6880919492669391E-2</v>
      </c>
      <c r="V45" s="33">
        <f>IF('cantidad pollos muertos'!L44="","",BETAINV(0.975,'cantidad pollos muertos'!L44+1,'cantidad inicial pollos'!L44-'cantidad pollos muertos'!L44+1))</f>
        <v>6.357589266390129E-2</v>
      </c>
      <c r="W45" s="6">
        <f>IF('cantidad pollos muertos'!M44="","",BETAINV(0.025,'cantidad pollos muertos'!M44+1,'cantidad inicial pollos'!M44-'cantidad pollos muertos'!M44+1))</f>
        <v>2.3518054059735408E-2</v>
      </c>
      <c r="X45" s="6">
        <f>IF('cantidad pollos muertos'!M44="","",BETAINV(0.975,'cantidad pollos muertos'!M44+1,'cantidad inicial pollos'!M44-'cantidad pollos muertos'!M44+1))</f>
        <v>3.5887680905831498E-2</v>
      </c>
      <c r="Y45" s="6">
        <f>IF('cantidad pollos muertos'!N44="","",BETAINV(0.025,'cantidad pollos muertos'!N44+1,'cantidad inicial pollos'!N44-'cantidad pollos muertos'!N44+1))</f>
        <v>2.3848803347469912E-2</v>
      </c>
      <c r="Z45" s="6">
        <f>IF('cantidad pollos muertos'!N44="","",BETAINV(0.975,'cantidad pollos muertos'!N44+1,'cantidad inicial pollos'!N44-'cantidad pollos muertos'!N44+1))</f>
        <v>3.6298327354515436E-2</v>
      </c>
      <c r="AA45" s="6">
        <f>IF('cantidad pollos muertos'!O44="","",BETAINV(0.025,'cantidad pollos muertos'!O44+1,'cantidad inicial pollos'!O44-'cantidad pollos muertos'!O44+1))</f>
        <v>1.1811299603288019E-2</v>
      </c>
      <c r="AB45" s="6">
        <f>IF('cantidad pollos muertos'!O44="","",BETAINV(0.975,'cantidad pollos muertos'!O44+1,'cantidad inicial pollos'!O44-'cantidad pollos muertos'!O44+1))</f>
        <v>2.1019565857725464E-2</v>
      </c>
      <c r="AC45" s="6">
        <f>IF('cantidad pollos muertos'!P44="","",BETAINV(0.025,'cantidad pollos muertos'!P44+1,'cantidad inicial pollos'!P44-'cantidad pollos muertos'!P44+1))</f>
        <v>1.7293300775982817E-2</v>
      </c>
      <c r="AD45" s="6">
        <f>IF('cantidad pollos muertos'!P44="","",BETAINV(0.975,'cantidad pollos muertos'!P44+1,'cantidad inicial pollos'!P44-'cantidad pollos muertos'!P44+1))</f>
        <v>2.8125731383674357E-2</v>
      </c>
      <c r="AE45" s="6">
        <f>IF('cantidad pollos muertos'!Q44="","",BETAINV(0.025,'cantidad pollos muertos'!Q44+1,'cantidad inicial pollos'!Q44-'cantidad pollos muertos'!Q44+1))</f>
        <v>2.132678533276482E-2</v>
      </c>
      <c r="AF45" s="6">
        <f>IF('cantidad pollos muertos'!Q44="","",BETAINV(0.975,'cantidad pollos muertos'!Q44+1,'cantidad inicial pollos'!Q44-'cantidad pollos muertos'!Q44+1))</f>
        <v>3.3183614281491081E-2</v>
      </c>
      <c r="AG45" s="6">
        <f>IF('cantidad pollos muertos'!R44="","",BETAINV(0.025,'cantidad pollos muertos'!R44+1,'cantidad inicial pollos'!R44-'cantidad pollos muertos'!R44+1))</f>
        <v>1.9769460095580962E-2</v>
      </c>
      <c r="AH45" s="6">
        <f>IF('cantidad pollos muertos'!R44="","",BETAINV(0.975,'cantidad pollos muertos'!R44+1,'cantidad inicial pollos'!R44-'cantidad pollos muertos'!R44+1))</f>
        <v>3.124426518397716E-2</v>
      </c>
      <c r="AI45" s="6">
        <f>IF('cantidad pollos muertos'!S44="","",BETAINV(0.025,'cantidad pollos muertos'!S44+1,'cantidad inicial pollos'!S44-'cantidad pollos muertos'!S44+1))</f>
        <v>1.6677589305807042E-2</v>
      </c>
      <c r="AJ45" s="6">
        <f>IF('cantidad pollos muertos'!S44="","",BETAINV(0.975,'cantidad pollos muertos'!S44+1,'cantidad inicial pollos'!S44-'cantidad pollos muertos'!S44+1))</f>
        <v>2.7342766182369638E-2</v>
      </c>
      <c r="AK45" s="6">
        <f>IF('cantidad pollos muertos'!T44="","",BETAINV(0.025,'cantidad pollos muertos'!T44+1,'cantidad inicial pollos'!T44-'cantidad pollos muertos'!T44+1))</f>
        <v>9.1343993354656428E-3</v>
      </c>
      <c r="AL45" s="6">
        <f>IF('cantidad pollos muertos'!T44="","",BETAINV(0.975,'cantidad pollos muertos'!T44+1,'cantidad inicial pollos'!T44-'cantidad pollos muertos'!T44+1))</f>
        <v>1.740227397717109E-2</v>
      </c>
      <c r="AM45" s="6">
        <f>IF('cantidad pollos muertos'!U44="","",BETAINV(0.025,'cantidad pollos muertos'!U44+1,'cantidad inicial pollos'!U44-'cantidad pollos muertos'!U44+1))</f>
        <v>1.8294721995349712E-2</v>
      </c>
      <c r="AN45" s="6">
        <f>IF('cantidad pollos muertos'!U44="","",BETAINV(0.975,'cantidad pollos muertos'!U44+1,'cantidad inicial pollos'!U44-'cantidad pollos muertos'!U44+1))</f>
        <v>2.9859944932828064E-2</v>
      </c>
      <c r="AO45" s="6">
        <f>IF('cantidad pollos muertos'!V44="","",BETAINV(0.025,'cantidad pollos muertos'!V44+1,'cantidad inicial pollos'!V44-'cantidad pollos muertos'!V44+1))</f>
        <v>2.132678533276482E-2</v>
      </c>
      <c r="AP45" s="6">
        <f>IF('cantidad pollos muertos'!V44="","",BETAINV(0.975,'cantidad pollos muertos'!V44+1,'cantidad inicial pollos'!V44-'cantidad pollos muertos'!V44+1))</f>
        <v>3.3183614281491081E-2</v>
      </c>
      <c r="AQ45" s="6">
        <f>IF('cantidad pollos muertos'!W44="","",BETAINV(0.025,'cantidad pollos muertos'!W44+1,'cantidad inicial pollos'!W44-'cantidad pollos muertos'!W44+1))</f>
        <v>2.3644552788615686E-2</v>
      </c>
      <c r="AR45" s="6">
        <f>IF('cantidad pollos muertos'!W44="","",BETAINV(0.975,'cantidad pollos muertos'!W44+1,'cantidad inicial pollos'!W44-'cantidad pollos muertos'!W44+1))</f>
        <v>3.6558945948942712E-2</v>
      </c>
      <c r="AS45" s="6">
        <f>IF('cantidad pollos muertos'!X44="","",BETAINV(0.025,'cantidad pollos muertos'!X44+1,'cantidad inicial pollos'!X44-'cantidad pollos muertos'!X44+1))</f>
        <v>2.8384969793245878E-2</v>
      </c>
      <c r="AT45" s="6">
        <f>IF('cantidad pollos muertos'!X44="","",BETAINV(0.975,'cantidad pollos muertos'!X44+1,'cantidad inicial pollos'!X44-'cantidad pollos muertos'!X44+1))</f>
        <v>4.2361209544485523E-2</v>
      </c>
      <c r="AU45" t="str">
        <f>IF('cantidad pollos muertos'!AW46="","",BETAINV(0.025,'cantidad pollos muertos'!AW46+1,'cantidad inicial pollos'!AW46-'cantidad pollos muertos'!AW46+1))</f>
        <v/>
      </c>
      <c r="AV45" t="str">
        <f>IF('cantidad pollos muertos'!AW46="","",BETAINV(0.975,'cantidad pollos muertos'!AW46+1,'cantidad inicial pollos'!AW46-'cantidad pollos muertos'!AW46+1))</f>
        <v/>
      </c>
      <c r="AW45" t="str">
        <f>IF('cantidad pollos muertos'!AZ46="","",BETAINV(0.025,'cantidad pollos muertos'!AZ46+1,'cantidad inicial pollos'!AZ46-'cantidad pollos muertos'!AZ46+1))</f>
        <v/>
      </c>
      <c r="AX45" t="str">
        <f>IF('cantidad pollos muertos'!AZ46="","",BETAINV(0.975,'cantidad pollos muertos'!AZ46+1,'cantidad inicial pollos'!AZ46-'cantidad pollos muertos'!AZ46+1))</f>
        <v/>
      </c>
      <c r="AY45" t="str">
        <f>IF('cantidad pollos muertos'!BA46="","",BETAINV(0.025,'cantidad pollos muertos'!BA46+1,'cantidad inicial pollos'!BA46-'cantidad pollos muertos'!BA46+1))</f>
        <v/>
      </c>
      <c r="AZ45" t="str">
        <f>IF('cantidad pollos muertos'!BA46="","",BETAINV(0.975,'cantidad pollos muertos'!BA46+1,'cantidad inicial pollos'!BA46-'cantidad pollos muertos'!BA46+1))</f>
        <v/>
      </c>
    </row>
    <row r="46" spans="1:52" x14ac:dyDescent="0.25">
      <c r="A46" s="6">
        <v>44</v>
      </c>
      <c r="B46" s="6" t="s">
        <v>29</v>
      </c>
      <c r="C46" s="6">
        <f>IF('cantidad pollos muertos'!C45="","",BETAINV(0.025,'cantidad pollos muertos'!C45+1,'cantidad inicial pollos'!C45-'cantidad pollos muertos'!C45+1))</f>
        <v>5.216640083457838E-2</v>
      </c>
      <c r="D46" s="6">
        <f>IF('cantidad pollos muertos'!C45="","",BETAINV(0.975,'cantidad pollos muertos'!C45+1,'cantidad inicial pollos'!C45-'cantidad pollos muertos'!C45+1))</f>
        <v>7.0741953704708482E-2</v>
      </c>
      <c r="E46" s="6">
        <f>IF('cantidad pollos muertos'!D45="","",BETAINV(0.025,'cantidad pollos muertos'!D45+1,'cantidad inicial pollos'!D45-'cantidad pollos muertos'!D45+1))</f>
        <v>0.18914283349140518</v>
      </c>
      <c r="F46" s="6">
        <f>IF('cantidad pollos muertos'!D45="","",BETAINV(0.975,'cantidad pollos muertos'!D45+1,'cantidad inicial pollos'!D45-'cantidad pollos muertos'!D45+1))</f>
        <v>0.21867042824737193</v>
      </c>
      <c r="G46" s="6">
        <f>IF('cantidad pollos muertos'!E45="","",BETAINV(0.025,'cantidad pollos muertos'!E45+1,'cantidad inicial pollos'!E45-'cantidad pollos muertos'!E45+1))</f>
        <v>0.22659791387679223</v>
      </c>
      <c r="H46" s="6">
        <f>IF('cantidad pollos muertos'!E45="","",BETAINV(0.975,'cantidad pollos muertos'!E45+1,'cantidad inicial pollos'!E45-'cantidad pollos muertos'!E45+1))</f>
        <v>0.25799864441776299</v>
      </c>
      <c r="I46" s="6">
        <f>IF('cantidad pollos muertos'!F45="","",BETAINV(0.025,'cantidad pollos muertos'!F45+1,'cantidad inicial pollos'!F45-'cantidad pollos muertos'!F45+1))</f>
        <v>0.12781816931939541</v>
      </c>
      <c r="J46" s="6">
        <f>IF('cantidad pollos muertos'!F45="","",BETAINV(0.975,'cantidad pollos muertos'!F45+1,'cantidad inicial pollos'!F45-'cantidad pollos muertos'!F45+1))</f>
        <v>0.15327441787709573</v>
      </c>
      <c r="K46" s="6">
        <f>IF('cantidad pollos muertos'!G45="","",BETAINV(0.025,'cantidad pollos muertos'!G45+1,'cantidad inicial pollos'!G45-'cantidad pollos muertos'!G45+1))</f>
        <v>2.9877801175349494E-2</v>
      </c>
      <c r="L46" s="6">
        <f>IF('cantidad pollos muertos'!G45="","",BETAINV(0.975,'cantidad pollos muertos'!G45+1,'cantidad inicial pollos'!G45-'cantidad pollos muertos'!G45+1))</f>
        <v>4.4477055957005573E-2</v>
      </c>
      <c r="M46" s="6">
        <f>IF('cantidad pollos muertos'!H45="","",BETAINV(0.025,'cantidad pollos muertos'!H45+1,'cantidad inicial pollos'!L45-'cantidad pollos muertos'!H45+1))</f>
        <v>2.5720786424973059E-2</v>
      </c>
      <c r="N46" s="6">
        <f>IF('cantidad pollos muertos'!H45="","",BETAINV(0.975,'cantidad pollos muertos'!H45+1,'cantidad inicial pollos'!H45-'cantidad pollos muertos'!H45+1))</f>
        <v>5.3925595143987204E-2</v>
      </c>
      <c r="O46" s="6">
        <f>IF('cantidad pollos muertos'!I45="","",BETAINV(0.025,'cantidad pollos muertos'!I45+1,'cantidad inicial pollos'!I45-'cantidad pollos muertos'!I45+1))</f>
        <v>2.8250621623241476E-2</v>
      </c>
      <c r="P46" s="6">
        <f>IF('cantidad pollos muertos'!I45="","",BETAINV(0.975,'cantidad pollos muertos'!I45+1,'cantidad inicial pollos'!I45-'cantidad pollos muertos'!I45+1))</f>
        <v>4.1645092793844429E-2</v>
      </c>
      <c r="Q46" s="6">
        <f>IF('cantidad pollos muertos'!J45="","",BETAINV(0.025,'cantidad pollos muertos'!J45+1,'cantidad inicial pollos'!J45-'cantidad pollos muertos'!J45+1))</f>
        <v>1.7601681937956588E-2</v>
      </c>
      <c r="R46" s="6">
        <f>IF('cantidad pollos muertos'!J45="","",BETAINV(0.975,'cantidad pollos muertos'!J45+1,'cantidad inicial pollos'!J45-'cantidad pollos muertos'!J45+1))</f>
        <v>2.8516687993629275E-2</v>
      </c>
      <c r="S46" s="33">
        <f>IF('cantidad pollos muertos'!K45="","",BETAINV(0.025,'cantidad pollos muertos'!K45+1,'cantidad inicial pollos'!K45-'cantidad pollos muertos'!K45+1))</f>
        <v>2.5729819153104273E-2</v>
      </c>
      <c r="T46" s="33">
        <f>IF('cantidad pollos muertos'!K45="","",BETAINV(0.975,'cantidad pollos muertos'!K45+1,'cantidad inicial pollos'!K45-'cantidad pollos muertos'!K45+1))</f>
        <v>3.859373487446871E-2</v>
      </c>
      <c r="U46" s="33">
        <f>IF('cantidad pollos muertos'!L45="","",BETAINV(0.025,'cantidad pollos muertos'!L45+1,'cantidad inicial pollos'!L45-'cantidad pollos muertos'!L45+1))</f>
        <v>8.3027114078755473E-2</v>
      </c>
      <c r="V46" s="33">
        <f>IF('cantidad pollos muertos'!L45="","",BETAINV(0.975,'cantidad pollos muertos'!L45+1,'cantidad inicial pollos'!L45-'cantidad pollos muertos'!L45+1))</f>
        <v>0.10435570418003848</v>
      </c>
      <c r="W46" s="6">
        <f>IF('cantidad pollos muertos'!M45="","",BETAINV(0.025,'cantidad pollos muertos'!M45+1,'cantidad inicial pollos'!M45-'cantidad pollos muertos'!M45+1))</f>
        <v>3.0792248544946031E-2</v>
      </c>
      <c r="X46" s="6">
        <f>IF('cantidad pollos muertos'!M45="","",BETAINV(0.975,'cantidad pollos muertos'!M45+1,'cantidad inicial pollos'!M45-'cantidad pollos muertos'!M45+1))</f>
        <v>4.4698111612588076E-2</v>
      </c>
      <c r="Y46" s="6">
        <f>IF('cantidad pollos muertos'!N45="","",BETAINV(0.025,'cantidad pollos muertos'!N45+1,'cantidad inicial pollos'!N45-'cantidad pollos muertos'!N45+1))</f>
        <v>1.8219455975166967E-2</v>
      </c>
      <c r="Z46" s="6">
        <f>IF('cantidad pollos muertos'!N45="","",BETAINV(0.975,'cantidad pollos muertos'!N45+1,'cantidad inicial pollos'!N45-'cantidad pollos muertos'!N45+1))</f>
        <v>2.9297588457250057E-2</v>
      </c>
      <c r="AA46" s="6">
        <f>IF('cantidad pollos muertos'!O45="","",BETAINV(0.025,'cantidad pollos muertos'!O45+1,'cantidad inicial pollos'!O45-'cantidad pollos muertos'!O45+1))</f>
        <v>2.3518054059735408E-2</v>
      </c>
      <c r="AB46" s="6">
        <f>IF('cantidad pollos muertos'!O45="","",BETAINV(0.975,'cantidad pollos muertos'!O45+1,'cantidad inicial pollos'!O45-'cantidad pollos muertos'!O45+1))</f>
        <v>3.5887680905831498E-2</v>
      </c>
      <c r="AC46" s="6">
        <f>IF('cantidad pollos muertos'!P45="","",BETAINV(0.025,'cantidad pollos muertos'!P45+1,'cantidad inicial pollos'!P45-'cantidad pollos muertos'!P45+1))</f>
        <v>1.9148537466098899E-2</v>
      </c>
      <c r="AD46" s="6">
        <f>IF('cantidad pollos muertos'!P45="","",BETAINV(0.975,'cantidad pollos muertos'!P45+1,'cantidad inicial pollos'!P45-'cantidad pollos muertos'!P45+1))</f>
        <v>3.046651633464359E-2</v>
      </c>
      <c r="AE46" s="6">
        <f>IF('cantidad pollos muertos'!Q45="","",BETAINV(0.025,'cantidad pollos muertos'!Q45+1,'cantidad inicial pollos'!Q45-'cantidad pollos muertos'!Q45+1))</f>
        <v>1.5144844396790945E-2</v>
      </c>
      <c r="AF46" s="6">
        <f>IF('cantidad pollos muertos'!Q45="","",BETAINV(0.975,'cantidad pollos muertos'!Q45+1,'cantidad inicial pollos'!Q45-'cantidad pollos muertos'!Q45+1))</f>
        <v>2.5378811905913401E-2</v>
      </c>
      <c r="AG46" s="6">
        <f>IF('cantidad pollos muertos'!R45="","",BETAINV(0.025,'cantidad pollos muertos'!R45+1,'cantidad inicial pollos'!R45-'cantidad pollos muertos'!R45+1))</f>
        <v>3.3983971460256196E-2</v>
      </c>
      <c r="AH46" s="6">
        <f>IF('cantidad pollos muertos'!R45="","",BETAINV(0.975,'cantidad pollos muertos'!R45+1,'cantidad inicial pollos'!R45-'cantidad pollos muertos'!R45+1))</f>
        <v>4.8499688881075032E-2</v>
      </c>
      <c r="AI46" s="6">
        <f>IF('cantidad pollos muertos'!S45="","",BETAINV(0.025,'cantidad pollos muertos'!S45+1,'cantidad inicial pollos'!S45-'cantidad pollos muertos'!S45+1))</f>
        <v>1.0020640545174228E-2</v>
      </c>
      <c r="AJ46" s="6">
        <f>IF('cantidad pollos muertos'!S45="","",BETAINV(0.975,'cantidad pollos muertos'!S45+1,'cantidad inicial pollos'!S45-'cantidad pollos muertos'!S45+1))</f>
        <v>1.861410975446065E-2</v>
      </c>
      <c r="AK46" s="6">
        <f>IF('cantidad pollos muertos'!T45="","",BETAINV(0.025,'cantidad pollos muertos'!T45+1,'cantidad inicial pollos'!T45-'cantidad pollos muertos'!T45+1))</f>
        <v>2.6036321566313778E-2</v>
      </c>
      <c r="AL46" s="6">
        <f>IF('cantidad pollos muertos'!T45="","",BETAINV(0.975,'cantidad pollos muertos'!T45+1,'cantidad inicial pollos'!T45-'cantidad pollos muertos'!T45+1))</f>
        <v>3.8964072636693103E-2</v>
      </c>
      <c r="AM46" s="6">
        <f>IF('cantidad pollos muertos'!U45="","",BETAINV(0.025,'cantidad pollos muertos'!U45+1,'cantidad inicial pollos'!U45-'cantidad pollos muertos'!U45+1))</f>
        <v>3.0792248544946031E-2</v>
      </c>
      <c r="AN46" s="6">
        <f>IF('cantidad pollos muertos'!U45="","",BETAINV(0.975,'cantidad pollos muertos'!U45+1,'cantidad inicial pollos'!U45-'cantidad pollos muertos'!U45+1))</f>
        <v>4.4698111612588076E-2</v>
      </c>
      <c r="AO46" s="6">
        <f>IF('cantidad pollos muertos'!V45="","",BETAINV(0.025,'cantidad pollos muertos'!V45+1,'cantidad inicial pollos'!V45-'cantidad pollos muertos'!V45+1))</f>
        <v>2.5720786424973059E-2</v>
      </c>
      <c r="AP46" s="6">
        <f>IF('cantidad pollos muertos'!V45="","",BETAINV(0.975,'cantidad pollos muertos'!V45+1,'cantidad inicial pollos'!V45-'cantidad pollos muertos'!V45+1))</f>
        <v>3.8580275853543289E-2</v>
      </c>
      <c r="AQ46" s="6">
        <f>IF('cantidad pollos muertos'!W45="","",BETAINV(0.025,'cantidad pollos muertos'!W45+1,'cantidad inicial pollos'!W45-'cantidad pollos muertos'!W45+1))</f>
        <v>3.5264812837905536E-2</v>
      </c>
      <c r="AR46" s="6">
        <f>IF('cantidad pollos muertos'!W45="","",BETAINV(0.975,'cantidad pollos muertos'!W45+1,'cantidad inicial pollos'!W45-'cantidad pollos muertos'!W45+1))</f>
        <v>5.0016165798412282E-2</v>
      </c>
      <c r="AS46" s="6">
        <f>IF('cantidad pollos muertos'!X45="","",BETAINV(0.025,'cantidad pollos muertos'!X45+1,'cantidad inicial pollos'!X45-'cantidad pollos muertos'!X45+1))</f>
        <v>5.6658075997594211E-2</v>
      </c>
      <c r="AT46" s="6">
        <f>IF('cantidad pollos muertos'!X45="","",BETAINV(0.975,'cantidad pollos muertos'!X45+1,'cantidad inicial pollos'!X45-'cantidad pollos muertos'!X45+1))</f>
        <v>7.4778570673349143E-2</v>
      </c>
      <c r="AU46" t="str">
        <f>IF('cantidad pollos muertos'!AW47="","",BETAINV(0.025,'cantidad pollos muertos'!AW47+1,'cantidad inicial pollos'!AW47-'cantidad pollos muertos'!AW47+1))</f>
        <v/>
      </c>
      <c r="AV46" t="str">
        <f>IF('cantidad pollos muertos'!AW47="","",BETAINV(0.975,'cantidad pollos muertos'!AW47+1,'cantidad inicial pollos'!AW47-'cantidad pollos muertos'!AW47+1))</f>
        <v/>
      </c>
      <c r="AW46" t="str">
        <f>IF('cantidad pollos muertos'!AZ47="","",BETAINV(0.025,'cantidad pollos muertos'!AZ47+1,'cantidad inicial pollos'!AZ47-'cantidad pollos muertos'!AZ47+1))</f>
        <v/>
      </c>
      <c r="AX46" t="str">
        <f>IF('cantidad pollos muertos'!AZ47="","",BETAINV(0.975,'cantidad pollos muertos'!AZ47+1,'cantidad inicial pollos'!AZ47-'cantidad pollos muertos'!AZ47+1))</f>
        <v/>
      </c>
      <c r="AY46" t="str">
        <f>IF('cantidad pollos muertos'!BA47="","",BETAINV(0.025,'cantidad pollos muertos'!BA47+1,'cantidad inicial pollos'!BA47-'cantidad pollos muertos'!BA47+1))</f>
        <v/>
      </c>
      <c r="AZ46" t="str">
        <f>IF('cantidad pollos muertos'!BA47="","",BETAINV(0.975,'cantidad pollos muertos'!BA47+1,'cantidad inicial pollos'!BA47-'cantidad pollos muertos'!BA47+1))</f>
        <v/>
      </c>
    </row>
    <row r="47" spans="1:52" x14ac:dyDescent="0.25">
      <c r="A47" s="6">
        <v>45</v>
      </c>
      <c r="B47" s="6" t="s">
        <v>22</v>
      </c>
      <c r="C47" s="6">
        <f>IF('cantidad pollos muertos'!C46="","",BETAINV(0.025,'cantidad pollos muertos'!C46+1,'cantidad inicial pollos'!C46-'cantidad pollos muertos'!C46+1))</f>
        <v>1.8087313184790441E-2</v>
      </c>
      <c r="D47" s="6">
        <f>IF('cantidad pollos muertos'!C46="","",BETAINV(0.975,'cantidad pollos muertos'!C46+1,'cantidad inicial pollos'!C46-'cantidad pollos muertos'!C46+1))</f>
        <v>3.3227015855990638E-2</v>
      </c>
      <c r="E47" s="6">
        <f>IF('cantidad pollos muertos'!D46="","",BETAINV(0.025,'cantidad pollos muertos'!D46+1,'cantidad inicial pollos'!D46-'cantidad pollos muertos'!D46+1))</f>
        <v>1.7057532530253657E-2</v>
      </c>
      <c r="F47" s="6">
        <f>IF('cantidad pollos muertos'!D46="","",BETAINV(0.975,'cantidad pollos muertos'!D46+1,'cantidad inicial pollos'!D46-'cantidad pollos muertos'!D46+1))</f>
        <v>3.1839962329480054E-2</v>
      </c>
      <c r="G47" s="6">
        <f>IF('cantidad pollos muertos'!E46="","",BETAINV(0.025,'cantidad pollos muertos'!E46+1,'cantidad inicial pollos'!E46-'cantidad pollos muertos'!E46+1))</f>
        <v>2.2194847206326092E-2</v>
      </c>
      <c r="H47" s="6">
        <f>IF('cantidad pollos muertos'!E46="","",BETAINV(0.975,'cantidad pollos muertos'!E46+1,'cantidad inicial pollos'!E46-'cantidad pollos muertos'!E46+1))</f>
        <v>3.7631141053179551E-2</v>
      </c>
      <c r="I47" s="6">
        <f>IF('cantidad pollos muertos'!F46="","",BETAINV(0.025,'cantidad pollos muertos'!F46+1,'cantidad inicial pollos'!F46-'cantidad pollos muertos'!F46+1))</f>
        <v>1.7922704140255243E-2</v>
      </c>
      <c r="J47" s="6">
        <f>IF('cantidad pollos muertos'!F46="","",BETAINV(0.975,'cantidad pollos muertos'!F46+1,'cantidad inicial pollos'!F46-'cantidad pollos muertos'!F46+1))</f>
        <v>3.2022297123759258E-2</v>
      </c>
      <c r="K47" s="6">
        <f>IF('cantidad pollos muertos'!G46="","",BETAINV(0.025,'cantidad pollos muertos'!G46+1,'cantidad inicial pollos'!G46-'cantidad pollos muertos'!G46+1))</f>
        <v>3.3565834765504787E-2</v>
      </c>
      <c r="L47" s="6">
        <f>IF('cantidad pollos muertos'!G46="","",BETAINV(0.975,'cantidad pollos muertos'!G46+1,'cantidad inicial pollos'!G46-'cantidad pollos muertos'!G46+1))</f>
        <v>5.3172537773673811E-2</v>
      </c>
      <c r="M47" s="6">
        <f>IF('cantidad pollos muertos'!H46="","",BETAINV(0.025,'cantidad pollos muertos'!H46+1,'cantidad inicial pollos'!L46-'cantidad pollos muertos'!H46+1))</f>
        <v>1.8307418897852961E-2</v>
      </c>
      <c r="N47" s="6">
        <f>IF('cantidad pollos muertos'!H46="","",BETAINV(0.975,'cantidad pollos muertos'!H46+1,'cantidad inicial pollos'!H46-'cantidad pollos muertos'!H46+1))</f>
        <v>2.7028324269193993E-2</v>
      </c>
      <c r="O47" s="6">
        <f>IF('cantidad pollos muertos'!I46="","",BETAINV(0.025,'cantidad pollos muertos'!I46+1,'cantidad inicial pollos'!I46-'cantidad pollos muertos'!I46+1))</f>
        <v>8.8404321608569932E-3</v>
      </c>
      <c r="P47" s="6">
        <f>IF('cantidad pollos muertos'!I46="","",BETAINV(0.975,'cantidad pollos muertos'!I46+1,'cantidad inicial pollos'!I46-'cantidad pollos muertos'!I46+1))</f>
        <v>1.9408932764198306E-2</v>
      </c>
      <c r="Q47" s="6">
        <f>IF('cantidad pollos muertos'!J46="","",BETAINV(0.025,'cantidad pollos muertos'!J46+1,'cantidad inicial pollos'!J46-'cantidad pollos muertos'!J46+1))</f>
        <v>1.699086787403644E-2</v>
      </c>
      <c r="R47" s="6">
        <f>IF('cantidad pollos muertos'!J46="","",BETAINV(0.975,'cantidad pollos muertos'!J46+1,'cantidad inicial pollos'!J46-'cantidad pollos muertos'!J46+1))</f>
        <v>3.0780020280997689E-2</v>
      </c>
      <c r="S47" s="33">
        <f>IF('cantidad pollos muertos'!K46="","",BETAINV(0.025,'cantidad pollos muertos'!K46+1,'cantidad inicial pollos'!K46-'cantidad pollos muertos'!K46+1))</f>
        <v>1.8840192997293E-3</v>
      </c>
      <c r="T47" s="33">
        <f>IF('cantidad pollos muertos'!K46="","",BETAINV(0.975,'cantidad pollos muertos'!K46+1,'cantidad inicial pollos'!K46-'cantidad pollos muertos'!K46+1))</f>
        <v>7.8438796155143597E-3</v>
      </c>
      <c r="U47" s="33">
        <f>IF('cantidad pollos muertos'!L46="","",BETAINV(0.025,'cantidad pollos muertos'!L46+1,'cantidad inicial pollos'!L46-'cantidad pollos muertos'!L46+1))</f>
        <v>2.6704988131737453E-2</v>
      </c>
      <c r="V47" s="33">
        <f>IF('cantidad pollos muertos'!L46="","",BETAINV(0.975,'cantidad pollos muertos'!L46+1,'cantidad inicial pollos'!L46-'cantidad pollos muertos'!L46+1))</f>
        <v>4.590307871445265E-2</v>
      </c>
      <c r="W47" s="6">
        <f>IF('cantidad pollos muertos'!M46="","",BETAINV(0.025,'cantidad pollos muertos'!M46+1,'cantidad inicial pollos'!M46-'cantidad pollos muertos'!M46+1))</f>
        <v>2.5028812133065771E-2</v>
      </c>
      <c r="X47" s="6">
        <f>IF('cantidad pollos muertos'!M46="","",BETAINV(0.975,'cantidad pollos muertos'!M46+1,'cantidad inicial pollos'!M46-'cantidad pollos muertos'!M46+1))</f>
        <v>4.1257899072613458E-2</v>
      </c>
      <c r="Y47" s="6">
        <f>IF('cantidad pollos muertos'!N46="","",BETAINV(0.025,'cantidad pollos muertos'!N46+1,'cantidad inicial pollos'!N46-'cantidad pollos muertos'!N46+1))</f>
        <v>1.8390018807486471E-2</v>
      </c>
      <c r="Z47" s="6">
        <f>IF('cantidad pollos muertos'!N46="","",BETAINV(0.975,'cantidad pollos muertos'!N46+1,'cantidad inicial pollos'!N46-'cantidad pollos muertos'!N46+1))</f>
        <v>3.264203645222119E-2</v>
      </c>
      <c r="AA47" s="6">
        <f>IF('cantidad pollos muertos'!O46="","",BETAINV(0.025,'cantidad pollos muertos'!O46+1,'cantidad inicial pollos'!O46-'cantidad pollos muertos'!O46+1))</f>
        <v>3.7614089485154246E-2</v>
      </c>
      <c r="AB47" s="6">
        <f>IF('cantidad pollos muertos'!O46="","",BETAINV(0.975,'cantidad pollos muertos'!O46+1,'cantidad inicial pollos'!O46-'cantidad pollos muertos'!O46+1))</f>
        <v>5.6899429082496567E-2</v>
      </c>
      <c r="AC47" s="6" t="str">
        <f>IF('cantidad pollos muertos'!P46="","",BETAINV(0.025,'cantidad pollos muertos'!P46+1,'cantidad inicial pollos'!P46-'cantidad pollos muertos'!P46+1))</f>
        <v/>
      </c>
      <c r="AD47" s="6" t="str">
        <f>IF('cantidad pollos muertos'!P46="","",BETAINV(0.975,'cantidad pollos muertos'!P46+1,'cantidad inicial pollos'!P46-'cantidad pollos muertos'!P46+1))</f>
        <v/>
      </c>
      <c r="AE47" s="6">
        <f>IF('cantidad pollos muertos'!Q46="","",BETAINV(0.025,'cantidad pollos muertos'!Q46+1,'cantidad inicial pollos'!Q46-'cantidad pollos muertos'!Q46+1))</f>
        <v>1.8390018807486471E-2</v>
      </c>
      <c r="AF47" s="6">
        <f>IF('cantidad pollos muertos'!Q46="","",BETAINV(0.975,'cantidad pollos muertos'!Q46+1,'cantidad inicial pollos'!Q46-'cantidad pollos muertos'!Q46+1))</f>
        <v>3.264203645222119E-2</v>
      </c>
      <c r="AG47" s="6">
        <f>IF('cantidad pollos muertos'!R46="","",BETAINV(0.025,'cantidad pollos muertos'!R46+1,'cantidad inicial pollos'!R46-'cantidad pollos muertos'!R46+1))</f>
        <v>8.8259638969281715E-3</v>
      </c>
      <c r="AH47" s="6">
        <f>IF('cantidad pollos muertos'!R46="","",BETAINV(0.975,'cantidad pollos muertos'!R46+1,'cantidad inicial pollos'!R46-'cantidad pollos muertos'!R46+1))</f>
        <v>1.937733763323457E-2</v>
      </c>
      <c r="AI47" s="6">
        <f>IF('cantidad pollos muertos'!S46="","",BETAINV(0.025,'cantidad pollos muertos'!S46+1,'cantidad inicial pollos'!S46-'cantidad pollos muertos'!S46+1))</f>
        <v>2.6451851241709363E-2</v>
      </c>
      <c r="AJ47" s="6">
        <f>IF('cantidad pollos muertos'!S46="","",BETAINV(0.975,'cantidad pollos muertos'!S46+1,'cantidad inicial pollos'!S46-'cantidad pollos muertos'!S46+1))</f>
        <v>4.3059944270026462E-2</v>
      </c>
      <c r="AK47" s="6">
        <f>IF('cantidad pollos muertos'!T46="","",BETAINV(0.025,'cantidad pollos muertos'!T46+1,'cantidad inicial pollos'!T46-'cantidad pollos muertos'!T46+1))</f>
        <v>5.0463312282911413E-2</v>
      </c>
      <c r="AL47" s="6">
        <f>IF('cantidad pollos muertos'!T46="","",BETAINV(0.975,'cantidad pollos muertos'!T46+1,'cantidad inicial pollos'!T46-'cantidad pollos muertos'!T46+1))</f>
        <v>7.2312866007600562E-2</v>
      </c>
      <c r="AM47" s="6">
        <f>IF('cantidad pollos muertos'!U46="","",BETAINV(0.025,'cantidad pollos muertos'!U46+1,'cantidad inicial pollos'!U46-'cantidad pollos muertos'!U46+1))</f>
        <v>5.2955490932787397E-2</v>
      </c>
      <c r="AN47" s="6">
        <f>IF('cantidad pollos muertos'!U46="","",BETAINV(0.975,'cantidad pollos muertos'!U46+1,'cantidad inicial pollos'!U46-'cantidad pollos muertos'!U46+1))</f>
        <v>7.5255803927951059E-2</v>
      </c>
      <c r="AO47" s="6" t="str">
        <f>IF('cantidad pollos muertos'!V46="","",BETAINV(0.025,'cantidad pollos muertos'!V46+1,'cantidad inicial pollos'!V46-'cantidad pollos muertos'!V46+1))</f>
        <v/>
      </c>
      <c r="AP47" s="6" t="str">
        <f>IF('cantidad pollos muertos'!V46="","",BETAINV(0.975,'cantidad pollos muertos'!V46+1,'cantidad inicial pollos'!V46-'cantidad pollos muertos'!V46+1))</f>
        <v/>
      </c>
      <c r="AQ47" s="6" t="str">
        <f>IF('cantidad pollos muertos'!W46="","",BETAINV(0.025,'cantidad pollos muertos'!W46+1,'cantidad inicial pollos'!W46-'cantidad pollos muertos'!W46+1))</f>
        <v/>
      </c>
      <c r="AR47" s="6" t="str">
        <f>IF('cantidad pollos muertos'!W46="","",BETAINV(0.975,'cantidad pollos muertos'!W46+1,'cantidad inicial pollos'!W46-'cantidad pollos muertos'!W46+1))</f>
        <v/>
      </c>
      <c r="AS47" s="6" t="str">
        <f>IF('cantidad pollos muertos'!X46="","",BETAINV(0.025,'cantidad pollos muertos'!X46+1,'cantidad inicial pollos'!X46-'cantidad pollos muertos'!X46+1))</f>
        <v/>
      </c>
      <c r="AT47" s="6" t="str">
        <f>IF('cantidad pollos muertos'!X46="","",BETAINV(0.975,'cantidad pollos muertos'!X46+1,'cantidad inicial pollos'!X46-'cantidad pollos muertos'!X46+1))</f>
        <v/>
      </c>
      <c r="AU47" t="str">
        <f>IF('cantidad pollos muertos'!AW48="","",BETAINV(0.025,'cantidad pollos muertos'!AW48+1,'cantidad inicial pollos'!AW48-'cantidad pollos muertos'!AW48+1))</f>
        <v/>
      </c>
      <c r="AV47" t="str">
        <f>IF('cantidad pollos muertos'!AW48="","",BETAINV(0.975,'cantidad pollos muertos'!AW48+1,'cantidad inicial pollos'!AW48-'cantidad pollos muertos'!AW48+1))</f>
        <v/>
      </c>
      <c r="AW47" t="str">
        <f>IF('cantidad pollos muertos'!AZ48="","",BETAINV(0.025,'cantidad pollos muertos'!AZ48+1,'cantidad inicial pollos'!AZ48-'cantidad pollos muertos'!AZ48+1))</f>
        <v/>
      </c>
      <c r="AX47" t="str">
        <f>IF('cantidad pollos muertos'!AZ48="","",BETAINV(0.975,'cantidad pollos muertos'!AZ48+1,'cantidad inicial pollos'!AZ48-'cantidad pollos muertos'!AZ48+1))</f>
        <v/>
      </c>
      <c r="AY47" t="str">
        <f>IF('cantidad pollos muertos'!BA48="","",BETAINV(0.025,'cantidad pollos muertos'!BA48+1,'cantidad inicial pollos'!BA48-'cantidad pollos muertos'!BA48+1))</f>
        <v/>
      </c>
      <c r="AZ47" t="str">
        <f>IF('cantidad pollos muertos'!BA48="","",BETAINV(0.975,'cantidad pollos muertos'!BA48+1,'cantidad inicial pollos'!BA48-'cantidad pollos muertos'!BA48+1))</f>
        <v/>
      </c>
    </row>
    <row r="48" spans="1:52" x14ac:dyDescent="0.25">
      <c r="A48" s="6">
        <v>46</v>
      </c>
      <c r="B48" s="6" t="s">
        <v>67</v>
      </c>
      <c r="C48" s="6" t="str">
        <f>IF('cantidad pollos muertos'!C47="","",BETAINV(0.025,'cantidad pollos muertos'!C47+1,'cantidad inicial pollos'!C47-'cantidad pollos muertos'!C47+1))</f>
        <v/>
      </c>
      <c r="D48" s="6" t="str">
        <f>IF('cantidad pollos muertos'!C47="","",BETAINV(0.975,'cantidad pollos muertos'!C47+1,'cantidad inicial pollos'!C47-'cantidad pollos muertos'!C47+1))</f>
        <v/>
      </c>
      <c r="E48" s="6">
        <f>IF('cantidad pollos muertos'!D47="","",BETAINV(0.025,'cantidad pollos muertos'!D47+1,'cantidad inicial pollos'!D47-'cantidad pollos muertos'!D47+1))</f>
        <v>4.7461074167327866E-2</v>
      </c>
      <c r="F48" s="6">
        <f>IF('cantidad pollos muertos'!D47="","",BETAINV(0.975,'cantidad pollos muertos'!D47+1,'cantidad inicial pollos'!D47-'cantidad pollos muertos'!D47+1))</f>
        <v>5.889153053742735E-2</v>
      </c>
      <c r="G48" s="6">
        <f>IF('cantidad pollos muertos'!E47="","",BETAINV(0.025,'cantidad pollos muertos'!E47+1,'cantidad inicial pollos'!E47-'cantidad pollos muertos'!E47+1))</f>
        <v>5.0507336881129253E-2</v>
      </c>
      <c r="H48" s="6">
        <f>IF('cantidad pollos muertos'!E47="","",BETAINV(0.975,'cantidad pollos muertos'!E47+1,'cantidad inicial pollos'!E47-'cantidad pollos muertos'!E47+1))</f>
        <v>6.2478539466790828E-2</v>
      </c>
      <c r="I48" s="6">
        <f>IF('cantidad pollos muertos'!F47="","",BETAINV(0.025,'cantidad pollos muertos'!F47+1,'cantidad inicial pollos'!F47-'cantidad pollos muertos'!F47+1))</f>
        <v>1.2744772691537593E-2</v>
      </c>
      <c r="J48" s="6">
        <f>IF('cantidad pollos muertos'!F47="","",BETAINV(0.975,'cantidad pollos muertos'!F47+1,'cantidad inicial pollos'!F47-'cantidad pollos muertos'!F47+1))</f>
        <v>1.8974011728003726E-2</v>
      </c>
      <c r="K48" s="6">
        <f>IF('cantidad pollos muertos'!G47="","",BETAINV(0.025,'cantidad pollos muertos'!G47+1,'cantidad inicial pollos'!G47-'cantidad pollos muertos'!G47+1))</f>
        <v>3.0807069959223502E-2</v>
      </c>
      <c r="L48" s="6">
        <f>IF('cantidad pollos muertos'!G47="","",BETAINV(0.975,'cantidad pollos muertos'!G47+1,'cantidad inicial pollos'!G47-'cantidad pollos muertos'!G47+1))</f>
        <v>4.004561296262521E-2</v>
      </c>
      <c r="M48" s="6">
        <f>IF('cantidad pollos muertos'!H47="","",BETAINV(0.025,'cantidad pollos muertos'!H47+1,'cantidad inicial pollos'!L47-'cantidad pollos muertos'!H47+1))</f>
        <v>9.1304019438005219E-3</v>
      </c>
      <c r="N48" s="6">
        <f>IF('cantidad pollos muertos'!H47="","",BETAINV(0.975,'cantidad pollos muertos'!H47+1,'cantidad inicial pollos'!H47-'cantidad pollos muertos'!H47+1))</f>
        <v>1.4858957604453216E-2</v>
      </c>
      <c r="O48" s="6">
        <f>IF('cantidad pollos muertos'!I47="","",BETAINV(0.025,'cantidad pollos muertos'!I47+1,'cantidad inicial pollos'!I47-'cantidad pollos muertos'!I47+1))</f>
        <v>1.792458250970784E-2</v>
      </c>
      <c r="P48" s="6">
        <f>IF('cantidad pollos muertos'!I47="","",BETAINV(0.975,'cantidad pollos muertos'!I47+1,'cantidad inicial pollos'!I47-'cantidad pollos muertos'!I47+1))</f>
        <v>2.5444646664555592E-2</v>
      </c>
      <c r="Q48" s="6">
        <f>IF('cantidad pollos muertos'!J47="","",BETAINV(0.025,'cantidad pollos muertos'!J47+1,'cantidad inicial pollos'!J47-'cantidad pollos muertos'!J47+1))</f>
        <v>1.4739122658291805E-2</v>
      </c>
      <c r="R48" s="6">
        <f>IF('cantidad pollos muertos'!J47="","",BETAINV(0.975,'cantidad pollos muertos'!J47+1,'cantidad inicial pollos'!J47-'cantidad pollos muertos'!J47+1))</f>
        <v>2.1632039507024858E-2</v>
      </c>
      <c r="S48" s="33">
        <f>IF('cantidad pollos muertos'!K47="","",BETAINV(0.025,'cantidad pollos muertos'!K47+1,'cantidad inicial pollos'!K47-'cantidad pollos muertos'!K47+1))</f>
        <v>4.2241162988898975E-2</v>
      </c>
      <c r="T48" s="33">
        <f>IF('cantidad pollos muertos'!K47="","",BETAINV(0.975,'cantidad pollos muertos'!K47+1,'cantidad inicial pollos'!K47-'cantidad pollos muertos'!K47+1))</f>
        <v>5.3280201417205908E-2</v>
      </c>
      <c r="U48" s="33">
        <f>IF('cantidad pollos muertos'!L47="","",BETAINV(0.025,'cantidad pollos muertos'!L47+1,'cantidad inicial pollos'!L47-'cantidad pollos muertos'!L47+1))</f>
        <v>6.2738022381506803E-2</v>
      </c>
      <c r="V48" s="33">
        <f>IF('cantidad pollos muertos'!L47="","",BETAINV(0.975,'cantidad pollos muertos'!L47+1,'cantidad inicial pollos'!L47-'cantidad pollos muertos'!L47+1))</f>
        <v>7.5915529047306363E-2</v>
      </c>
      <c r="W48" s="6">
        <f>IF('cantidad pollos muertos'!M47="","",BETAINV(0.025,'cantidad pollos muertos'!M47+1,'cantidad inicial pollos'!M47-'cantidad pollos muertos'!M47+1))</f>
        <v>3.3048398855161761E-2</v>
      </c>
      <c r="X48" s="6">
        <f>IF('cantidad pollos muertos'!M47="","",BETAINV(0.975,'cantidad pollos muertos'!M47+1,'cantidad inicial pollos'!M47-'cantidad pollos muertos'!M47+1))</f>
        <v>4.31312894882806E-2</v>
      </c>
      <c r="Y48" s="6">
        <f>IF('cantidad pollos muertos'!N47="","",BETAINV(0.025,'cantidad pollos muertos'!N47+1,'cantidad inicial pollos'!N47-'cantidad pollos muertos'!N47+1))</f>
        <v>1.4947455573383697E-2</v>
      </c>
      <c r="Z48" s="6">
        <f>IF('cantidad pollos muertos'!N47="","",BETAINV(0.975,'cantidad pollos muertos'!N47+1,'cantidad inicial pollos'!N47-'cantidad pollos muertos'!N47+1))</f>
        <v>2.1896080988868527E-2</v>
      </c>
      <c r="AA48" s="6">
        <f>IF('cantidad pollos muertos'!O47="","",BETAINV(0.025,'cantidad pollos muertos'!O47+1,'cantidad inicial pollos'!O47-'cantidad pollos muertos'!O47+1))</f>
        <v>6.5692966787837093E-2</v>
      </c>
      <c r="AB48" s="6">
        <f>IF('cantidad pollos muertos'!O47="","",BETAINV(0.975,'cantidad pollos muertos'!O47+1,'cantidad inicial pollos'!O47-'cantidad pollos muertos'!O47+1))</f>
        <v>7.8642413598954963E-2</v>
      </c>
      <c r="AC48" s="6">
        <f>IF('cantidad pollos muertos'!P47="","",BETAINV(0.025,'cantidad pollos muertos'!P47+1,'cantidad inicial pollos'!P47-'cantidad pollos muertos'!P47+1))</f>
        <v>3.4178880142355456E-2</v>
      </c>
      <c r="AD48" s="6">
        <f>IF('cantidad pollos muertos'!P47="","",BETAINV(0.975,'cantidad pollos muertos'!P47+1,'cantidad inicial pollos'!P47-'cantidad pollos muertos'!P47+1))</f>
        <v>4.3858782042673572E-2</v>
      </c>
      <c r="AE48" s="6">
        <f>IF('cantidad pollos muertos'!Q47="","",BETAINV(0.025,'cantidad pollos muertos'!Q47+1,'cantidad inicial pollos'!Q47-'cantidad pollos muertos'!Q47+1))</f>
        <v>1.494094263991517E-2</v>
      </c>
      <c r="AF48" s="6">
        <f>IF('cantidad pollos muertos'!Q47="","",BETAINV(0.975,'cantidad pollos muertos'!Q47+1,'cantidad inicial pollos'!Q47-'cantidad pollos muertos'!Q47+1))</f>
        <v>2.16197414721645E-2</v>
      </c>
      <c r="AG48" s="6">
        <f>IF('cantidad pollos muertos'!R47="","",BETAINV(0.025,'cantidad pollos muertos'!R47+1,'cantidad inicial pollos'!R47-'cantidad pollos muertos'!R47+1))</f>
        <v>1.1606161910269809E-2</v>
      </c>
      <c r="AH48" s="6">
        <f>IF('cantidad pollos muertos'!R47="","",BETAINV(0.975,'cantidad pollos muertos'!R47+1,'cantidad inicial pollos'!R47-'cantidad pollos muertos'!R47+1))</f>
        <v>1.7320061500017303E-2</v>
      </c>
      <c r="AI48" s="6">
        <f>IF('cantidad pollos muertos'!S47="","",BETAINV(0.025,'cantidad pollos muertos'!S47+1,'cantidad inicial pollos'!S47-'cantidad pollos muertos'!S47+1))</f>
        <v>1.1742098986999431E-2</v>
      </c>
      <c r="AJ48" s="6">
        <f>IF('cantidad pollos muertos'!S47="","",BETAINV(0.975,'cantidad pollos muertos'!S47+1,'cantidad inicial pollos'!S47-'cantidad pollos muertos'!S47+1))</f>
        <v>1.748560870536553E-2</v>
      </c>
      <c r="AK48" s="6">
        <f>IF('cantidad pollos muertos'!T47="","",BETAINV(0.025,'cantidad pollos muertos'!T47+1,'cantidad inicial pollos'!T47-'cantidad pollos muertos'!T47+1))</f>
        <v>1.7650599758565318E-2</v>
      </c>
      <c r="AL48" s="6">
        <f>IF('cantidad pollos muertos'!T47="","",BETAINV(0.975,'cantidad pollos muertos'!T47+1,'cantidad inicial pollos'!T47-'cantidad pollos muertos'!T47+1))</f>
        <v>2.4540901100086887E-2</v>
      </c>
      <c r="AM48" s="6">
        <f>IF('cantidad pollos muertos'!U47="","",BETAINV(0.025,'cantidad pollos muertos'!U47+1,'cantidad inicial pollos'!U47-'cantidad pollos muertos'!U47+1))</f>
        <v>2.002576894963445E-2</v>
      </c>
      <c r="AN48" s="6">
        <f>IF('cantidad pollos muertos'!U47="","",BETAINV(0.975,'cantidad pollos muertos'!U47+1,'cantidad inicial pollos'!U47-'cantidad pollos muertos'!U47+1))</f>
        <v>2.7639006530632004E-2</v>
      </c>
      <c r="AO48" s="6">
        <f>IF('cantidad pollos muertos'!V47="","",BETAINV(0.025,'cantidad pollos muertos'!V47+1,'cantidad inicial pollos'!V47-'cantidad pollos muertos'!V47+1))</f>
        <v>1.4079413572657733E-2</v>
      </c>
      <c r="AP48" s="6">
        <f>IF('cantidad pollos muertos'!V47="","",BETAINV(0.975,'cantidad pollos muertos'!V47+1,'cantidad inicial pollos'!V47-'cantidad pollos muertos'!V47+1))</f>
        <v>2.0060756994337403E-2</v>
      </c>
      <c r="AQ48" s="6">
        <f>IF('cantidad pollos muertos'!W47="","",BETAINV(0.025,'cantidad pollos muertos'!W47+1,'cantidad inicial pollos'!W47-'cantidad pollos muertos'!W47+1))</f>
        <v>6.2956882864463354E-2</v>
      </c>
      <c r="AR48" s="6">
        <f>IF('cantidad pollos muertos'!W47="","",BETAINV(0.975,'cantidad pollos muertos'!W47+1,'cantidad inicial pollos'!W47-'cantidad pollos muertos'!W47+1))</f>
        <v>7.4775170875504227E-2</v>
      </c>
      <c r="AS48" s="6">
        <f>IF('cantidad pollos muertos'!X47="","",BETAINV(0.025,'cantidad pollos muertos'!X47+1,'cantidad inicial pollos'!X47-'cantidad pollos muertos'!X47+1))</f>
        <v>4.2600699252218037E-2</v>
      </c>
      <c r="AT48" s="6">
        <f>IF('cantidad pollos muertos'!X47="","",BETAINV(0.975,'cantidad pollos muertos'!X47+1,'cantidad inicial pollos'!X47-'cantidad pollos muertos'!X47+1))</f>
        <v>5.2529167008980915E-2</v>
      </c>
      <c r="AU48" t="str">
        <f>IF('cantidad pollos muertos'!AW49="","",BETAINV(0.025,'cantidad pollos muertos'!AW49+1,'cantidad inicial pollos'!AW49-'cantidad pollos muertos'!AW49+1))</f>
        <v/>
      </c>
      <c r="AV48" t="str">
        <f>IF('cantidad pollos muertos'!AW49="","",BETAINV(0.975,'cantidad pollos muertos'!AW49+1,'cantidad inicial pollos'!AW49-'cantidad pollos muertos'!AW49+1))</f>
        <v/>
      </c>
      <c r="AW48" t="str">
        <f>IF('cantidad pollos muertos'!AZ49="","",BETAINV(0.025,'cantidad pollos muertos'!AZ49+1,'cantidad inicial pollos'!AZ49-'cantidad pollos muertos'!AZ49+1))</f>
        <v/>
      </c>
      <c r="AX48" t="str">
        <f>IF('cantidad pollos muertos'!AZ49="","",BETAINV(0.975,'cantidad pollos muertos'!AZ49+1,'cantidad inicial pollos'!AZ49-'cantidad pollos muertos'!AZ49+1))</f>
        <v/>
      </c>
      <c r="AY48" t="str">
        <f>IF('cantidad pollos muertos'!BA49="","",BETAINV(0.025,'cantidad pollos muertos'!BA49+1,'cantidad inicial pollos'!BA49-'cantidad pollos muertos'!BA49+1))</f>
        <v/>
      </c>
      <c r="AZ48" t="str">
        <f>IF('cantidad pollos muertos'!BA49="","",BETAINV(0.975,'cantidad pollos muertos'!BA49+1,'cantidad inicial pollos'!BA49-'cantidad pollos muertos'!BA49+1))</f>
        <v/>
      </c>
    </row>
    <row r="49" spans="1:46" x14ac:dyDescent="0.25">
      <c r="A49" s="6">
        <v>47</v>
      </c>
      <c r="B49" s="6" t="s">
        <v>3</v>
      </c>
      <c r="C49" s="6">
        <f>IF('cantidad pollos muertos'!C48="","",BETAINV(0.025,'cantidad pollos muertos'!C48+1,'cantidad inicial pollos'!C48-'cantidad pollos muertos'!C48+1))</f>
        <v>3.6274669684308355E-2</v>
      </c>
      <c r="D49" s="6">
        <f>IF('cantidad pollos muertos'!C48="","",BETAINV(0.975,'cantidad pollos muertos'!C48+1,'cantidad inicial pollos'!C48-'cantidad pollos muertos'!C48+1))</f>
        <v>5.3368468565127336E-2</v>
      </c>
      <c r="E49" s="6">
        <f>IF('cantidad pollos muertos'!D48="","",BETAINV(0.025,'cantidad pollos muertos'!D48+1,'cantidad inicial pollos'!D48-'cantidad pollos muertos'!D48+1))</f>
        <v>1.6975232557370833E-2</v>
      </c>
      <c r="F49" s="6">
        <f>IF('cantidad pollos muertos'!D48="","",BETAINV(0.975,'cantidad pollos muertos'!D48+1,'cantidad inicial pollos'!D48-'cantidad pollos muertos'!D48+1))</f>
        <v>2.9284059818213137E-2</v>
      </c>
      <c r="G49" s="6">
        <f>IF('cantidad pollos muertos'!E48="","",BETAINV(0.025,'cantidad pollos muertos'!E48+1,'cantidad inicial pollos'!E48-'cantidad pollos muertos'!E48+1))</f>
        <v>3.6358355794071991E-2</v>
      </c>
      <c r="H49" s="6">
        <f>IF('cantidad pollos muertos'!E48="","",BETAINV(0.975,'cantidad pollos muertos'!E48+1,'cantidad inicial pollos'!E48-'cantidad pollos muertos'!E48+1))</f>
        <v>5.2618403484040011E-2</v>
      </c>
      <c r="I49" s="6">
        <f>IF('cantidad pollos muertos'!F48="","",BETAINV(0.025,'cantidad pollos muertos'!F48+1,'cantidad inicial pollos'!F48-'cantidad pollos muertos'!F48+1))</f>
        <v>2.0215630343187439E-2</v>
      </c>
      <c r="J49" s="6">
        <f>IF('cantidad pollos muertos'!F48="","",BETAINV(0.975,'cantidad pollos muertos'!F48+1,'cantidad inicial pollos'!F48-'cantidad pollos muertos'!F48+1))</f>
        <v>3.2847880267697915E-2</v>
      </c>
      <c r="K49" s="6">
        <f>IF('cantidad pollos muertos'!G48="","",BETAINV(0.025,'cantidad pollos muertos'!G48+1,'cantidad inicial pollos'!G48-'cantidad pollos muertos'!G48+1))</f>
        <v>2.1316017510261603E-2</v>
      </c>
      <c r="L49" s="6">
        <f>IF('cantidad pollos muertos'!G48="","",BETAINV(0.975,'cantidad pollos muertos'!G48+1,'cantidad inicial pollos'!G48-'cantidad pollos muertos'!G48+1))</f>
        <v>3.4244011680815589E-2</v>
      </c>
      <c r="M49" s="6">
        <f>IF('cantidad pollos muertos'!H48="","",BETAINV(0.025,'cantidad pollos muertos'!H48+1,'cantidad inicial pollos'!L48-'cantidad pollos muertos'!H48+1))</f>
        <v>1.6962286015414583E-2</v>
      </c>
      <c r="N49" s="6">
        <f>IF('cantidad pollos muertos'!H48="","",BETAINV(0.975,'cantidad pollos muertos'!H48+1,'cantidad inicial pollos'!H48-'cantidad pollos muertos'!H48+1))</f>
        <v>2.8673254744321808E-2</v>
      </c>
      <c r="O49" s="6">
        <f>IF('cantidad pollos muertos'!I48="","",BETAINV(0.025,'cantidad pollos muertos'!I48+1,'cantidad inicial pollos'!I48-'cantidad pollos muertos'!I48+1))</f>
        <v>2.7449158054219804E-2</v>
      </c>
      <c r="P49" s="6">
        <f>IF('cantidad pollos muertos'!I48="","",BETAINV(0.975,'cantidad pollos muertos'!I48+1,'cantidad inicial pollos'!I48-'cantidad pollos muertos'!I48+1))</f>
        <v>4.1841898601501448E-2</v>
      </c>
      <c r="Q49" s="6">
        <f>IF('cantidad pollos muertos'!J48="","",BETAINV(0.025,'cantidad pollos muertos'!J48+1,'cantidad inicial pollos'!J48-'cantidad pollos muertos'!J48+1))</f>
        <v>1.4134425745568424E-2</v>
      </c>
      <c r="R49" s="6">
        <f>IF('cantidad pollos muertos'!J48="","",BETAINV(0.975,'cantidad pollos muertos'!J48+1,'cantidad inicial pollos'!J48-'cantidad pollos muertos'!J48+1))</f>
        <v>2.4975378257819036E-2</v>
      </c>
      <c r="S49" s="33">
        <f>IF('cantidad pollos muertos'!K48="","",BETAINV(0.025,'cantidad pollos muertos'!K48+1,'cantidad inicial pollos'!K48-'cantidad pollos muertos'!K48+1))</f>
        <v>3.1495713899325505E-2</v>
      </c>
      <c r="T49" s="33">
        <f>IF('cantidad pollos muertos'!K48="","",BETAINV(0.975,'cantidad pollos muertos'!K48+1,'cantidad inicial pollos'!K48-'cantidad pollos muertos'!K48+1))</f>
        <v>4.6768068091806669E-2</v>
      </c>
      <c r="U49" s="33">
        <f>IF('cantidad pollos muertos'!L48="","",BETAINV(0.025,'cantidad pollos muertos'!L48+1,'cantidad inicial pollos'!L48-'cantidad pollos muertos'!L48+1))</f>
        <v>6.423790296541218E-2</v>
      </c>
      <c r="V49" s="33">
        <f>IF('cantidad pollos muertos'!L48="","",BETAINV(0.975,'cantidad pollos muertos'!L48+1,'cantidad inicial pollos'!L48-'cantidad pollos muertos'!L48+1))</f>
        <v>8.4991649745388531E-2</v>
      </c>
      <c r="W49" s="6">
        <f>IF('cantidad pollos muertos'!M48="","",BETAINV(0.025,'cantidad pollos muertos'!M48+1,'cantidad inicial pollos'!M48-'cantidad pollos muertos'!M48+1))</f>
        <v>3.1126621562189583E-2</v>
      </c>
      <c r="X49" s="6">
        <f>IF('cantidad pollos muertos'!M48="","",BETAINV(0.975,'cantidad pollos muertos'!M48+1,'cantidad inicial pollos'!M48-'cantidad pollos muertos'!M48+1))</f>
        <v>4.6321458875765442E-2</v>
      </c>
      <c r="Y49" s="6">
        <f>IF('cantidad pollos muertos'!N48="","",BETAINV(0.025,'cantidad pollos muertos'!N48+1,'cantidad inicial pollos'!N48-'cantidad pollos muertos'!N48+1))</f>
        <v>4.8301445094402512E-2</v>
      </c>
      <c r="Z49" s="6">
        <f>IF('cantidad pollos muertos'!N48="","",BETAINV(0.975,'cantidad pollos muertos'!N48+1,'cantidad inicial pollos'!N48-'cantidad pollos muertos'!N48+1))</f>
        <v>6.6668813796111004E-2</v>
      </c>
      <c r="AA49" s="6">
        <f>IF('cantidad pollos muertos'!O48="","",BETAINV(0.025,'cantidad pollos muertos'!O48+1,'cantidad inicial pollos'!O48-'cantidad pollos muertos'!O48+1))</f>
        <v>2.7449158054219804E-2</v>
      </c>
      <c r="AB49" s="6">
        <f>IF('cantidad pollos muertos'!O48="","",BETAINV(0.975,'cantidad pollos muertos'!O48+1,'cantidad inicial pollos'!O48-'cantidad pollos muertos'!O48+1))</f>
        <v>4.1841898601501448E-2</v>
      </c>
      <c r="AC49" s="6">
        <f>IF('cantidad pollos muertos'!P48="","",BETAINV(0.025,'cantidad pollos muertos'!P48+1,'cantidad inicial pollos'!P48-'cantidad pollos muertos'!P48+1))</f>
        <v>2.132678533276482E-2</v>
      </c>
      <c r="AD49" s="6">
        <f>IF('cantidad pollos muertos'!P48="","",BETAINV(0.975,'cantidad pollos muertos'!P48+1,'cantidad inicial pollos'!P48-'cantidad pollos muertos'!P48+1))</f>
        <v>3.3183614281491081E-2</v>
      </c>
      <c r="AE49" s="6">
        <f>IF('cantidad pollos muertos'!Q48="","",BETAINV(0.025,'cantidad pollos muertos'!Q48+1,'cantidad inicial pollos'!Q48-'cantidad pollos muertos'!Q48+1))</f>
        <v>3.8798190776018426E-2</v>
      </c>
      <c r="AF49" s="6">
        <f>IF('cantidad pollos muertos'!Q48="","",BETAINV(0.975,'cantidad pollos muertos'!Q48+1,'cantidad inicial pollos'!Q48-'cantidad pollos muertos'!Q48+1))</f>
        <v>5.4175408926435353E-2</v>
      </c>
      <c r="AG49" s="6">
        <f>IF('cantidad pollos muertos'!R48="","",BETAINV(0.025,'cantidad pollos muertos'!R48+1,'cantidad inicial pollos'!R48-'cantidad pollos muertos'!R48+1))</f>
        <v>2.132678533276482E-2</v>
      </c>
      <c r="AH49" s="6">
        <f>IF('cantidad pollos muertos'!R48="","",BETAINV(0.975,'cantidad pollos muertos'!R48+1,'cantidad inicial pollos'!R48-'cantidad pollos muertos'!R48+1))</f>
        <v>3.3183614281491081E-2</v>
      </c>
      <c r="AI49" s="6">
        <f>IF('cantidad pollos muertos'!S48="","",BETAINV(0.025,'cantidad pollos muertos'!S48+1,'cantidad inicial pollos'!S48-'cantidad pollos muertos'!S48+1))</f>
        <v>2.1014769155759311E-2</v>
      </c>
      <c r="AJ49" s="6">
        <f>IF('cantidad pollos muertos'!S48="","",BETAINV(0.975,'cantidad pollos muertos'!S48+1,'cantidad inicial pollos'!S48-'cantidad pollos muertos'!S48+1))</f>
        <v>3.2796296050565998E-2</v>
      </c>
      <c r="AK49" s="6">
        <f>IF('cantidad pollos muertos'!T48="","",BETAINV(0.025,'cantidad pollos muertos'!T48+1,'cantidad inicial pollos'!T48-'cantidad pollos muertos'!T48+1))</f>
        <v>1.3016675142724813E-2</v>
      </c>
      <c r="AL49" s="6">
        <f>IF('cantidad pollos muertos'!T48="","",BETAINV(0.975,'cantidad pollos muertos'!T48+1,'cantidad inicial pollos'!T48-'cantidad pollos muertos'!T48+1))</f>
        <v>2.2611579203630994E-2</v>
      </c>
      <c r="AM49" s="6">
        <f>IF('cantidad pollos muertos'!U48="","",BETAINV(0.025,'cantidad pollos muertos'!U48+1,'cantidad inicial pollos'!U48-'cantidad pollos muertos'!U48+1))</f>
        <v>1.1112430356061909E-2</v>
      </c>
      <c r="AN49" s="6">
        <f>IF('cantidad pollos muertos'!U48="","",BETAINV(0.975,'cantidad pollos muertos'!U48+1,'cantidad inicial pollos'!U48-'cantidad pollos muertos'!U48+1))</f>
        <v>2.0474878538684349E-2</v>
      </c>
      <c r="AO49" s="6">
        <f>IF('cantidad pollos muertos'!V48="","",BETAINV(0.025,'cantidad pollos muertos'!V48+1,'cantidad inicial pollos'!V48-'cantidad pollos muertos'!V48+1))</f>
        <v>2.132678533276482E-2</v>
      </c>
      <c r="AP49" s="6">
        <f>IF('cantidad pollos muertos'!V48="","",BETAINV(0.975,'cantidad pollos muertos'!V48+1,'cantidad inicial pollos'!V48-'cantidad pollos muertos'!V48+1))</f>
        <v>3.3183614281491081E-2</v>
      </c>
      <c r="AQ49" s="6">
        <f>IF('cantidad pollos muertos'!W48="","",BETAINV(0.025,'cantidad pollos muertos'!W48+1,'cantidad inicial pollos'!W48-'cantidad pollos muertos'!W48+1))</f>
        <v>1.7963293089731453E-2</v>
      </c>
      <c r="AR49" s="6">
        <f>IF('cantidad pollos muertos'!W48="","",BETAINV(0.975,'cantidad pollos muertos'!W48+1,'cantidad inicial pollos'!W48-'cantidad pollos muertos'!W48+1))</f>
        <v>2.9438318977127564E-2</v>
      </c>
      <c r="AS49" s="6">
        <f>IF('cantidad pollos muertos'!X48="","",BETAINV(0.025,'cantidad pollos muertos'!X48+1,'cantidad inicial pollos'!X48-'cantidad pollos muertos'!X48+1))</f>
        <v>2.8384969793245878E-2</v>
      </c>
      <c r="AT49" s="6">
        <f>IF('cantidad pollos muertos'!X48="","",BETAINV(0.975,'cantidad pollos muertos'!X48+1,'cantidad inicial pollos'!X48-'cantidad pollos muertos'!X48+1))</f>
        <v>4.2361209544485523E-2</v>
      </c>
    </row>
    <row r="50" spans="1:46" x14ac:dyDescent="0.25">
      <c r="A50" s="6">
        <v>48</v>
      </c>
      <c r="B50" s="6" t="s">
        <v>17</v>
      </c>
      <c r="C50" s="6">
        <f>IF('cantidad pollos muertos'!C49="","",BETAINV(0.025,'cantidad pollos muertos'!C49+1,'cantidad inicial pollos'!C49-'cantidad pollos muertos'!C49+1))</f>
        <v>4.4452548640924017E-2</v>
      </c>
      <c r="D50" s="6">
        <f>IF('cantidad pollos muertos'!C49="","",BETAINV(0.975,'cantidad pollos muertos'!C49+1,'cantidad inicial pollos'!C49-'cantidad pollos muertos'!C49+1))</f>
        <v>7.3104541512410415E-2</v>
      </c>
      <c r="E50" s="6">
        <f>IF('cantidad pollos muertos'!D49="","",BETAINV(0.025,'cantidad pollos muertos'!D49+1,'cantidad inicial pollos'!D49-'cantidad pollos muertos'!D49+1))</f>
        <v>2.7599703012084312E-2</v>
      </c>
      <c r="F50" s="6">
        <f>IF('cantidad pollos muertos'!D49="","",BETAINV(0.975,'cantidad pollos muertos'!D49+1,'cantidad inicial pollos'!D49-'cantidad pollos muertos'!D49+1))</f>
        <v>5.1278011908263421E-2</v>
      </c>
      <c r="G50" s="6">
        <f>IF('cantidad pollos muertos'!E49="","",BETAINV(0.025,'cantidad pollos muertos'!E49+1,'cantidad inicial pollos'!E49-'cantidad pollos muertos'!E49+1))</f>
        <v>7.2814717628659723E-2</v>
      </c>
      <c r="H50" s="6">
        <f>IF('cantidad pollos muertos'!E49="","",BETAINV(0.975,'cantidad pollos muertos'!E49+1,'cantidad inicial pollos'!E49-'cantidad pollos muertos'!E49+1))</f>
        <v>0.10214242378704463</v>
      </c>
      <c r="I50" s="6">
        <f>IF('cantidad pollos muertos'!F49="","",BETAINV(0.025,'cantidad pollos muertos'!F49+1,'cantidad inicial pollos'!F49-'cantidad pollos muertos'!F49+1))</f>
        <v>2.2183939009292553E-2</v>
      </c>
      <c r="J50" s="6">
        <f>IF('cantidad pollos muertos'!F49="","",BETAINV(0.975,'cantidad pollos muertos'!F49+1,'cantidad inicial pollos'!F49-'cantidad pollos muertos'!F49+1))</f>
        <v>3.8619741014497722E-2</v>
      </c>
      <c r="K50" s="6">
        <f>IF('cantidad pollos muertos'!G49="","",BETAINV(0.025,'cantidad pollos muertos'!G49+1,'cantidad inicial pollos'!G49-'cantidad pollos muertos'!G49+1))</f>
        <v>5.8009021375956545E-2</v>
      </c>
      <c r="L50" s="6">
        <f>IF('cantidad pollos muertos'!G49="","",BETAINV(0.975,'cantidad pollos muertos'!G49+1,'cantidad inicial pollos'!G49-'cantidad pollos muertos'!G49+1))</f>
        <v>7.9911610799577981E-2</v>
      </c>
      <c r="M50" s="6">
        <f>IF('cantidad pollos muertos'!H49="","",BETAINV(0.025,'cantidad pollos muertos'!H49+1,'cantidad inicial pollos'!L49-'cantidad pollos muertos'!H49+1))</f>
        <v>4.0039733010526629E-2</v>
      </c>
      <c r="N50" s="6">
        <f>IF('cantidad pollos muertos'!H49="","",BETAINV(0.975,'cantidad pollos muertos'!H49+1,'cantidad inicial pollos'!H49-'cantidad pollos muertos'!H49+1))</f>
        <v>7.3316587970120861E-2</v>
      </c>
      <c r="O50" s="6">
        <f>IF('cantidad pollos muertos'!I49="","",BETAINV(0.025,'cantidad pollos muertos'!I49+1,'cantidad inicial pollos'!I49-'cantidad pollos muertos'!I49+1))</f>
        <v>1.2389613390461286E-2</v>
      </c>
      <c r="P50" s="6">
        <f>IF('cantidad pollos muertos'!I49="","",BETAINV(0.975,'cantidad pollos muertos'!I49+1,'cantidad inicial pollos'!I49-'cantidad pollos muertos'!I49+1))</f>
        <v>2.3780909163713004E-2</v>
      </c>
      <c r="Q50" s="6">
        <f>IF('cantidad pollos muertos'!J49="","",BETAINV(0.025,'cantidad pollos muertos'!J49+1,'cantidad inicial pollos'!J49-'cantidad pollos muertos'!J49+1))</f>
        <v>1.5310595392755604E-2</v>
      </c>
      <c r="R50" s="6">
        <f>IF('cantidad pollos muertos'!J49="","",BETAINV(0.975,'cantidad pollos muertos'!J49+1,'cantidad inicial pollos'!J49-'cantidad pollos muertos'!J49+1))</f>
        <v>2.7755412574291372E-2</v>
      </c>
      <c r="S50" s="33">
        <f>IF('cantidad pollos muertos'!K49="","",BETAINV(0.025,'cantidad pollos muertos'!K49+1,'cantidad inicial pollos'!K49-'cantidad pollos muertos'!K49+1))</f>
        <v>1.4037264628336266E-2</v>
      </c>
      <c r="T50" s="33">
        <f>IF('cantidad pollos muertos'!K49="","",BETAINV(0.975,'cantidad pollos muertos'!K49+1,'cantidad inicial pollos'!K49-'cantidad pollos muertos'!K49+1))</f>
        <v>2.6029842233907363E-2</v>
      </c>
      <c r="U50" s="33">
        <f>IF('cantidad pollos muertos'!L49="","",BETAINV(0.025,'cantidad pollos muertos'!L49+1,'cantidad inicial pollos'!L49-'cantidad pollos muertos'!L49+1))</f>
        <v>1.7812675827049883E-2</v>
      </c>
      <c r="V50" s="33">
        <f>IF('cantidad pollos muertos'!L49="","",BETAINV(0.975,'cantidad pollos muertos'!L49+1,'cantidad inicial pollos'!L49-'cantidad pollos muertos'!L49+1))</f>
        <v>3.1061451205538493E-2</v>
      </c>
      <c r="W50" s="6">
        <f>IF('cantidad pollos muertos'!M49="","",BETAINV(0.025,'cantidad pollos muertos'!M49+1,'cantidad inicial pollos'!M49-'cantidad pollos muertos'!M49+1))</f>
        <v>5.0333067559382161E-2</v>
      </c>
      <c r="X50" s="6">
        <f>IF('cantidad pollos muertos'!M49="","",BETAINV(0.975,'cantidad pollos muertos'!M49+1,'cantidad inicial pollos'!M49-'cantidad pollos muertos'!M49+1))</f>
        <v>7.0952603950338422E-2</v>
      </c>
      <c r="Y50" s="6">
        <f>IF('cantidad pollos muertos'!N49="","",BETAINV(0.025,'cantidad pollos muertos'!N49+1,'cantidad inicial pollos'!N49-'cantidad pollos muertos'!N49+1))</f>
        <v>2.336768435030466E-2</v>
      </c>
      <c r="Z50" s="6">
        <f>IF('cantidad pollos muertos'!N49="","",BETAINV(0.975,'cantidad pollos muertos'!N49+1,'cantidad inicial pollos'!N49-'cantidad pollos muertos'!N49+1))</f>
        <v>3.8227533539525127E-2</v>
      </c>
      <c r="AA50" s="6">
        <f>IF('cantidad pollos muertos'!O49="","",BETAINV(0.025,'cantidad pollos muertos'!O49+1,'cantidad inicial pollos'!O49-'cantidad pollos muertos'!O49+1))</f>
        <v>5.3036357586420176E-2</v>
      </c>
      <c r="AB50" s="6">
        <f>IF('cantidad pollos muertos'!O49="","",BETAINV(0.975,'cantidad pollos muertos'!O49+1,'cantidad inicial pollos'!O49-'cantidad pollos muertos'!O49+1))</f>
        <v>7.4120478509259513E-2</v>
      </c>
      <c r="AC50" s="6">
        <f>IF('cantidad pollos muertos'!P49="","",BETAINV(0.025,'cantidad pollos muertos'!P49+1,'cantidad inicial pollos'!P49-'cantidad pollos muertos'!P49+1))</f>
        <v>2.0363668225847387E-2</v>
      </c>
      <c r="AD50" s="6">
        <f>IF('cantidad pollos muertos'!P49="","",BETAINV(0.975,'cantidad pollos muertos'!P49+1,'cantidad inicial pollos'!P49-'cantidad pollos muertos'!P49+1))</f>
        <v>3.4381748610356921E-2</v>
      </c>
      <c r="AE50" s="6">
        <f>IF('cantidad pollos muertos'!Q49="","",BETAINV(0.025,'cantidad pollos muertos'!Q49+1,'cantidad inicial pollos'!Q49-'cantidad pollos muertos'!Q49+1))</f>
        <v>2.6831727308408274E-2</v>
      </c>
      <c r="AF50" s="6">
        <f>IF('cantidad pollos muertos'!Q49="","",BETAINV(0.975,'cantidad pollos muertos'!Q49+1,'cantidad inicial pollos'!Q49-'cantidad pollos muertos'!Q49+1))</f>
        <v>4.2591800516705858E-2</v>
      </c>
      <c r="AG50" s="6">
        <f>IF('cantidad pollos muertos'!R49="","",BETAINV(0.025,'cantidad pollos muertos'!R49+1,'cantidad inicial pollos'!R49-'cantidad pollos muertos'!R49+1))</f>
        <v>1.6284319397938594E-2</v>
      </c>
      <c r="AH50" s="6">
        <f>IF('cantidad pollos muertos'!R49="","",BETAINV(0.975,'cantidad pollos muertos'!R49+1,'cantidad inicial pollos'!R49-'cantidad pollos muertos'!R49+1))</f>
        <v>2.8412820193919552E-2</v>
      </c>
      <c r="AI50" s="6">
        <f>IF('cantidad pollos muertos'!S49="","",BETAINV(0.025,'cantidad pollos muertos'!S49+1,'cantidad inicial pollos'!S49-'cantidad pollos muertos'!S49+1))</f>
        <v>2.8355233935898887E-2</v>
      </c>
      <c r="AJ50" s="6">
        <f>IF('cantidad pollos muertos'!S49="","",BETAINV(0.975,'cantidad pollos muertos'!S49+1,'cantidad inicial pollos'!S49-'cantidad pollos muertos'!S49+1))</f>
        <v>4.366523948731027E-2</v>
      </c>
      <c r="AK50" s="6">
        <f>IF('cantidad pollos muertos'!T49="","",BETAINV(0.025,'cantidad pollos muertos'!T49+1,'cantidad inicial pollos'!T49-'cantidad pollos muertos'!T49+1))</f>
        <v>1.4657273745975209E-2</v>
      </c>
      <c r="AL50" s="6">
        <f>IF('cantidad pollos muertos'!T49="","",BETAINV(0.975,'cantidad pollos muertos'!T49+1,'cantidad inicial pollos'!T49-'cantidad pollos muertos'!T49+1))</f>
        <v>2.6222374202765519E-2</v>
      </c>
      <c r="AM50" s="6">
        <f>IF('cantidad pollos muertos'!U49="","",BETAINV(0.025,'cantidad pollos muertos'!U49+1,'cantidad inicial pollos'!U49-'cantidad pollos muertos'!U49+1))</f>
        <v>0.17932209499522114</v>
      </c>
      <c r="AN50" s="6">
        <f>IF('cantidad pollos muertos'!U49="","",BETAINV(0.975,'cantidad pollos muertos'!U49+1,'cantidad inicial pollos'!U49-'cantidad pollos muertos'!U49+1))</f>
        <v>0.21210877402846684</v>
      </c>
      <c r="AO50" s="6">
        <f>IF('cantidad pollos muertos'!V49="","",BETAINV(0.025,'cantidad pollos muertos'!V49+1,'cantidad inicial pollos'!V49-'cantidad pollos muertos'!V49+1))</f>
        <v>5.9727544833652065E-2</v>
      </c>
      <c r="AP50" s="6">
        <f>IF('cantidad pollos muertos'!V49="","",BETAINV(0.975,'cantidad pollos muertos'!V49+1,'cantidad inicial pollos'!V49-'cantidad pollos muertos'!V49+1))</f>
        <v>8.080180549450533E-2</v>
      </c>
      <c r="AQ50" s="6">
        <f>IF('cantidad pollos muertos'!W49="","",BETAINV(0.025,'cantidad pollos muertos'!W49+1,'cantidad inicial pollos'!W49-'cantidad pollos muertos'!W49+1))</f>
        <v>4.9835053868693885E-2</v>
      </c>
      <c r="AR50" s="6">
        <f>IF('cantidad pollos muertos'!W49="","",BETAINV(0.975,'cantidad pollos muertos'!W49+1,'cantidad inicial pollos'!W49-'cantidad pollos muertos'!W49+1))</f>
        <v>6.9340926898205035E-2</v>
      </c>
      <c r="AS50" s="6">
        <f>IF('cantidad pollos muertos'!X49="","",BETAINV(0.025,'cantidad pollos muertos'!X49+1,'cantidad inicial pollos'!X49-'cantidad pollos muertos'!X49+1))</f>
        <v>9.8112121407240391E-2</v>
      </c>
      <c r="AT50" s="6">
        <f>IF('cantidad pollos muertos'!X49="","",BETAINV(0.975,'cantidad pollos muertos'!X49+1,'cantidad inicial pollos'!X49-'cantidad pollos muertos'!X49+1))</f>
        <v>0.12289871588113555</v>
      </c>
    </row>
    <row r="53" spans="1:46" x14ac:dyDescent="0.25">
      <c r="B53" s="30" t="s">
        <v>98</v>
      </c>
      <c r="C53" s="32">
        <v>0.95</v>
      </c>
    </row>
  </sheetData>
  <mergeCells count="22">
    <mergeCell ref="AS1:AT1"/>
    <mergeCell ref="AI1:AJ1"/>
    <mergeCell ref="AK1:AL1"/>
    <mergeCell ref="AM1:AN1"/>
    <mergeCell ref="AO1:AP1"/>
    <mergeCell ref="AQ1:AR1"/>
    <mergeCell ref="AG1:AH1"/>
    <mergeCell ref="O1:P1"/>
    <mergeCell ref="Q1:R1"/>
    <mergeCell ref="S1:T1"/>
    <mergeCell ref="U1:V1"/>
    <mergeCell ref="W1:X1"/>
    <mergeCell ref="Y1:Z1"/>
    <mergeCell ref="AA1:AB1"/>
    <mergeCell ref="AC1:AD1"/>
    <mergeCell ref="AE1:AF1"/>
    <mergeCell ref="M1:N1"/>
    <mergeCell ref="C1:D1"/>
    <mergeCell ref="E1:F1"/>
    <mergeCell ref="G1:H1"/>
    <mergeCell ref="I1:J1"/>
    <mergeCell ref="K1:L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N103"/>
  <sheetViews>
    <sheetView topLeftCell="A48" zoomScaleNormal="100" workbookViewId="0">
      <selection activeCell="J37" sqref="J37"/>
    </sheetView>
  </sheetViews>
  <sheetFormatPr baseColWidth="10" defaultRowHeight="15" x14ac:dyDescent="0.25"/>
  <cols>
    <col min="2" max="2" width="39.42578125" bestFit="1" customWidth="1"/>
    <col min="3" max="4" width="11.85546875" bestFit="1" customWidth="1"/>
    <col min="6" max="6" width="11.85546875" bestFit="1" customWidth="1"/>
  </cols>
  <sheetData>
    <row r="1" spans="1:14" x14ac:dyDescent="0.25">
      <c r="A1" s="6"/>
      <c r="B1" s="6"/>
      <c r="C1" s="39" t="s">
        <v>76</v>
      </c>
      <c r="D1" s="39"/>
      <c r="E1" s="39"/>
      <c r="F1" s="39"/>
      <c r="G1" s="23"/>
      <c r="I1" s="25"/>
      <c r="J1" s="25"/>
      <c r="K1" s="25"/>
      <c r="L1" s="25"/>
      <c r="M1" s="25"/>
      <c r="N1" s="25"/>
    </row>
    <row r="2" spans="1:14" x14ac:dyDescent="0.25">
      <c r="A2" s="6"/>
      <c r="B2" s="6"/>
      <c r="C2" s="37" t="s">
        <v>74</v>
      </c>
      <c r="D2" s="37"/>
      <c r="E2" s="37" t="s">
        <v>75</v>
      </c>
      <c r="F2" s="37"/>
      <c r="G2" s="24"/>
      <c r="I2" s="5"/>
      <c r="J2" s="5"/>
      <c r="K2" s="5"/>
      <c r="L2" s="5"/>
      <c r="M2" s="5"/>
      <c r="N2" s="5"/>
    </row>
    <row r="3" spans="1:14" x14ac:dyDescent="0.25">
      <c r="A3" s="3" t="s">
        <v>63</v>
      </c>
      <c r="B3" s="7" t="s">
        <v>40</v>
      </c>
      <c r="C3" s="3" t="s">
        <v>72</v>
      </c>
      <c r="D3" s="3" t="s">
        <v>73</v>
      </c>
      <c r="E3" s="3" t="s">
        <v>72</v>
      </c>
      <c r="F3" s="3" t="s">
        <v>73</v>
      </c>
      <c r="G3" s="3"/>
      <c r="H3" s="29" t="s">
        <v>89</v>
      </c>
    </row>
    <row r="4" spans="1:14" x14ac:dyDescent="0.25">
      <c r="A4" s="6">
        <v>1</v>
      </c>
      <c r="B4" s="6" t="s">
        <v>30</v>
      </c>
      <c r="C4" s="6">
        <f>MIN('regiones de credibilidad bin'!C3,'regiones de credibilidad bin'!E3,'regiones de credibilidad bin'!G3,'regiones de credibilidad bin'!K3,'regiones de credibilidad bin'!M3,'regiones de credibilidad bin'!O3,'regiones de credibilidad bin'!Q3,'regiones de credibilidad bin'!S3,'regiones de credibilidad bin'!U3,'regiones de credibilidad bin'!W3,'regiones de credibilidad bin'!Y3,'regiones de credibilidad bin'!AA3,'regiones de credibilidad bin'!AC3,'regiones de credibilidad bin'!AE3,'regiones de credibilidad bin'!AG3,'regiones de credibilidad bin'!AI3,'regiones de credibilidad bin'!AK3,'regiones de credibilidad bin'!AM3,'regiones de credibilidad bin'!AO3,'regiones de credibilidad bin'!AQ3,'regiones de credibilidad bin'!AS3)</f>
        <v>9.7788152551082606E-3</v>
      </c>
      <c r="D4" s="6">
        <f>MAX('regiones de credibilidad bin'!D3,'regiones de credibilidad bin'!F3,'regiones de credibilidad bin'!H3,'regiones de credibilidad bin'!L3,'regiones de credibilidad bin'!N3,'regiones de credibilidad bin'!P3,'regiones de credibilidad bin'!R3,'regiones de credibilidad bin'!T3,'regiones de credibilidad bin'!V3,'regiones de credibilidad bin'!X3,'regiones de credibilidad bin'!Z3,'regiones de credibilidad bin'!AB3,'regiones de credibilidad bin'!AD3,'regiones de credibilidad bin'!AF3,'regiones de credibilidad bin'!AH3,'regiones de credibilidad bin'!AJ3,'regiones de credibilidad bin'!AL3,'regiones de credibilidad bin'!AN3,'regiones de credibilidad bin'!AP3,'regiones de credibilidad bin'!AR3,'regiones de credibilidad bin'!AT3)</f>
        <v>8.5913877215295975E-2</v>
      </c>
      <c r="E4" s="6">
        <f>MIN('regiones de credibilidad bin'!D3,'regiones de credibilidad bin'!F3,'regiones de credibilidad bin'!H3,'regiones de credibilidad bin'!L3,'regiones de credibilidad bin'!N3,'regiones de credibilidad bin'!P3,'regiones de credibilidad bin'!R3,'regiones de credibilidad bin'!T3,'regiones de credibilidad bin'!V3,'regiones de credibilidad bin'!X3,'regiones de credibilidad bin'!Z3,'regiones de credibilidad bin'!AB3,'regiones de credibilidad bin'!AD3,'regiones de credibilidad bin'!AF3,'regiones de credibilidad bin'!AH3,'regiones de credibilidad bin'!AJ3,'regiones de credibilidad bin'!AL3,'regiones de credibilidad bin'!AN3,'regiones de credibilidad bin'!AP3,'regiones de credibilidad bin'!AR3,'regiones de credibilidad bin'!AT3)</f>
        <v>1.8464555865077115E-2</v>
      </c>
      <c r="F4" s="6">
        <f>MAX('regiones de credibilidad bin'!C3,'regiones de credibilidad bin'!E3,'regiones de credibilidad bin'!G3,'regiones de credibilidad bin'!K3,'regiones de credibilidad bin'!M3,'regiones de credibilidad bin'!O3,'regiones de credibilidad bin'!Q3,'regiones de credibilidad bin'!S3,'regiones de credibilidad bin'!U3,'regiones de credibilidad bin'!W3,'regiones de credibilidad bin'!Y3,'regiones de credibilidad bin'!AA3,'regiones de credibilidad bin'!AC3,'regiones de credibilidad bin'!AE3,'regiones de credibilidad bin'!AG3,'regiones de credibilidad bin'!AI3,'regiones de credibilidad bin'!AK3,'regiones de credibilidad bin'!AM3,'regiones de credibilidad bin'!AO3,'regiones de credibilidad bin'!AQ3,'regiones de credibilidad bin'!AS3)</f>
        <v>6.6502590428620278E-2</v>
      </c>
      <c r="G4" s="6"/>
      <c r="H4" s="6">
        <v>0.05</v>
      </c>
    </row>
    <row r="5" spans="1:14" x14ac:dyDescent="0.25">
      <c r="A5" s="6">
        <v>2</v>
      </c>
      <c r="B5" s="6" t="s">
        <v>5</v>
      </c>
      <c r="C5" s="33">
        <f>MIN('regiones de credibilidad bin'!C4,'regiones de credibilidad bin'!K4,'regiones de credibilidad bin'!M4,'regiones de credibilidad bin'!O4,'regiones de credibilidad bin'!Q4,'regiones de credibilidad bin'!S4,'regiones de credibilidad bin'!U4,'regiones de credibilidad bin'!W4,'regiones de credibilidad bin'!Y4,'regiones de credibilidad bin'!AA4,'regiones de credibilidad bin'!AC4,'regiones de credibilidad bin'!AE4,'regiones de credibilidad bin'!AG4,'regiones de credibilidad bin'!AI4,'regiones de credibilidad bin'!AK4,'regiones de credibilidad bin'!AM4,'regiones de credibilidad bin'!AO4,'regiones de credibilidad bin'!AQ4,'regiones de credibilidad bin'!AS4)</f>
        <v>1.0581631174453454E-2</v>
      </c>
      <c r="D5" s="33">
        <f>MAX('regiones de credibilidad bin'!D4,'regiones de credibilidad bin'!L4,'regiones de credibilidad bin'!N4,'regiones de credibilidad bin'!P4,'regiones de credibilidad bin'!R4,'regiones de credibilidad bin'!T4,'regiones de credibilidad bin'!V4,'regiones de credibilidad bin'!X4,'regiones de credibilidad bin'!Z4,'regiones de credibilidad bin'!AB4,'regiones de credibilidad bin'!AD4,'regiones de credibilidad bin'!AF4,'regiones de credibilidad bin'!AH4,'regiones de credibilidad bin'!AJ4,'regiones de credibilidad bin'!AL4,'regiones de credibilidad bin'!AN4,'regiones de credibilidad bin'!AP4,'regiones de credibilidad bin'!AR4,'regiones de credibilidad bin'!AT4)</f>
        <v>7.9117242344121874E-2</v>
      </c>
      <c r="E5" s="33">
        <f>MIN('regiones de credibilidad bin'!D4,'regiones de credibilidad bin'!L4,'regiones de credibilidad bin'!N4,'regiones de credibilidad bin'!P4,'regiones de credibilidad bin'!R4,'regiones de credibilidad bin'!T4,'regiones de credibilidad bin'!V4,'regiones de credibilidad bin'!X4,'regiones de credibilidad bin'!Z4,'regiones de credibilidad bin'!AB4,'regiones de credibilidad bin'!AD4,'regiones de credibilidad bin'!AF4,'regiones de credibilidad bin'!AH4,'regiones de credibilidad bin'!AJ4,'regiones de credibilidad bin'!AL4,'regiones de credibilidad bin'!AN4,'regiones de credibilidad bin'!AP4,'regiones de credibilidad bin'!AR4,'regiones de credibilidad bin'!AT4)</f>
        <v>1.5488285801558477E-2</v>
      </c>
      <c r="F5" s="33">
        <f>MAX('regiones de credibilidad bin'!C4,'regiones de credibilidad bin'!K4,'regiones de credibilidad bin'!M4,'regiones de credibilidad bin'!O4,'regiones de credibilidad bin'!Q4,'regiones de credibilidad bin'!S4,'regiones de credibilidad bin'!U4,'regiones de credibilidad bin'!W4,'regiones de credibilidad bin'!Y4,'regiones de credibilidad bin'!AA4,'regiones de credibilidad bin'!AC4,'regiones de credibilidad bin'!AE4,'regiones de credibilidad bin'!AG4,'regiones de credibilidad bin'!AI4,'regiones de credibilidad bin'!AK4,'regiones de credibilidad bin'!AM4,'regiones de credibilidad bin'!AO4,'regiones de credibilidad bin'!AQ4,'regiones de credibilidad bin'!AS4)</f>
        <v>6.7478812792070991E-2</v>
      </c>
      <c r="G5" s="6"/>
      <c r="H5" s="28">
        <v>0.05</v>
      </c>
    </row>
    <row r="6" spans="1:14" x14ac:dyDescent="0.25">
      <c r="A6" s="6">
        <v>3</v>
      </c>
      <c r="B6" s="6" t="s">
        <v>70</v>
      </c>
      <c r="C6" s="33">
        <f>MIN('regiones de credibilidad bin'!C5,'regiones de credibilidad bin'!E5,'regiones de credibilidad bin'!G5,'regiones de credibilidad bin'!I5,'regiones de credibilidad bin'!K5,'regiones de credibilidad bin'!M5,'regiones de credibilidad bin'!O5,'regiones de credibilidad bin'!Q5,'regiones de credibilidad bin'!S5,'regiones de credibilidad bin'!U5,'regiones de credibilidad bin'!Y5,'regiones de credibilidad bin'!AA5,'regiones de credibilidad bin'!AC5,'regiones de credibilidad bin'!AE5,'regiones de credibilidad bin'!AG5,'regiones de credibilidad bin'!AI5,'regiones de credibilidad bin'!AK5,'regiones de credibilidad bin'!AM5,'regiones de credibilidad bin'!AO5,'regiones de credibilidad bin'!AQ5,'regiones de credibilidad bin'!AS5)</f>
        <v>1.1754046717507276E-2</v>
      </c>
      <c r="D6" s="33">
        <f>MAX('regiones de credibilidad bin'!D5,'regiones de credibilidad bin'!F5,'regiones de credibilidad bin'!H5,'regiones de credibilidad bin'!J5,'regiones de credibilidad bin'!L5,'regiones de credibilidad bin'!N5,'regiones de credibilidad bin'!P5,'regiones de credibilidad bin'!R5,'regiones de credibilidad bin'!T5,'regiones de credibilidad bin'!V5,'regiones de credibilidad bin'!Z5,'regiones de credibilidad bin'!AB5,'regiones de credibilidad bin'!AD5,'regiones de credibilidad bin'!AF5,'regiones de credibilidad bin'!AH5,'regiones de credibilidad bin'!AJ5,'regiones de credibilidad bin'!AL5,'regiones de credibilidad bin'!AN5,'regiones de credibilidad bin'!AP5,'regiones de credibilidad bin'!AR5,'regiones de credibilidad bin'!AT5)</f>
        <v>6.7318606749461773E-2</v>
      </c>
      <c r="E6" s="33">
        <f>MIN('regiones de credibilidad bin'!D5,'regiones de credibilidad bin'!F5,'regiones de credibilidad bin'!H5,'regiones de credibilidad bin'!J5,'regiones de credibilidad bin'!L5,'regiones de credibilidad bin'!N5,'regiones de credibilidad bin'!P5,'regiones de credibilidad bin'!R5,'regiones de credibilidad bin'!T5,'regiones de credibilidad bin'!V5,'regiones de credibilidad bin'!Z5,'regiones de credibilidad bin'!AB5,'regiones de credibilidad bin'!AD5,'regiones de credibilidad bin'!AF5,'regiones de credibilidad bin'!AH5,'regiones de credibilidad bin'!AJ5,'regiones de credibilidad bin'!AL5,'regiones de credibilidad bin'!AN5,'regiones de credibilidad bin'!AP5,'regiones de credibilidad bin'!AR5,'regiones de credibilidad bin'!AT5)</f>
        <v>2.1339404543395446E-2</v>
      </c>
      <c r="F6" s="33">
        <f>MAX('regiones de credibilidad bin'!C5,'regiones de credibilidad bin'!E5,'regiones de credibilidad bin'!G5,'regiones de credibilidad bin'!I5,'regiones de credibilidad bin'!K5,'regiones de credibilidad bin'!M5,'regiones de credibilidad bin'!O5,'regiones de credibilidad bin'!Q5,'regiones de credibilidad bin'!S5,'regiones de credibilidad bin'!U5,'regiones de credibilidad bin'!Y5,'regiones de credibilidad bin'!AA5,'regiones de credibilidad bin'!AC5,'regiones de credibilidad bin'!AE5,'regiones de credibilidad bin'!AG5,'regiones de credibilidad bin'!AI5,'regiones de credibilidad bin'!AK5,'regiones de credibilidad bin'!AM5,'regiones de credibilidad bin'!AO5,'regiones de credibilidad bin'!AQ5,'regiones de credibilidad bin'!AS5)</f>
        <v>5.0131485534768455E-2</v>
      </c>
      <c r="G6" s="6"/>
      <c r="H6" s="28">
        <v>0.05</v>
      </c>
    </row>
    <row r="7" spans="1:14" x14ac:dyDescent="0.25">
      <c r="A7" s="6">
        <v>4</v>
      </c>
      <c r="B7" s="6" t="s">
        <v>16</v>
      </c>
      <c r="C7" s="33">
        <f>MIN('regiones de credibilidad bin'!C6,'regiones de credibilidad bin'!E6,'regiones de credibilidad bin'!G6,'regiones de credibilidad bin'!I6,'regiones de credibilidad bin'!K6,'regiones de credibilidad bin'!M6,'regiones de credibilidad bin'!O6,'regiones de credibilidad bin'!Q6,'regiones de credibilidad bin'!S6,'regiones de credibilidad bin'!U6,'regiones de credibilidad bin'!W6,'regiones de credibilidad bin'!Y6,'regiones de credibilidad bin'!AA6,'regiones de credibilidad bin'!AC6,'regiones de credibilidad bin'!AE6,'regiones de credibilidad bin'!AG6,'regiones de credibilidad bin'!AI6,'regiones de credibilidad bin'!AK6,'regiones de credibilidad bin'!AM6,'regiones de credibilidad bin'!AO6,'regiones de credibilidad bin'!AS6)</f>
        <v>1.2428363815292233E-2</v>
      </c>
      <c r="D7" s="33">
        <f>MAX('regiones de credibilidad bin'!D6,'regiones de credibilidad bin'!F6,'regiones de credibilidad bin'!H6,'regiones de credibilidad bin'!J6,'regiones de credibilidad bin'!L6,'regiones de credibilidad bin'!N6,'regiones de credibilidad bin'!P6,'regiones de credibilidad bin'!R6,'regiones de credibilidad bin'!T6,'regiones de credibilidad bin'!V6,'regiones de credibilidad bin'!X6,'regiones de credibilidad bin'!Z6,'regiones de credibilidad bin'!AB6,'regiones de credibilidad bin'!AD6,'regiones de credibilidad bin'!AF6,'regiones de credibilidad bin'!AH6,'regiones de credibilidad bin'!AJ6,'regiones de credibilidad bin'!AL6,'regiones de credibilidad bin'!AN6,'regiones de credibilidad bin'!AP6,'regiones de credibilidad bin'!AT6)</f>
        <v>0.10037325114945084</v>
      </c>
      <c r="E7" s="33">
        <f>MIN('regiones de credibilidad bin'!D6,'regiones de credibilidad bin'!F6,'regiones de credibilidad bin'!H6,'regiones de credibilidad bin'!J6,'regiones de credibilidad bin'!L6,'regiones de credibilidad bin'!N6,'regiones de credibilidad bin'!P6,'regiones de credibilidad bin'!R6,'regiones de credibilidad bin'!T6,'regiones de credibilidad bin'!V6,'regiones de credibilidad bin'!X6,'regiones de credibilidad bin'!Z6,'regiones de credibilidad bin'!AB6,'regiones de credibilidad bin'!AD6,'regiones de credibilidad bin'!AF6,'regiones de credibilidad bin'!AH6,'regiones de credibilidad bin'!AJ6,'regiones de credibilidad bin'!AL6,'regiones de credibilidad bin'!AN6,'regiones de credibilidad bin'!AP6,'regiones de credibilidad bin'!AT6)</f>
        <v>2.5405554786504858E-2</v>
      </c>
      <c r="F7" s="33">
        <f>MAX('regiones de credibilidad bin'!C6,'regiones de credibilidad bin'!E6,'regiones de credibilidad bin'!G6,'regiones de credibilidad bin'!I6,'regiones de credibilidad bin'!K6,'regiones de credibilidad bin'!M6,'regiones de credibilidad bin'!O6,'regiones de credibilidad bin'!Q6,'regiones de credibilidad bin'!S6,'regiones de credibilidad bin'!U6,'regiones de credibilidad bin'!W6,'regiones de credibilidad bin'!Y6,'regiones de credibilidad bin'!AA6,'regiones de credibilidad bin'!AC6,'regiones de credibilidad bin'!AE6,'regiones de credibilidad bin'!AG6,'regiones de credibilidad bin'!AI6,'regiones de credibilidad bin'!AK6,'regiones de credibilidad bin'!AM6,'regiones de credibilidad bin'!AO6,'regiones de credibilidad bin'!AS6)</f>
        <v>7.3168264260430854E-2</v>
      </c>
      <c r="G7" s="6"/>
      <c r="H7" s="28">
        <v>0.05</v>
      </c>
    </row>
    <row r="8" spans="1:14" x14ac:dyDescent="0.25">
      <c r="A8" s="6">
        <v>5</v>
      </c>
      <c r="B8" s="6" t="s">
        <v>25</v>
      </c>
      <c r="C8" s="33">
        <f>MIN('regiones de credibilidad bin'!C7,'regiones de credibilidad bin'!E7,'regiones de credibilidad bin'!G7,'regiones de credibilidad bin'!I7,'regiones de credibilidad bin'!K7,'regiones de credibilidad bin'!M7,'regiones de credibilidad bin'!O7,'regiones de credibilidad bin'!Q7,'regiones de credibilidad bin'!S7,'regiones de credibilidad bin'!U7,'regiones de credibilidad bin'!W7,'regiones de credibilidad bin'!Y7,'regiones de credibilidad bin'!AA7,'regiones de credibilidad bin'!AC7,'regiones de credibilidad bin'!AE7,'regiones de credibilidad bin'!AG7,'regiones de credibilidad bin'!AI7,'regiones de credibilidad bin'!AK7,'regiones de credibilidad bin'!AM7,'regiones de credibilidad bin'!AO7,'regiones de credibilidad bin'!AQ7,'regiones de credibilidad bin'!AS7)</f>
        <v>1.0020640545174228E-2</v>
      </c>
      <c r="D8" s="33">
        <f>MAX('regiones de credibilidad bin'!D7,'regiones de credibilidad bin'!F7,'regiones de credibilidad bin'!H7,'regiones de credibilidad bin'!J7,'regiones de credibilidad bin'!L7,'regiones de credibilidad bin'!N7,'regiones de credibilidad bin'!P7,'regiones de credibilidad bin'!R7,'regiones de credibilidad bin'!T7,'regiones de credibilidad bin'!V7,'regiones de credibilidad bin'!X7,'regiones de credibilidad bin'!Z7,'regiones de credibilidad bin'!AB7,'regiones de credibilidad bin'!AD7,'regiones de credibilidad bin'!AF7,'regiones de credibilidad bin'!AH7,'regiones de credibilidad bin'!AJ7,'regiones de credibilidad bin'!AL7,'regiones de credibilidad bin'!AN7,'regiones de credibilidad bin'!AP7,'regiones de credibilidad bin'!AR7,'regiones de credibilidad bin'!AT7)</f>
        <v>6.7545953319678831E-2</v>
      </c>
      <c r="E8" s="33">
        <f>MIN('regiones de credibilidad bin'!D7,'regiones de credibilidad bin'!F7,'regiones de credibilidad bin'!H7,'regiones de credibilidad bin'!J7,'regiones de credibilidad bin'!L7,'regiones de credibilidad bin'!N7,'regiones de credibilidad bin'!P7,'regiones de credibilidad bin'!R7,'regiones de credibilidad bin'!T7,'regiones de credibilidad bin'!V7,'regiones de credibilidad bin'!X7,'regiones de credibilidad bin'!Z7,'regiones de credibilidad bin'!AB7,'regiones de credibilidad bin'!AD7,'regiones de credibilidad bin'!AF7,'regiones de credibilidad bin'!AH7,'regiones de credibilidad bin'!AJ7,'regiones de credibilidad bin'!AL7,'regiones de credibilidad bin'!AN7,'regiones de credibilidad bin'!AP7,'regiones de credibilidad bin'!AR7,'regiones de credibilidad bin'!AT7)</f>
        <v>1.861410975446065E-2</v>
      </c>
      <c r="F8" s="33">
        <f>MAX('regiones de credibilidad bin'!C7,'regiones de credibilidad bin'!E7,'regiones de credibilidad bin'!G7,'regiones de credibilidad bin'!I7,'regiones de credibilidad bin'!K7,'regiones de credibilidad bin'!M7,'regiones de credibilidad bin'!O7,'regiones de credibilidad bin'!Q7,'regiones de credibilidad bin'!S7,'regiones de credibilidad bin'!U7,'regiones de credibilidad bin'!W7,'regiones de credibilidad bin'!Y7,'regiones de credibilidad bin'!AA7,'regiones de credibilidad bin'!AC7,'regiones de credibilidad bin'!AE7,'regiones de credibilidad bin'!AG7,'regiones de credibilidad bin'!AI7,'regiones de credibilidad bin'!AK7,'regiones de credibilidad bin'!AM7,'regiones de credibilidad bin'!AO7,'regiones de credibilidad bin'!AQ7,'regiones de credibilidad bin'!AS7)</f>
        <v>4.9055701752429751E-2</v>
      </c>
      <c r="G8" s="6"/>
      <c r="H8" s="28">
        <v>0.05</v>
      </c>
    </row>
    <row r="9" spans="1:14" x14ac:dyDescent="0.25">
      <c r="A9" s="6">
        <v>6</v>
      </c>
      <c r="B9" s="6" t="s">
        <v>12</v>
      </c>
      <c r="C9" s="33">
        <f>MIN('regiones de credibilidad bin'!E8,'regiones de credibilidad bin'!G8,'regiones de credibilidad bin'!I8,'regiones de credibilidad bin'!K8,'regiones de credibilidad bin'!M8,'regiones de credibilidad bin'!O8,'regiones de credibilidad bin'!Q8,'regiones de credibilidad bin'!S8,'regiones de credibilidad bin'!U8,'regiones de credibilidad bin'!W8,'regiones de credibilidad bin'!Y8,'regiones de credibilidad bin'!AA8,'regiones de credibilidad bin'!AC8,'regiones de credibilidad bin'!AE8,'regiones de credibilidad bin'!AG8,'regiones de credibilidad bin'!AI8,'regiones de credibilidad bin'!AK8,'regiones de credibilidad bin'!AM8,'regiones de credibilidad bin'!AO8,'regiones de credibilidad bin'!AQ8,'regiones de credibilidad bin'!AS8)</f>
        <v>1.0000451058836728E-2</v>
      </c>
      <c r="D9" s="33">
        <f>MAX('regiones de credibilidad bin'!F8,'regiones de credibilidad bin'!H8,'regiones de credibilidad bin'!J8,'regiones de credibilidad bin'!L8,'regiones de credibilidad bin'!N8,'regiones de credibilidad bin'!P8,'regiones de credibilidad bin'!R8,'regiones de credibilidad bin'!T8,'regiones de credibilidad bin'!V8,'regiones de credibilidad bin'!X8,'regiones de credibilidad bin'!Z8,'regiones de credibilidad bin'!AB8,'regiones de credibilidad bin'!AD8,'regiones de credibilidad bin'!AF8,'regiones de credibilidad bin'!AH8,'regiones de credibilidad bin'!AJ8,'regiones de credibilidad bin'!AL8,'regiones de credibilidad bin'!AN8,'regiones de credibilidad bin'!AP8,'regiones de credibilidad bin'!AR8,'regiones de credibilidad bin'!AT8)</f>
        <v>0.11155978396773025</v>
      </c>
      <c r="E9" s="33">
        <f>MIN('regiones de credibilidad bin'!F8,'regiones de credibilidad bin'!H8,'regiones de credibilidad bin'!J8,'regiones de credibilidad bin'!L8,'regiones de credibilidad bin'!N8,'regiones de credibilidad bin'!P8,'regiones de credibilidad bin'!R8,'regiones de credibilidad bin'!T8,'regiones de credibilidad bin'!V8,'regiones de credibilidad bin'!X8,'regiones de credibilidad bin'!Z8,'regiones de credibilidad bin'!AB8,'regiones de credibilidad bin'!AD8,'regiones de credibilidad bin'!AF8,'regiones de credibilidad bin'!AH8,'regiones de credibilidad bin'!AJ8,'regiones de credibilidad bin'!AL8,'regiones de credibilidad bin'!AN8,'regiones de credibilidad bin'!AP8,'regiones de credibilidad bin'!AR8,'regiones de credibilidad bin'!AT8)</f>
        <v>2.411553244548692E-2</v>
      </c>
      <c r="F9" s="33">
        <f>MAX('regiones de credibilidad bin'!E8,'regiones de credibilidad bin'!G8,'regiones de credibilidad bin'!I8,'regiones de credibilidad bin'!K8,'regiones de credibilidad bin'!M8,'regiones de credibilidad bin'!O8,'regiones de credibilidad bin'!Q8,'regiones de credibilidad bin'!S8,'regiones de credibilidad bin'!U8,'regiones de credibilidad bin'!W8,'regiones de credibilidad bin'!Y8,'regiones de credibilidad bin'!AA8,'regiones de credibilidad bin'!AC8,'regiones de credibilidad bin'!AE8,'regiones de credibilidad bin'!AG8,'regiones de credibilidad bin'!AI8,'regiones de credibilidad bin'!AK8,'regiones de credibilidad bin'!AM8,'regiones de credibilidad bin'!AO8,'regiones de credibilidad bin'!AQ8,'regiones de credibilidad bin'!AS8)</f>
        <v>7.9865880475373505E-2</v>
      </c>
      <c r="G9" s="6"/>
      <c r="H9" s="28">
        <v>0.05</v>
      </c>
    </row>
    <row r="10" spans="1:14" x14ac:dyDescent="0.25">
      <c r="A10" s="6">
        <v>7</v>
      </c>
      <c r="B10" s="6" t="s">
        <v>15</v>
      </c>
      <c r="C10" s="33">
        <f>MIN('regiones de credibilidad bin'!C9,'regiones de credibilidad bin'!E9,'regiones de credibilidad bin'!G9,'regiones de credibilidad bin'!I9,'regiones de credibilidad bin'!K9,'regiones de credibilidad bin'!M9,'regiones de credibilidad bin'!O9,'regiones de credibilidad bin'!Q9,'regiones de credibilidad bin'!S9,'regiones de credibilidad bin'!U9,'regiones de credibilidad bin'!W9,'regiones de credibilidad bin'!Y9,'regiones de credibilidad bin'!AA9,'regiones de credibilidad bin'!AC9,'regiones de credibilidad bin'!AE9,'regiones de credibilidad bin'!AI9,'regiones de credibilidad bin'!AK9,'regiones de credibilidad bin'!AM9,'regiones de credibilidad bin'!AO9,'regiones de credibilidad bin'!AQ9,'regiones de credibilidad bin'!AS9)</f>
        <v>1.0466577968975184E-2</v>
      </c>
      <c r="D10" s="33">
        <f>MAX('regiones de credibilidad bin'!D9,'regiones de credibilidad bin'!F9,'regiones de credibilidad bin'!H9,'regiones de credibilidad bin'!J9,'regiones de credibilidad bin'!L9,'regiones de credibilidad bin'!N9,'regiones de credibilidad bin'!P9,'regiones de credibilidad bin'!R9,'regiones de credibilidad bin'!T9,'regiones de credibilidad bin'!V9,'regiones de credibilidad bin'!X9,'regiones de credibilidad bin'!Z9,'regiones de credibilidad bin'!AB9,'regiones de credibilidad bin'!AD9,'regiones de credibilidad bin'!AF9,'regiones de credibilidad bin'!AJ9,'regiones de credibilidad bin'!AL9,'regiones de credibilidad bin'!AN9,'regiones de credibilidad bin'!AP9,'regiones de credibilidad bin'!AR9,'regiones de credibilidad bin'!AT9)</f>
        <v>7.1052604365895777E-2</v>
      </c>
      <c r="E10" s="33">
        <f>MIN('regiones de credibilidad bin'!D9,'regiones de credibilidad bin'!F9,'regiones de credibilidad bin'!H9,'regiones de credibilidad bin'!J9,'regiones de credibilidad bin'!L9,'regiones de credibilidad bin'!N9,'regiones de credibilidad bin'!P9,'regiones de credibilidad bin'!R9,'regiones de credibilidad bin'!T9,'regiones de credibilidad bin'!V9,'regiones de credibilidad bin'!X9,'regiones de credibilidad bin'!Z9,'regiones de credibilidad bin'!AB9,'regiones de credibilidad bin'!AD9,'regiones de credibilidad bin'!AF9,'regiones de credibilidad bin'!AJ9,'regiones de credibilidad bin'!AL9,'regiones de credibilidad bin'!AN9,'regiones de credibilidad bin'!AP9,'regiones de credibilidad bin'!AR9,'regiones de credibilidad bin'!AT9)</f>
        <v>1.9928097326246008E-2</v>
      </c>
      <c r="F10" s="33">
        <f>MAX('regiones de credibilidad bin'!C9,'regiones de credibilidad bin'!E9,'regiones de credibilidad bin'!G9,'regiones de credibilidad bin'!I9,'regiones de credibilidad bin'!K9,'regiones de credibilidad bin'!M9,'regiones de credibilidad bin'!O9,'regiones de credibilidad bin'!Q9,'regiones de credibilidad bin'!S9,'regiones de credibilidad bin'!U9,'regiones de credibilidad bin'!W9,'regiones de credibilidad bin'!Y9,'regiones de credibilidad bin'!AA9,'regiones de credibilidad bin'!AC9,'regiones de credibilidad bin'!AE9,'regiones de credibilidad bin'!AI9,'regiones de credibilidad bin'!AK9,'regiones de credibilidad bin'!AM9,'regiones de credibilidad bin'!AO9,'regiones de credibilidad bin'!AQ9,'regiones de credibilidad bin'!AS9)</f>
        <v>5.3390765979019546E-2</v>
      </c>
      <c r="G10" s="6"/>
      <c r="H10" s="28">
        <v>0.05</v>
      </c>
    </row>
    <row r="11" spans="1:14" x14ac:dyDescent="0.25">
      <c r="A11" s="6">
        <v>8</v>
      </c>
      <c r="B11" s="6" t="s">
        <v>9</v>
      </c>
      <c r="C11" s="33">
        <f>MIN('regiones de credibilidad bin'!C10,'regiones de credibilidad bin'!E10,'regiones de credibilidad bin'!G10,'regiones de credibilidad bin'!I10,'regiones de credibilidad bin'!K10,'regiones de credibilidad bin'!M10,'regiones de credibilidad bin'!O10,'regiones de credibilidad bin'!Q10,'regiones de credibilidad bin'!S10,'regiones de credibilidad bin'!U10,'regiones de credibilidad bin'!W10,'regiones de credibilidad bin'!Y10,'regiones de credibilidad bin'!AA10,'regiones de credibilidad bin'!AC10,'regiones de credibilidad bin'!AE10,'regiones de credibilidad bin'!AG10,'regiones de credibilidad bin'!AI10,'regiones de credibilidad bin'!AK10,'regiones de credibilidad bin'!AM10,'regiones de credibilidad bin'!AQ10,'regiones de credibilidad bin'!AS10)</f>
        <v>4.2810853173733503E-3</v>
      </c>
      <c r="D11" s="33">
        <f>MAX('regiones de credibilidad bin'!D10,'regiones de credibilidad bin'!F10,'regiones de credibilidad bin'!H10,'regiones de credibilidad bin'!J10,'regiones de credibilidad bin'!L10,'regiones de credibilidad bin'!N10,'regiones de credibilidad bin'!P10,'regiones de credibilidad bin'!R10,'regiones de credibilidad bin'!T10,'regiones de credibilidad bin'!V10,'regiones de credibilidad bin'!X10,'regiones de credibilidad bin'!Z10,'regiones de credibilidad bin'!AB10,'regiones de credibilidad bin'!AD10,'regiones de credibilidad bin'!AF10,'regiones de credibilidad bin'!AH10,'regiones de credibilidad bin'!AJ10,'regiones de credibilidad bin'!AL10,'regiones de credibilidad bin'!AN10,'regiones de credibilidad bin'!AR10,'regiones de credibilidad bin'!AT10)</f>
        <v>6.3201112315604324E-2</v>
      </c>
      <c r="E11" s="33">
        <f>MIN('regiones de credibilidad bin'!D10,'regiones de credibilidad bin'!F10,'regiones de credibilidad bin'!H10,'regiones de credibilidad bin'!J10,'regiones de credibilidad bin'!L10,'regiones de credibilidad bin'!N10,'regiones de credibilidad bin'!P10,'regiones de credibilidad bin'!R10,'regiones de credibilidad bin'!T10,'regiones de credibilidad bin'!V10,'regiones de credibilidad bin'!X10,'regiones de credibilidad bin'!Z10,'regiones de credibilidad bin'!AB10,'regiones de credibilidad bin'!AD10,'regiones de credibilidad bin'!AF10,'regiones de credibilidad bin'!AH10,'regiones de credibilidad bin'!AJ10,'regiones de credibilidad bin'!AL10,'regiones de credibilidad bin'!AN10,'regiones de credibilidad bin'!AR10,'regiones de credibilidad bin'!AT10)</f>
        <v>1.4499390410438795E-2</v>
      </c>
      <c r="F11" s="33">
        <f>MAX('regiones de credibilidad bin'!C10,'regiones de credibilidad bin'!E10,'regiones de credibilidad bin'!G10,'regiones de credibilidad bin'!I10,'regiones de credibilidad bin'!K10,'regiones de credibilidad bin'!M10,'regiones de credibilidad bin'!O10,'regiones de credibilidad bin'!Q10,'regiones de credibilidad bin'!S10,'regiones de credibilidad bin'!U10,'regiones de credibilidad bin'!W10,'regiones de credibilidad bin'!Y10,'regiones de credibilidad bin'!AA10,'regiones de credibilidad bin'!AC10,'regiones de credibilidad bin'!AE10,'regiones de credibilidad bin'!AG10,'regiones de credibilidad bin'!AI10,'regiones de credibilidad bin'!AK10,'regiones de credibilidad bin'!AM10,'regiones de credibilidad bin'!AQ10,'regiones de credibilidad bin'!AS10)</f>
        <v>4.6556371699174315E-2</v>
      </c>
      <c r="G11" s="6"/>
      <c r="H11" s="28">
        <v>0.05</v>
      </c>
    </row>
    <row r="12" spans="1:14" x14ac:dyDescent="0.25">
      <c r="A12" s="6">
        <v>9</v>
      </c>
      <c r="B12" s="6" t="s">
        <v>7</v>
      </c>
      <c r="C12" s="33">
        <f>MIN('regiones de credibilidad bin'!C11,'regiones de credibilidad bin'!E11,'regiones de credibilidad bin'!G11,'regiones de credibilidad bin'!I11,'regiones de credibilidad bin'!K11,'regiones de credibilidad bin'!M11,'regiones de credibilidad bin'!O11,'regiones de credibilidad bin'!Q11,'regiones de credibilidad bin'!S11,'regiones de credibilidad bin'!U11,'regiones de credibilidad bin'!W11,'regiones de credibilidad bin'!Y11,'regiones de credibilidad bin'!AA11,'regiones de credibilidad bin'!AC11,'regiones de credibilidad bin'!AE11,'regiones de credibilidad bin'!AG11,'regiones de credibilidad bin'!AI11,'regiones de credibilidad bin'!AK11,'regiones de credibilidad bin'!AM11,'regiones de credibilidad bin'!AO11,'regiones de credibilidad bin'!AQ11,'regiones de credibilidad bin'!AS11)</f>
        <v>8.8405081358488655E-3</v>
      </c>
      <c r="D12" s="33">
        <f>MAX('regiones de credibilidad bin'!D11,'regiones de credibilidad bin'!F11,'regiones de credibilidad bin'!H11,'regiones de credibilidad bin'!J11,'regiones de credibilidad bin'!L11,'regiones de credibilidad bin'!N11,'regiones de credibilidad bin'!P11,'regiones de credibilidad bin'!R11,'regiones de credibilidad bin'!T11,'regiones de credibilidad bin'!V11,'regiones de credibilidad bin'!X11,'regiones de credibilidad bin'!Z11,'regiones de credibilidad bin'!AB11,'regiones de credibilidad bin'!AD11,'regiones de credibilidad bin'!AF11,'regiones de credibilidad bin'!AH11,'regiones de credibilidad bin'!AJ11,'regiones de credibilidad bin'!AL11,'regiones de credibilidad bin'!AN11,'regiones de credibilidad bin'!AP11,'regiones de credibilidad bin'!AR11,'regiones de credibilidad bin'!AT11)</f>
        <v>0.14119004715724803</v>
      </c>
      <c r="E12" s="33">
        <f>MIN('regiones de credibilidad bin'!D11,'regiones de credibilidad bin'!F11,'regiones de credibilidad bin'!H11,'regiones de credibilidad bin'!J11,'regiones de credibilidad bin'!L11,'regiones de credibilidad bin'!N11,'regiones de credibilidad bin'!P11,'regiones de credibilidad bin'!R11,'regiones de credibilidad bin'!T11,'regiones de credibilidad bin'!V11,'regiones de credibilidad bin'!X11,'regiones de credibilidad bin'!Z11,'regiones de credibilidad bin'!AB11,'regiones de credibilidad bin'!AD11,'regiones de credibilidad bin'!AF11,'regiones de credibilidad bin'!AH11,'regiones de credibilidad bin'!AJ11,'regiones de credibilidad bin'!AL11,'regiones de credibilidad bin'!AN11,'regiones de credibilidad bin'!AP11,'regiones de credibilidad bin'!AR11,'regiones de credibilidad bin'!AT11)</f>
        <v>1.6996802499655517E-2</v>
      </c>
      <c r="F12" s="33">
        <f>MAX('regiones de credibilidad bin'!C11,'regiones de credibilidad bin'!E11,'regiones de credibilidad bin'!G11,'regiones de credibilidad bin'!I11,'regiones de credibilidad bin'!K11,'regiones de credibilidad bin'!M11,'regiones de credibilidad bin'!O11,'regiones de credibilidad bin'!Q11,'regiones de credibilidad bin'!S11,'regiones de credibilidad bin'!U11,'regiones de credibilidad bin'!W11,'regiones de credibilidad bin'!Y11,'regiones de credibilidad bin'!AA11,'regiones de credibilidad bin'!AC11,'regiones de credibilidad bin'!AE11,'regiones de credibilidad bin'!AG11,'regiones de credibilidad bin'!AI11,'regiones de credibilidad bin'!AK11,'regiones de credibilidad bin'!AM11,'regiones de credibilidad bin'!AO11,'regiones de credibilidad bin'!AQ11,'regiones de credibilidad bin'!AS11)</f>
        <v>0.11743907636986073</v>
      </c>
      <c r="G12" s="6"/>
      <c r="H12" s="28">
        <v>0.05</v>
      </c>
    </row>
    <row r="13" spans="1:14" x14ac:dyDescent="0.25">
      <c r="A13" s="6">
        <v>10</v>
      </c>
      <c r="B13" s="6" t="s">
        <v>71</v>
      </c>
      <c r="C13" s="33">
        <f>MIN('regiones de credibilidad bin'!C12,'regiones de credibilidad bin'!E12,'regiones de credibilidad bin'!G12,'regiones de credibilidad bin'!K12,'regiones de credibilidad bin'!M12,'regiones de credibilidad bin'!O12,'regiones de credibilidad bin'!Q12,'regiones de credibilidad bin'!S12,'regiones de credibilidad bin'!U12,'regiones de credibilidad bin'!W12,'regiones de credibilidad bin'!Y12,'regiones de credibilidad bin'!AA12,'regiones de credibilidad bin'!AC12,'regiones de credibilidad bin'!AE12,'regiones de credibilidad bin'!AG12,'regiones de credibilidad bin'!AI12,'regiones de credibilidad bin'!AK12,'regiones de credibilidad bin'!AM12,'regiones de credibilidad bin'!AO12,'regiones de credibilidad bin'!AQ12,'regiones de credibilidad bin'!AS12)</f>
        <v>2.180265033409368E-2</v>
      </c>
      <c r="D13" s="33">
        <f>MAX('regiones de credibilidad bin'!D12,'regiones de credibilidad bin'!F12,'regiones de credibilidad bin'!H12,'regiones de credibilidad bin'!L12,'regiones de credibilidad bin'!N12,'regiones de credibilidad bin'!P12,'regiones de credibilidad bin'!R12,'regiones de credibilidad bin'!T12,'regiones de credibilidad bin'!V12,'regiones de credibilidad bin'!X12,'regiones de credibilidad bin'!Z12,'regiones de credibilidad bin'!AB12,'regiones de credibilidad bin'!AD12,'regiones de credibilidad bin'!AF12,'regiones de credibilidad bin'!AH12,'regiones de credibilidad bin'!AJ12,'regiones de credibilidad bin'!AL12,'regiones de credibilidad bin'!AN12,'regiones de credibilidad bin'!AP12,'regiones de credibilidad bin'!AR12,'regiones de credibilidad bin'!AT12)</f>
        <v>8.3753696224667773E-2</v>
      </c>
      <c r="E13" s="33">
        <f>MIN('regiones de credibilidad bin'!D12,'regiones de credibilidad bin'!F12,'regiones de credibilidad bin'!H12,'regiones de credibilidad bin'!L12,'regiones de credibilidad bin'!N12,'regiones de credibilidad bin'!P12,'regiones de credibilidad bin'!R12,'regiones de credibilidad bin'!T12,'regiones de credibilidad bin'!V12,'regiones de credibilidad bin'!X12,'regiones de credibilidad bin'!Z12,'regiones de credibilidad bin'!AB12,'regiones de credibilidad bin'!AD12,'regiones de credibilidad bin'!AF12,'regiones de credibilidad bin'!AH12,'regiones de credibilidad bin'!AJ12,'regiones de credibilidad bin'!AL12,'regiones de credibilidad bin'!AN12,'regiones de credibilidad bin'!AP12,'regiones de credibilidad bin'!AR12,'regiones de credibilidad bin'!AT12)</f>
        <v>4.2465822272314102E-2</v>
      </c>
      <c r="F13" s="33">
        <f>MAX('regiones de credibilidad bin'!C12,'regiones de credibilidad bin'!E12,'regiones de credibilidad bin'!G12,'regiones de credibilidad bin'!K12,'regiones de credibilidad bin'!M12,'regiones de credibilidad bin'!O12,'regiones de credibilidad bin'!Q12,'regiones de credibilidad bin'!S12,'regiones de credibilidad bin'!U12,'regiones de credibilidad bin'!W12,'regiones de credibilidad bin'!Y12,'regiones de credibilidad bin'!AA12,'regiones de credibilidad bin'!AC12,'regiones de credibilidad bin'!AE12,'regiones de credibilidad bin'!AG12,'regiones de credibilidad bin'!AI12,'regiones de credibilidad bin'!AK12,'regiones de credibilidad bin'!AM12,'regiones de credibilidad bin'!AO12,'regiones de credibilidad bin'!AQ12,'regiones de credibilidad bin'!AS12)</f>
        <v>5.4324485196669464E-2</v>
      </c>
      <c r="G13" s="6"/>
      <c r="H13" s="28">
        <v>0.05</v>
      </c>
    </row>
    <row r="14" spans="1:14" x14ac:dyDescent="0.25">
      <c r="A14" s="6">
        <v>11</v>
      </c>
      <c r="B14" s="6" t="s">
        <v>68</v>
      </c>
      <c r="C14" s="33">
        <f>MIN('regiones de credibilidad bin'!C13,'regiones de credibilidad bin'!E13,'regiones de credibilidad bin'!G13,'regiones de credibilidad bin'!I13,'regiones de credibilidad bin'!K13,'regiones de credibilidad bin'!M13,'regiones de credibilidad bin'!O13,'regiones de credibilidad bin'!Q13,'regiones de credibilidad bin'!S13,'regiones de credibilidad bin'!U13,'regiones de credibilidad bin'!W13,'regiones de credibilidad bin'!Y13,'regiones de credibilidad bin'!AC13,'regiones de credibilidad bin'!AE13,'regiones de credibilidad bin'!AG13,'regiones de credibilidad bin'!AI13,'regiones de credibilidad bin'!AK13,'regiones de credibilidad bin'!AM13,'regiones de credibilidad bin'!AO13,'regiones de credibilidad bin'!AQ13,'regiones de credibilidad bin'!AS13)</f>
        <v>1.3798118951068071E-2</v>
      </c>
      <c r="D14" s="33">
        <f>MAX('regiones de credibilidad bin'!D13,'regiones de credibilidad bin'!F13,'regiones de credibilidad bin'!H13,'regiones de credibilidad bin'!J13,'regiones de credibilidad bin'!L13,'regiones de credibilidad bin'!N13,'regiones de credibilidad bin'!P13,'regiones de credibilidad bin'!R13,'regiones de credibilidad bin'!T13,'regiones de credibilidad bin'!V13,'regiones de credibilidad bin'!X13,'regiones de credibilidad bin'!Z13,'regiones de credibilidad bin'!AD13,'regiones de credibilidad bin'!AF13,'regiones de credibilidad bin'!AH13,'regiones de credibilidad bin'!AJ13,'regiones de credibilidad bin'!AL13,'regiones de credibilidad bin'!AN13,'regiones de credibilidad bin'!AP13,'regiones de credibilidad bin'!AR13,'regiones de credibilidad bin'!AT13)</f>
        <v>5.5245988168233229E-2</v>
      </c>
      <c r="E14" s="33">
        <f>MIN('regiones de credibilidad bin'!D13,'regiones de credibilidad bin'!F13,'regiones de credibilidad bin'!H13,'regiones de credibilidad bin'!J13,'regiones de credibilidad bin'!L13,'regiones de credibilidad bin'!N13,'regiones de credibilidad bin'!P13,'regiones de credibilidad bin'!R13,'regiones de credibilidad bin'!T13,'regiones de credibilidad bin'!V13,'regiones de credibilidad bin'!X13,'regiones de credibilidad bin'!Z13,'regiones de credibilidad bin'!AD13,'regiones de credibilidad bin'!AF13,'regiones de credibilidad bin'!AH13,'regiones de credibilidad bin'!AJ13,'regiones de credibilidad bin'!AL13,'regiones de credibilidad bin'!AN13,'regiones de credibilidad bin'!AP13,'regiones de credibilidad bin'!AR13,'regiones de credibilidad bin'!AT13)</f>
        <v>2.7855731346684065E-2</v>
      </c>
      <c r="F14" s="33">
        <f>MAX('regiones de credibilidad bin'!C13,'regiones de credibilidad bin'!E13,'regiones de credibilidad bin'!G13,'regiones de credibilidad bin'!I13,'regiones de credibilidad bin'!K13,'regiones de credibilidad bin'!M13,'regiones de credibilidad bin'!O13,'regiones de credibilidad bin'!Q13,'regiones de credibilidad bin'!S13,'regiones de credibilidad bin'!U13,'regiones de credibilidad bin'!W13,'regiones de credibilidad bin'!Y13,'regiones de credibilidad bin'!AC13,'regiones de credibilidad bin'!AE13,'regiones de credibilidad bin'!AG13,'regiones de credibilidad bin'!AI13,'regiones de credibilidad bin'!AK13,'regiones de credibilidad bin'!AM13,'regiones de credibilidad bin'!AO13,'regiones de credibilidad bin'!AQ13,'regiones de credibilidad bin'!AS13)</f>
        <v>3.4652583497444871E-2</v>
      </c>
      <c r="G14" s="6"/>
      <c r="H14" s="28">
        <v>0.05</v>
      </c>
    </row>
    <row r="15" spans="1:14" x14ac:dyDescent="0.25">
      <c r="A15" s="6">
        <v>12</v>
      </c>
      <c r="B15" s="6" t="s">
        <v>34</v>
      </c>
      <c r="C15" s="33">
        <f>MIN('regiones de credibilidad bin'!C14,'regiones de credibilidad bin'!E14,'regiones de credibilidad bin'!G14,'regiones de credibilidad bin'!K14,'regiones de credibilidad bin'!M14,'regiones de credibilidad bin'!O14,'regiones de credibilidad bin'!Q14,'regiones de credibilidad bin'!S14,'regiones de credibilidad bin'!U14,'regiones de credibilidad bin'!W14,'regiones de credibilidad bin'!Y14,'regiones de credibilidad bin'!AA14,'regiones de credibilidad bin'!AC14,'regiones de credibilidad bin'!AE14,'regiones de credibilidad bin'!AG14,'regiones de credibilidad bin'!AI14,'regiones de credibilidad bin'!AK14,'regiones de credibilidad bin'!AM14,'regiones de credibilidad bin'!AO14,'regiones de credibilidad bin'!AQ14,'regiones de credibilidad bin'!AS14)</f>
        <v>5.503385333038859E-3</v>
      </c>
      <c r="D15" s="33">
        <f>MAX('regiones de credibilidad bin'!D14,'regiones de credibilidad bin'!F14,'regiones de credibilidad bin'!H14,'regiones de credibilidad bin'!L14,'regiones de credibilidad bin'!N14,'regiones de credibilidad bin'!P14,'regiones de credibilidad bin'!R14,'regiones de credibilidad bin'!T14,'regiones de credibilidad bin'!V14,'regiones de credibilidad bin'!X14,'regiones de credibilidad bin'!Z14,'regiones de credibilidad bin'!AB14,'regiones de credibilidad bin'!AD14,'regiones de credibilidad bin'!AF14,'regiones de credibilidad bin'!AH14,'regiones de credibilidad bin'!AJ14,'regiones de credibilidad bin'!AL14,'regiones de credibilidad bin'!AN14,'regiones de credibilidad bin'!AP14,'regiones de credibilidad bin'!AR14,'regiones de credibilidad bin'!AT14)</f>
        <v>0.15441677682749588</v>
      </c>
      <c r="E15" s="33">
        <f>MIN('regiones de credibilidad bin'!D14,'regiones de credibilidad bin'!F14,'regiones de credibilidad bin'!H14,'regiones de credibilidad bin'!L14,'regiones de credibilidad bin'!N14,'regiones de credibilidad bin'!P14,'regiones de credibilidad bin'!R14,'regiones de credibilidad bin'!T14,'regiones de credibilidad bin'!V14,'regiones de credibilidad bin'!X14,'regiones de credibilidad bin'!Z14,'regiones de credibilidad bin'!AB14,'regiones de credibilidad bin'!AD14,'regiones de credibilidad bin'!AF14,'regiones de credibilidad bin'!AH14,'regiones de credibilidad bin'!AJ14,'regiones de credibilidad bin'!AL14,'regiones de credibilidad bin'!AN14,'regiones de credibilidad bin'!AP14,'regiones de credibilidad bin'!AR14,'regiones de credibilidad bin'!AT14)</f>
        <v>1.2528171559232359E-2</v>
      </c>
      <c r="F15" s="33">
        <f>MAX('regiones de credibilidad bin'!C14,'regiones de credibilidad bin'!E14,'regiones de credibilidad bin'!G14,'regiones de credibilidad bin'!K14,'regiones de credibilidad bin'!M14,'regiones de credibilidad bin'!O14,'regiones de credibilidad bin'!Q14,'regiones de credibilidad bin'!S14,'regiones de credibilidad bin'!U14,'regiones de credibilidad bin'!W14,'regiones de credibilidad bin'!Y14,'regiones de credibilidad bin'!AA14,'regiones de credibilidad bin'!AC14,'regiones de credibilidad bin'!AE14,'regiones de credibilidad bin'!AG14,'regiones de credibilidad bin'!AI14,'regiones de credibilidad bin'!AK14,'regiones de credibilidad bin'!AM14,'regiones de credibilidad bin'!AO14,'regiones de credibilidad bin'!AQ14,'regiones de credibilidad bin'!AS14)</f>
        <v>0.128872845880738</v>
      </c>
      <c r="G15" s="6"/>
      <c r="H15" s="28">
        <v>0.05</v>
      </c>
    </row>
    <row r="16" spans="1:14" x14ac:dyDescent="0.25">
      <c r="A16" s="6">
        <v>13</v>
      </c>
      <c r="B16" s="6" t="s">
        <v>27</v>
      </c>
      <c r="C16" s="33">
        <f>MIN('regiones de credibilidad bin'!C15,'regiones de credibilidad bin'!G15,'regiones de credibilidad bin'!I15,'regiones de credibilidad bin'!K15,'regiones de credibilidad bin'!M15,'regiones de credibilidad bin'!O15,'regiones de credibilidad bin'!Q15,'regiones de credibilidad bin'!S15,'regiones de credibilidad bin'!U15,'regiones de credibilidad bin'!W15,'regiones de credibilidad bin'!Y15,'regiones de credibilidad bin'!AA15,'regiones de credibilidad bin'!AC15,'regiones de credibilidad bin'!AE15,'regiones de credibilidad bin'!AG15,'regiones de credibilidad bin'!AI15,'regiones de credibilidad bin'!AK15,'regiones de credibilidad bin'!AM15,'regiones de credibilidad bin'!AO15,'regiones de credibilidad bin'!AQ15,'regiones de credibilidad bin'!AS15)</f>
        <v>1.6969719322400365E-2</v>
      </c>
      <c r="D16" s="33">
        <f>MAX('regiones de credibilidad bin'!D15,'regiones de credibilidad bin'!H15,'regiones de credibilidad bin'!J15,'regiones de credibilidad bin'!L15,'regiones de credibilidad bin'!N15,'regiones de credibilidad bin'!P15,'regiones de credibilidad bin'!R15,'regiones de credibilidad bin'!T15,'regiones de credibilidad bin'!V15,'regiones de credibilidad bin'!X15,'regiones de credibilidad bin'!Z15,'regiones de credibilidad bin'!AB15,'regiones de credibilidad bin'!AD15,'regiones de credibilidad bin'!AF15,'regiones de credibilidad bin'!AH15,'regiones de credibilidad bin'!AJ15,'regiones de credibilidad bin'!AL15,'regiones de credibilidad bin'!AN15,'regiones de credibilidad bin'!AP15,'regiones de credibilidad bin'!AR15,'regiones de credibilidad bin'!AT15)</f>
        <v>0.11789028780157729</v>
      </c>
      <c r="E16" s="33">
        <f>MIN('regiones de credibilidad bin'!D15,'regiones de credibilidad bin'!H15,'regiones de credibilidad bin'!J15,'regiones de credibilidad bin'!L15,'regiones de credibilidad bin'!N15,'regiones de credibilidad bin'!P15,'regiones de credibilidad bin'!R15,'regiones de credibilidad bin'!T15,'regiones de credibilidad bin'!V15,'regiones de credibilidad bin'!X15,'regiones de credibilidad bin'!Z15,'regiones de credibilidad bin'!AB15,'regiones de credibilidad bin'!AD15,'regiones de credibilidad bin'!AF15,'regiones de credibilidad bin'!AH15,'regiones de credibilidad bin'!AJ15,'regiones de credibilidad bin'!AL15,'regiones de credibilidad bin'!AN15,'regiones de credibilidad bin'!AP15,'regiones de credibilidad bin'!AR15,'regiones de credibilidad bin'!AT15)</f>
        <v>2.2653342394252984E-2</v>
      </c>
      <c r="F16" s="33">
        <f>MAX('regiones de credibilidad bin'!C15,'regiones de credibilidad bin'!G15,'regiones de credibilidad bin'!I15,'regiones de credibilidad bin'!K15,'regiones de credibilidad bin'!M15,'regiones de credibilidad bin'!O15,'regiones de credibilidad bin'!Q15,'regiones de credibilidad bin'!S15,'regiones de credibilidad bin'!U15,'regiones de credibilidad bin'!W15,'regiones de credibilidad bin'!Y15,'regiones de credibilidad bin'!AA15,'regiones de credibilidad bin'!AC15,'regiones de credibilidad bin'!AE15,'regiones de credibilidad bin'!AG15,'regiones de credibilidad bin'!AI15,'regiones de credibilidad bin'!AK15,'regiones de credibilidad bin'!AM15,'regiones de credibilidad bin'!AO15,'regiones de credibilidad bin'!AQ15,'regiones de credibilidad bin'!AS15)</f>
        <v>0.10502449496865905</v>
      </c>
      <c r="G16" s="6"/>
      <c r="H16" s="28">
        <v>0.05</v>
      </c>
    </row>
    <row r="17" spans="1:8" x14ac:dyDescent="0.25">
      <c r="A17" s="6">
        <v>14</v>
      </c>
      <c r="B17" s="6" t="s">
        <v>64</v>
      </c>
      <c r="C17" s="33">
        <f>MIN('regiones de credibilidad bin'!C16,'regiones de credibilidad bin'!E16,'regiones de credibilidad bin'!G16,'regiones de credibilidad bin'!I16,'regiones de credibilidad bin'!K16,'regiones de credibilidad bin'!M16,'regiones de credibilidad bin'!O16,'regiones de credibilidad bin'!Q16,'regiones de credibilidad bin'!S16,'regiones de credibilidad bin'!U16,'regiones de credibilidad bin'!W16,'regiones de credibilidad bin'!Y16,'regiones de credibilidad bin'!AA16,'regiones de credibilidad bin'!AC16,'regiones de credibilidad bin'!AE16,'regiones de credibilidad bin'!AG16,'regiones de credibilidad bin'!AI16,'regiones de credibilidad bin'!AK16,'regiones de credibilidad bin'!AM16,'regiones de credibilidad bin'!AO16,'regiones de credibilidad bin'!AQ16,'regiones de credibilidad bin'!AS16)</f>
        <v>1.0521720534539213E-2</v>
      </c>
      <c r="D17" s="33">
        <f>MAX('regiones de credibilidad bin'!D16,'regiones de credibilidad bin'!F16,'regiones de credibilidad bin'!H16,'regiones de credibilidad bin'!J16,'regiones de credibilidad bin'!L16,'regiones de credibilidad bin'!N16,'regiones de credibilidad bin'!P16,'regiones de credibilidad bin'!R16,'regiones de credibilidad bin'!T16,'regiones de credibilidad bin'!V16,'regiones de credibilidad bin'!X16,'regiones de credibilidad bin'!Z16,'regiones de credibilidad bin'!AB16,'regiones de credibilidad bin'!AD16,'regiones de credibilidad bin'!AF16,'regiones de credibilidad bin'!AH16,'regiones de credibilidad bin'!AJ16,'regiones de credibilidad bin'!AL16,'regiones de credibilidad bin'!AN16,'regiones de credibilidad bin'!AP16,'regiones de credibilidad bin'!AR16,'regiones de credibilidad bin'!AT16)</f>
        <v>7.7327671070721693E-2</v>
      </c>
      <c r="E17" s="33">
        <f>MIN('regiones de credibilidad bin'!D16,'regiones de credibilidad bin'!F16,'regiones de credibilidad bin'!H16,'regiones de credibilidad bin'!J16,'regiones de credibilidad bin'!L16,'regiones de credibilidad bin'!N16,'regiones de credibilidad bin'!P16,'regiones de credibilidad bin'!R16,'regiones de credibilidad bin'!T16,'regiones de credibilidad bin'!V16,'regiones de credibilidad bin'!X16,'regiones de credibilidad bin'!Z16,'regiones de credibilidad bin'!AB16,'regiones de credibilidad bin'!AD16,'regiones de credibilidad bin'!AF16,'regiones de credibilidad bin'!AH16,'regiones de credibilidad bin'!AJ16,'regiones de credibilidad bin'!AL16,'regiones de credibilidad bin'!AN16,'regiones de credibilidad bin'!AP16,'regiones de credibilidad bin'!AR16,'regiones de credibilidad bin'!AT16)</f>
        <v>1.5992626733667414E-2</v>
      </c>
      <c r="F17" s="33">
        <f>MAX('regiones de credibilidad bin'!C16,'regiones de credibilidad bin'!E16,'regiones de credibilidad bin'!G16,'regiones de credibilidad bin'!I16,'regiones de credibilidad bin'!K16,'regiones de credibilidad bin'!M16,'regiones de credibilidad bin'!O16,'regiones de credibilidad bin'!Q16,'regiones de credibilidad bin'!S16,'regiones de credibilidad bin'!U16,'regiones de credibilidad bin'!W16,'regiones de credibilidad bin'!Y16,'regiones de credibilidad bin'!AA16,'regiones de credibilidad bin'!AC16,'regiones de credibilidad bin'!AE16,'regiones de credibilidad bin'!AG16,'regiones de credibilidad bin'!AI16,'regiones de credibilidad bin'!AK16,'regiones de credibilidad bin'!AM16,'regiones de credibilidad bin'!AO16,'regiones de credibilidad bin'!AQ16,'regiones de credibilidad bin'!AS16)</f>
        <v>6.3574655205062849E-2</v>
      </c>
      <c r="G17" s="6"/>
      <c r="H17" s="28">
        <v>0.05</v>
      </c>
    </row>
    <row r="18" spans="1:8" x14ac:dyDescent="0.25">
      <c r="A18" s="6">
        <v>15</v>
      </c>
      <c r="B18" s="6" t="s">
        <v>8</v>
      </c>
      <c r="C18" s="33">
        <f>MIN('regiones de credibilidad bin'!C17,'regiones de credibilidad bin'!G17,'regiones de credibilidad bin'!I17,'regiones de credibilidad bin'!K17,'regiones de credibilidad bin'!M17,'regiones de credibilidad bin'!O17,'regiones de credibilidad bin'!Q17,'regiones de credibilidad bin'!S17,'regiones de credibilidad bin'!U17,'regiones de credibilidad bin'!W17,'regiones de credibilidad bin'!Y17,'regiones de credibilidad bin'!AA17,'regiones de credibilidad bin'!AC17,'regiones de credibilidad bin'!AE17,'regiones de credibilidad bin'!AG17,'regiones de credibilidad bin'!AI17,'regiones de credibilidad bin'!AK17,'regiones de credibilidad bin'!AM17,'regiones de credibilidad bin'!AO17,'regiones de credibilidad bin'!AQ17,'regiones de credibilidad bin'!AS17)</f>
        <v>1.2065222154757494E-2</v>
      </c>
      <c r="D18" s="33">
        <f>MAX('regiones de credibilidad bin'!D17,'regiones de credibilidad bin'!H17,'regiones de credibilidad bin'!J17,'regiones de credibilidad bin'!L17,'regiones de credibilidad bin'!N17,'regiones de credibilidad bin'!P17,'regiones de credibilidad bin'!R17,'regiones de credibilidad bin'!T17,'regiones de credibilidad bin'!V17,'regiones de credibilidad bin'!X17,'regiones de credibilidad bin'!Z17,'regiones de credibilidad bin'!AB17,'regiones de credibilidad bin'!AD17,'regiones de credibilidad bin'!AF17,'regiones de credibilidad bin'!AH17,'regiones de credibilidad bin'!AJ17,'regiones de credibilidad bin'!AL17,'regiones de credibilidad bin'!AN17,'regiones de credibilidad bin'!AP17,'regiones de credibilidad bin'!AR17,'regiones de credibilidad bin'!AT17)</f>
        <v>6.996780784975043E-2</v>
      </c>
      <c r="E18" s="33">
        <f>MIN('regiones de credibilidad bin'!D17,'regiones de credibilidad bin'!H17,'regiones de credibilidad bin'!J17,'regiones de credibilidad bin'!L17,'regiones de credibilidad bin'!N17,'regiones de credibilidad bin'!P17,'regiones de credibilidad bin'!R17,'regiones de credibilidad bin'!T17,'regiones de credibilidad bin'!V17,'regiones de credibilidad bin'!X17,'regiones de credibilidad bin'!Z17,'regiones de credibilidad bin'!AB17,'regiones de credibilidad bin'!AD17,'regiones de credibilidad bin'!AF17,'regiones de credibilidad bin'!AH17,'regiones de credibilidad bin'!AJ17,'regiones de credibilidad bin'!AL17,'regiones de credibilidad bin'!AN17,'regiones de credibilidad bin'!AP17,'regiones de credibilidad bin'!AR17,'regiones de credibilidad bin'!AT17)</f>
        <v>1.958287330209485E-2</v>
      </c>
      <c r="F18" s="33">
        <f>MAX('regiones de credibilidad bin'!C17,'regiones de credibilidad bin'!G17,'regiones de credibilidad bin'!I17,'regiones de credibilidad bin'!K17,'regiones de credibilidad bin'!M17,'regiones de credibilidad bin'!O17,'regiones de credibilidad bin'!Q17,'regiones de credibilidad bin'!S17,'regiones de credibilidad bin'!U17,'regiones de credibilidad bin'!W17,'regiones de credibilidad bin'!Y17,'regiones de credibilidad bin'!AA17,'regiones de credibilidad bin'!AC17,'regiones de credibilidad bin'!AE17,'regiones de credibilidad bin'!AG17,'regiones de credibilidad bin'!AI17,'regiones de credibilidad bin'!AK17,'regiones de credibilidad bin'!AM17,'regiones de credibilidad bin'!AO17,'regiones de credibilidad bin'!AQ17,'regiones de credibilidad bin'!AS17)</f>
        <v>6.0054134380961979E-2</v>
      </c>
      <c r="G18" s="6"/>
      <c r="H18" s="28">
        <v>0.05</v>
      </c>
    </row>
    <row r="19" spans="1:8" x14ac:dyDescent="0.25">
      <c r="A19" s="6">
        <v>16</v>
      </c>
      <c r="B19" s="6" t="s">
        <v>35</v>
      </c>
      <c r="C19" s="33">
        <f>MIN('regiones de credibilidad bin'!C18,'regiones de credibilidad bin'!E18,'regiones de credibilidad bin'!M18,'regiones de credibilidad bin'!O18,'regiones de credibilidad bin'!Q18,'regiones de credibilidad bin'!S18,'regiones de credibilidad bin'!U18,'regiones de credibilidad bin'!W18,'regiones de credibilidad bin'!Y18,'regiones de credibilidad bin'!AA18,'regiones de credibilidad bin'!AC18,'regiones de credibilidad bin'!AE18,'regiones de credibilidad bin'!AG18,'regiones de credibilidad bin'!AI18,'regiones de credibilidad bin'!AK18,'regiones de credibilidad bin'!AM18,'regiones de credibilidad bin'!AO18,'regiones de credibilidad bin'!AQ18,'regiones de credibilidad bin'!AS18)</f>
        <v>1.2830696306044517E-2</v>
      </c>
      <c r="D19" s="33">
        <f>MAX('regiones de credibilidad bin'!D18,'regiones de credibilidad bin'!F18,'regiones de credibilidad bin'!N18,'regiones de credibilidad bin'!P18,'regiones de credibilidad bin'!R18,'regiones de credibilidad bin'!T18,'regiones de credibilidad bin'!V18,'regiones de credibilidad bin'!X18,'regiones de credibilidad bin'!Z18,'regiones de credibilidad bin'!AB18,'regiones de credibilidad bin'!AD18,'regiones de credibilidad bin'!AF18,'regiones de credibilidad bin'!AH18,'regiones de credibilidad bin'!AJ18,'regiones de credibilidad bin'!AL18,'regiones de credibilidad bin'!AN18,'regiones de credibilidad bin'!AP18,'regiones de credibilidad bin'!AR18,'regiones de credibilidad bin'!AT18)</f>
        <v>8.0369036165242602E-2</v>
      </c>
      <c r="E19" s="33">
        <f>MIN('regiones de credibilidad bin'!D18,'regiones de credibilidad bin'!F18,'regiones de credibilidad bin'!N18,'regiones de credibilidad bin'!P18,'regiones de credibilidad bin'!R18,'regiones de credibilidad bin'!T18,'regiones de credibilidad bin'!V18,'regiones de credibilidad bin'!X18,'regiones de credibilidad bin'!Z18,'regiones de credibilidad bin'!AB18,'regiones de credibilidad bin'!AD18,'regiones de credibilidad bin'!AF18,'regiones de credibilidad bin'!AH18,'regiones de credibilidad bin'!AJ18,'regiones de credibilidad bin'!AL18,'regiones de credibilidad bin'!AN18,'regiones de credibilidad bin'!AP18,'regiones de credibilidad bin'!AR18,'regiones de credibilidad bin'!AT18)</f>
        <v>1.9443783600047393E-2</v>
      </c>
      <c r="F19" s="33">
        <f>MAX('regiones de credibilidad bin'!C18,'regiones de credibilidad bin'!E18,'regiones de credibilidad bin'!M18,'regiones de credibilidad bin'!O18,'regiones de credibilidad bin'!Q18,'regiones de credibilidad bin'!S18,'regiones de credibilidad bin'!U18,'regiones de credibilidad bin'!W18,'regiones de credibilidad bin'!Y18,'regiones de credibilidad bin'!AA18,'regiones de credibilidad bin'!AC18,'regiones de credibilidad bin'!AE18,'regiones de credibilidad bin'!AG18,'regiones de credibilidad bin'!AI18,'regiones de credibilidad bin'!AK18,'regiones de credibilidad bin'!AM18,'regiones de credibilidad bin'!AO18,'regiones de credibilidad bin'!AQ18,'regiones de credibilidad bin'!AS18)</f>
        <v>6.7034192539259449E-2</v>
      </c>
      <c r="G19" s="6"/>
      <c r="H19" s="28">
        <v>0.05</v>
      </c>
    </row>
    <row r="20" spans="1:8" x14ac:dyDescent="0.25">
      <c r="A20" s="6">
        <v>17</v>
      </c>
      <c r="B20" s="6" t="s">
        <v>69</v>
      </c>
      <c r="C20" s="33">
        <f>MIN('regiones de credibilidad bin'!C19,'regiones de credibilidad bin'!G19,'regiones de credibilidad bin'!I19,'regiones de credibilidad bin'!M19,'regiones de credibilidad bin'!O19,'regiones de credibilidad bin'!Q19,'regiones de credibilidad bin'!S19,'regiones de credibilidad bin'!U19,'regiones de credibilidad bin'!W19,'regiones de credibilidad bin'!Y19,'regiones de credibilidad bin'!AA19,'regiones de credibilidad bin'!AC19,'regiones de credibilidad bin'!AE19,'regiones de credibilidad bin'!AG19,'regiones de credibilidad bin'!AI19,'regiones de credibilidad bin'!AK19,'regiones de credibilidad bin'!AM19,'regiones de credibilidad bin'!AO19,'regiones de credibilidad bin'!AQ19)</f>
        <v>9.1343993354656428E-3</v>
      </c>
      <c r="D20" s="33">
        <f>MAX('regiones de credibilidad bin'!D19,'regiones de credibilidad bin'!H19,'regiones de credibilidad bin'!J19,'regiones de credibilidad bin'!N19,'regiones de credibilidad bin'!P19,'regiones de credibilidad bin'!R19,'regiones de credibilidad bin'!T19,'regiones de credibilidad bin'!V19,'regiones de credibilidad bin'!X19,'regiones de credibilidad bin'!Z19,'regiones de credibilidad bin'!AB19,'regiones de credibilidad bin'!AD19,'regiones de credibilidad bin'!AF19,'regiones de credibilidad bin'!AH19,'regiones de credibilidad bin'!AJ19,'regiones de credibilidad bin'!AL19,'regiones de credibilidad bin'!AN19,'regiones de credibilidad bin'!AP19,'regiones de credibilidad bin'!AR19)</f>
        <v>7.4432235631596733E-2</v>
      </c>
      <c r="E20" s="33">
        <f>MIN('regiones de credibilidad bin'!D19,'regiones de credibilidad bin'!H19,'regiones de credibilidad bin'!J19,'regiones de credibilidad bin'!N19,'regiones de credibilidad bin'!P19,'regiones de credibilidad bin'!R19,'regiones de credibilidad bin'!T19,'regiones de credibilidad bin'!V19,'regiones de credibilidad bin'!X19,'regiones de credibilidad bin'!Z19,'regiones de credibilidad bin'!AB19,'regiones de credibilidad bin'!AD19,'regiones de credibilidad bin'!AF19,'regiones de credibilidad bin'!AH19,'regiones de credibilidad bin'!AJ19,'regiones de credibilidad bin'!AL19,'regiones de credibilidad bin'!AN19,'regiones de credibilidad bin'!AP19,'regiones de credibilidad bin'!AR19)</f>
        <v>1.740227397717109E-2</v>
      </c>
      <c r="F20" s="33">
        <f>MAX('regiones de credibilidad bin'!C19,'regiones de credibilidad bin'!G19,'regiones de credibilidad bin'!I19,'regiones de credibilidad bin'!M19,'regiones de credibilidad bin'!O19,'regiones de credibilidad bin'!Q19,'regiones de credibilidad bin'!S19,'regiones de credibilidad bin'!U19,'regiones de credibilidad bin'!W19,'regiones de credibilidad bin'!Y19,'regiones de credibilidad bin'!AA19,'regiones de credibilidad bin'!AC19,'regiones de credibilidad bin'!AE19,'regiones de credibilidad bin'!AG19,'regiones de credibilidad bin'!AI19,'regiones de credibilidad bin'!AK19,'regiones de credibilidad bin'!AM19,'regiones de credibilidad bin'!AO19,'regiones de credibilidad bin'!AQ19)</f>
        <v>5.6350813646779553E-2</v>
      </c>
      <c r="G20" s="6"/>
      <c r="H20" s="28">
        <v>0.05</v>
      </c>
    </row>
    <row r="21" spans="1:8" x14ac:dyDescent="0.25">
      <c r="A21" s="6">
        <v>18</v>
      </c>
      <c r="B21" s="6" t="s">
        <v>11</v>
      </c>
      <c r="C21" s="33">
        <f>MIN('regiones de credibilidad bin'!C20,'regiones de credibilidad bin'!E20,'regiones de credibilidad bin'!I20,'regiones de credibilidad bin'!K20,'regiones de credibilidad bin'!M20,'regiones de credibilidad bin'!O20,'regiones de credibilidad bin'!Q20,'regiones de credibilidad bin'!S20,'regiones de credibilidad bin'!U20,'regiones de credibilidad bin'!Y20,'regiones de credibilidad bin'!AC20,'regiones de credibilidad bin'!AE20,'regiones de credibilidad bin'!AG20,'regiones de credibilidad bin'!AI20,'regiones de credibilidad bin'!AK20,'regiones de credibilidad bin'!AM20,'regiones de credibilidad bin'!AO20,'regiones de credibilidad bin'!AQ20,'regiones de credibilidad bin'!AS20)</f>
        <v>9.3460181046352338E-3</v>
      </c>
      <c r="D21" s="33">
        <f>MAX('regiones de credibilidad bin'!D20,'regiones de credibilidad bin'!F20,'regiones de credibilidad bin'!J20,'regiones de credibilidad bin'!L20,'regiones de credibilidad bin'!N20,'regiones de credibilidad bin'!P20,'regiones de credibilidad bin'!R20,'regiones de credibilidad bin'!T20,'regiones de credibilidad bin'!V20,'regiones de credibilidad bin'!Z20,'regiones de credibilidad bin'!AD20,'regiones de credibilidad bin'!AF20,'regiones de credibilidad bin'!AH20,'regiones de credibilidad bin'!AJ20,'regiones de credibilidad bin'!AL20,'regiones de credibilidad bin'!AN20,'regiones de credibilidad bin'!AP20,'regiones de credibilidad bin'!AR20,'regiones de credibilidad bin'!AT20)</f>
        <v>0.10313654794550842</v>
      </c>
      <c r="E21" s="33">
        <f>MIN('regiones de credibilidad bin'!D20,'regiones de credibilidad bin'!F20,'regiones de credibilidad bin'!J20,'regiones de credibilidad bin'!L20,'regiones de credibilidad bin'!N20,'regiones de credibilidad bin'!P20,'regiones de credibilidad bin'!R20,'regiones de credibilidad bin'!T20,'regiones de credibilidad bin'!V20,'regiones de credibilidad bin'!Z20,'regiones de credibilidad bin'!AD20,'regiones de credibilidad bin'!AF20,'regiones de credibilidad bin'!AH20,'regiones de credibilidad bin'!AJ20,'regiones de credibilidad bin'!AL20,'regiones de credibilidad bin'!AN20,'regiones de credibilidad bin'!AP20,'regiones de credibilidad bin'!AR20,'regiones de credibilidad bin'!AT20)</f>
        <v>2.0512659653128429E-2</v>
      </c>
      <c r="F21" s="33">
        <f>MAX('regiones de credibilidad bin'!C20,'regiones de credibilidad bin'!E20,'regiones de credibilidad bin'!I20,'regiones de credibilidad bin'!K20,'regiones de credibilidad bin'!M20,'regiones de credibilidad bin'!O20,'regiones de credibilidad bin'!Q20,'regiones de credibilidad bin'!S20,'regiones de credibilidad bin'!U20,'regiones de credibilidad bin'!Y20,'regiones de credibilidad bin'!AC20,'regiones de credibilidad bin'!AE20,'regiones de credibilidad bin'!AG20,'regiones de credibilidad bin'!AI20,'regiones de credibilidad bin'!AK20,'regiones de credibilidad bin'!AM20,'regiones de credibilidad bin'!AO20,'regiones de credibilidad bin'!AQ20,'regiones de credibilidad bin'!AS20)</f>
        <v>7.6330936165841884E-2</v>
      </c>
      <c r="G21" s="6"/>
      <c r="H21" s="28">
        <v>0.05</v>
      </c>
    </row>
    <row r="22" spans="1:8" x14ac:dyDescent="0.25">
      <c r="A22" s="6">
        <v>19</v>
      </c>
      <c r="B22" s="6" t="s">
        <v>65</v>
      </c>
      <c r="C22" s="33">
        <f>MIN('regiones de credibilidad bin'!C21,'regiones de credibilidad bin'!E21,'regiones de credibilidad bin'!G21,'regiones de credibilidad bin'!I21,'regiones de credibilidad bin'!K21,'regiones de credibilidad bin'!M21,'regiones de credibilidad bin'!O21,'regiones de credibilidad bin'!Q21,'regiones de credibilidad bin'!S21,'regiones de credibilidad bin'!U21,'regiones de credibilidad bin'!W21,'regiones de credibilidad bin'!Y21,'regiones de credibilidad bin'!AA21,'regiones de credibilidad bin'!AC21,'regiones de credibilidad bin'!AE21,'regiones de credibilidad bin'!AG21,'regiones de credibilidad bin'!AI21,'regiones de credibilidad bin'!AK21,'regiones de credibilidad bin'!AM21,'regiones de credibilidad bin'!AO21,'regiones de credibilidad bin'!AQ21,'regiones de credibilidad bin'!AS21)</f>
        <v>1.3265827355353501E-3</v>
      </c>
      <c r="D22" s="33">
        <f>MAX('regiones de credibilidad bin'!D21,'regiones de credibilidad bin'!F21,'regiones de credibilidad bin'!H21,'regiones de credibilidad bin'!J21,'regiones de credibilidad bin'!L21,'regiones de credibilidad bin'!N21,'regiones de credibilidad bin'!P21,'regiones de credibilidad bin'!R21,'regiones de credibilidad bin'!T21,'regiones de credibilidad bin'!V21,'regiones de credibilidad bin'!X21,'regiones de credibilidad bin'!Z21,'regiones de credibilidad bin'!AB21,'regiones de credibilidad bin'!AD21,'regiones de credibilidad bin'!AF21,'regiones de credibilidad bin'!AH21,'regiones de credibilidad bin'!AJ21,'regiones de credibilidad bin'!AL21,'regiones de credibilidad bin'!AN21,'regiones de credibilidad bin'!AP21,'regiones de credibilidad bin'!AR21,'regiones de credibilidad bin'!AT21)</f>
        <v>5.7705555294467747E-2</v>
      </c>
      <c r="E22" s="33">
        <f>MIN('regiones de credibilidad bin'!D21,'regiones de credibilidad bin'!F21,'regiones de credibilidad bin'!H21,'regiones de credibilidad bin'!J21,'regiones de credibilidad bin'!L21,'regiones de credibilidad bin'!N21,'regiones de credibilidad bin'!P21,'regiones de credibilidad bin'!R21,'regiones de credibilidad bin'!T21,'regiones de credibilidad bin'!V21,'regiones de credibilidad bin'!X21,'regiones de credibilidad bin'!Z21,'regiones de credibilidad bin'!AB21,'regiones de credibilidad bin'!AD21,'regiones de credibilidad bin'!AF21,'regiones de credibilidad bin'!AH21,'regiones de credibilidad bin'!AJ21,'regiones de credibilidad bin'!AL21,'regiones de credibilidad bin'!AN21,'regiones de credibilidad bin'!AP21,'regiones de credibilidad bin'!AR21,'regiones de credibilidad bin'!AT21)</f>
        <v>8.3392021204187206E-3</v>
      </c>
      <c r="F22" s="33">
        <f>MAX('regiones de credibilidad bin'!C21,'regiones de credibilidad bin'!E21,'regiones de credibilidad bin'!G21,'regiones de credibilidad bin'!I21,'regiones de credibilidad bin'!K21,'regiones de credibilidad bin'!M21,'regiones de credibilidad bin'!O21,'regiones de credibilidad bin'!Q21,'regiones de credibilidad bin'!S21,'regiones de credibilidad bin'!U21,'regiones de credibilidad bin'!W21,'regiones de credibilidad bin'!Y21,'regiones de credibilidad bin'!AA21,'regiones de credibilidad bin'!AC21,'regiones de credibilidad bin'!AE21,'regiones de credibilidad bin'!AG21,'regiones de credibilidad bin'!AI21,'regiones de credibilidad bin'!AK21,'regiones de credibilidad bin'!AM21,'regiones de credibilidad bin'!AO21,'regiones de credibilidad bin'!AQ21,'regiones de credibilidad bin'!AS21)</f>
        <v>4.6214920629670961E-2</v>
      </c>
      <c r="G22" s="6"/>
      <c r="H22" s="28">
        <v>0.05</v>
      </c>
    </row>
    <row r="23" spans="1:8" x14ac:dyDescent="0.25">
      <c r="A23" s="6">
        <v>20</v>
      </c>
      <c r="B23" s="6" t="s">
        <v>23</v>
      </c>
      <c r="C23" s="33">
        <f>MIN('regiones de credibilidad bin'!C22,'regiones de credibilidad bin'!E22,'regiones de credibilidad bin'!G22,'regiones de credibilidad bin'!I22,'regiones de credibilidad bin'!K22,'regiones de credibilidad bin'!M22,'regiones de credibilidad bin'!O22,'regiones de credibilidad bin'!Q22,'regiones de credibilidad bin'!S22,'regiones de credibilidad bin'!U22,'regiones de credibilidad bin'!W22,'regiones de credibilidad bin'!Y22,'regiones de credibilidad bin'!AA22,'regiones de credibilidad bin'!AC22,'regiones de credibilidad bin'!AE22,'regiones de credibilidad bin'!AG22,'regiones de credibilidad bin'!AI22,'regiones de credibilidad bin'!AK22,'regiones de credibilidad bin'!AM22,'regiones de credibilidad bin'!AO22,'regiones de credibilidad bin'!AQ22)</f>
        <v>1.3782054174299683E-5</v>
      </c>
      <c r="D23" s="33">
        <f>MAX('regiones de credibilidad bin'!D22,'regiones de credibilidad bin'!F22,'regiones de credibilidad bin'!H22,'regiones de credibilidad bin'!J22,'regiones de credibilidad bin'!L22,'regiones de credibilidad bin'!N22,'regiones de credibilidad bin'!P22,'regiones de credibilidad bin'!R22,'regiones de credibilidad bin'!T22,'regiones de credibilidad bin'!V22,'regiones de credibilidad bin'!X22,'regiones de credibilidad bin'!Z22,'regiones de credibilidad bin'!AB22,'regiones de credibilidad bin'!AD22,'regiones de credibilidad bin'!AF22,'regiones de credibilidad bin'!AH22,'regiones de credibilidad bin'!AJ22,'regiones de credibilidad bin'!AL22,'regiones de credibilidad bin'!AN22,'regiones de credibilidad bin'!AP22,'regiones de credibilidad bin'!AR22)</f>
        <v>7.054415466789421E-2</v>
      </c>
      <c r="E23" s="33">
        <f>MIN('regiones de credibilidad bin'!D22,'regiones de credibilidad bin'!F22,'regiones de credibilidad bin'!H22,'regiones de credibilidad bin'!J22,'regiones de credibilidad bin'!L22,'regiones de credibilidad bin'!N22,'regiones de credibilidad bin'!P22,'regiones de credibilidad bin'!R22,'regiones de credibilidad bin'!T22,'regiones de credibilidad bin'!V22,'regiones de credibilidad bin'!X22,'regiones de credibilidad bin'!Z22,'regiones de credibilidad bin'!AB22,'regiones de credibilidad bin'!AD22,'regiones de credibilidad bin'!AF22,'regiones de credibilidad bin'!AH22,'regiones de credibilidad bin'!AJ22,'regiones de credibilidad bin'!AL22,'regiones de credibilidad bin'!AN22,'regiones de credibilidad bin'!AP22,'regiones de credibilidad bin'!AR22)</f>
        <v>2.006084982533296E-3</v>
      </c>
      <c r="F23" s="33">
        <f>MAX('regiones de credibilidad bin'!C22,'regiones de credibilidad bin'!E22,'regiones de credibilidad bin'!G22,'regiones de credibilidad bin'!I22,'regiones de credibilidad bin'!K22,'regiones de credibilidad bin'!M22,'regiones de credibilidad bin'!O22,'regiones de credibilidad bin'!Q22,'regiones de credibilidad bin'!S22,'regiones de credibilidad bin'!U22,'regiones de credibilidad bin'!W22,'regiones de credibilidad bin'!Y22,'regiones de credibilidad bin'!AA22,'regiones de credibilidad bin'!AC22,'regiones de credibilidad bin'!AE22,'regiones de credibilidad bin'!AG22,'regiones de credibilidad bin'!AI22,'regiones de credibilidad bin'!AK22,'regiones de credibilidad bin'!AM22,'regiones de credibilidad bin'!AO22,'regiones de credibilidad bin'!AQ22)</f>
        <v>4.8970952423400181E-2</v>
      </c>
      <c r="G23" s="6"/>
      <c r="H23" s="28">
        <v>0.05</v>
      </c>
    </row>
    <row r="24" spans="1:8" x14ac:dyDescent="0.25">
      <c r="A24" s="6">
        <v>21</v>
      </c>
      <c r="B24" s="6" t="s">
        <v>10</v>
      </c>
      <c r="C24" s="33">
        <f>MIN('regiones de credibilidad bin'!C23,'regiones de credibilidad bin'!E23,'regiones de credibilidad bin'!I23,'regiones de credibilidad bin'!K23,'regiones de credibilidad bin'!M23,'regiones de credibilidad bin'!O23,'regiones de credibilidad bin'!Q23,'regiones de credibilidad bin'!S23,'regiones de credibilidad bin'!U23,'regiones de credibilidad bin'!W23,'regiones de credibilidad bin'!Y23,'regiones de credibilidad bin'!AA23,'regiones de credibilidad bin'!AC23,'regiones de credibilidad bin'!AE23,'regiones de credibilidad bin'!AG23,'regiones de credibilidad bin'!AI23,'regiones de credibilidad bin'!AK23,'regiones de credibilidad bin'!AM23,'regiones de credibilidad bin'!AO23,'regiones de credibilidad bin'!AQ23,'regiones de credibilidad bin'!AS23)</f>
        <v>9.4870021380749694E-3</v>
      </c>
      <c r="D24" s="33">
        <f>MAX('regiones de credibilidad bin'!D23,'regiones de credibilidad bin'!F23,'regiones de credibilidad bin'!J23,'regiones de credibilidad bin'!L23,'regiones de credibilidad bin'!N23,'regiones de credibilidad bin'!P23,'regiones de credibilidad bin'!R23,'regiones de credibilidad bin'!T23,'regiones de credibilidad bin'!V23,'regiones de credibilidad bin'!X23,'regiones de credibilidad bin'!Z23,'regiones de credibilidad bin'!AB23,'regiones de credibilidad bin'!AD23,'regiones de credibilidad bin'!AF23,'regiones de credibilidad bin'!AH23,'regiones de credibilidad bin'!AJ23,'regiones de credibilidad bin'!AL23,'regiones de credibilidad bin'!AN23,'regiones de credibilidad bin'!AP23,'regiones de credibilidad bin'!AR23,'regiones de credibilidad bin'!AT23)</f>
        <v>6.357589266390129E-2</v>
      </c>
      <c r="E24" s="33">
        <f>MIN('regiones de credibilidad bin'!D23,'regiones de credibilidad bin'!F23,'regiones de credibilidad bin'!J23,'regiones de credibilidad bin'!L23,'regiones de credibilidad bin'!N23,'regiones de credibilidad bin'!P23,'regiones de credibilidad bin'!R23,'regiones de credibilidad bin'!T23,'regiones de credibilidad bin'!V23,'regiones de credibilidad bin'!X23,'regiones de credibilidad bin'!Z23,'regiones de credibilidad bin'!AB23,'regiones de credibilidad bin'!AD23,'regiones de credibilidad bin'!AF23,'regiones de credibilidad bin'!AH23,'regiones de credibilidad bin'!AJ23,'regiones de credibilidad bin'!AL23,'regiones de credibilidad bin'!AN23,'regiones de credibilidad bin'!AP23,'regiones de credibilidad bin'!AR23,'regiones de credibilidad bin'!AT23)</f>
        <v>1.8071113181189591E-2</v>
      </c>
      <c r="F24" s="33">
        <f>MAX('regiones de credibilidad bin'!C23,'regiones de credibilidad bin'!E23,'regiones de credibilidad bin'!I23,'regiones de credibilidad bin'!K23,'regiones de credibilidad bin'!M23,'regiones de credibilidad bin'!O23,'regiones de credibilidad bin'!Q23,'regiones de credibilidad bin'!S23,'regiones de credibilidad bin'!U23,'regiones de credibilidad bin'!W23,'regiones de credibilidad bin'!Y23,'regiones de credibilidad bin'!AA23,'regiones de credibilidad bin'!AC23,'regiones de credibilidad bin'!AE23,'regiones de credibilidad bin'!AG23,'regiones de credibilidad bin'!AI23,'regiones de credibilidad bin'!AK23,'regiones de credibilidad bin'!AM23,'regiones de credibilidad bin'!AO23,'regiones de credibilidad bin'!AQ23,'regiones de credibilidad bin'!AS23)</f>
        <v>4.6880919492669391E-2</v>
      </c>
      <c r="G24" s="6"/>
      <c r="H24" s="28">
        <v>0.05</v>
      </c>
    </row>
    <row r="25" spans="1:8" x14ac:dyDescent="0.25">
      <c r="A25" s="6">
        <v>22</v>
      </c>
      <c r="B25" s="6" t="s">
        <v>38</v>
      </c>
      <c r="C25" s="33">
        <f>MIN('regiones de credibilidad bin'!C24,'regiones de credibilidad bin'!E24,'regiones de credibilidad bin'!G24,'regiones de credibilidad bin'!K24,'regiones de credibilidad bin'!M24,'regiones de credibilidad bin'!O24,'regiones de credibilidad bin'!Q24,'regiones de credibilidad bin'!S24,'regiones de credibilidad bin'!U24,'regiones de credibilidad bin'!W24,'regiones de credibilidad bin'!Y24,'regiones de credibilidad bin'!AA24,'regiones de credibilidad bin'!AC24,'regiones de credibilidad bin'!AE24,'regiones de credibilidad bin'!AG24,'regiones de credibilidad bin'!AI24,'regiones de credibilidad bin'!AK24,'regiones de credibilidad bin'!AM24,'regiones de credibilidad bin'!AO24,'regiones de credibilidad bin'!AQ24,'regiones de credibilidad bin'!AS24)</f>
        <v>9.9824077603693131E-3</v>
      </c>
      <c r="D25" s="33">
        <f>MAX('regiones de credibilidad bin'!D24,'regiones de credibilidad bin'!F24,'regiones de credibilidad bin'!H24,'regiones de credibilidad bin'!L24,'regiones de credibilidad bin'!N24,'regiones de credibilidad bin'!P24,'regiones de credibilidad bin'!R24,'regiones de credibilidad bin'!T24,'regiones de credibilidad bin'!V24,'regiones de credibilidad bin'!X24,'regiones de credibilidad bin'!Z24,'regiones de credibilidad bin'!AB24,'regiones de credibilidad bin'!AD24,'regiones de credibilidad bin'!AF24,'regiones de credibilidad bin'!AH24,'regiones de credibilidad bin'!AJ24,'regiones de credibilidad bin'!AL24,'regiones de credibilidad bin'!AN24,'regiones de credibilidad bin'!AP24,'regiones de credibilidad bin'!AR24,'regiones de credibilidad bin'!AT24)</f>
        <v>0.12247071822539768</v>
      </c>
      <c r="E25" s="33">
        <f>MIN('regiones de credibilidad bin'!D24,'regiones de credibilidad bin'!F24,'regiones de credibilidad bin'!H24,'regiones de credibilidad bin'!L24,'regiones de credibilidad bin'!N24,'regiones de credibilidad bin'!P24,'regiones de credibilidad bin'!R24,'regiones de credibilidad bin'!T24,'regiones de credibilidad bin'!V24,'regiones de credibilidad bin'!X24,'regiones de credibilidad bin'!Z24,'regiones de credibilidad bin'!AB24,'regiones de credibilidad bin'!AD24,'regiones de credibilidad bin'!AF24,'regiones de credibilidad bin'!AH24,'regiones de credibilidad bin'!AJ24,'regiones de credibilidad bin'!AL24,'regiones de credibilidad bin'!AN24,'regiones de credibilidad bin'!AP24,'regiones de credibilidad bin'!AR24,'regiones de credibilidad bin'!AT24)</f>
        <v>1.9362577136936565E-2</v>
      </c>
      <c r="F25" s="33">
        <f>MAX('regiones de credibilidad bin'!C24,'regiones de credibilidad bin'!E24,'regiones de credibilidad bin'!G24,'regiones de credibilidad bin'!K24,'regiones de credibilidad bin'!M24,'regiones de credibilidad bin'!O24,'regiones de credibilidad bin'!Q24,'regiones de credibilidad bin'!S24,'regiones de credibilidad bin'!U24,'regiones de credibilidad bin'!W24,'regiones de credibilidad bin'!Y24,'regiones de credibilidad bin'!AA24,'regiones de credibilidad bin'!AC24,'regiones de credibilidad bin'!AE24,'regiones de credibilidad bin'!AG24,'regiones de credibilidad bin'!AI24,'regiones de credibilidad bin'!AK24,'regiones de credibilidad bin'!AM24,'regiones de credibilidad bin'!AO24,'regiones de credibilidad bin'!AQ24,'regiones de credibilidad bin'!AS24)</f>
        <v>9.7724423014538334E-2</v>
      </c>
      <c r="G25" s="6"/>
      <c r="H25" s="28">
        <v>0.05</v>
      </c>
    </row>
    <row r="26" spans="1:8" x14ac:dyDescent="0.25">
      <c r="A26" s="6">
        <v>23</v>
      </c>
      <c r="B26" s="6" t="s">
        <v>14</v>
      </c>
      <c r="C26" s="33">
        <f>MIN('regiones de credibilidad bin'!C25,'regiones de credibilidad bin'!E25,'regiones de credibilidad bin'!G25,'regiones de credibilidad bin'!I25,'regiones de credibilidad bin'!K25,'regiones de credibilidad bin'!M25,'regiones de credibilidad bin'!O25,'regiones de credibilidad bin'!Q25,'regiones de credibilidad bin'!S25,'regiones de credibilidad bin'!U25,'regiones de credibilidad bin'!W25,'regiones de credibilidad bin'!Y25,'regiones de credibilidad bin'!AA25,'regiones de credibilidad bin'!AC25,'regiones de credibilidad bin'!AE25,'regiones de credibilidad bin'!AG25,'regiones de credibilidad bin'!AI25,'regiones de credibilidad bin'!AK25,'regiones de credibilidad bin'!AO25,'regiones de credibilidad bin'!AS25)</f>
        <v>7.9580120086738468E-3</v>
      </c>
      <c r="D26" s="33">
        <f>MAX('regiones de credibilidad bin'!D25,'regiones de credibilidad bin'!F25,'regiones de credibilidad bin'!H25,'regiones de credibilidad bin'!J25,'regiones de credibilidad bin'!L25,'regiones de credibilidad bin'!N25,'regiones de credibilidad bin'!P25,'regiones de credibilidad bin'!R25,'regiones de credibilidad bin'!T25,'regiones de credibilidad bin'!V25,'regiones de credibilidad bin'!X25,'regiones de credibilidad bin'!Z25,'regiones de credibilidad bin'!AB25,'regiones de credibilidad bin'!AD25,'regiones de credibilidad bin'!AF25,'regiones de credibilidad bin'!AH25,'regiones de credibilidad bin'!AJ25,'regiones de credibilidad bin'!AL25,'regiones de credibilidad bin'!AP25,'regiones de credibilidad bin'!AT25)</f>
        <v>7.6702967402606625E-2</v>
      </c>
      <c r="E26" s="33">
        <f>MIN('regiones de credibilidad bin'!D25,'regiones de credibilidad bin'!F25,'regiones de credibilidad bin'!H25,'regiones de credibilidad bin'!J25,'regiones de credibilidad bin'!L25,'regiones de credibilidad bin'!N25,'regiones de credibilidad bin'!P25,'regiones de credibilidad bin'!R25,'regiones de credibilidad bin'!T25,'regiones de credibilidad bin'!V25,'regiones de credibilidad bin'!X25,'regiones de credibilidad bin'!Z25,'regiones de credibilidad bin'!AB25,'regiones de credibilidad bin'!AD25,'regiones de credibilidad bin'!AF25,'regiones de credibilidad bin'!AH25,'regiones de credibilidad bin'!AJ25,'regiones de credibilidad bin'!AL25,'regiones de credibilidad bin'!AP25,'regiones de credibilidad bin'!AT25)</f>
        <v>1.5933966830937729E-2</v>
      </c>
      <c r="F26" s="33">
        <f>MAX('regiones de credibilidad bin'!C25,'regiones de credibilidad bin'!E25,'regiones de credibilidad bin'!G25,'regiones de credibilidad bin'!I25,'regiones de credibilidad bin'!K25,'regiones de credibilidad bin'!M25,'regiones de credibilidad bin'!O25,'regiones de credibilidad bin'!Q25,'regiones de credibilidad bin'!S25,'regiones de credibilidad bin'!U25,'regiones de credibilidad bin'!W25,'regiones de credibilidad bin'!Y25,'regiones de credibilidad bin'!AA25,'regiones de credibilidad bin'!AC25,'regiones de credibilidad bin'!AE25,'regiones de credibilidad bin'!AG25,'regiones de credibilidad bin'!AI25,'regiones de credibilidad bin'!AK25,'regiones de credibilidad bin'!AO25,'regiones de credibilidad bin'!AS25)</f>
        <v>5.0308632478614584E-2</v>
      </c>
      <c r="G26" s="6"/>
      <c r="H26" s="28">
        <v>0.05</v>
      </c>
    </row>
    <row r="27" spans="1:8" x14ac:dyDescent="0.25">
      <c r="A27" s="6">
        <v>24</v>
      </c>
      <c r="B27" s="6" t="s">
        <v>36</v>
      </c>
      <c r="C27" s="33">
        <f>MIN('regiones de credibilidad bin'!C26,'regiones de credibilidad bin'!G26,'regiones de credibilidad bin'!K26,'regiones de credibilidad bin'!M26,'regiones de credibilidad bin'!O26,'regiones de credibilidad bin'!Q26,'regiones de credibilidad bin'!S26,'regiones de credibilidad bin'!U26,'regiones de credibilidad bin'!W26,'regiones de credibilidad bin'!Y26,'regiones de credibilidad bin'!AA26,'regiones de credibilidad bin'!AC26,'regiones de credibilidad bin'!AE26,'regiones de credibilidad bin'!AG26,'regiones de credibilidad bin'!AI26,'regiones de credibilidad bin'!AK26,'regiones de credibilidad bin'!AM26,'regiones de credibilidad bin'!AO26,'regiones de credibilidad bin'!AQ26,'regiones de credibilidad bin'!AS26)</f>
        <v>1.6867875816285214E-2</v>
      </c>
      <c r="D27" s="33">
        <f>MAX('regiones de credibilidad bin'!D26,'regiones de credibilidad bin'!H26,'regiones de credibilidad bin'!L26,'regiones de credibilidad bin'!N26,'regiones de credibilidad bin'!P26,'regiones de credibilidad bin'!R26,'regiones de credibilidad bin'!T26,'regiones de credibilidad bin'!V26,'regiones de credibilidad bin'!X26,'regiones de credibilidad bin'!Z26,'regiones de credibilidad bin'!AB26,'regiones de credibilidad bin'!AD26,'regiones de credibilidad bin'!AF26,'regiones de credibilidad bin'!AH26,'regiones de credibilidad bin'!AJ26,'regiones de credibilidad bin'!AL26,'regiones de credibilidad bin'!AN26,'regiones de credibilidad bin'!AP26,'regiones de credibilidad bin'!AR26,'regiones de credibilidad bin'!AT26)</f>
        <v>6.4783418224861333E-2</v>
      </c>
      <c r="E27" s="33">
        <f>MIN('regiones de credibilidad bin'!D26,'regiones de credibilidad bin'!H26,'regiones de credibilidad bin'!L26,'regiones de credibilidad bin'!N26,'regiones de credibilidad bin'!P26,'regiones de credibilidad bin'!R26,'regiones de credibilidad bin'!T26,'regiones de credibilidad bin'!V26,'regiones de credibilidad bin'!X26,'regiones de credibilidad bin'!Z26,'regiones de credibilidad bin'!AB26,'regiones de credibilidad bin'!AD26,'regiones de credibilidad bin'!AF26,'regiones de credibilidad bin'!AH26,'regiones de credibilidad bin'!AJ26,'regiones de credibilidad bin'!AL26,'regiones de credibilidad bin'!AN26,'regiones de credibilidad bin'!AP26,'regiones de credibilidad bin'!AR26,'regiones de credibilidad bin'!AT26)</f>
        <v>2.1819024573725199E-2</v>
      </c>
      <c r="F27" s="33">
        <f>MAX('regiones de credibilidad bin'!C26,'regiones de credibilidad bin'!G26,'regiones de credibilidad bin'!K26,'regiones de credibilidad bin'!M26,'regiones de credibilidad bin'!O26,'regiones de credibilidad bin'!Q26,'regiones de credibilidad bin'!S26,'regiones de credibilidad bin'!U26,'regiones de credibilidad bin'!W26,'regiones de credibilidad bin'!Y26,'regiones de credibilidad bin'!AA26,'regiones de credibilidad bin'!AC26,'regiones de credibilidad bin'!AE26,'regiones de credibilidad bin'!AG26,'regiones de credibilidad bin'!AI26,'regiones de credibilidad bin'!AK26,'regiones de credibilidad bin'!AM26,'regiones de credibilidad bin'!AO26,'regiones de credibilidad bin'!AQ26,'regiones de credibilidad bin'!AS26)</f>
        <v>5.5897816608143996E-2</v>
      </c>
      <c r="G27" s="6"/>
      <c r="H27" s="28">
        <v>0.05</v>
      </c>
    </row>
    <row r="28" spans="1:8" x14ac:dyDescent="0.25">
      <c r="A28" s="6">
        <v>25</v>
      </c>
      <c r="B28" s="6" t="s">
        <v>24</v>
      </c>
      <c r="C28" s="33">
        <f>MIN('regiones de credibilidad bin'!C27,'regiones de credibilidad bin'!E27,'regiones de credibilidad bin'!I27,'regiones de credibilidad bin'!K27,'regiones de credibilidad bin'!M27,'regiones de credibilidad bin'!O27,'regiones de credibilidad bin'!Q27,'regiones de credibilidad bin'!S27,'regiones de credibilidad bin'!U27,'regiones de credibilidad bin'!W27,'regiones de credibilidad bin'!Y27,'regiones de credibilidad bin'!AA27,'regiones de credibilidad bin'!AC27,'regiones de credibilidad bin'!AE27,'regiones de credibilidad bin'!AI27,'regiones de credibilidad bin'!AK27,'regiones de credibilidad bin'!AM27,'regiones de credibilidad bin'!AO27,'regiones de credibilidad bin'!AQ27)</f>
        <v>2.8293768220318581E-3</v>
      </c>
      <c r="D28" s="33">
        <f>MAX('regiones de credibilidad bin'!D27,'regiones de credibilidad bin'!F27,'regiones de credibilidad bin'!J27,'regiones de credibilidad bin'!L27,'regiones de credibilidad bin'!N27,'regiones de credibilidad bin'!P27,'regiones de credibilidad bin'!R27,'regiones de credibilidad bin'!T27,'regiones de credibilidad bin'!V27,'regiones de credibilidad bin'!X27,'regiones de credibilidad bin'!Z27,'regiones de credibilidad bin'!AB27,'regiones de credibilidad bin'!AD27,'regiones de credibilidad bin'!AF27,'regiones de credibilidad bin'!AJ27,'regiones de credibilidad bin'!AL27,'regiones de credibilidad bin'!AN27,'regiones de credibilidad bin'!AP27,'regiones de credibilidad bin'!AR27)</f>
        <v>7.6321410568283343E-2</v>
      </c>
      <c r="E28" s="33">
        <f>MIN('regiones de credibilidad bin'!D27,'regiones de credibilidad bin'!F27,'regiones de credibilidad bin'!J27,'regiones de credibilidad bin'!L27,'regiones de credibilidad bin'!N27,'regiones de credibilidad bin'!P27,'regiones de credibilidad bin'!R27,'regiones de credibilidad bin'!T27,'regiones de credibilidad bin'!V27,'regiones de credibilidad bin'!X27,'regiones de credibilidad bin'!Z27,'regiones de credibilidad bin'!AB27,'regiones de credibilidad bin'!AD27,'regiones de credibilidad bin'!AF27,'regiones de credibilidad bin'!AJ27,'regiones de credibilidad bin'!AL27,'regiones de credibilidad bin'!AN27,'regiones de credibilidad bin'!AP27,'regiones de credibilidad bin'!AR27)</f>
        <v>9.7609709574213444E-3</v>
      </c>
      <c r="F28" s="33">
        <f>MAX('regiones de credibilidad bin'!C27,'regiones de credibilidad bin'!E27,'regiones de credibilidad bin'!I27,'regiones de credibilidad bin'!K27,'regiones de credibilidad bin'!M27,'regiones de credibilidad bin'!O27,'regiones de credibilidad bin'!Q27,'regiones de credibilidad bin'!S27,'regiones de credibilidad bin'!U27,'regiones de credibilidad bin'!W27,'regiones de credibilidad bin'!Y27,'regiones de credibilidad bin'!AA27,'regiones de credibilidad bin'!AC27,'regiones de credibilidad bin'!AE27,'regiones de credibilidad bin'!AI27,'regiones de credibilidad bin'!AK27,'regiones de credibilidad bin'!AM27,'regiones de credibilidad bin'!AO27,'regiones de credibilidad bin'!AQ27)</f>
        <v>5.6648430365609452E-2</v>
      </c>
      <c r="G28" s="6"/>
      <c r="H28" s="28">
        <v>0.05</v>
      </c>
    </row>
    <row r="29" spans="1:8" x14ac:dyDescent="0.25">
      <c r="A29" s="6">
        <v>26</v>
      </c>
      <c r="B29" s="6" t="s">
        <v>39</v>
      </c>
      <c r="C29" s="33">
        <f>MIN('regiones de credibilidad bin'!C28,'regiones de credibilidad bin'!E28,'regiones de credibilidad bin'!G28,'regiones de credibilidad bin'!K28,'regiones de credibilidad bin'!M28,'regiones de credibilidad bin'!O28,'regiones de credibilidad bin'!S28,'regiones de credibilidad bin'!U28,'regiones de credibilidad bin'!W28,'regiones de credibilidad bin'!Y28,'regiones de credibilidad bin'!AA28,'regiones de credibilidad bin'!AC28,'regiones de credibilidad bin'!AE28,'regiones de credibilidad bin'!AG28,'regiones de credibilidad bin'!AI28,'regiones de credibilidad bin'!AK28,'regiones de credibilidad bin'!AM28,'regiones de credibilidad bin'!AO28,'regiones de credibilidad bin'!AQ28)</f>
        <v>1.4220173564151612E-2</v>
      </c>
      <c r="D29" s="33">
        <f>MAX('regiones de credibilidad bin'!D28,'regiones de credibilidad bin'!F28,'regiones de credibilidad bin'!H28,'regiones de credibilidad bin'!L28,'regiones de credibilidad bin'!N28,'regiones de credibilidad bin'!P28,'regiones de credibilidad bin'!T28,'regiones de credibilidad bin'!V28,'regiones de credibilidad bin'!X28,'regiones de credibilidad bin'!Z28,'regiones de credibilidad bin'!AB28,'regiones de credibilidad bin'!AD28,'regiones de credibilidad bin'!AF28,'regiones de credibilidad bin'!AH28,'regiones de credibilidad bin'!AJ28,'regiones de credibilidad bin'!AL28,'regiones de credibilidad bin'!AN28,'regiones de credibilidad bin'!AP28,'regiones de credibilidad bin'!AR28)</f>
        <v>0.10067736645664904</v>
      </c>
      <c r="E29" s="33">
        <f>MIN('regiones de credibilidad bin'!D28,'regiones de credibilidad bin'!F28,'regiones de credibilidad bin'!H28,'regiones de credibilidad bin'!L28,'regiones de credibilidad bin'!N28,'regiones de credibilidad bin'!P28,'regiones de credibilidad bin'!T28,'regiones de credibilidad bin'!V28,'regiones de credibilidad bin'!X28,'regiones de credibilidad bin'!Z28,'regiones de credibilidad bin'!AB28,'regiones de credibilidad bin'!AD28,'regiones de credibilidad bin'!AF28,'regiones de credibilidad bin'!AH28,'regiones de credibilidad bin'!AJ28,'regiones de credibilidad bin'!AL28,'regiones de credibilidad bin'!AN28,'regiones de credibilidad bin'!AP28,'regiones de credibilidad bin'!AR28)</f>
        <v>2.7028324269193993E-2</v>
      </c>
      <c r="F29" s="33">
        <f>MAX('regiones de credibilidad bin'!C28,'regiones de credibilidad bin'!E28,'regiones de credibilidad bin'!G28,'regiones de credibilidad bin'!K28,'regiones de credibilidad bin'!M28,'regiones de credibilidad bin'!O28,'regiones de credibilidad bin'!S28,'regiones de credibilidad bin'!U28,'regiones de credibilidad bin'!W28,'regiones de credibilidad bin'!Y28,'regiones de credibilidad bin'!AA28,'regiones de credibilidad bin'!AC28,'regiones de credibilidad bin'!AE28,'regiones de credibilidad bin'!AG28,'regiones de credibilidad bin'!AI28,'regiones de credibilidad bin'!AK28,'regiones de credibilidad bin'!AM28,'regiones de credibilidad bin'!AO28,'regiones de credibilidad bin'!AQ28)</f>
        <v>7.4186838650892623E-2</v>
      </c>
      <c r="G29" s="6"/>
      <c r="H29" s="28">
        <v>0.05</v>
      </c>
    </row>
    <row r="30" spans="1:8" x14ac:dyDescent="0.25">
      <c r="A30" s="6">
        <v>27</v>
      </c>
      <c r="B30" s="6" t="s">
        <v>28</v>
      </c>
      <c r="C30" s="33">
        <f>MIN('regiones de credibilidad bin'!C29,'regiones de credibilidad bin'!K29,'regiones de credibilidad bin'!M29,'regiones de credibilidad bin'!O29,'regiones de credibilidad bin'!Q29,'regiones de credibilidad bin'!S29,'regiones de credibilidad bin'!U29,'regiones de credibilidad bin'!W29,'regiones de credibilidad bin'!Y29,'regiones de credibilidad bin'!AA29,'regiones de credibilidad bin'!AC29,'regiones de credibilidad bin'!AE29,'regiones de credibilidad bin'!AG29,'regiones de credibilidad bin'!AI29,'regiones de credibilidad bin'!AK29,'regiones de credibilidad bin'!AM29,'regiones de credibilidad bin'!AO29,'regiones de credibilidad bin'!AQ29,'regiones de credibilidad bin'!AS29)</f>
        <v>7.0955613625522732E-3</v>
      </c>
      <c r="D30" s="33">
        <f>MAX('regiones de credibilidad bin'!D29,'regiones de credibilidad bin'!L29,'regiones de credibilidad bin'!N29,'regiones de credibilidad bin'!P29,'regiones de credibilidad bin'!R29,'regiones de credibilidad bin'!T29,'regiones de credibilidad bin'!V29,'regiones de credibilidad bin'!X29,'regiones de credibilidad bin'!Z29,'regiones de credibilidad bin'!AB29,'regiones de credibilidad bin'!AD29,'regiones de credibilidad bin'!AF29,'regiones de credibilidad bin'!AH29,'regiones de credibilidad bin'!AJ29,'regiones de credibilidad bin'!AL29,'regiones de credibilidad bin'!AN29,'regiones de credibilidad bin'!AP29,'regiones de credibilidad bin'!AR29,'regiones de credibilidad bin'!AT29)</f>
        <v>9.1460393991038336E-2</v>
      </c>
      <c r="E30" s="33">
        <f>MIN('regiones de credibilidad bin'!D29,'regiones de credibilidad bin'!L29,'regiones de credibilidad bin'!N29,'regiones de credibilidad bin'!P29,'regiones de credibilidad bin'!R29,'regiones de credibilidad bin'!T29,'regiones de credibilidad bin'!V29,'regiones de credibilidad bin'!X29,'regiones de credibilidad bin'!Z29,'regiones de credibilidad bin'!AB29,'regiones de credibilidad bin'!AD29,'regiones de credibilidad bin'!AF29,'regiones de credibilidad bin'!AH29,'regiones de credibilidad bin'!AJ29,'regiones de credibilidad bin'!AL29,'regiones de credibilidad bin'!AN29,'regiones de credibilidad bin'!AP29,'regiones de credibilidad bin'!AR29,'regiones de credibilidad bin'!AT29)</f>
        <v>1.4545521517898785E-2</v>
      </c>
      <c r="F30" s="33">
        <f>MAX('regiones de credibilidad bin'!C29,'regiones de credibilidad bin'!K29,'regiones de credibilidad bin'!M29,'regiones de credibilidad bin'!O29,'regiones de credibilidad bin'!Q29,'regiones de credibilidad bin'!S29,'regiones de credibilidad bin'!U29,'regiones de credibilidad bin'!W29,'regiones de credibilidad bin'!Y29,'regiones de credibilidad bin'!AA29,'regiones de credibilidad bin'!AC29,'regiones de credibilidad bin'!AE29,'regiones de credibilidad bin'!AG29,'regiones de credibilidad bin'!AI29,'regiones de credibilidad bin'!AK29,'regiones de credibilidad bin'!AM29,'regiones de credibilidad bin'!AO29,'regiones de credibilidad bin'!AQ29,'regiones de credibilidad bin'!AS29)</f>
        <v>7.1445980706064643E-2</v>
      </c>
      <c r="G30" s="6"/>
      <c r="H30" s="28">
        <v>0.05</v>
      </c>
    </row>
    <row r="31" spans="1:8" x14ac:dyDescent="0.25">
      <c r="A31" s="6">
        <v>28</v>
      </c>
      <c r="B31" s="6" t="s">
        <v>21</v>
      </c>
      <c r="C31" s="33">
        <f>MIN('regiones de credibilidad bin'!C30,'regiones de credibilidad bin'!G30,'regiones de credibilidad bin'!I30,'regiones de credibilidad bin'!K30,'regiones de credibilidad bin'!M30,'regiones de credibilidad bin'!O30,'regiones de credibilidad bin'!Q30,'regiones de credibilidad bin'!S30,'regiones de credibilidad bin'!U30,'regiones de credibilidad bin'!W30,'regiones de credibilidad bin'!Y30,'regiones de credibilidad bin'!AA30,'regiones de credibilidad bin'!AC30,'regiones de credibilidad bin'!AE30,'regiones de credibilidad bin'!AG30,'regiones de credibilidad bin'!AI30,'regiones de credibilidad bin'!AK30,'regiones de credibilidad bin'!AO30,'regiones de credibilidad bin'!AQ30,'regiones de credibilidad bin'!AS30)</f>
        <v>1.4035753845365116E-2</v>
      </c>
      <c r="D31" s="33">
        <f>MAX('regiones de credibilidad bin'!D30,'regiones de credibilidad bin'!H30,'regiones de credibilidad bin'!J30,'regiones de credibilidad bin'!L30,'regiones de credibilidad bin'!N30,'regiones de credibilidad bin'!P30,'regiones de credibilidad bin'!R30,'regiones de credibilidad bin'!T30,'regiones de credibilidad bin'!V30,'regiones de credibilidad bin'!X30,'regiones de credibilidad bin'!Z30,'regiones de credibilidad bin'!AB30,'regiones de credibilidad bin'!AD30,'regiones de credibilidad bin'!AF30,'regiones de credibilidad bin'!AH30,'regiones de credibilidad bin'!AJ30,'regiones de credibilidad bin'!AL30,'regiones de credibilidad bin'!AP30,'regiones de credibilidad bin'!AR30,'regiones de credibilidad bin'!AT30)</f>
        <v>8.9076258183104939E-2</v>
      </c>
      <c r="E31" s="33">
        <f>MIN('regiones de credibilidad bin'!D30,'regiones de credibilidad bin'!H30,'regiones de credibilidad bin'!J30,'regiones de credibilidad bin'!L30,'regiones de credibilidad bin'!N30,'regiones de credibilidad bin'!P30,'regiones de credibilidad bin'!R30,'regiones de credibilidad bin'!T30,'regiones de credibilidad bin'!V30,'regiones de credibilidad bin'!X30,'regiones de credibilidad bin'!Z30,'regiones de credibilidad bin'!AB30,'regiones de credibilidad bin'!AD30,'regiones de credibilidad bin'!AF30,'regiones de credibilidad bin'!AH30,'regiones de credibilidad bin'!AJ30,'regiones de credibilidad bin'!AL30,'regiones de credibilidad bin'!AP30,'regiones de credibilidad bin'!AR30,'regiones de credibilidad bin'!AT30)</f>
        <v>2.4372543362244148E-2</v>
      </c>
      <c r="F31" s="33">
        <f>MAX('regiones de credibilidad bin'!C30,'regiones de credibilidad bin'!G30,'regiones de credibilidad bin'!I30,'regiones de credibilidad bin'!K30,'regiones de credibilidad bin'!M30,'regiones de credibilidad bin'!O30,'regiones de credibilidad bin'!Q30,'regiones de credibilidad bin'!S30,'regiones de credibilidad bin'!U30,'regiones de credibilidad bin'!W30,'regiones de credibilidad bin'!Y30,'regiones de credibilidad bin'!AA30,'regiones de credibilidad bin'!AC30,'regiones de credibilidad bin'!AE30,'regiones de credibilidad bin'!AG30,'regiones de credibilidad bin'!AI30,'regiones de credibilidad bin'!AK30,'regiones de credibilidad bin'!AO30,'regiones de credibilidad bin'!AQ30,'regiones de credibilidad bin'!AS30)</f>
        <v>6.8977307187676487E-2</v>
      </c>
      <c r="G31" s="6"/>
      <c r="H31" s="28">
        <v>0.05</v>
      </c>
    </row>
    <row r="32" spans="1:8" x14ac:dyDescent="0.25">
      <c r="A32" s="6">
        <v>29</v>
      </c>
      <c r="B32" s="6" t="s">
        <v>0</v>
      </c>
      <c r="C32" s="33">
        <f>MIN('regiones de credibilidad bin'!E31,'regiones de credibilidad bin'!G31,'regiones de credibilidad bin'!I31,'regiones de credibilidad bin'!K31,'regiones de credibilidad bin'!M31,'regiones de credibilidad bin'!O31,'regiones de credibilidad bin'!Q31,'regiones de credibilidad bin'!S31,'regiones de credibilidad bin'!U31,'regiones de credibilidad bin'!W31,'regiones de credibilidad bin'!Y31,'regiones de credibilidad bin'!AA31,'regiones de credibilidad bin'!AC31,'regiones de credibilidad bin'!AE31,'regiones de credibilidad bin'!AG31,'regiones de credibilidad bin'!AI31,'regiones de credibilidad bin'!AK31,'regiones de credibilidad bin'!AM31,'regiones de credibilidad bin'!AO31,'regiones de credibilidad bin'!AQ31,'regiones de credibilidad bin'!AS31)</f>
        <v>1.4979976844291159E-3</v>
      </c>
      <c r="D32" s="33">
        <f>MAX('regiones de credibilidad bin'!F31,'regiones de credibilidad bin'!H31,'regiones de credibilidad bin'!J31,'regiones de credibilidad bin'!L31,'regiones de credibilidad bin'!N31,'regiones de credibilidad bin'!P31,'regiones de credibilidad bin'!R31,'regiones de credibilidad bin'!T31,'regiones de credibilidad bin'!V31,'regiones de credibilidad bin'!X31,'regiones de credibilidad bin'!Z31,'regiones de credibilidad bin'!AB31,'regiones de credibilidad bin'!AD31,'regiones de credibilidad bin'!AF31,'regiones de credibilidad bin'!AH31,'regiones de credibilidad bin'!AJ31,'regiones de credibilidad bin'!AL31,'regiones de credibilidad bin'!AN31,'regiones de credibilidad bin'!AP31,'regiones de credibilidad bin'!AR31,'regiones de credibilidad bin'!AT31)</f>
        <v>7.3365474637230421E-2</v>
      </c>
      <c r="E32" s="33">
        <f>MIN('regiones de credibilidad bin'!F31,'regiones de credibilidad bin'!H31,'regiones de credibilidad bin'!J31,'regiones de credibilidad bin'!L31,'regiones de credibilidad bin'!N31,'regiones de credibilidad bin'!P31,'regiones de credibilidad bin'!R31,'regiones de credibilidad bin'!T31,'regiones de credibilidad bin'!V31,'regiones de credibilidad bin'!X31,'regiones de credibilidad bin'!Z31,'regiones de credibilidad bin'!AB31,'regiones de credibilidad bin'!AD31,'regiones de credibilidad bin'!AF31,'regiones de credibilidad bin'!AH31,'regiones de credibilidad bin'!AJ31,'regiones de credibilidad bin'!AL31,'regiones de credibilidad bin'!AN31,'regiones de credibilidad bin'!AP31,'regiones de credibilidad bin'!AR31,'regiones de credibilidad bin'!AT31)</f>
        <v>4.047231807107976E-3</v>
      </c>
      <c r="F32" s="33">
        <f>MAX('regiones de credibilidad bin'!E31,'regiones de credibilidad bin'!G31,'regiones de credibilidad bin'!I31,'regiones de credibilidad bin'!K31,'regiones de credibilidad bin'!M31,'regiones de credibilidad bin'!O31,'regiones de credibilidad bin'!Q31,'regiones de credibilidad bin'!S31,'regiones de credibilidad bin'!U31,'regiones de credibilidad bin'!W31,'regiones de credibilidad bin'!Y31,'regiones de credibilidad bin'!AA31,'regiones de credibilidad bin'!AC31,'regiones de credibilidad bin'!AE31,'regiones de credibilidad bin'!AG31,'regiones de credibilidad bin'!AI31,'regiones de credibilidad bin'!AK31,'regiones de credibilidad bin'!AM31,'regiones de credibilidad bin'!AO31,'regiones de credibilidad bin'!AQ31,'regiones de credibilidad bin'!AS31)</f>
        <v>6.0845626424668862E-2</v>
      </c>
      <c r="G32" s="6"/>
      <c r="H32" s="28">
        <v>0.05</v>
      </c>
    </row>
    <row r="33" spans="1:8" x14ac:dyDescent="0.25">
      <c r="A33" s="6">
        <v>30</v>
      </c>
      <c r="B33" s="6" t="s">
        <v>31</v>
      </c>
      <c r="C33" s="33">
        <f>MIN('regiones de credibilidad bin'!C32,'regiones de credibilidad bin'!E32,'regiones de credibilidad bin'!G32,'regiones de credibilidad bin'!K32,'regiones de credibilidad bin'!M32,'regiones de credibilidad bin'!O32,'regiones de credibilidad bin'!Q32,'regiones de credibilidad bin'!S32,'regiones de credibilidad bin'!U32,'regiones de credibilidad bin'!W32,'regiones de credibilidad bin'!Y32,'regiones de credibilidad bin'!AA32,'regiones de credibilidad bin'!AC32,'regiones de credibilidad bin'!AE32,'regiones de credibilidad bin'!AG32,'regiones de credibilidad bin'!AI32,'regiones de credibilidad bin'!AK32,'regiones de credibilidad bin'!AM32,'regiones de credibilidad bin'!AQ32,'regiones de credibilidad bin'!AS32)</f>
        <v>7.1155165317512842E-3</v>
      </c>
      <c r="D33" s="33">
        <f>MAX('regiones de credibilidad bin'!D32,'regiones de credibilidad bin'!F32,'regiones de credibilidad bin'!H32,'regiones de credibilidad bin'!L32,'regiones de credibilidad bin'!N32,'regiones de credibilidad bin'!P32,'regiones de credibilidad bin'!R32,'regiones de credibilidad bin'!T32,'regiones de credibilidad bin'!V32,'regiones de credibilidad bin'!X32,'regiones de credibilidad bin'!Z32,'regiones de credibilidad bin'!AB32,'regiones de credibilidad bin'!AD32,'regiones de credibilidad bin'!AF32,'regiones de credibilidad bin'!AH32,'regiones de credibilidad bin'!AJ32,'regiones de credibilidad bin'!AL32,'regiones de credibilidad bin'!AN32,'regiones de credibilidad bin'!AR32,'regiones de credibilidad bin'!AT32)</f>
        <v>8.4062077258677426E-2</v>
      </c>
      <c r="E33" s="33">
        <f>MIN('regiones de credibilidad bin'!D32,'regiones de credibilidad bin'!F32,'regiones de credibilidad bin'!H32,'regiones de credibilidad bin'!L32,'regiones de credibilidad bin'!N32,'regiones de credibilidad bin'!P32,'regiones de credibilidad bin'!R32,'regiones de credibilidad bin'!T32,'regiones de credibilidad bin'!V32,'regiones de credibilidad bin'!X32,'regiones de credibilidad bin'!Z32,'regiones de credibilidad bin'!AB32,'regiones de credibilidad bin'!AD32,'regiones de credibilidad bin'!AF32,'regiones de credibilidad bin'!AH32,'regiones de credibilidad bin'!AJ32,'regiones de credibilidad bin'!AL32,'regiones de credibilidad bin'!AN32,'regiones de credibilidad bin'!AR32,'regiones de credibilidad bin'!AT32)</f>
        <v>1.4586274342798577E-2</v>
      </c>
      <c r="F33" s="33">
        <f>MAX('regiones de credibilidad bin'!C32,'regiones de credibilidad bin'!E32,'regiones de credibilidad bin'!G32,'regiones de credibilidad bin'!K32,'regiones de credibilidad bin'!M32,'regiones de credibilidad bin'!O32,'regiones de credibilidad bin'!Q32,'regiones de credibilidad bin'!S32,'regiones de credibilidad bin'!U32,'regiones de credibilidad bin'!W32,'regiones de credibilidad bin'!Y32,'regiones de credibilidad bin'!AA32,'regiones de credibilidad bin'!AC32,'regiones de credibilidad bin'!AE32,'regiones de credibilidad bin'!AG32,'regiones de credibilidad bin'!AI32,'regiones de credibilidad bin'!AK32,'regiones de credibilidad bin'!AM32,'regiones de credibilidad bin'!AQ32,'regiones de credibilidad bin'!AS32)</f>
        <v>6.4857754252320987E-2</v>
      </c>
      <c r="G33" s="6"/>
      <c r="H33" s="28">
        <v>0.05</v>
      </c>
    </row>
    <row r="34" spans="1:8" x14ac:dyDescent="0.25">
      <c r="A34" s="6">
        <v>31</v>
      </c>
      <c r="B34" s="6" t="s">
        <v>32</v>
      </c>
      <c r="C34" s="33">
        <f>MIN('regiones de credibilidad bin'!C33,'regiones de credibilidad bin'!K33,'regiones de credibilidad bin'!M33,'regiones de credibilidad bin'!O33,'regiones de credibilidad bin'!Q33,'regiones de credibilidad bin'!S33,'regiones de credibilidad bin'!U33,'regiones de credibilidad bin'!W33,'regiones de credibilidad bin'!Y33,'regiones de credibilidad bin'!AA33,'regiones de credibilidad bin'!AC33,'regiones de credibilidad bin'!AE33,'regiones de credibilidad bin'!AG33,'regiones de credibilidad bin'!AI33,'regiones de credibilidad bin'!AK33,'regiones de credibilidad bin'!AM33,'regiones de credibilidad bin'!AO33,'regiones de credibilidad bin'!AQ33,'regiones de credibilidad bin'!AS33)</f>
        <v>1.0466787871979192E-2</v>
      </c>
      <c r="D34" s="33">
        <f>MAX('regiones de credibilidad bin'!D33,'regiones de credibilidad bin'!L33,'regiones de credibilidad bin'!N33,'regiones de credibilidad bin'!P33,'regiones de credibilidad bin'!R33,'regiones de credibilidad bin'!T33,'regiones de credibilidad bin'!V33,'regiones de credibilidad bin'!X33,'regiones de credibilidad bin'!Z33,'regiones de credibilidad bin'!AB33,'regiones de credibilidad bin'!AD33,'regiones de credibilidad bin'!AF33,'regiones de credibilidad bin'!AH33,'regiones de credibilidad bin'!AJ33,'regiones de credibilidad bin'!AL33,'regiones de credibilidad bin'!AN33,'regiones de credibilidad bin'!AP33,'regiones de credibilidad bin'!AR33,'regiones de credibilidad bin'!AT33)</f>
        <v>7.2837734257360953E-2</v>
      </c>
      <c r="E34" s="33">
        <f>MIN('regiones de credibilidad bin'!D33,'regiones de credibilidad bin'!L33,'regiones de credibilidad bin'!N33,'regiones de credibilidad bin'!P33,'regiones de credibilidad bin'!R33,'regiones de credibilidad bin'!T33,'regiones de credibilidad bin'!V33,'regiones de credibilidad bin'!X33,'regiones de credibilidad bin'!Z33,'regiones de credibilidad bin'!AB33,'regiones de credibilidad bin'!AD33,'regiones de credibilidad bin'!AF33,'regiones de credibilidad bin'!AH33,'regiones de credibilidad bin'!AJ33,'regiones de credibilidad bin'!AL33,'regiones de credibilidad bin'!AN33,'regiones de credibilidad bin'!AP33,'regiones de credibilidad bin'!AR33,'regiones de credibilidad bin'!AT33)</f>
        <v>1.8882110810163E-2</v>
      </c>
      <c r="F34" s="33">
        <f>MAX('regiones de credibilidad bin'!C33,'regiones de credibilidad bin'!K33,'regiones de credibilidad bin'!M33,'regiones de credibilidad bin'!O33,'regiones de credibilidad bin'!Q33,'regiones de credibilidad bin'!S33,'regiones de credibilidad bin'!U33,'regiones de credibilidad bin'!W33,'regiones de credibilidad bin'!Y33,'regiones de credibilidad bin'!AA33,'regiones de credibilidad bin'!AC33,'regiones de credibilidad bin'!AE33,'regiones de credibilidad bin'!AG33,'regiones de credibilidad bin'!AI33,'regiones de credibilidad bin'!AK33,'regiones de credibilidad bin'!AM33,'regiones de credibilidad bin'!AO33,'regiones de credibilidad bin'!AQ33,'regiones de credibilidad bin'!AS33)</f>
        <v>5.3986217274952807E-2</v>
      </c>
      <c r="G34" s="6"/>
      <c r="H34" s="28">
        <v>0.05</v>
      </c>
    </row>
    <row r="35" spans="1:8" x14ac:dyDescent="0.25">
      <c r="A35" s="6">
        <v>32</v>
      </c>
      <c r="B35" s="6" t="s">
        <v>13</v>
      </c>
      <c r="C35" s="33">
        <f>MIN('regiones de credibilidad bin'!C34,'regiones de credibilidad bin'!I34,'regiones de credibilidad bin'!K34,'regiones de credibilidad bin'!M34,'regiones de credibilidad bin'!O34,'regiones de credibilidad bin'!Q34,'regiones de credibilidad bin'!S34,'regiones de credibilidad bin'!U34,'regiones de credibilidad bin'!W34,'regiones de credibilidad bin'!Y34,'regiones de credibilidad bin'!AA34,'regiones de credibilidad bin'!AC34,'regiones de credibilidad bin'!AE34,'regiones de credibilidad bin'!AG34,'regiones de credibilidad bin'!AI34,'regiones de credibilidad bin'!AK34,'regiones de credibilidad bin'!AM34,'regiones de credibilidad bin'!AO34,'regiones de credibilidad bin'!AQ34,'regiones de credibilidad bin'!AS34)</f>
        <v>3.0867700627293417E-3</v>
      </c>
      <c r="D35" s="33">
        <f>MAX('regiones de credibilidad bin'!D34,'regiones de credibilidad bin'!J34,'regiones de credibilidad bin'!L34,'regiones de credibilidad bin'!N34,'regiones de credibilidad bin'!P34,'regiones de credibilidad bin'!R34,'regiones de credibilidad bin'!T34,'regiones de credibilidad bin'!V34,'regiones de credibilidad bin'!X34,'regiones de credibilidad bin'!Z34,'regiones de credibilidad bin'!AB34,'regiones de credibilidad bin'!AD34,'regiones de credibilidad bin'!AF34,'regiones de credibilidad bin'!AH34,'regiones de credibilidad bin'!AJ34,'regiones de credibilidad bin'!AL34,'regiones de credibilidad bin'!AN34,'regiones de credibilidad bin'!AP34,'regiones de credibilidad bin'!AR34,'regiones de credibilidad bin'!AT34)</f>
        <v>6.4569622773026247E-2</v>
      </c>
      <c r="E35" s="33">
        <f>MIN('regiones de credibilidad bin'!D34,'regiones de credibilidad bin'!J34,'regiones de credibilidad bin'!L34,'regiones de credibilidad bin'!N34,'regiones de credibilidad bin'!P34,'regiones de credibilidad bin'!R34,'regiones de credibilidad bin'!T34,'regiones de credibilidad bin'!V34,'regiones de credibilidad bin'!X34,'regiones de credibilidad bin'!Z34,'regiones de credibilidad bin'!AB34,'regiones de credibilidad bin'!AD34,'regiones de credibilidad bin'!AF34,'regiones de credibilidad bin'!AH34,'regiones de credibilidad bin'!AJ34,'regiones de credibilidad bin'!AL34,'regiones de credibilidad bin'!AN34,'regiones de credibilidad bin'!AP34,'regiones de credibilidad bin'!AR34,'regiones de credibilidad bin'!AT34)</f>
        <v>9.3183749251233294E-3</v>
      </c>
      <c r="F35" s="33">
        <f>MAX('regiones de credibilidad bin'!C34,'regiones de credibilidad bin'!I34,'regiones de credibilidad bin'!K34,'regiones de credibilidad bin'!M34,'regiones de credibilidad bin'!O34,'regiones de credibilidad bin'!Q34,'regiones de credibilidad bin'!S34,'regiones de credibilidad bin'!U34,'regiones de credibilidad bin'!W34,'regiones de credibilidad bin'!Y34,'regiones de credibilidad bin'!AA34,'regiones de credibilidad bin'!AC34,'regiones de credibilidad bin'!AE34,'regiones de credibilidad bin'!AG34,'regiones de credibilidad bin'!AI34,'regiones de credibilidad bin'!AK34,'regiones de credibilidad bin'!AM34,'regiones de credibilidad bin'!AO34,'regiones de credibilidad bin'!AQ34,'regiones de credibilidad bin'!AS34)</f>
        <v>4.5358889203911186E-2</v>
      </c>
      <c r="G35" s="6"/>
      <c r="H35" s="28">
        <v>0.05</v>
      </c>
    </row>
    <row r="36" spans="1:8" x14ac:dyDescent="0.25">
      <c r="A36" s="6">
        <v>33</v>
      </c>
      <c r="B36" s="6" t="s">
        <v>18</v>
      </c>
      <c r="C36" s="33">
        <f>MIN('regiones de credibilidad bin'!C35,'regiones de credibilidad bin'!E35,'regiones de credibilidad bin'!G35,'regiones de credibilidad bin'!I35,'regiones de credibilidad bin'!K35,'regiones de credibilidad bin'!M35,'regiones de credibilidad bin'!O35,'regiones de credibilidad bin'!Q35,'regiones de credibilidad bin'!S35,'regiones de credibilidad bin'!U35,'regiones de credibilidad bin'!W35,'regiones de credibilidad bin'!Y35,'regiones de credibilidad bin'!AA35,'regiones de credibilidad bin'!AE35,'regiones de credibilidad bin'!AG35,'regiones de credibilidad bin'!AI35,'regiones de credibilidad bin'!AK35,'regiones de credibilidad bin'!AM35,'regiones de credibilidad bin'!AO35,'regiones de credibilidad bin'!AQ35,'regiones de credibilidad bin'!AS35)</f>
        <v>1.0595299369769424E-2</v>
      </c>
      <c r="D36" s="33">
        <f>MAX('regiones de credibilidad bin'!D35,'regiones de credibilidad bin'!F35,'regiones de credibilidad bin'!H35,'regiones de credibilidad bin'!J35,'regiones de credibilidad bin'!L35,'regiones de credibilidad bin'!N35,'regiones de credibilidad bin'!P35,'regiones de credibilidad bin'!R35,'regiones de credibilidad bin'!T35,'regiones de credibilidad bin'!V35,'regiones de credibilidad bin'!X35,'regiones de credibilidad bin'!Z35,'regiones de credibilidad bin'!AB35,'regiones de credibilidad bin'!AF35,'regiones de credibilidad bin'!AH35,'regiones de credibilidad bin'!AJ35,'regiones de credibilidad bin'!AL35,'regiones de credibilidad bin'!AN35,'regiones de credibilidad bin'!AP35,'regiones de credibilidad bin'!AR35,'regiones de credibilidad bin'!AT35)</f>
        <v>0.11864461620810685</v>
      </c>
      <c r="E36" s="33">
        <f>MIN('regiones de credibilidad bin'!D35,'regiones de credibilidad bin'!F35,'regiones de credibilidad bin'!H35,'regiones de credibilidad bin'!J35,'regiones de credibilidad bin'!L35,'regiones de credibilidad bin'!N35,'regiones de credibilidad bin'!P35,'regiones de credibilidad bin'!R35,'regiones de credibilidad bin'!T35,'regiones de credibilidad bin'!V35,'regiones de credibilidad bin'!X35,'regiones de credibilidad bin'!Z35,'regiones de credibilidad bin'!AB35,'regiones de credibilidad bin'!AF35,'regiones de credibilidad bin'!AH35,'regiones de credibilidad bin'!AJ35,'regiones de credibilidad bin'!AL35,'regiones de credibilidad bin'!AN35,'regiones de credibilidad bin'!AP35,'regiones de credibilidad bin'!AR35,'regiones de credibilidad bin'!AT35)</f>
        <v>1.7782747633616647E-2</v>
      </c>
      <c r="F36" s="33">
        <f>MAX('regiones de credibilidad bin'!C35,'regiones de credibilidad bin'!E35,'regiones de credibilidad bin'!G35,'regiones de credibilidad bin'!I35,'regiones de credibilidad bin'!K35,'regiones de credibilidad bin'!M35,'regiones de credibilidad bin'!O35,'regiones de credibilidad bin'!Q35,'regiones de credibilidad bin'!S35,'regiones de credibilidad bin'!U35,'regiones de credibilidad bin'!W35,'regiones de credibilidad bin'!Y35,'regiones de credibilidad bin'!AA35,'regiones de credibilidad bin'!AE35,'regiones de credibilidad bin'!AG35,'regiones de credibilidad bin'!AI35,'regiones de credibilidad bin'!AK35,'regiones de credibilidad bin'!AM35,'regiones de credibilidad bin'!AO35,'regiones de credibilidad bin'!AQ35,'regiones de credibilidad bin'!AS35)</f>
        <v>9.9525991761323707E-2</v>
      </c>
      <c r="G36" s="6"/>
      <c r="H36" s="28">
        <v>0.05</v>
      </c>
    </row>
    <row r="37" spans="1:8" x14ac:dyDescent="0.25">
      <c r="A37" s="6">
        <v>34</v>
      </c>
      <c r="B37" s="6" t="s">
        <v>1</v>
      </c>
      <c r="C37" s="33">
        <f>MIN('regiones de credibilidad bin'!E36,'regiones de credibilidad bin'!G36,'regiones de credibilidad bin'!M36,'regiones de credibilidad bin'!O36,'regiones de credibilidad bin'!Q36,'regiones de credibilidad bin'!S36,'regiones de credibilidad bin'!U36,'regiones de credibilidad bin'!W36,'regiones de credibilidad bin'!Y36,'regiones de credibilidad bin'!AA36,'regiones de credibilidad bin'!AC36,'regiones de credibilidad bin'!AE36,'regiones de credibilidad bin'!AG36,'regiones de credibilidad bin'!AI36,'regiones de credibilidad bin'!AK36,'regiones de credibilidad bin'!AM36,'regiones de credibilidad bin'!AO36,'regiones de credibilidad bin'!AQ36,'regiones de credibilidad bin'!AS36)</f>
        <v>6.573168907624995E-3</v>
      </c>
      <c r="D37" s="33">
        <f>MAX('regiones de credibilidad bin'!F36,'regiones de credibilidad bin'!H36,'regiones de credibilidad bin'!N36,'regiones de credibilidad bin'!P36,'regiones de credibilidad bin'!R36,'regiones de credibilidad bin'!T36,'regiones de credibilidad bin'!V36,'regiones de credibilidad bin'!X36,'regiones de credibilidad bin'!Z36,'regiones de credibilidad bin'!AB36,'regiones de credibilidad bin'!AD36,'regiones de credibilidad bin'!AF36,'regiones de credibilidad bin'!AH36,'regiones de credibilidad bin'!AJ36,'regiones de credibilidad bin'!AL36,'regiones de credibilidad bin'!AN36,'regiones de credibilidad bin'!AP36,'regiones de credibilidad bin'!AR36,'regiones de credibilidad bin'!AT36)</f>
        <v>5.8032760806448258E-2</v>
      </c>
      <c r="E37" s="33">
        <f>MIN('regiones de credibilidad bin'!F36,'regiones de credibilidad bin'!H36,'regiones de credibilidad bin'!N36,'regiones de credibilidad bin'!P36,'regiones de credibilidad bin'!R36,'regiones de credibilidad bin'!T36,'regiones de credibilidad bin'!V36,'regiones de credibilidad bin'!X36,'regiones de credibilidad bin'!Z36,'regiones de credibilidad bin'!AB36,'regiones de credibilidad bin'!AD36,'regiones de credibilidad bin'!AF36,'regiones de credibilidad bin'!AH36,'regiones de credibilidad bin'!AJ36,'regiones de credibilidad bin'!AL36,'regiones de credibilidad bin'!AN36,'regiones de credibilidad bin'!AP36,'regiones de credibilidad bin'!AR36,'regiones de credibilidad bin'!AT36)</f>
        <v>1.3647336399046694E-2</v>
      </c>
      <c r="F37" s="33">
        <f>MAX('regiones de credibilidad bin'!E36,'regiones de credibilidad bin'!G36,'regiones de credibilidad bin'!M36,'regiones de credibilidad bin'!O36,'regiones de credibilidad bin'!Q36,'regiones de credibilidad bin'!S36,'regiones de credibilidad bin'!U36,'regiones de credibilidad bin'!W36,'regiones de credibilidad bin'!Y36,'regiones de credibilidad bin'!AA36,'regiones de credibilidad bin'!AC36,'regiones de credibilidad bin'!AE36,'regiones de credibilidad bin'!AG36,'regiones de credibilidad bin'!AI36,'regiones de credibilidad bin'!AK36,'regiones de credibilidad bin'!AM36,'regiones de credibilidad bin'!AO36,'regiones de credibilidad bin'!AQ36,'regiones de credibilidad bin'!AS36)</f>
        <v>4.2589900693957065E-2</v>
      </c>
      <c r="G37" s="6"/>
      <c r="H37" s="28">
        <v>0.05</v>
      </c>
    </row>
    <row r="38" spans="1:8" x14ac:dyDescent="0.25">
      <c r="A38" s="6">
        <v>35</v>
      </c>
      <c r="B38" s="6" t="s">
        <v>37</v>
      </c>
      <c r="C38" s="33">
        <f>MIN('regiones de credibilidad bin'!C37,'regiones de credibilidad bin'!E37,'regiones de credibilidad bin'!G37,'regiones de credibilidad bin'!K37,'regiones de credibilidad bin'!M37,'regiones de credibilidad bin'!O37,'regiones de credibilidad bin'!Q37,'regiones de credibilidad bin'!S37,'regiones de credibilidad bin'!U37,'regiones de credibilidad bin'!W37,'regiones de credibilidad bin'!Y37,'regiones de credibilidad bin'!AA37,'regiones de credibilidad bin'!AC37,'regiones de credibilidad bin'!AE37,'regiones de credibilidad bin'!AG37,'regiones de credibilidad bin'!AI37,'regiones de credibilidad bin'!AK37,'regiones de credibilidad bin'!AM37,'regiones de credibilidad bin'!AO37,'regiones de credibilidad bin'!AQ37,'regiones de credibilidad bin'!AS37)</f>
        <v>3.4699745082761991E-3</v>
      </c>
      <c r="D38" s="33">
        <f>MAX('regiones de credibilidad bin'!D37,'regiones de credibilidad bin'!F37,'regiones de credibilidad bin'!H37,'regiones de credibilidad bin'!L37,'regiones de credibilidad bin'!N37,'regiones de credibilidad bin'!P37,'regiones de credibilidad bin'!R37,'regiones de credibilidad bin'!T37,'regiones de credibilidad bin'!V37,'regiones de credibilidad bin'!X37,'regiones de credibilidad bin'!Z37,'regiones de credibilidad bin'!AB37,'regiones de credibilidad bin'!AD37,'regiones de credibilidad bin'!AF37,'regiones de credibilidad bin'!AH37,'regiones de credibilidad bin'!AJ37,'regiones de credibilidad bin'!AL37,'regiones de credibilidad bin'!AN37,'regiones de credibilidad bin'!AP37,'regiones de credibilidad bin'!AR37,'regiones de credibilidad bin'!AT37)</f>
        <v>8.2622259618890914E-2</v>
      </c>
      <c r="E38" s="33">
        <f>MIN('regiones de credibilidad bin'!D37,'regiones de credibilidad bin'!F37,'regiones de credibilidad bin'!H37,'regiones de credibilidad bin'!L37,'regiones de credibilidad bin'!N37,'regiones de credibilidad bin'!P37,'regiones de credibilidad bin'!R37,'regiones de credibilidad bin'!T37,'regiones de credibilidad bin'!V37,'regiones de credibilidad bin'!X37,'regiones de credibilidad bin'!Z37,'regiones de credibilidad bin'!AB37,'regiones de credibilidad bin'!AD37,'regiones de credibilidad bin'!AF37,'regiones de credibilidad bin'!AH37,'regiones de credibilidad bin'!AJ37,'regiones de credibilidad bin'!AL37,'regiones de credibilidad bin'!AN37,'regiones de credibilidad bin'!AP37,'regiones de credibilidad bin'!AR37,'regiones de credibilidad bin'!AT37)</f>
        <v>9.0786124867182627E-3</v>
      </c>
      <c r="F38" s="33">
        <f>MAX('regiones de credibilidad bin'!C37,'regiones de credibilidad bin'!E37,'regiones de credibilidad bin'!G37,'regiones de credibilidad bin'!K37,'regiones de credibilidad bin'!M37,'regiones de credibilidad bin'!O37,'regiones de credibilidad bin'!Q37,'regiones de credibilidad bin'!S37,'regiones de credibilidad bin'!U37,'regiones de credibilidad bin'!W37,'regiones de credibilidad bin'!Y37,'regiones de credibilidad bin'!AA37,'regiones de credibilidad bin'!AC37,'regiones de credibilidad bin'!AE37,'regiones de credibilidad bin'!AG37,'regiones de credibilidad bin'!AI37,'regiones de credibilidad bin'!AK37,'regiones de credibilidad bin'!AM37,'regiones de credibilidad bin'!AO37,'regiones de credibilidad bin'!AQ37,'regiones de credibilidad bin'!AS37)</f>
        <v>6.2894482434461677E-2</v>
      </c>
      <c r="G38" s="6"/>
      <c r="H38" s="28">
        <v>0.05</v>
      </c>
    </row>
    <row r="39" spans="1:8" x14ac:dyDescent="0.25">
      <c r="A39" s="6">
        <v>36</v>
      </c>
      <c r="B39" s="6" t="s">
        <v>20</v>
      </c>
      <c r="C39" s="33">
        <f>MIN('regiones de credibilidad bin'!C38,'regiones de credibilidad bin'!E38,'regiones de credibilidad bin'!G38,'regiones de credibilidad bin'!I38,'regiones de credibilidad bin'!K38,'regiones de credibilidad bin'!M38,'regiones de credibilidad bin'!O38,'regiones de credibilidad bin'!Q38,'regiones de credibilidad bin'!S38,'regiones de credibilidad bin'!U38,'regiones de credibilidad bin'!Y38,'regiones de credibilidad bin'!AA38,'regiones de credibilidad bin'!AC38,'regiones de credibilidad bin'!AE38,'regiones de credibilidad bin'!AG38,'regiones de credibilidad bin'!AI38,'regiones de credibilidad bin'!AK38,'regiones de credibilidad bin'!AM38,'regiones de credibilidad bin'!AO38,'regiones de credibilidad bin'!AQ38,'regiones de credibilidad bin'!AS38)</f>
        <v>1.3236475204520384E-2</v>
      </c>
      <c r="D39" s="33">
        <f>MAX('regiones de credibilidad bin'!D38,'regiones de credibilidad bin'!F38,'regiones de credibilidad bin'!H38,'regiones de credibilidad bin'!J38,'regiones de credibilidad bin'!L38,'regiones de credibilidad bin'!N38,'regiones de credibilidad bin'!P38,'regiones de credibilidad bin'!R38,'regiones de credibilidad bin'!T38,'regiones de credibilidad bin'!V38,'regiones de credibilidad bin'!Z38,'regiones de credibilidad bin'!AB38,'regiones de credibilidad bin'!AD38,'regiones de credibilidad bin'!AF38,'regiones de credibilidad bin'!AH38,'regiones de credibilidad bin'!AJ38,'regiones de credibilidad bin'!AL38,'regiones de credibilidad bin'!AN38,'regiones de credibilidad bin'!AP38,'regiones de credibilidad bin'!AR38,'regiones de credibilidad bin'!AT38)</f>
        <v>7.3021956893641549E-2</v>
      </c>
      <c r="E39" s="33">
        <f>MIN('regiones de credibilidad bin'!D38,'regiones de credibilidad bin'!F38,'regiones de credibilidad bin'!H38,'regiones de credibilidad bin'!J38,'regiones de credibilidad bin'!L38,'regiones de credibilidad bin'!N38,'regiones de credibilidad bin'!P38,'regiones de credibilidad bin'!R38,'regiones de credibilidad bin'!T38,'regiones de credibilidad bin'!V38,'regiones de credibilidad bin'!Z38,'regiones de credibilidad bin'!AB38,'regiones de credibilidad bin'!AD38,'regiones de credibilidad bin'!AF38,'regiones de credibilidad bin'!AH38,'regiones de credibilidad bin'!AJ38,'regiones de credibilidad bin'!AL38,'regiones de credibilidad bin'!AN38,'regiones de credibilidad bin'!AP38,'regiones de credibilidad bin'!AR38,'regiones de credibilidad bin'!AT38)</f>
        <v>2.3542555230794737E-2</v>
      </c>
      <c r="F39" s="33">
        <f>MAX('regiones de credibilidad bin'!C38,'regiones de credibilidad bin'!E38,'regiones de credibilidad bin'!G38,'regiones de credibilidad bin'!I38,'regiones de credibilidad bin'!K38,'regiones de credibilidad bin'!M38,'regiones de credibilidad bin'!O38,'regiones de credibilidad bin'!Q38,'regiones de credibilidad bin'!S38,'regiones de credibilidad bin'!U38,'regiones de credibilidad bin'!Y38,'regiones de credibilidad bin'!AA38,'regiones de credibilidad bin'!AC38,'regiones de credibilidad bin'!AE38,'regiones de credibilidad bin'!AG38,'regiones de credibilidad bin'!AI38,'regiones de credibilidad bin'!AK38,'regiones de credibilidad bin'!AM38,'regiones de credibilidad bin'!AO38,'regiones de credibilidad bin'!AQ38,'regiones de credibilidad bin'!AS38)</f>
        <v>4.6574956178320581E-2</v>
      </c>
      <c r="G39" s="6"/>
      <c r="H39" s="28">
        <v>0.05</v>
      </c>
    </row>
    <row r="40" spans="1:8" x14ac:dyDescent="0.25">
      <c r="A40" s="6">
        <v>37</v>
      </c>
      <c r="B40" s="6" t="s">
        <v>66</v>
      </c>
      <c r="C40" s="33">
        <f>MIN('regiones de credibilidad bin'!C39,'regiones de credibilidad bin'!E39,'regiones de credibilidad bin'!G39,'regiones de credibilidad bin'!I39,'regiones de credibilidad bin'!M39,'regiones de credibilidad bin'!O39,'regiones de credibilidad bin'!Q39,'regiones de credibilidad bin'!S39,'regiones de credibilidad bin'!U39,'regiones de credibilidad bin'!W39,'regiones de credibilidad bin'!Y39,'regiones de credibilidad bin'!AA39,'regiones de credibilidad bin'!AC39,'regiones de credibilidad bin'!AE39,'regiones de credibilidad bin'!AG39,'regiones de credibilidad bin'!AI39,'regiones de credibilidad bin'!AK39,'regiones de credibilidad bin'!AM39,'regiones de credibilidad bin'!AO39,'regiones de credibilidad bin'!AQ39,'regiones de credibilidad bin'!AS39)</f>
        <v>1.1334534236819788E-2</v>
      </c>
      <c r="D40" s="33">
        <f>MAX('regiones de credibilidad bin'!D39,'regiones de credibilidad bin'!F39,'regiones de credibilidad bin'!H39,'regiones de credibilidad bin'!J39,'regiones de credibilidad bin'!N39,'regiones de credibilidad bin'!P39,'regiones de credibilidad bin'!R39,'regiones de credibilidad bin'!T39,'regiones de credibilidad bin'!V39,'regiones de credibilidad bin'!X39,'regiones de credibilidad bin'!Z39,'regiones de credibilidad bin'!AB39,'regiones de credibilidad bin'!AD39,'regiones de credibilidad bin'!AF39,'regiones de credibilidad bin'!AH39,'regiones de credibilidad bin'!AJ39,'regiones de credibilidad bin'!AL39,'regiones de credibilidad bin'!AN39,'regiones de credibilidad bin'!AP39,'regiones de credibilidad bin'!AR39,'regiones de credibilidad bin'!AT39)</f>
        <v>6.9639356455248547E-2</v>
      </c>
      <c r="E40" s="33">
        <f>MIN('regiones de credibilidad bin'!D39,'regiones de credibilidad bin'!F39,'regiones de credibilidad bin'!H39,'regiones de credibilidad bin'!J39,'regiones de credibilidad bin'!N39,'regiones de credibilidad bin'!P39,'regiones de credibilidad bin'!R39,'regiones de credibilidad bin'!T39,'regiones de credibilidad bin'!V39,'regiones de credibilidad bin'!X39,'regiones de credibilidad bin'!Z39,'regiones de credibilidad bin'!AB39,'regiones de credibilidad bin'!AD39,'regiones de credibilidad bin'!AF39,'regiones de credibilidad bin'!AH39,'regiones de credibilidad bin'!AJ39,'regiones de credibilidad bin'!AL39,'regiones de credibilidad bin'!AN39,'regiones de credibilidad bin'!AP39,'regiones de credibilidad bin'!AR39,'regiones de credibilidad bin'!AT39)</f>
        <v>1.6988720462365881E-2</v>
      </c>
      <c r="F40" s="33">
        <f>MAX('regiones de credibilidad bin'!C39,'regiones de credibilidad bin'!E39,'regiones de credibilidad bin'!G39,'regiones de credibilidad bin'!I39,'regiones de credibilidad bin'!M39,'regiones de credibilidad bin'!O39,'regiones de credibilidad bin'!Q39,'regiones de credibilidad bin'!S39,'regiones de credibilidad bin'!U39,'regiones de credibilidad bin'!W39,'regiones de credibilidad bin'!Y39,'regiones de credibilidad bin'!AA39,'regiones de credibilidad bin'!AC39,'regiones de credibilidad bin'!AE39,'regiones de credibilidad bin'!AG39,'regiones de credibilidad bin'!AI39,'regiones de credibilidad bin'!AK39,'regiones de credibilidad bin'!AM39,'regiones de credibilidad bin'!AO39,'regiones de credibilidad bin'!AQ39,'regiones de credibilidad bin'!AS39)</f>
        <v>5.6797412621892994E-2</v>
      </c>
      <c r="G40" s="6"/>
      <c r="H40" s="28">
        <v>0.05</v>
      </c>
    </row>
    <row r="41" spans="1:8" x14ac:dyDescent="0.25">
      <c r="A41" s="6">
        <v>38</v>
      </c>
      <c r="B41" s="6" t="s">
        <v>19</v>
      </c>
      <c r="C41" s="33">
        <f>MIN('regiones de credibilidad bin'!C40,'regiones de credibilidad bin'!E40,'regiones de credibilidad bin'!G40,'regiones de credibilidad bin'!I40,'regiones de credibilidad bin'!K40,'regiones de credibilidad bin'!M40,'regiones de credibilidad bin'!O40,'regiones de credibilidad bin'!Q40,'regiones de credibilidad bin'!S40,'regiones de credibilidad bin'!U40,'regiones de credibilidad bin'!W40,'regiones de credibilidad bin'!Y40,'regiones de credibilidad bin'!AA40,'regiones de credibilidad bin'!AE40,'regiones de credibilidad bin'!AG40,'regiones de credibilidad bin'!AI40,'regiones de credibilidad bin'!AK40,'regiones de credibilidad bin'!AM40,'regiones de credibilidad bin'!AO40,'regiones de credibilidad bin'!AQ40,'regiones de credibilidad bin'!AS40)</f>
        <v>1.134472959163948E-2</v>
      </c>
      <c r="D41" s="33">
        <f>MAX('regiones de credibilidad bin'!D40,'regiones de credibilidad bin'!F40,'regiones de credibilidad bin'!H40,'regiones de credibilidad bin'!J40,'regiones de credibilidad bin'!L40,'regiones de credibilidad bin'!N40,'regiones de credibilidad bin'!P40,'regiones de credibilidad bin'!R40,'regiones de credibilidad bin'!T40,'regiones de credibilidad bin'!V40,'regiones de credibilidad bin'!X40,'regiones de credibilidad bin'!Z40,'regiones de credibilidad bin'!AB40,'regiones de credibilidad bin'!AF40,'regiones de credibilidad bin'!AH40,'regiones de credibilidad bin'!AJ40,'regiones de credibilidad bin'!AL40,'regiones de credibilidad bin'!AN40,'regiones de credibilidad bin'!AP40,'regiones de credibilidad bin'!AR40,'regiones de credibilidad bin'!AT40)</f>
        <v>6.2293243542040022E-2</v>
      </c>
      <c r="E41" s="33">
        <f>MIN('regiones de credibilidad bin'!D40,'regiones de credibilidad bin'!F40,'regiones de credibilidad bin'!H40,'regiones de credibilidad bin'!J40,'regiones de credibilidad bin'!L40,'regiones de credibilidad bin'!N40,'regiones de credibilidad bin'!P40,'regiones de credibilidad bin'!R40,'regiones de credibilidad bin'!T40,'regiones de credibilidad bin'!V40,'regiones de credibilidad bin'!X40,'regiones de credibilidad bin'!Z40,'regiones de credibilidad bin'!AB40,'regiones de credibilidad bin'!AF40,'regiones de credibilidad bin'!AH40,'regiones de credibilidad bin'!AJ40,'regiones de credibilidad bin'!AL40,'regiones de credibilidad bin'!AN40,'regiones de credibilidad bin'!AP40,'regiones de credibilidad bin'!AR40,'regiones de credibilidad bin'!AT40)</f>
        <v>1.7368542718371405E-2</v>
      </c>
      <c r="F41" s="33">
        <f>MAX('regiones de credibilidad bin'!C40,'regiones de credibilidad bin'!E40,'regiones de credibilidad bin'!G40,'regiones de credibilidad bin'!I40,'regiones de credibilidad bin'!K40,'regiones de credibilidad bin'!M40,'regiones de credibilidad bin'!O40,'regiones de credibilidad bin'!Q40,'regiones de credibilidad bin'!S40,'regiones de credibilidad bin'!U40,'regiones de credibilidad bin'!W40,'regiones de credibilidad bin'!Y40,'regiones de credibilidad bin'!AA40,'regiones de credibilidad bin'!AE40,'regiones de credibilidad bin'!AG40,'regiones de credibilidad bin'!AI40,'regiones de credibilidad bin'!AK40,'regiones de credibilidad bin'!AM40,'regiones de credibilidad bin'!AO40,'regiones de credibilidad bin'!AQ40,'regiones de credibilidad bin'!AS40)</f>
        <v>5.0356594105307885E-2</v>
      </c>
      <c r="G41" s="6"/>
      <c r="H41" s="28">
        <v>0.05</v>
      </c>
    </row>
    <row r="42" spans="1:8" x14ac:dyDescent="0.25">
      <c r="A42" s="6">
        <v>39</v>
      </c>
      <c r="B42" s="6" t="s">
        <v>26</v>
      </c>
      <c r="C42" s="33">
        <f>MIN('regiones de credibilidad bin'!C41,'regiones de credibilidad bin'!I41,'regiones de credibilidad bin'!M41,'regiones de credibilidad bin'!O41,'regiones de credibilidad bin'!Q41,'regiones de credibilidad bin'!S41,'regiones de credibilidad bin'!U41,'regiones de credibilidad bin'!W41,'regiones de credibilidad bin'!Y41,'regiones de credibilidad bin'!AA41,'regiones de credibilidad bin'!AC41,'regiones de credibilidad bin'!AE41,'regiones de credibilidad bin'!AG41,'regiones de credibilidad bin'!AI41,'regiones de credibilidad bin'!AK41,'regiones de credibilidad bin'!AM41,'regiones de credibilidad bin'!AO41,'regiones de credibilidad bin'!AQ41,'regiones de credibilidad bin'!AS41)</f>
        <v>1.0085502919607348E-2</v>
      </c>
      <c r="D42" s="33">
        <f>MAX('regiones de credibilidad bin'!D41,'regiones de credibilidad bin'!J41,'regiones de credibilidad bin'!N41,'regiones de credibilidad bin'!P41,'regiones de credibilidad bin'!R41,'regiones de credibilidad bin'!T41,'regiones de credibilidad bin'!V41,'regiones de credibilidad bin'!X41,'regiones de credibilidad bin'!Z41,'regiones de credibilidad bin'!AB41,'regiones de credibilidad bin'!AD41,'regiones de credibilidad bin'!AF41,'regiones de credibilidad bin'!AH41,'regiones de credibilidad bin'!AJ41,'regiones de credibilidad bin'!AL41,'regiones de credibilidad bin'!AN41,'regiones de credibilidad bin'!AP41,'regiones de credibilidad bin'!AR41,'regiones de credibilidad bin'!AT41)</f>
        <v>0.12840007592700819</v>
      </c>
      <c r="E42" s="33">
        <f>MIN('regiones de credibilidad bin'!D41,'regiones de credibilidad bin'!J41,'regiones de credibilidad bin'!N41,'regiones de credibilidad bin'!P41,'regiones de credibilidad bin'!R41,'regiones de credibilidad bin'!T41,'regiones de credibilidad bin'!V41,'regiones de credibilidad bin'!X41,'regiones de credibilidad bin'!Z41,'regiones de credibilidad bin'!AB41,'regiones de credibilidad bin'!AD41,'regiones de credibilidad bin'!AF41,'regiones de credibilidad bin'!AH41,'regiones de credibilidad bin'!AJ41,'regiones de credibilidad bin'!AL41,'regiones de credibilidad bin'!AN41,'regiones de credibilidad bin'!AP41,'regiones de credibilidad bin'!AR41,'regiones de credibilidad bin'!AT41)</f>
        <v>1.5697641157323194E-2</v>
      </c>
      <c r="F42" s="33">
        <f>MAX('regiones de credibilidad bin'!C41,'regiones de credibilidad bin'!I41,'regiones de credibilidad bin'!M41,'regiones de credibilidad bin'!O41,'regiones de credibilidad bin'!Q41,'regiones de credibilidad bin'!S41,'regiones de credibilidad bin'!U41,'regiones de credibilidad bin'!W41,'regiones de credibilidad bin'!Y41,'regiones de credibilidad bin'!AA41,'regiones de credibilidad bin'!AC41,'regiones de credibilidad bin'!AE41,'regiones de credibilidad bin'!AG41,'regiones de credibilidad bin'!AI41,'regiones de credibilidad bin'!AK41,'regiones de credibilidad bin'!AM41,'regiones de credibilidad bin'!AO41,'regiones de credibilidad bin'!AQ41,'regiones de credibilidad bin'!AS41)</f>
        <v>0.11043169002348147</v>
      </c>
      <c r="G42" s="6"/>
      <c r="H42" s="28">
        <v>0.05</v>
      </c>
    </row>
    <row r="43" spans="1:8" x14ac:dyDescent="0.25">
      <c r="A43" s="6">
        <v>40</v>
      </c>
      <c r="B43" s="6" t="s">
        <v>33</v>
      </c>
      <c r="C43" s="33">
        <f>MIN('regiones de credibilidad bin'!C42,'regiones de credibilidad bin'!G42,'regiones de credibilidad bin'!I42,'regiones de credibilidad bin'!K42,'regiones de credibilidad bin'!M42,'regiones de credibilidad bin'!O42,'regiones de credibilidad bin'!Q42,'regiones de credibilidad bin'!S42,'regiones de credibilidad bin'!U42,'regiones de credibilidad bin'!W42,'regiones de credibilidad bin'!Y42,'regiones de credibilidad bin'!AA42,'regiones de credibilidad bin'!AC42,'regiones de credibilidad bin'!AE42,'regiones de credibilidad bin'!AG42,'regiones de credibilidad bin'!AI42,'regiones de credibilidad bin'!AK42,'regiones de credibilidad bin'!AM42,'regiones de credibilidad bin'!AO42,'regiones de credibilidad bin'!AQ42,'regiones de credibilidad bin'!AS42)</f>
        <v>7.9580120086738468E-3</v>
      </c>
      <c r="D43" s="33">
        <f>MAX('regiones de credibilidad bin'!D42,'regiones de credibilidad bin'!H42,'regiones de credibilidad bin'!J42,'regiones de credibilidad bin'!L42,'regiones de credibilidad bin'!N42,'regiones de credibilidad bin'!P42,'regiones de credibilidad bin'!R42,'regiones de credibilidad bin'!T42,'regiones de credibilidad bin'!V42,'regiones de credibilidad bin'!X42,'regiones de credibilidad bin'!Z42,'regiones de credibilidad bin'!AB42,'regiones de credibilidad bin'!AD42,'regiones de credibilidad bin'!AF42,'regiones de credibilidad bin'!AH42,'regiones de credibilidad bin'!AJ42,'regiones de credibilidad bin'!AL42,'regiones de credibilidad bin'!AN42,'regiones de credibilidad bin'!AP42,'regiones de credibilidad bin'!AR42,'regiones de credibilidad bin'!AT42)</f>
        <v>0.11411080486394343</v>
      </c>
      <c r="E43" s="33">
        <f>MIN('regiones de credibilidad bin'!D42,'regiones de credibilidad bin'!H42,'regiones de credibilidad bin'!J42,'regiones de credibilidad bin'!L42,'regiones de credibilidad bin'!N42,'regiones de credibilidad bin'!P42,'regiones de credibilidad bin'!R42,'regiones de credibilidad bin'!T42,'regiones de credibilidad bin'!V42,'regiones de credibilidad bin'!X42,'regiones de credibilidad bin'!Z42,'regiones de credibilidad bin'!AB42,'regiones de credibilidad bin'!AD42,'regiones de credibilidad bin'!AF42,'regiones de credibilidad bin'!AH42,'regiones de credibilidad bin'!AJ42,'regiones de credibilidad bin'!AL42,'regiones de credibilidad bin'!AN42,'regiones de credibilidad bin'!AP42,'regiones de credibilidad bin'!AR42,'regiones de credibilidad bin'!AT42)</f>
        <v>1.5933966830937729E-2</v>
      </c>
      <c r="F43" s="33">
        <f>MAX('regiones de credibilidad bin'!C42,'regiones de credibilidad bin'!G42,'regiones de credibilidad bin'!I42,'regiones de credibilidad bin'!K42,'regiones de credibilidad bin'!M42,'regiones de credibilidad bin'!O42,'regiones de credibilidad bin'!Q42,'regiones de credibilidad bin'!S42,'regiones de credibilidad bin'!U42,'regiones de credibilidad bin'!W42,'regiones de credibilidad bin'!Y42,'regiones de credibilidad bin'!AA42,'regiones de credibilidad bin'!AC42,'regiones de credibilidad bin'!AE42,'regiones de credibilidad bin'!AG42,'regiones de credibilidad bin'!AI42,'regiones de credibilidad bin'!AK42,'regiones de credibilidad bin'!AM42,'regiones de credibilidad bin'!AO42,'regiones de credibilidad bin'!AQ42,'regiones de credibilidad bin'!AS42)</f>
        <v>9.1452882234430183E-2</v>
      </c>
      <c r="G43" s="6"/>
      <c r="H43" s="28">
        <v>0.05</v>
      </c>
    </row>
    <row r="44" spans="1:8" x14ac:dyDescent="0.25">
      <c r="A44" s="6">
        <v>41</v>
      </c>
      <c r="B44" s="6" t="s">
        <v>6</v>
      </c>
      <c r="C44" s="33">
        <f>MIN('regiones de credibilidad bin'!C43,'regiones de credibilidad bin'!I43,'regiones de credibilidad bin'!K43,'regiones de credibilidad bin'!M43,'regiones de credibilidad bin'!O43,'regiones de credibilidad bin'!Q43,'regiones de credibilidad bin'!S43,'regiones de credibilidad bin'!U43,'regiones de credibilidad bin'!W43,'regiones de credibilidad bin'!Y43,'regiones de credibilidad bin'!AA43,'regiones de credibilidad bin'!AC43,'regiones de credibilidad bin'!AE43,'regiones de credibilidad bin'!AG43,'regiones de credibilidad bin'!AI43,'regiones de credibilidad bin'!AK43,'regiones de credibilidad bin'!AM43,'regiones de credibilidad bin'!AO43,'regiones de credibilidad bin'!AQ43,'regiones de credibilidad bin'!AS43)</f>
        <v>1.5331462364387463E-2</v>
      </c>
      <c r="D44" s="33">
        <f>MAX('regiones de credibilidad bin'!D43,'regiones de credibilidad bin'!J43,'regiones de credibilidad bin'!L43,'regiones de credibilidad bin'!N43,'regiones de credibilidad bin'!P43,'regiones de credibilidad bin'!R43,'regiones de credibilidad bin'!T43,'regiones de credibilidad bin'!V43,'regiones de credibilidad bin'!X43,'regiones de credibilidad bin'!Z43,'regiones de credibilidad bin'!AB43,'regiones de credibilidad bin'!AD43,'regiones de credibilidad bin'!AF43,'regiones de credibilidad bin'!AH43,'regiones de credibilidad bin'!AJ43,'regiones de credibilidad bin'!AL43,'regiones de credibilidad bin'!AN43,'regiones de credibilidad bin'!AP43,'regiones de credibilidad bin'!AR43,'regiones de credibilidad bin'!AT43)</f>
        <v>8.5872048118610156E-2</v>
      </c>
      <c r="E44" s="33">
        <f>MIN('regiones de credibilidad bin'!D43,'regiones de credibilidad bin'!J43,'regiones de credibilidad bin'!L43,'regiones de credibilidad bin'!N43,'regiones de credibilidad bin'!P43,'regiones de credibilidad bin'!R43,'regiones de credibilidad bin'!T43,'regiones de credibilidad bin'!V43,'regiones de credibilidad bin'!X43,'regiones de credibilidad bin'!Z43,'regiones de credibilidad bin'!AB43,'regiones de credibilidad bin'!AD43,'regiones de credibilidad bin'!AF43,'regiones de credibilidad bin'!AH43,'regiones de credibilidad bin'!AJ43,'regiones de credibilidad bin'!AL43,'regiones de credibilidad bin'!AN43,'regiones de credibilidad bin'!AP43,'regiones de credibilidad bin'!AR43,'regiones de credibilidad bin'!AT43)</f>
        <v>1.9738379125890493E-2</v>
      </c>
      <c r="F44" s="33">
        <f>MAX('regiones de credibilidad bin'!C43,'regiones de credibilidad bin'!I43,'regiones de credibilidad bin'!K43,'regiones de credibilidad bin'!M43,'regiones de credibilidad bin'!O43,'regiones de credibilidad bin'!Q43,'regiones de credibilidad bin'!S43,'regiones de credibilidad bin'!U43,'regiones de credibilidad bin'!W43,'regiones de credibilidad bin'!Y43,'regiones de credibilidad bin'!AA43,'regiones de credibilidad bin'!AC43,'regiones de credibilidad bin'!AE43,'regiones de credibilidad bin'!AG43,'regiones de credibilidad bin'!AI43,'regiones de credibilidad bin'!AK43,'regiones de credibilidad bin'!AM43,'regiones de credibilidad bin'!AO43,'regiones de credibilidad bin'!AQ43,'regiones de credibilidad bin'!AS43)</f>
        <v>7.6746772909233318E-2</v>
      </c>
      <c r="G44" s="6"/>
      <c r="H44" s="28">
        <v>0.05</v>
      </c>
    </row>
    <row r="45" spans="1:8" x14ac:dyDescent="0.25">
      <c r="A45" s="6">
        <v>42</v>
      </c>
      <c r="B45" s="6" t="s">
        <v>4</v>
      </c>
      <c r="C45" s="33">
        <f>MIN('regiones de credibilidad bin'!C44,'regiones de credibilidad bin'!E44,'regiones de credibilidad bin'!I44,'regiones de credibilidad bin'!K44,'regiones de credibilidad bin'!M44,'regiones de credibilidad bin'!O44,'regiones de credibilidad bin'!Q44,'regiones de credibilidad bin'!S44,'regiones de credibilidad bin'!U44,'regiones de credibilidad bin'!Y44,'regiones de credibilidad bin'!AA44,'regiones de credibilidad bin'!AC44,'regiones de credibilidad bin'!AE44,'regiones de credibilidad bin'!AG44,'regiones de credibilidad bin'!AI44,'regiones de credibilidad bin'!AK44,'regiones de credibilidad bin'!AM44,'regiones de credibilidad bin'!AO44,'regiones de credibilidad bin'!AQ44,'regiones de credibilidad bin'!AS44)</f>
        <v>1.7600948455265265E-2</v>
      </c>
      <c r="D45" s="33">
        <f>MAX('regiones de credibilidad bin'!D44,'regiones de credibilidad bin'!F44,'regiones de credibilidad bin'!J44,'regiones de credibilidad bin'!L44,'regiones de credibilidad bin'!N44,'regiones de credibilidad bin'!P44,'regiones de credibilidad bin'!R44,'regiones de credibilidad bin'!T44,'regiones de credibilidad bin'!V44,'regiones de credibilidad bin'!Z44,'regiones de credibilidad bin'!AB44,'regiones de credibilidad bin'!AD44,'regiones de credibilidad bin'!AF44,'regiones de credibilidad bin'!AH44,'regiones de credibilidad bin'!AJ44,'regiones de credibilidad bin'!AL44,'regiones de credibilidad bin'!AN44,'regiones de credibilidad bin'!AP44,'regiones de credibilidad bin'!AR44,'regiones de credibilidad bin'!AT44)</f>
        <v>9.9836260610489114E-2</v>
      </c>
      <c r="E45" s="33">
        <f>MIN('regiones de credibilidad bin'!D44,'regiones de credibilidad bin'!F44,'regiones de credibilidad bin'!J44,'regiones de credibilidad bin'!L44,'regiones de credibilidad bin'!N44,'regiones de credibilidad bin'!P44,'regiones de credibilidad bin'!R44,'regiones de credibilidad bin'!T44,'regiones de credibilidad bin'!V44,'regiones de credibilidad bin'!Z44,'regiones de credibilidad bin'!AB44,'regiones de credibilidad bin'!AD44,'regiones de credibilidad bin'!AF44,'regiones de credibilidad bin'!AH44,'regiones de credibilidad bin'!AJ44,'regiones de credibilidad bin'!AL44,'regiones de credibilidad bin'!AN44,'regiones de credibilidad bin'!AP44,'regiones de credibilidad bin'!AR44,'regiones de credibilidad bin'!AT44)</f>
        <v>2.1714556779486527E-2</v>
      </c>
      <c r="F45" s="33">
        <f>MAX('regiones de credibilidad bin'!C44,'regiones de credibilidad bin'!E44,'regiones de credibilidad bin'!I44,'regiones de credibilidad bin'!K44,'regiones de credibilidad bin'!M44,'regiones de credibilidad bin'!O44,'regiones de credibilidad bin'!Q44,'regiones de credibilidad bin'!S44,'regiones de credibilidad bin'!U44,'regiones de credibilidad bin'!Y44,'regiones de credibilidad bin'!AA44,'regiones de credibilidad bin'!AC44,'regiones de credibilidad bin'!AE44,'regiones de credibilidad bin'!AG44,'regiones de credibilidad bin'!AI44,'regiones de credibilidad bin'!AK44,'regiones de credibilidad bin'!AM44,'regiones de credibilidad bin'!AO44,'regiones de credibilidad bin'!AQ44,'regiones de credibilidad bin'!AS44)</f>
        <v>9.0962990926360121E-2</v>
      </c>
      <c r="G45" s="6"/>
      <c r="H45" s="28">
        <v>0.05</v>
      </c>
    </row>
    <row r="46" spans="1:8" x14ac:dyDescent="0.25">
      <c r="A46" s="6">
        <v>43</v>
      </c>
      <c r="B46" s="6" t="s">
        <v>2</v>
      </c>
      <c r="C46" s="33">
        <f>MIN('regiones de credibilidad bin'!C45,'regiones de credibilidad bin'!E45,'regiones de credibilidad bin'!G45,'regiones de credibilidad bin'!I45,'regiones de credibilidad bin'!K45,'regiones de credibilidad bin'!M45,'regiones de credibilidad bin'!O45,'regiones de credibilidad bin'!Q45,'regiones de credibilidad bin'!S45,'regiones de credibilidad bin'!U45,'regiones de credibilidad bin'!W45,'regiones de credibilidad bin'!Y45,'regiones de credibilidad bin'!AA45,'regiones de credibilidad bin'!AC45,'regiones de credibilidad bin'!AE45,'regiones de credibilidad bin'!AG45,'regiones de credibilidad bin'!AI45,'regiones de credibilidad bin'!AK45,'regiones de credibilidad bin'!AM45,'regiones de credibilidad bin'!AO45,'regiones de credibilidad bin'!AQ45,'regiones de credibilidad bin'!AS45)</f>
        <v>9.1343993354656428E-3</v>
      </c>
      <c r="D46" s="33">
        <f>MAX('regiones de credibilidad bin'!D45,'regiones de credibilidad bin'!F45,'regiones de credibilidad bin'!H45,'regiones de credibilidad bin'!J45,'regiones de credibilidad bin'!L45,'regiones de credibilidad bin'!N45,'regiones de credibilidad bin'!P45,'regiones de credibilidad bin'!R45,'regiones de credibilidad bin'!T45,'regiones de credibilidad bin'!V45,'regiones de credibilidad bin'!X45,'regiones de credibilidad bin'!Z45,'regiones de credibilidad bin'!AB45,'regiones de credibilidad bin'!AD45,'regiones de credibilidad bin'!AF45,'regiones de credibilidad bin'!AH45,'regiones de credibilidad bin'!AJ45,'regiones de credibilidad bin'!AL45,'regiones de credibilidad bin'!AN45,'regiones de credibilidad bin'!AP45,'regiones de credibilidad bin'!AR45,'regiones de credibilidad bin'!AT45)</f>
        <v>0.10917044329418557</v>
      </c>
      <c r="E46" s="33">
        <f>MIN('regiones de credibilidad bin'!D45,'regiones de credibilidad bin'!F45,'regiones de credibilidad bin'!H45,'regiones de credibilidad bin'!J45,'regiones de credibilidad bin'!L45,'regiones de credibilidad bin'!N45,'regiones de credibilidad bin'!P45,'regiones de credibilidad bin'!R45,'regiones de credibilidad bin'!T45,'regiones de credibilidad bin'!V45,'regiones de credibilidad bin'!X45,'regiones de credibilidad bin'!Z45,'regiones de credibilidad bin'!AB45,'regiones de credibilidad bin'!AD45,'regiones de credibilidad bin'!AF45,'regiones de credibilidad bin'!AH45,'regiones de credibilidad bin'!AJ45,'regiones de credibilidad bin'!AL45,'regiones de credibilidad bin'!AN45,'regiones de credibilidad bin'!AP45,'regiones de credibilidad bin'!AR45,'regiones de credibilidad bin'!AT45)</f>
        <v>1.740227397717109E-2</v>
      </c>
      <c r="F46" s="33">
        <f>MAX('regiones de credibilidad bin'!C45,'regiones de credibilidad bin'!E45,'regiones de credibilidad bin'!G45,'regiones de credibilidad bin'!I45,'regiones de credibilidad bin'!K45,'regiones de credibilidad bin'!M45,'regiones de credibilidad bin'!O45,'regiones de credibilidad bin'!Q45,'regiones de credibilidad bin'!S45,'regiones de credibilidad bin'!U45,'regiones de credibilidad bin'!W45,'regiones de credibilidad bin'!Y45,'regiones de credibilidad bin'!AA45,'regiones de credibilidad bin'!AC45,'regiones de credibilidad bin'!AE45,'regiones de credibilidad bin'!AG45,'regiones de credibilidad bin'!AI45,'regiones de credibilidad bin'!AK45,'regiones de credibilidad bin'!AM45,'regiones de credibilidad bin'!AO45,'regiones de credibilidad bin'!AQ45,'regiones de credibilidad bin'!AS45)</f>
        <v>7.5479388634965616E-2</v>
      </c>
      <c r="G46" s="6"/>
      <c r="H46" s="28">
        <v>0.05</v>
      </c>
    </row>
    <row r="47" spans="1:8" x14ac:dyDescent="0.25">
      <c r="A47" s="6">
        <v>44</v>
      </c>
      <c r="B47" s="6" t="s">
        <v>29</v>
      </c>
      <c r="C47" s="33">
        <f>MIN('regiones de credibilidad bin'!C46,'regiones de credibilidad bin'!K46,'regiones de credibilidad bin'!M46,'regiones de credibilidad bin'!O46,'regiones de credibilidad bin'!Q46,'regiones de credibilidad bin'!S46,'regiones de credibilidad bin'!W46,'regiones de credibilidad bin'!Y46,'regiones de credibilidad bin'!AA46,'regiones de credibilidad bin'!AC46,'regiones de credibilidad bin'!AE46,'regiones de credibilidad bin'!AG46,'regiones de credibilidad bin'!AI46,'regiones de credibilidad bin'!AK46,'regiones de credibilidad bin'!AM46,'regiones de credibilidad bin'!AO46,'regiones de credibilidad bin'!AQ46,'regiones de credibilidad bin'!AS46)</f>
        <v>1.0020640545174228E-2</v>
      </c>
      <c r="D47" s="33">
        <f>MAX('regiones de credibilidad bin'!D46,'regiones de credibilidad bin'!L46,'regiones de credibilidad bin'!N46,'regiones de credibilidad bin'!P46,'regiones de credibilidad bin'!R46,'regiones de credibilidad bin'!T46,'regiones de credibilidad bin'!X46,'regiones de credibilidad bin'!Z46,'regiones de credibilidad bin'!AB46,'regiones de credibilidad bin'!AD46,'regiones de credibilidad bin'!AF46,'regiones de credibilidad bin'!AH46,'regiones de credibilidad bin'!AJ46,'regiones de credibilidad bin'!AL46,'regiones de credibilidad bin'!AN46,'regiones de credibilidad bin'!AP46,'regiones de credibilidad bin'!AR46,'regiones de credibilidad bin'!AT46)</f>
        <v>7.4778570673349143E-2</v>
      </c>
      <c r="E47" s="33">
        <f>MIN('regiones de credibilidad bin'!D46,'regiones de credibilidad bin'!L46,'regiones de credibilidad bin'!N46,'regiones de credibilidad bin'!P46,'regiones de credibilidad bin'!R46,'regiones de credibilidad bin'!T46,'regiones de credibilidad bin'!X46,'regiones de credibilidad bin'!Z46,'regiones de credibilidad bin'!AB46,'regiones de credibilidad bin'!AD46,'regiones de credibilidad bin'!AF46,'regiones de credibilidad bin'!AH46,'regiones de credibilidad bin'!AJ46,'regiones de credibilidad bin'!AL46,'regiones de credibilidad bin'!AN46,'regiones de credibilidad bin'!AP46,'regiones de credibilidad bin'!AR46,'regiones de credibilidad bin'!AT46)</f>
        <v>1.861410975446065E-2</v>
      </c>
      <c r="F47" s="33">
        <f>MAX('regiones de credibilidad bin'!C46,'regiones de credibilidad bin'!K46,'regiones de credibilidad bin'!M46,'regiones de credibilidad bin'!O46,'regiones de credibilidad bin'!Q46,'regiones de credibilidad bin'!S46,'regiones de credibilidad bin'!W46,'regiones de credibilidad bin'!Y46,'regiones de credibilidad bin'!AA46,'regiones de credibilidad bin'!AC46,'regiones de credibilidad bin'!AE46,'regiones de credibilidad bin'!AG46,'regiones de credibilidad bin'!AI46,'regiones de credibilidad bin'!AK46,'regiones de credibilidad bin'!AM46,'regiones de credibilidad bin'!AO46,'regiones de credibilidad bin'!AQ46,'regiones de credibilidad bin'!AS46)</f>
        <v>5.6658075997594211E-2</v>
      </c>
      <c r="G47" s="6"/>
      <c r="H47" s="28">
        <v>0.05</v>
      </c>
    </row>
    <row r="48" spans="1:8" x14ac:dyDescent="0.25">
      <c r="A48" s="6">
        <v>45</v>
      </c>
      <c r="B48" s="6" t="s">
        <v>22</v>
      </c>
      <c r="C48" s="33">
        <f>MIN('regiones de credibilidad bin'!C47,'regiones de credibilidad bin'!E47,'regiones de credibilidad bin'!G47,'regiones de credibilidad bin'!I47,'regiones de credibilidad bin'!K47,'regiones de credibilidad bin'!M47,'regiones de credibilidad bin'!O47,'regiones de credibilidad bin'!Q47,'regiones de credibilidad bin'!S47,'regiones de credibilidad bin'!U47,'regiones de credibilidad bin'!W47,'regiones de credibilidad bin'!Y47,'regiones de credibilidad bin'!AA47,'regiones de credibilidad bin'!AC47,'regiones de credibilidad bin'!AE47,'regiones de credibilidad bin'!AG47,'regiones de credibilidad bin'!AI47,'regiones de credibilidad bin'!AO47,'regiones de credibilidad bin'!AQ47,'regiones de credibilidad bin'!AS47)</f>
        <v>1.8840192997293E-3</v>
      </c>
      <c r="D48" s="33">
        <f>MAX('regiones de credibilidad bin'!D47,'regiones de credibilidad bin'!F47,'regiones de credibilidad bin'!H47,'regiones de credibilidad bin'!J47,'regiones de credibilidad bin'!L47,'regiones de credibilidad bin'!N47,'regiones de credibilidad bin'!P47,'regiones de credibilidad bin'!R47,'regiones de credibilidad bin'!T47,'regiones de credibilidad bin'!V47,'regiones de credibilidad bin'!X47,'regiones de credibilidad bin'!Z47,'regiones de credibilidad bin'!AB47,'regiones de credibilidad bin'!AD47,'regiones de credibilidad bin'!AF47,'regiones de credibilidad bin'!AH47,'regiones de credibilidad bin'!AJ47,'regiones de credibilidad bin'!AP47,'regiones de credibilidad bin'!AR47,'regiones de credibilidad bin'!AT47)</f>
        <v>5.6899429082496567E-2</v>
      </c>
      <c r="E48" s="33">
        <f>MIN('regiones de credibilidad bin'!D47,'regiones de credibilidad bin'!F47,'regiones de credibilidad bin'!H47,'regiones de credibilidad bin'!J47,'regiones de credibilidad bin'!L47,'regiones de credibilidad bin'!N47,'regiones de credibilidad bin'!P47,'regiones de credibilidad bin'!R47,'regiones de credibilidad bin'!T47,'regiones de credibilidad bin'!V47,'regiones de credibilidad bin'!X47,'regiones de credibilidad bin'!Z47,'regiones de credibilidad bin'!AB47,'regiones de credibilidad bin'!AD47,'regiones de credibilidad bin'!AF47,'regiones de credibilidad bin'!AH47,'regiones de credibilidad bin'!AJ47,'regiones de credibilidad bin'!AP47,'regiones de credibilidad bin'!AR47,'regiones de credibilidad bin'!AT47)</f>
        <v>7.8438796155143597E-3</v>
      </c>
      <c r="F48" s="33">
        <f>MAX('regiones de credibilidad bin'!C47,'regiones de credibilidad bin'!E47,'regiones de credibilidad bin'!G47,'regiones de credibilidad bin'!I47,'regiones de credibilidad bin'!K47,'regiones de credibilidad bin'!M47,'regiones de credibilidad bin'!O47,'regiones de credibilidad bin'!Q47,'regiones de credibilidad bin'!S47,'regiones de credibilidad bin'!U47,'regiones de credibilidad bin'!W47,'regiones de credibilidad bin'!Y47,'regiones de credibilidad bin'!AA47,'regiones de credibilidad bin'!AC47,'regiones de credibilidad bin'!AE47,'regiones de credibilidad bin'!AG47,'regiones de credibilidad bin'!AI47,'regiones de credibilidad bin'!AO47,'regiones de credibilidad bin'!AQ47,'regiones de credibilidad bin'!AS47)</f>
        <v>3.7614089485154246E-2</v>
      </c>
      <c r="G48" s="6"/>
      <c r="H48" s="28">
        <v>0.05</v>
      </c>
    </row>
    <row r="49" spans="1:8" x14ac:dyDescent="0.25">
      <c r="A49" s="6">
        <v>46</v>
      </c>
      <c r="B49" s="6" t="s">
        <v>67</v>
      </c>
      <c r="C49" s="33">
        <f>MIN('regiones de credibilidad bin'!C48,'regiones de credibilidad bin'!E48,'regiones de credibilidad bin'!G48,'regiones de credibilidad bin'!I48,'regiones de credibilidad bin'!K48,'regiones de credibilidad bin'!M48,'regiones de credibilidad bin'!O48,'regiones de credibilidad bin'!Q48,'regiones de credibilidad bin'!S48,'regiones de credibilidad bin'!U48,'regiones de credibilidad bin'!W48,'regiones de credibilidad bin'!Y48,'regiones de credibilidad bin'!AA48,'regiones de credibilidad bin'!AC48,'regiones de credibilidad bin'!AE48,'regiones de credibilidad bin'!AG48,'regiones de credibilidad bin'!AI48,'regiones de credibilidad bin'!AK48,'regiones de credibilidad bin'!AM48,'regiones de credibilidad bin'!AO48,'regiones de credibilidad bin'!AQ48,'regiones de credibilidad bin'!AS48)</f>
        <v>9.1304019438005219E-3</v>
      </c>
      <c r="D49" s="33">
        <f>MAX('regiones de credibilidad bin'!D48,'regiones de credibilidad bin'!F48,'regiones de credibilidad bin'!H48,'regiones de credibilidad bin'!J48,'regiones de credibilidad bin'!L48,'regiones de credibilidad bin'!N48,'regiones de credibilidad bin'!P48,'regiones de credibilidad bin'!R48,'regiones de credibilidad bin'!T48,'regiones de credibilidad bin'!V48,'regiones de credibilidad bin'!X48,'regiones de credibilidad bin'!Z48,'regiones de credibilidad bin'!AB48,'regiones de credibilidad bin'!AD48,'regiones de credibilidad bin'!AF48,'regiones de credibilidad bin'!AH48,'regiones de credibilidad bin'!AJ48,'regiones de credibilidad bin'!AL48,'regiones de credibilidad bin'!AN48,'regiones de credibilidad bin'!AP48,'regiones de credibilidad bin'!AR48,'regiones de credibilidad bin'!AT48)</f>
        <v>7.8642413598954963E-2</v>
      </c>
      <c r="E49" s="33">
        <f>MIN('regiones de credibilidad bin'!D48,'regiones de credibilidad bin'!F48,'regiones de credibilidad bin'!H48,'regiones de credibilidad bin'!J48,'regiones de credibilidad bin'!L48,'regiones de credibilidad bin'!N48,'regiones de credibilidad bin'!P48,'regiones de credibilidad bin'!R48,'regiones de credibilidad bin'!T48,'regiones de credibilidad bin'!V48,'regiones de credibilidad bin'!X48,'regiones de credibilidad bin'!Z48,'regiones de credibilidad bin'!AB48,'regiones de credibilidad bin'!AD48,'regiones de credibilidad bin'!AF48,'regiones de credibilidad bin'!AH48,'regiones de credibilidad bin'!AJ48,'regiones de credibilidad bin'!AL48,'regiones de credibilidad bin'!AN48,'regiones de credibilidad bin'!AP48,'regiones de credibilidad bin'!AR48,'regiones de credibilidad bin'!AT48)</f>
        <v>1.4858957604453216E-2</v>
      </c>
      <c r="F49" s="33">
        <f>MAX('regiones de credibilidad bin'!C48,'regiones de credibilidad bin'!E48,'regiones de credibilidad bin'!G48,'regiones de credibilidad bin'!I48,'regiones de credibilidad bin'!K48,'regiones de credibilidad bin'!M48,'regiones de credibilidad bin'!O48,'regiones de credibilidad bin'!Q48,'regiones de credibilidad bin'!S48,'regiones de credibilidad bin'!U48,'regiones de credibilidad bin'!W48,'regiones de credibilidad bin'!Y48,'regiones de credibilidad bin'!AA48,'regiones de credibilidad bin'!AC48,'regiones de credibilidad bin'!AE48,'regiones de credibilidad bin'!AG48,'regiones de credibilidad bin'!AI48,'regiones de credibilidad bin'!AK48,'regiones de credibilidad bin'!AM48,'regiones de credibilidad bin'!AO48,'regiones de credibilidad bin'!AQ48,'regiones de credibilidad bin'!AS48)</f>
        <v>6.5692966787837093E-2</v>
      </c>
      <c r="G49" s="6"/>
      <c r="H49" s="28">
        <v>0.05</v>
      </c>
    </row>
    <row r="50" spans="1:8" x14ac:dyDescent="0.25">
      <c r="A50" s="6">
        <v>47</v>
      </c>
      <c r="B50" s="6" t="s">
        <v>3</v>
      </c>
      <c r="C50" s="33">
        <f>MIN('regiones de credibilidad bin'!C49,'regiones de credibilidad bin'!E49,'regiones de credibilidad bin'!G49,'regiones de credibilidad bin'!I49,'regiones de credibilidad bin'!K49,'regiones de credibilidad bin'!M49,'regiones de credibilidad bin'!O49,'regiones de credibilidad bin'!Q49,'regiones de credibilidad bin'!S49,'regiones de credibilidad bin'!W49,'regiones de credibilidad bin'!Y49,'regiones de credibilidad bin'!AA49,'regiones de credibilidad bin'!AC49,'regiones de credibilidad bin'!AE49,'regiones de credibilidad bin'!AG49,'regiones de credibilidad bin'!AI49,'regiones de credibilidad bin'!AK49,'regiones de credibilidad bin'!AM49,'regiones de credibilidad bin'!AO49,'regiones de credibilidad bin'!AQ49,'regiones de credibilidad bin'!AS49)</f>
        <v>1.1112430356061909E-2</v>
      </c>
      <c r="D50" s="33">
        <f>MAX('regiones de credibilidad bin'!D49,'regiones de credibilidad bin'!F49,'regiones de credibilidad bin'!H49,'regiones de credibilidad bin'!J49,'regiones de credibilidad bin'!L49,'regiones de credibilidad bin'!N49,'regiones de credibilidad bin'!P49,'regiones de credibilidad bin'!R49,'regiones de credibilidad bin'!T49,'regiones de credibilidad bin'!X49,'regiones de credibilidad bin'!Z49,'regiones de credibilidad bin'!AB49,'regiones de credibilidad bin'!AD49,'regiones de credibilidad bin'!AF49,'regiones de credibilidad bin'!AH49,'regiones de credibilidad bin'!AJ49,'regiones de credibilidad bin'!AL49,'regiones de credibilidad bin'!AN49,'regiones de credibilidad bin'!AP49,'regiones de credibilidad bin'!AR49,'regiones de credibilidad bin'!AT49)</f>
        <v>6.6668813796111004E-2</v>
      </c>
      <c r="E50" s="33">
        <f>MIN('regiones de credibilidad bin'!D49,'regiones de credibilidad bin'!F49,'regiones de credibilidad bin'!H49,'regiones de credibilidad bin'!J49,'regiones de credibilidad bin'!L49,'regiones de credibilidad bin'!N49,'regiones de credibilidad bin'!P49,'regiones de credibilidad bin'!R49,'regiones de credibilidad bin'!T49,'regiones de credibilidad bin'!X49,'regiones de credibilidad bin'!Z49,'regiones de credibilidad bin'!AB49,'regiones de credibilidad bin'!AD49,'regiones de credibilidad bin'!AF49,'regiones de credibilidad bin'!AH49,'regiones de credibilidad bin'!AJ49,'regiones de credibilidad bin'!AL49,'regiones de credibilidad bin'!AN49,'regiones de credibilidad bin'!AP49,'regiones de credibilidad bin'!AR49,'regiones de credibilidad bin'!AT49)</f>
        <v>2.0474878538684349E-2</v>
      </c>
      <c r="F50" s="33">
        <f>MAX('regiones de credibilidad bin'!C49,'regiones de credibilidad bin'!E49,'regiones de credibilidad bin'!G49,'regiones de credibilidad bin'!I49,'regiones de credibilidad bin'!K49,'regiones de credibilidad bin'!M49,'regiones de credibilidad bin'!O49,'regiones de credibilidad bin'!Q49,'regiones de credibilidad bin'!S49,'regiones de credibilidad bin'!W49,'regiones de credibilidad bin'!Y49,'regiones de credibilidad bin'!AA49,'regiones de credibilidad bin'!AC49,'regiones de credibilidad bin'!AE49,'regiones de credibilidad bin'!AG49,'regiones de credibilidad bin'!AI49,'regiones de credibilidad bin'!AK49,'regiones de credibilidad bin'!AM49,'regiones de credibilidad bin'!AO49,'regiones de credibilidad bin'!AQ49,'regiones de credibilidad bin'!AS49)</f>
        <v>4.8301445094402512E-2</v>
      </c>
      <c r="G50" s="6"/>
      <c r="H50" s="28">
        <v>0.05</v>
      </c>
    </row>
    <row r="51" spans="1:8" x14ac:dyDescent="0.25">
      <c r="A51" s="6">
        <v>48</v>
      </c>
      <c r="B51" s="6" t="s">
        <v>17</v>
      </c>
      <c r="C51" s="33">
        <f>MIN('regiones de credibilidad bin'!C50,'regiones de credibilidad bin'!E50,'regiones de credibilidad bin'!G50,'regiones de credibilidad bin'!I50,'regiones de credibilidad bin'!K50,'regiones de credibilidad bin'!M50,'regiones de credibilidad bin'!O50,'regiones de credibilidad bin'!Q50,'regiones de credibilidad bin'!S50,'regiones de credibilidad bin'!U50,'regiones de credibilidad bin'!W50,'regiones de credibilidad bin'!Y50,'regiones de credibilidad bin'!AA50,'regiones de credibilidad bin'!AC50,'regiones de credibilidad bin'!AE50,'regiones de credibilidad bin'!AG50,'regiones de credibilidad bin'!AI50,'regiones de credibilidad bin'!AK50,'regiones de credibilidad bin'!AO50,'regiones de credibilidad bin'!AQ50)</f>
        <v>1.2389613390461286E-2</v>
      </c>
      <c r="D51" s="33">
        <f>MAX('regiones de credibilidad bin'!D50,'regiones de credibilidad bin'!F50,'regiones de credibilidad bin'!H50,'regiones de credibilidad bin'!J50,'regiones de credibilidad bin'!L50,'regiones de credibilidad bin'!N50,'regiones de credibilidad bin'!P50,'regiones de credibilidad bin'!R50,'regiones de credibilidad bin'!T50,'regiones de credibilidad bin'!V50,'regiones de credibilidad bin'!X50,'regiones de credibilidad bin'!Z50,'regiones de credibilidad bin'!AB50,'regiones de credibilidad bin'!AD50,'regiones de credibilidad bin'!AF50,'regiones de credibilidad bin'!AH50,'regiones de credibilidad bin'!AJ50,'regiones de credibilidad bin'!AL50,'regiones de credibilidad bin'!AP50,'regiones de credibilidad bin'!AR50)</f>
        <v>0.10214242378704463</v>
      </c>
      <c r="E51" s="33">
        <f>MIN('regiones de credibilidad bin'!D50,'regiones de credibilidad bin'!F50,'regiones de credibilidad bin'!H50,'regiones de credibilidad bin'!J50,'regiones de credibilidad bin'!L50,'regiones de credibilidad bin'!N50,'regiones de credibilidad bin'!P50,'regiones de credibilidad bin'!R50,'regiones de credibilidad bin'!T50,'regiones de credibilidad bin'!V50,'regiones de credibilidad bin'!X50,'regiones de credibilidad bin'!Z50,'regiones de credibilidad bin'!AB50,'regiones de credibilidad bin'!AD50,'regiones de credibilidad bin'!AF50,'regiones de credibilidad bin'!AH50,'regiones de credibilidad bin'!AJ50,'regiones de credibilidad bin'!AL50,'regiones de credibilidad bin'!AP50,'regiones de credibilidad bin'!AR50)</f>
        <v>2.3780909163713004E-2</v>
      </c>
      <c r="F51" s="33">
        <f>MAX('regiones de credibilidad bin'!C50,'regiones de credibilidad bin'!E50,'regiones de credibilidad bin'!G50,'regiones de credibilidad bin'!I50,'regiones de credibilidad bin'!K50,'regiones de credibilidad bin'!M50,'regiones de credibilidad bin'!O50,'regiones de credibilidad bin'!Q50,'regiones de credibilidad bin'!S50,'regiones de credibilidad bin'!U50,'regiones de credibilidad bin'!W50,'regiones de credibilidad bin'!Y50,'regiones de credibilidad bin'!AA50,'regiones de credibilidad bin'!AC50,'regiones de credibilidad bin'!AE50,'regiones de credibilidad bin'!AG50,'regiones de credibilidad bin'!AI50,'regiones de credibilidad bin'!AK50,'regiones de credibilidad bin'!AO50,'regiones de credibilidad bin'!AQ50)</f>
        <v>7.2814717628659723E-2</v>
      </c>
      <c r="G51" s="6"/>
      <c r="H51" s="28">
        <v>0.05</v>
      </c>
    </row>
    <row r="54" spans="1:8" x14ac:dyDescent="0.25">
      <c r="C54" s="38" t="s">
        <v>79</v>
      </c>
      <c r="D54" s="38"/>
      <c r="E54" s="25"/>
    </row>
    <row r="55" spans="1:8" x14ac:dyDescent="0.25">
      <c r="C55" s="2" t="s">
        <v>80</v>
      </c>
      <c r="D55" s="5" t="s">
        <v>81</v>
      </c>
      <c r="E55" s="2"/>
      <c r="F55" s="5"/>
      <c r="G55" s="2"/>
      <c r="H55" s="5"/>
    </row>
    <row r="56" spans="1:8" x14ac:dyDescent="0.25">
      <c r="C56">
        <f>(C4+D4)/2</f>
        <v>4.784634623520212E-2</v>
      </c>
      <c r="D56">
        <f>(E4+F4)/2</f>
        <v>4.2483573146848697E-2</v>
      </c>
    </row>
    <row r="57" spans="1:8" x14ac:dyDescent="0.25">
      <c r="C57">
        <f t="shared" ref="C57:C103" si="0">(C5+D5)/2</f>
        <v>4.4849436759287667E-2</v>
      </c>
      <c r="D57">
        <f t="shared" ref="D57:D103" si="1">(E5+F5)/2</f>
        <v>4.1483549296814734E-2</v>
      </c>
    </row>
    <row r="58" spans="1:8" x14ac:dyDescent="0.25">
      <c r="C58">
        <f t="shared" si="0"/>
        <v>3.9536326733484527E-2</v>
      </c>
      <c r="D58">
        <f t="shared" si="1"/>
        <v>3.5735445039081951E-2</v>
      </c>
    </row>
    <row r="59" spans="1:8" x14ac:dyDescent="0.25">
      <c r="C59">
        <f t="shared" si="0"/>
        <v>5.6400807482371536E-2</v>
      </c>
      <c r="D59">
        <f t="shared" si="1"/>
        <v>4.9286909523467856E-2</v>
      </c>
    </row>
    <row r="60" spans="1:8" x14ac:dyDescent="0.25">
      <c r="C60">
        <f t="shared" si="0"/>
        <v>3.8783296932426527E-2</v>
      </c>
      <c r="D60">
        <f t="shared" si="1"/>
        <v>3.3834905753445201E-2</v>
      </c>
    </row>
    <row r="61" spans="1:8" x14ac:dyDescent="0.25">
      <c r="C61">
        <f t="shared" si="0"/>
        <v>6.0780117513283494E-2</v>
      </c>
      <c r="D61">
        <f t="shared" si="1"/>
        <v>5.1990706460430212E-2</v>
      </c>
    </row>
    <row r="62" spans="1:8" x14ac:dyDescent="0.25">
      <c r="C62">
        <f t="shared" si="0"/>
        <v>4.075959116743548E-2</v>
      </c>
      <c r="D62">
        <f t="shared" si="1"/>
        <v>3.6659431652632773E-2</v>
      </c>
    </row>
    <row r="63" spans="1:8" x14ac:dyDescent="0.25">
      <c r="C63">
        <f t="shared" si="0"/>
        <v>3.3741098816488839E-2</v>
      </c>
      <c r="D63">
        <f t="shared" si="1"/>
        <v>3.0527881054806555E-2</v>
      </c>
    </row>
    <row r="64" spans="1:8" x14ac:dyDescent="0.25">
      <c r="C64">
        <f t="shared" si="0"/>
        <v>7.5015277646548445E-2</v>
      </c>
      <c r="D64">
        <f t="shared" si="1"/>
        <v>6.7217939434758123E-2</v>
      </c>
    </row>
    <row r="65" spans="3:4" x14ac:dyDescent="0.25">
      <c r="C65">
        <f t="shared" si="0"/>
        <v>5.2778173279380725E-2</v>
      </c>
      <c r="D65">
        <f t="shared" si="1"/>
        <v>4.8395153734491783E-2</v>
      </c>
    </row>
    <row r="66" spans="3:4" x14ac:dyDescent="0.25">
      <c r="C66">
        <f t="shared" si="0"/>
        <v>3.4522053559650649E-2</v>
      </c>
      <c r="D66">
        <f t="shared" si="1"/>
        <v>3.1254157422064471E-2</v>
      </c>
    </row>
    <row r="67" spans="3:4" x14ac:dyDescent="0.25">
      <c r="C67">
        <f t="shared" si="0"/>
        <v>7.9960081080267364E-2</v>
      </c>
      <c r="D67">
        <f t="shared" si="1"/>
        <v>7.0700508719985178E-2</v>
      </c>
    </row>
    <row r="68" spans="3:4" x14ac:dyDescent="0.25">
      <c r="C68">
        <f t="shared" si="0"/>
        <v>6.7430003561988833E-2</v>
      </c>
      <c r="D68">
        <f t="shared" si="1"/>
        <v>6.3838918681456025E-2</v>
      </c>
    </row>
    <row r="69" spans="3:4" x14ac:dyDescent="0.25">
      <c r="C69">
        <f t="shared" si="0"/>
        <v>4.3924695802630455E-2</v>
      </c>
      <c r="D69">
        <f t="shared" si="1"/>
        <v>3.9783640969365132E-2</v>
      </c>
    </row>
    <row r="70" spans="3:4" x14ac:dyDescent="0.25">
      <c r="C70">
        <f t="shared" si="0"/>
        <v>4.1016515002253964E-2</v>
      </c>
      <c r="D70">
        <f t="shared" si="1"/>
        <v>3.9818503841528415E-2</v>
      </c>
    </row>
    <row r="71" spans="3:4" x14ac:dyDescent="0.25">
      <c r="C71">
        <f t="shared" si="0"/>
        <v>4.6599866235643557E-2</v>
      </c>
      <c r="D71">
        <f t="shared" si="1"/>
        <v>4.3238988069653421E-2</v>
      </c>
    </row>
    <row r="72" spans="3:4" x14ac:dyDescent="0.25">
      <c r="C72">
        <f t="shared" si="0"/>
        <v>4.1783317483531188E-2</v>
      </c>
      <c r="D72">
        <f t="shared" si="1"/>
        <v>3.6876543811975318E-2</v>
      </c>
    </row>
    <row r="73" spans="3:4" x14ac:dyDescent="0.25">
      <c r="C73">
        <f t="shared" si="0"/>
        <v>5.6241283025071823E-2</v>
      </c>
      <c r="D73">
        <f t="shared" si="1"/>
        <v>4.8421797909485156E-2</v>
      </c>
    </row>
    <row r="74" spans="3:4" x14ac:dyDescent="0.25">
      <c r="C74">
        <f t="shared" si="0"/>
        <v>2.9516069015001548E-2</v>
      </c>
      <c r="D74">
        <f t="shared" si="1"/>
        <v>2.7277061375044841E-2</v>
      </c>
    </row>
    <row r="75" spans="3:4" x14ac:dyDescent="0.25">
      <c r="C75">
        <f t="shared" si="0"/>
        <v>3.5278968361034252E-2</v>
      </c>
      <c r="D75">
        <f t="shared" si="1"/>
        <v>2.5488518702966739E-2</v>
      </c>
    </row>
    <row r="76" spans="3:4" x14ac:dyDescent="0.25">
      <c r="C76">
        <f t="shared" si="0"/>
        <v>3.6531447400988126E-2</v>
      </c>
      <c r="D76">
        <f t="shared" si="1"/>
        <v>3.2476016336929495E-2</v>
      </c>
    </row>
    <row r="77" spans="3:4" x14ac:dyDescent="0.25">
      <c r="C77">
        <f t="shared" si="0"/>
        <v>6.62265629928835E-2</v>
      </c>
      <c r="D77">
        <f t="shared" si="1"/>
        <v>5.8543500075737449E-2</v>
      </c>
    </row>
    <row r="78" spans="3:4" x14ac:dyDescent="0.25">
      <c r="C78">
        <f t="shared" si="0"/>
        <v>4.233048970564024E-2</v>
      </c>
      <c r="D78">
        <f t="shared" si="1"/>
        <v>3.3121299654776157E-2</v>
      </c>
    </row>
    <row r="79" spans="3:4" x14ac:dyDescent="0.25">
      <c r="C79">
        <f t="shared" si="0"/>
        <v>4.0825647020573272E-2</v>
      </c>
      <c r="D79">
        <f t="shared" si="1"/>
        <v>3.8858420590934598E-2</v>
      </c>
    </row>
    <row r="80" spans="3:4" x14ac:dyDescent="0.25">
      <c r="C80">
        <f t="shared" si="0"/>
        <v>3.9575393695157599E-2</v>
      </c>
      <c r="D80">
        <f t="shared" si="1"/>
        <v>3.3204700661515402E-2</v>
      </c>
    </row>
    <row r="81" spans="3:4" x14ac:dyDescent="0.25">
      <c r="C81">
        <f t="shared" si="0"/>
        <v>5.744877001040033E-2</v>
      </c>
      <c r="D81">
        <f t="shared" si="1"/>
        <v>5.0607581460043308E-2</v>
      </c>
    </row>
    <row r="82" spans="3:4" x14ac:dyDescent="0.25">
      <c r="C82">
        <f t="shared" si="0"/>
        <v>4.9277977676795301E-2</v>
      </c>
      <c r="D82">
        <f t="shared" si="1"/>
        <v>4.2995751111981714E-2</v>
      </c>
    </row>
    <row r="83" spans="3:4" x14ac:dyDescent="0.25">
      <c r="C83">
        <f t="shared" si="0"/>
        <v>5.1556006014235031E-2</v>
      </c>
      <c r="D83">
        <f t="shared" si="1"/>
        <v>4.6674925274960317E-2</v>
      </c>
    </row>
    <row r="84" spans="3:4" x14ac:dyDescent="0.25">
      <c r="C84">
        <f t="shared" si="0"/>
        <v>3.7431736160829766E-2</v>
      </c>
      <c r="D84">
        <f t="shared" si="1"/>
        <v>3.2446429115888423E-2</v>
      </c>
    </row>
    <row r="85" spans="3:4" x14ac:dyDescent="0.25">
      <c r="C85">
        <f t="shared" si="0"/>
        <v>4.5588796895214355E-2</v>
      </c>
      <c r="D85">
        <f t="shared" si="1"/>
        <v>3.9722014297559782E-2</v>
      </c>
    </row>
    <row r="86" spans="3:4" x14ac:dyDescent="0.25">
      <c r="C86">
        <f t="shared" si="0"/>
        <v>4.1652261064670071E-2</v>
      </c>
      <c r="D86">
        <f t="shared" si="1"/>
        <v>3.6434164042557907E-2</v>
      </c>
    </row>
    <row r="87" spans="3:4" x14ac:dyDescent="0.25">
      <c r="C87">
        <f t="shared" si="0"/>
        <v>3.3828196417877793E-2</v>
      </c>
      <c r="D87">
        <f t="shared" si="1"/>
        <v>2.7338632064517258E-2</v>
      </c>
    </row>
    <row r="88" spans="3:4" x14ac:dyDescent="0.25">
      <c r="C88">
        <f t="shared" si="0"/>
        <v>6.4619957788938129E-2</v>
      </c>
      <c r="D88">
        <f t="shared" si="1"/>
        <v>5.8654369697470177E-2</v>
      </c>
    </row>
    <row r="89" spans="3:4" x14ac:dyDescent="0.25">
      <c r="C89">
        <f t="shared" si="0"/>
        <v>3.2302964857036626E-2</v>
      </c>
      <c r="D89">
        <f t="shared" si="1"/>
        <v>2.811861854650188E-2</v>
      </c>
    </row>
    <row r="90" spans="3:4" x14ac:dyDescent="0.25">
      <c r="C90">
        <f t="shared" si="0"/>
        <v>4.3046117063583557E-2</v>
      </c>
      <c r="D90">
        <f t="shared" si="1"/>
        <v>3.598654746058997E-2</v>
      </c>
    </row>
    <row r="91" spans="3:4" x14ac:dyDescent="0.25">
      <c r="C91">
        <f t="shared" si="0"/>
        <v>4.3129216049080966E-2</v>
      </c>
      <c r="D91">
        <f t="shared" si="1"/>
        <v>3.5058755704557659E-2</v>
      </c>
    </row>
    <row r="92" spans="3:4" x14ac:dyDescent="0.25">
      <c r="C92">
        <f t="shared" si="0"/>
        <v>4.048694534603417E-2</v>
      </c>
      <c r="D92">
        <f t="shared" si="1"/>
        <v>3.6893066542129441E-2</v>
      </c>
    </row>
    <row r="93" spans="3:4" x14ac:dyDescent="0.25">
      <c r="C93">
        <f t="shared" si="0"/>
        <v>3.6818986566839754E-2</v>
      </c>
      <c r="D93">
        <f t="shared" si="1"/>
        <v>3.3862568411839641E-2</v>
      </c>
    </row>
    <row r="94" spans="3:4" x14ac:dyDescent="0.25">
      <c r="C94">
        <f t="shared" si="0"/>
        <v>6.9242789423307777E-2</v>
      </c>
      <c r="D94">
        <f t="shared" si="1"/>
        <v>6.306466559040233E-2</v>
      </c>
    </row>
    <row r="95" spans="3:4" x14ac:dyDescent="0.25">
      <c r="C95">
        <f t="shared" si="0"/>
        <v>6.103440843630864E-2</v>
      </c>
      <c r="D95">
        <f t="shared" si="1"/>
        <v>5.3693424532683956E-2</v>
      </c>
    </row>
    <row r="96" spans="3:4" x14ac:dyDescent="0.25">
      <c r="C96">
        <f t="shared" si="0"/>
        <v>5.0601755241498812E-2</v>
      </c>
      <c r="D96">
        <f t="shared" si="1"/>
        <v>4.8242576017561906E-2</v>
      </c>
    </row>
    <row r="97" spans="3:4" x14ac:dyDescent="0.25">
      <c r="C97">
        <f t="shared" si="0"/>
        <v>5.8718604532877187E-2</v>
      </c>
      <c r="D97">
        <f t="shared" si="1"/>
        <v>5.6338773852923324E-2</v>
      </c>
    </row>
    <row r="98" spans="3:4" x14ac:dyDescent="0.25">
      <c r="C98">
        <f t="shared" si="0"/>
        <v>5.9152421314825607E-2</v>
      </c>
      <c r="D98">
        <f t="shared" si="1"/>
        <v>4.6440831306068353E-2</v>
      </c>
    </row>
    <row r="99" spans="3:4" x14ac:dyDescent="0.25">
      <c r="C99">
        <f t="shared" si="0"/>
        <v>4.2399605609261683E-2</v>
      </c>
      <c r="D99">
        <f t="shared" si="1"/>
        <v>3.7636092876027427E-2</v>
      </c>
    </row>
    <row r="100" spans="3:4" x14ac:dyDescent="0.25">
      <c r="C100">
        <f t="shared" si="0"/>
        <v>2.9391724191112932E-2</v>
      </c>
      <c r="D100">
        <f t="shared" si="1"/>
        <v>2.2728984550334303E-2</v>
      </c>
    </row>
    <row r="101" spans="3:4" x14ac:dyDescent="0.25">
      <c r="C101">
        <f t="shared" si="0"/>
        <v>4.3886407771377742E-2</v>
      </c>
      <c r="D101">
        <f t="shared" si="1"/>
        <v>4.0275962196145154E-2</v>
      </c>
    </row>
    <row r="102" spans="3:4" x14ac:dyDescent="0.25">
      <c r="C102">
        <f t="shared" si="0"/>
        <v>3.8890622076086456E-2</v>
      </c>
      <c r="D102">
        <f t="shared" si="1"/>
        <v>3.4388161816543431E-2</v>
      </c>
    </row>
    <row r="103" spans="3:4" x14ac:dyDescent="0.25">
      <c r="C103">
        <f t="shared" si="0"/>
        <v>5.7266018588752958E-2</v>
      </c>
      <c r="D103">
        <f t="shared" si="1"/>
        <v>4.8297813396186363E-2</v>
      </c>
    </row>
  </sheetData>
  <mergeCells count="4">
    <mergeCell ref="C54:D54"/>
    <mergeCell ref="C2:D2"/>
    <mergeCell ref="E2:F2"/>
    <mergeCell ref="C1:F1"/>
  </mergeCells>
  <conditionalFormatting sqref="B4:B51">
    <cfRule type="expression" dxfId="2" priority="1">
      <formula>$C56&gt;0.05</formula>
    </cfRule>
    <cfRule type="expression" dxfId="1" priority="3">
      <formula>"$C$56:$C$103&gt;0.05"</formula>
    </cfRule>
    <cfRule type="expression" dxfId="0" priority="5">
      <formula>"$C$56&gt;0.05"</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cantidad inicial pollos</vt:lpstr>
      <vt:lpstr>cantidad pollos muertos</vt:lpstr>
      <vt:lpstr>Estadisticas Descriptivas</vt:lpstr>
      <vt:lpstr>porcentaje de mortalidad</vt:lpstr>
      <vt:lpstr>regiones de credibilidad bin</vt:lpstr>
      <vt:lpstr>Intervalos finales productores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STEVEN GARCIA CHICA</dc:creator>
  <cp:lastModifiedBy>KEVIN STEVEN GARCIA CHICA</cp:lastModifiedBy>
  <cp:lastPrinted>2018-11-14T01:09:15Z</cp:lastPrinted>
  <dcterms:created xsi:type="dcterms:W3CDTF">2018-10-09T19:19:51Z</dcterms:created>
  <dcterms:modified xsi:type="dcterms:W3CDTF">2018-12-03T01:37:17Z</dcterms:modified>
</cp:coreProperties>
</file>